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76" yWindow="312" windowWidth="15588" windowHeight="7428"/>
  </bookViews>
  <sheets>
    <sheet name="Police Paris" sheetId="1" r:id="rId1"/>
    <sheet name="Description" sheetId="2" r:id="rId2"/>
    <sheet name="Feuil3" sheetId="3" r:id="rId3"/>
  </sheets>
  <definedNames>
    <definedName name="_xlnm._FilterDatabase" localSheetId="0" hidden="1">'Police Paris'!$A$1:$Q$56</definedName>
  </definedNames>
  <calcPr calcId="145621"/>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2"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3" i="1"/>
  <c r="D4" i="1"/>
  <c r="D5" i="1"/>
  <c r="D6" i="1"/>
  <c r="D7" i="1"/>
  <c r="D8" i="1"/>
  <c r="D2" i="1"/>
  <c r="C56" i="1" l="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A12" i="1"/>
  <c r="C11" i="1"/>
  <c r="B11" i="1"/>
  <c r="A11" i="1"/>
  <c r="C10" i="1"/>
  <c r="B10" i="1"/>
  <c r="A10" i="1"/>
  <c r="C9" i="1"/>
  <c r="B9" i="1"/>
  <c r="A9" i="1"/>
  <c r="C8" i="1"/>
  <c r="B8" i="1"/>
  <c r="A8" i="1"/>
  <c r="C7" i="1"/>
  <c r="B7" i="1"/>
  <c r="A7" i="1"/>
  <c r="C6" i="1"/>
  <c r="B6" i="1"/>
  <c r="A6" i="1"/>
  <c r="C5" i="1"/>
  <c r="B5" i="1"/>
  <c r="A5" i="1"/>
  <c r="C4" i="1"/>
  <c r="B4" i="1"/>
  <c r="A4" i="1"/>
  <c r="A3" i="1"/>
  <c r="B3" i="1"/>
  <c r="C3" i="1"/>
  <c r="B2" i="1"/>
  <c r="C2" i="1"/>
  <c r="A2" i="1"/>
  <c r="M56" i="1" l="1"/>
  <c r="O56" i="1" s="1"/>
  <c r="Q56" i="1" s="1"/>
  <c r="M55" i="1"/>
  <c r="O55" i="1" s="1"/>
  <c r="Q55" i="1" s="1"/>
  <c r="M54" i="1"/>
  <c r="O54" i="1" s="1"/>
  <c r="Q54" i="1" s="1"/>
  <c r="M53" i="1"/>
  <c r="O53" i="1" s="1"/>
  <c r="Q53" i="1" s="1"/>
  <c r="M52" i="1"/>
  <c r="O52" i="1" s="1"/>
  <c r="Q52" i="1" s="1"/>
  <c r="M51" i="1"/>
  <c r="O51" i="1" s="1"/>
  <c r="Q51" i="1" s="1"/>
  <c r="M50" i="1"/>
  <c r="O50" i="1" s="1"/>
  <c r="Q50" i="1" s="1"/>
  <c r="M49" i="1"/>
  <c r="O49" i="1" s="1"/>
  <c r="Q49" i="1" s="1"/>
  <c r="M48" i="1"/>
  <c r="O48" i="1" s="1"/>
  <c r="Q48" i="1" s="1"/>
  <c r="M47" i="1"/>
  <c r="O47" i="1" s="1"/>
  <c r="Q47" i="1" s="1"/>
  <c r="M46" i="1"/>
  <c r="O46" i="1" s="1"/>
  <c r="Q46" i="1" s="1"/>
  <c r="M45" i="1"/>
  <c r="O45" i="1" s="1"/>
  <c r="Q45" i="1" s="1"/>
  <c r="M44" i="1"/>
  <c r="O44" i="1" s="1"/>
  <c r="Q44" i="1" s="1"/>
  <c r="M43" i="1"/>
  <c r="O43" i="1" s="1"/>
  <c r="Q43" i="1" s="1"/>
  <c r="M42" i="1"/>
  <c r="O42" i="1" s="1"/>
  <c r="Q42" i="1" s="1"/>
  <c r="M41" i="1"/>
  <c r="O41" i="1" s="1"/>
  <c r="Q41" i="1" s="1"/>
  <c r="M40" i="1"/>
  <c r="O40" i="1" s="1"/>
  <c r="Q40" i="1" s="1"/>
  <c r="M39" i="1"/>
  <c r="O39" i="1" s="1"/>
  <c r="Q39" i="1" s="1"/>
  <c r="M38" i="1"/>
  <c r="O38" i="1" s="1"/>
  <c r="Q38" i="1" s="1"/>
  <c r="M37" i="1"/>
  <c r="O37" i="1" s="1"/>
  <c r="Q37" i="1" s="1"/>
  <c r="M36" i="1"/>
  <c r="O36" i="1" s="1"/>
  <c r="Q36" i="1" s="1"/>
  <c r="M35" i="1"/>
  <c r="O35" i="1" s="1"/>
  <c r="Q35" i="1" s="1"/>
  <c r="M34" i="1"/>
  <c r="O34" i="1" s="1"/>
  <c r="Q34" i="1" s="1"/>
  <c r="M33" i="1"/>
  <c r="O33" i="1" s="1"/>
  <c r="Q33" i="1" s="1"/>
  <c r="M32" i="1"/>
  <c r="O32" i="1" s="1"/>
  <c r="Q32" i="1" s="1"/>
  <c r="M31" i="1"/>
  <c r="O31" i="1" s="1"/>
  <c r="Q31" i="1" s="1"/>
  <c r="M30" i="1"/>
  <c r="O30" i="1" s="1"/>
  <c r="Q30" i="1" s="1"/>
  <c r="N29" i="1"/>
  <c r="P29" i="1" s="1"/>
  <c r="M29" i="1"/>
  <c r="O29" i="1" s="1"/>
  <c r="Q29" i="1" s="1"/>
  <c r="M28" i="1"/>
  <c r="O28" i="1" s="1"/>
  <c r="Q28" i="1" s="1"/>
  <c r="M27" i="1"/>
  <c r="O27" i="1" s="1"/>
  <c r="Q27" i="1" s="1"/>
  <c r="M26" i="1"/>
  <c r="O26" i="1" s="1"/>
  <c r="Q26" i="1" s="1"/>
  <c r="M25" i="1"/>
  <c r="O25" i="1" s="1"/>
  <c r="Q25" i="1" s="1"/>
  <c r="M24" i="1"/>
  <c r="N24" i="1" s="1"/>
  <c r="P24" i="1" s="1"/>
  <c r="M23" i="1"/>
  <c r="O23" i="1" s="1"/>
  <c r="Q23" i="1" s="1"/>
  <c r="M22" i="1"/>
  <c r="O22" i="1" s="1"/>
  <c r="Q22" i="1" s="1"/>
  <c r="M21" i="1"/>
  <c r="O21" i="1" s="1"/>
  <c r="Q21" i="1" s="1"/>
  <c r="M20" i="1"/>
  <c r="O20" i="1" s="1"/>
  <c r="Q20" i="1" s="1"/>
  <c r="M19" i="1"/>
  <c r="O19" i="1" s="1"/>
  <c r="Q19" i="1" s="1"/>
  <c r="M18" i="1"/>
  <c r="O18" i="1" s="1"/>
  <c r="Q18" i="1" s="1"/>
  <c r="M17" i="1"/>
  <c r="O17" i="1" s="1"/>
  <c r="Q17" i="1" s="1"/>
  <c r="M16" i="1"/>
  <c r="O16" i="1" s="1"/>
  <c r="Q16" i="1" s="1"/>
  <c r="M15" i="1"/>
  <c r="O15" i="1" s="1"/>
  <c r="Q15" i="1" s="1"/>
  <c r="M14" i="1"/>
  <c r="N14" i="1" s="1"/>
  <c r="P14" i="1" s="1"/>
  <c r="M13" i="1"/>
  <c r="O13" i="1" s="1"/>
  <c r="Q13" i="1" s="1"/>
  <c r="M12" i="1"/>
  <c r="O12" i="1" s="1"/>
  <c r="Q12" i="1" s="1"/>
  <c r="M11" i="1"/>
  <c r="O11" i="1" s="1"/>
  <c r="Q11" i="1" s="1"/>
  <c r="M10" i="1"/>
  <c r="O10" i="1" s="1"/>
  <c r="Q10" i="1" s="1"/>
  <c r="M9" i="1"/>
  <c r="O9" i="1" s="1"/>
  <c r="Q9" i="1" s="1"/>
  <c r="M8" i="1"/>
  <c r="N8" i="1" s="1"/>
  <c r="P8" i="1" s="1"/>
  <c r="M7" i="1"/>
  <c r="O7" i="1" s="1"/>
  <c r="Q7" i="1" s="1"/>
  <c r="M6" i="1"/>
  <c r="N6" i="1" s="1"/>
  <c r="P6" i="1" s="1"/>
  <c r="M5" i="1"/>
  <c r="O5" i="1" s="1"/>
  <c r="Q5" i="1" s="1"/>
  <c r="M4" i="1"/>
  <c r="N4" i="1" s="1"/>
  <c r="P4" i="1" s="1"/>
  <c r="M3" i="1"/>
  <c r="O3" i="1" s="1"/>
  <c r="Q3" i="1" s="1"/>
  <c r="M2" i="1"/>
  <c r="N2" i="1" s="1"/>
  <c r="P2" i="1" s="1"/>
  <c r="N13" i="1" l="1"/>
  <c r="P13" i="1" s="1"/>
  <c r="N45" i="1"/>
  <c r="P45" i="1" s="1"/>
  <c r="N5" i="1"/>
  <c r="P5" i="1" s="1"/>
  <c r="N21" i="1"/>
  <c r="P21" i="1" s="1"/>
  <c r="N37" i="1"/>
  <c r="P37" i="1" s="1"/>
  <c r="N53" i="1"/>
  <c r="P53" i="1" s="1"/>
  <c r="N9" i="1"/>
  <c r="P9" i="1" s="1"/>
  <c r="N17" i="1"/>
  <c r="P17" i="1" s="1"/>
  <c r="N25" i="1"/>
  <c r="P25" i="1" s="1"/>
  <c r="N33" i="1"/>
  <c r="P33" i="1" s="1"/>
  <c r="N41" i="1"/>
  <c r="P41" i="1" s="1"/>
  <c r="N49" i="1"/>
  <c r="P49" i="1" s="1"/>
  <c r="N3" i="1"/>
  <c r="P3" i="1" s="1"/>
  <c r="N7" i="1"/>
  <c r="P7" i="1" s="1"/>
  <c r="N11" i="1"/>
  <c r="P11" i="1" s="1"/>
  <c r="N15" i="1"/>
  <c r="P15" i="1" s="1"/>
  <c r="N19" i="1"/>
  <c r="P19" i="1" s="1"/>
  <c r="N23" i="1"/>
  <c r="P23" i="1" s="1"/>
  <c r="N27" i="1"/>
  <c r="P27" i="1" s="1"/>
  <c r="N31" i="1"/>
  <c r="P31" i="1" s="1"/>
  <c r="N35" i="1"/>
  <c r="P35" i="1" s="1"/>
  <c r="N39" i="1"/>
  <c r="P39" i="1" s="1"/>
  <c r="N43" i="1"/>
  <c r="P43" i="1" s="1"/>
  <c r="N47" i="1"/>
  <c r="P47" i="1" s="1"/>
  <c r="N51" i="1"/>
  <c r="P51" i="1" s="1"/>
  <c r="N55" i="1"/>
  <c r="P55" i="1" s="1"/>
  <c r="O2" i="1"/>
  <c r="Q2" i="1" s="1"/>
  <c r="O4" i="1"/>
  <c r="Q4" i="1" s="1"/>
  <c r="O6" i="1"/>
  <c r="Q6" i="1" s="1"/>
  <c r="O8" i="1"/>
  <c r="Q8" i="1" s="1"/>
  <c r="O14" i="1"/>
  <c r="Q14" i="1" s="1"/>
  <c r="O24" i="1"/>
  <c r="Q24" i="1" s="1"/>
  <c r="N10" i="1"/>
  <c r="P10" i="1" s="1"/>
  <c r="N12" i="1"/>
  <c r="P12" i="1" s="1"/>
  <c r="N16" i="1"/>
  <c r="P16" i="1" s="1"/>
  <c r="N18" i="1"/>
  <c r="P18" i="1" s="1"/>
  <c r="N20" i="1"/>
  <c r="P20" i="1" s="1"/>
  <c r="N22" i="1"/>
  <c r="P22" i="1" s="1"/>
  <c r="N26" i="1"/>
  <c r="P26" i="1" s="1"/>
  <c r="N28" i="1"/>
  <c r="P28" i="1" s="1"/>
  <c r="N30" i="1"/>
  <c r="P30" i="1" s="1"/>
  <c r="N32" i="1"/>
  <c r="P32" i="1" s="1"/>
  <c r="N34" i="1"/>
  <c r="P34" i="1" s="1"/>
  <c r="N36" i="1"/>
  <c r="P36" i="1" s="1"/>
  <c r="N38" i="1"/>
  <c r="P38" i="1" s="1"/>
  <c r="N40" i="1"/>
  <c r="P40" i="1" s="1"/>
  <c r="N42" i="1"/>
  <c r="P42" i="1" s="1"/>
  <c r="N44" i="1"/>
  <c r="P44" i="1" s="1"/>
  <c r="N46" i="1"/>
  <c r="P46" i="1" s="1"/>
  <c r="N48" i="1"/>
  <c r="P48" i="1" s="1"/>
  <c r="N50" i="1"/>
  <c r="P50" i="1" s="1"/>
  <c r="N52" i="1"/>
  <c r="P52" i="1" s="1"/>
  <c r="N54" i="1"/>
  <c r="P54" i="1" s="1"/>
  <c r="N56" i="1"/>
  <c r="P56" i="1" s="1"/>
</calcChain>
</file>

<file path=xl/sharedStrings.xml><?xml version="1.0" encoding="utf-8"?>
<sst xmlns="http://schemas.openxmlformats.org/spreadsheetml/2006/main" count="419" uniqueCount="260">
  <si>
    <t>ardt</t>
  </si>
  <si>
    <t>service</t>
  </si>
  <si>
    <t>adresse</t>
  </si>
  <si>
    <t>telephone</t>
  </si>
  <si>
    <t>horaires</t>
  </si>
  <si>
    <t>accessibilite</t>
  </si>
  <si>
    <t>wgs84</t>
  </si>
  <si>
    <t>lat</t>
  </si>
  <si>
    <t>long</t>
  </si>
  <si>
    <t>5e</t>
  </si>
  <si>
    <t>Commissariat central, SAIP et BDEP</t>
  </si>
  <si>
    <t>01 44 41 51 00</t>
  </si>
  <si>
    <t>7j/7  24h/24</t>
  </si>
  <si>
    <t>48.8494983, 2.3486651</t>
  </si>
  <si>
    <t>6e</t>
  </si>
  <si>
    <t>BDEP</t>
  </si>
  <si>
    <t>14, rue de l'Abbaye</t>
  </si>
  <si>
    <t>01 44 41 47 47</t>
  </si>
  <si>
    <t>du lundi au vendredi 9h - 19h</t>
  </si>
  <si>
    <t>48.8544869, 2.3340246</t>
  </si>
  <si>
    <t>8e</t>
  </si>
  <si>
    <t>Commissariat central</t>
  </si>
  <si>
    <t>01 53 76 60 00</t>
  </si>
  <si>
    <t>48.8671462, 2.3114921</t>
  </si>
  <si>
    <t>9e</t>
  </si>
  <si>
    <t>SAIP et BDEP Saint-Georges</t>
  </si>
  <si>
    <t>5, rue de Parme</t>
  </si>
  <si>
    <t>01 49 70 82 60</t>
  </si>
  <si>
    <t>7j/7 24h/24</t>
  </si>
  <si>
    <t>48.8812338, 2.3279088</t>
  </si>
  <si>
    <t>20e</t>
  </si>
  <si>
    <t>BDEP Belleville</t>
  </si>
  <si>
    <t>46 rue Ramponeau</t>
  </si>
  <si>
    <t>01 44 62 83 50</t>
  </si>
  <si>
    <t>du lundi au vendredi 9h - 20h</t>
  </si>
  <si>
    <t>48.8716751, 2.3817149</t>
  </si>
  <si>
    <t>12e</t>
  </si>
  <si>
    <t>DPGP Gare de Lyon</t>
  </si>
  <si>
    <t>01 53 02 94 00</t>
  </si>
  <si>
    <t>48.840578, 2.381345</t>
  </si>
  <si>
    <t>13e</t>
  </si>
  <si>
    <t>01 40 79 05 05</t>
  </si>
  <si>
    <t>48.8331583, 2.3567354</t>
  </si>
  <si>
    <t>Vigie BNF</t>
  </si>
  <si>
    <t>160 Avenue de France Tour T4</t>
  </si>
  <si>
    <t>01 44 23 23 20</t>
  </si>
  <si>
    <t>48.8333668, 2.3243732</t>
  </si>
  <si>
    <t>15e</t>
  </si>
  <si>
    <t>BDEP Javel-Grenelle</t>
  </si>
  <si>
    <t>34 rue Balard</t>
  </si>
  <si>
    <t>01 45 78 37 00</t>
  </si>
  <si>
    <t>48.8429267, 2.2775168</t>
  </si>
  <si>
    <t>17e</t>
  </si>
  <si>
    <t>Commissariat central et SAIP</t>
  </si>
  <si>
    <t>19-21, rue Truffaut</t>
  </si>
  <si>
    <t>01 44 90 37 17</t>
  </si>
  <si>
    <t>48.885085, 2.3223433</t>
  </si>
  <si>
    <t>18e</t>
  </si>
  <si>
    <t>BDEP Clignancourt</t>
  </si>
  <si>
    <t>122-124, rue Marcadet</t>
  </si>
  <si>
    <t>01 53 41 85 00</t>
  </si>
  <si>
    <t>48.8912025, 2.3397421</t>
  </si>
  <si>
    <t>SAIP</t>
  </si>
  <si>
    <t>12, rue Jean Bart</t>
  </si>
  <si>
    <t>01 44 39 71 70</t>
  </si>
  <si>
    <t>48.8473738, 2.3308785</t>
  </si>
  <si>
    <t>7e</t>
  </si>
  <si>
    <t>BDEP Saint-Thomas d'Aquin</t>
  </si>
  <si>
    <t>10, rue Perronet</t>
  </si>
  <si>
    <t>01 45 49 67 70</t>
  </si>
  <si>
    <t>48.8554036, 2.3301168</t>
  </si>
  <si>
    <t>BDEP Madeleine</t>
  </si>
  <si>
    <t>31, rue d'Anjou</t>
  </si>
  <si>
    <t>01 43 12 83 83</t>
  </si>
  <si>
    <t>48.8717955, 2.3218531</t>
  </si>
  <si>
    <t>BDEP Faubourg Montmartre</t>
  </si>
  <si>
    <t>21, rue du Faubourg Montmartre</t>
  </si>
  <si>
    <t>01 44 83 82 32</t>
  </si>
  <si>
    <t>48.8731193, 2.3429234</t>
  </si>
  <si>
    <t>BDEP Quinze-Vingt</t>
  </si>
  <si>
    <t>80, avenue Daumesnil</t>
  </si>
  <si>
    <t>01 44 87 51 94</t>
  </si>
  <si>
    <t>48.8442726, 2.3815423</t>
  </si>
  <si>
    <t>Vigie Olympiades</t>
  </si>
  <si>
    <t>32 rue du Javelot</t>
  </si>
  <si>
    <t>01 53 79 07 17</t>
  </si>
  <si>
    <t>48.824684, 2.366078</t>
  </si>
  <si>
    <t>DPGP Austerlitz</t>
  </si>
  <si>
    <t>01 44 23 22 30</t>
  </si>
  <si>
    <t>48.856614, 2.3522219</t>
  </si>
  <si>
    <t>14e</t>
  </si>
  <si>
    <t>Vigie Monteil</t>
  </si>
  <si>
    <t>1 rue du Colonel Monteil</t>
  </si>
  <si>
    <t>01 44 12 44 61</t>
  </si>
  <si>
    <t>du lundi au vendredi 9h - 13h et 14h -18h</t>
  </si>
  <si>
    <t>48.8262651, 2.3091079</t>
  </si>
  <si>
    <t>16e</t>
  </si>
  <si>
    <t>75, rue de la Faisanderie</t>
  </si>
  <si>
    <t>01 40 72 22 50</t>
  </si>
  <si>
    <t>sur rdv uniquement</t>
  </si>
  <si>
    <t>48.8676036, 2.2751679</t>
  </si>
  <si>
    <t>1er</t>
  </si>
  <si>
    <t>01 47 03 60 10</t>
  </si>
  <si>
    <t>48.8669683, 2.3314598</t>
  </si>
  <si>
    <t>78, rue Bonaparte</t>
  </si>
  <si>
    <t>01 40 46 38 30</t>
  </si>
  <si>
    <t>48.8505347, 2.3327727</t>
  </si>
  <si>
    <t>01 47 03 60 00</t>
  </si>
  <si>
    <t>2e</t>
  </si>
  <si>
    <t>18, rue du Croissant</t>
  </si>
  <si>
    <t>01 44 88 18 00</t>
  </si>
  <si>
    <t>48.8690076, 2.3437661</t>
  </si>
  <si>
    <t>3e</t>
  </si>
  <si>
    <t>4 bis, 6 rue aux Ours</t>
  </si>
  <si>
    <t>01 42 76 13 00</t>
  </si>
  <si>
    <t>48.8632377, 2.3516301</t>
  </si>
  <si>
    <t>4e</t>
  </si>
  <si>
    <t>27, bd Bourdon</t>
  </si>
  <si>
    <t>01 40 29 22 00</t>
  </si>
  <si>
    <t>48.8509047, 2.3672725</t>
  </si>
  <si>
    <t>BDEP Bel-Air</t>
  </si>
  <si>
    <t>36, rue du Rendez-Vous</t>
  </si>
  <si>
    <t>01 53 33 85 15</t>
  </si>
  <si>
    <t>48.8459378, 2.4029844</t>
  </si>
  <si>
    <t>Commissariat central, SAIP et BDEP Saint Lambert</t>
  </si>
  <si>
    <t>250, rue de Vaugirard</t>
  </si>
  <si>
    <t>01 53 68 81 00</t>
  </si>
  <si>
    <t>48.8400472, 2.3024708</t>
  </si>
  <si>
    <t>62 avenue Mozart</t>
  </si>
  <si>
    <t>01 55 74 50 00</t>
  </si>
  <si>
    <t>48.8541871, 2.2690746</t>
  </si>
  <si>
    <t>34, rue de la Goutte d'Or</t>
  </si>
  <si>
    <t>01 49 25 48 00</t>
  </si>
  <si>
    <t>du lundi au samedi 9h - 20h</t>
  </si>
  <si>
    <t>48.8850414, 2.3519649</t>
  </si>
  <si>
    <t>01 44 62 48 00</t>
  </si>
  <si>
    <t>48.8651999, 2.3975861</t>
  </si>
  <si>
    <t>9, rue Fabert</t>
  </si>
  <si>
    <t>01 44 18 69 07</t>
  </si>
  <si>
    <t>48.8618757, 2.3116095</t>
  </si>
  <si>
    <t>BDEP Gros Caillou</t>
  </si>
  <si>
    <t>01 44 18 66 10</t>
  </si>
  <si>
    <t>48.85937, 2.3074023</t>
  </si>
  <si>
    <t>10e</t>
  </si>
  <si>
    <t>26, rue Louis Blanc</t>
  </si>
  <si>
    <t>01 53 19 43 10</t>
  </si>
  <si>
    <t>48.880809, 2.3659452</t>
  </si>
  <si>
    <t>BDEP Chabrol</t>
  </si>
  <si>
    <t>45, rue de Chabrol</t>
  </si>
  <si>
    <t>01 45 23 80 00</t>
  </si>
  <si>
    <t>48.8769027, 2.3527668</t>
  </si>
  <si>
    <t>Commissariat central, SAIP et BDEP Montparnasse-Plaisance</t>
  </si>
  <si>
    <t>114-116, avenue du Maine</t>
  </si>
  <si>
    <t>01 53 74 14 06</t>
  </si>
  <si>
    <t>48.83601, 2.3233559</t>
  </si>
  <si>
    <t>DPGP de la Gare Montparnasse</t>
  </si>
  <si>
    <t>01 42 79 40 50</t>
  </si>
  <si>
    <t>48.842139, 2.319742</t>
  </si>
  <si>
    <t>BDEP Chaillot</t>
  </si>
  <si>
    <t>4, rue du Bouquet-de-Longchamp</t>
  </si>
  <si>
    <t>01 53 70 61 80</t>
  </si>
  <si>
    <t>48.865158, 2.2903908</t>
  </si>
  <si>
    <t>BDEP Gourgaud</t>
  </si>
  <si>
    <t>3, avenue Gourgaud</t>
  </si>
  <si>
    <t>01 44 15 83 10</t>
  </si>
  <si>
    <t>48.88572, 2.2969949</t>
  </si>
  <si>
    <t>19e</t>
  </si>
  <si>
    <t>3-5, rue Erik Satie</t>
  </si>
  <si>
    <t>01 55 56 58 00</t>
  </si>
  <si>
    <t>48.8843834, 2.3862735</t>
  </si>
  <si>
    <t>BDEP - Les Halles / SAIP</t>
  </si>
  <si>
    <t>10, rue Pierre Lescot</t>
  </si>
  <si>
    <t>01 44 82 74 00</t>
  </si>
  <si>
    <t>48.8615806, 2.3480594</t>
  </si>
  <si>
    <t>01 44 18 69 47</t>
  </si>
  <si>
    <t>01 53 77 62 20</t>
  </si>
  <si>
    <t>48.8755358, 2.304615</t>
  </si>
  <si>
    <t>BDEP Europe</t>
  </si>
  <si>
    <t>1-3, rue de Lisbonne</t>
  </si>
  <si>
    <t>01 44 90 82 90</t>
  </si>
  <si>
    <t>48.8777165, 2.3175378</t>
  </si>
  <si>
    <t>14 bis, rue Chauchat</t>
  </si>
  <si>
    <t>01 44 83 80 80</t>
  </si>
  <si>
    <t>48.8734266, 2.3397003</t>
  </si>
  <si>
    <t>14, rue de Nancy</t>
  </si>
  <si>
    <t>01 48 03 89 00</t>
  </si>
  <si>
    <t>48.8725163, 2.3581742</t>
  </si>
  <si>
    <t>BDEP Vellefaux</t>
  </si>
  <si>
    <t>40, avenue Claude Vellefaux</t>
  </si>
  <si>
    <t>01 44 52 74 80</t>
  </si>
  <si>
    <t>48.8748048, 2.370523</t>
  </si>
  <si>
    <t>11e</t>
  </si>
  <si>
    <t>12/14 Passage Charles Dallery</t>
  </si>
  <si>
    <t>01 53 36 25 00</t>
  </si>
  <si>
    <t>48.8548751, 2.3778946</t>
  </si>
  <si>
    <t>01 44 87 50 12</t>
  </si>
  <si>
    <t>BDEP Bercy</t>
  </si>
  <si>
    <t>20/22 rue de l'Aubrac</t>
  </si>
  <si>
    <t>01 53 02 07 10</t>
  </si>
  <si>
    <t>48.8349469, 2.3869321</t>
  </si>
  <si>
    <t>BDEP Auteuil</t>
  </si>
  <si>
    <t>74, rue Chardon Lagache</t>
  </si>
  <si>
    <t>01 53 92 51 00</t>
  </si>
  <si>
    <t>48.8417002, 2.2638485</t>
  </si>
  <si>
    <t>79-81, rue de Clignancourt</t>
  </si>
  <si>
    <t>01 53 41 50 00</t>
  </si>
  <si>
    <t>48.8898039, 2.3482286</t>
  </si>
  <si>
    <t>BDEP Pont de Flandre</t>
  </si>
  <si>
    <t>37, rue de Nantes</t>
  </si>
  <si>
    <t>01 53 26 81 50</t>
  </si>
  <si>
    <t>48.8924272, 2.3809355</t>
  </si>
  <si>
    <t>12, rue Augustin Thierry</t>
  </si>
  <si>
    <t>01 56 41 30 00</t>
  </si>
  <si>
    <t>48.8762512, 2.39369</t>
  </si>
  <si>
    <t>BDEP Charonne</t>
  </si>
  <si>
    <t>48, rue St Blaise</t>
  </si>
  <si>
    <t>01 53 27 38 40</t>
  </si>
  <si>
    <t>48.8584358, 2.4064302</t>
  </si>
  <si>
    <t>seplong</t>
  </si>
  <si>
    <t>lat_txt</t>
  </si>
  <si>
    <t>long_txt</t>
  </si>
  <si>
    <t>1, avenue du Général Eisenhower</t>
  </si>
  <si>
    <t>80, allée de Bercy Voie N</t>
  </si>
  <si>
    <t>45, place du Marché-Saint-Honoré</t>
  </si>
  <si>
    <t>45 place Marché St Honoré</t>
  </si>
  <si>
    <t>6, rue Amélie</t>
  </si>
  <si>
    <t>210, rue du Faubourg Saint-Honoré</t>
  </si>
  <si>
    <t>BDEP Amérique</t>
  </si>
  <si>
    <t>4, rue de la Montagne Sainte-Geneviève</t>
  </si>
  <si>
    <t>17 boulevard de Vaugirard Voie 24 Accès bd Vaugirard rampe taxis</t>
  </si>
  <si>
    <t>144, boulevard de l'Hôpital</t>
  </si>
  <si>
    <t>5 Boulevard de l'Hôpital Cour des Arrivées</t>
  </si>
  <si>
    <t>BDEP - Vendôme</t>
  </si>
  <si>
    <t>Ce point d'accueil dispose d'aménagements spécifiques pour les personnes à mobilité réduite.</t>
  </si>
  <si>
    <t>tous les jours de 6 h30 à 22h40</t>
  </si>
  <si>
    <t>tous les jours de 10 h à 18h</t>
  </si>
  <si>
    <t>tous les jours de 9h à 20 h</t>
  </si>
  <si>
    <t>tous les jours de 20 h30 à 6h</t>
  </si>
  <si>
    <t>Ce point d'accueil ne dispose pas encore d'aménagements spécifiques pour les personnes à mobilité réduite. Vous êtes invité à contacter le point d'accueil par téléphone pour convenir d'un rendez-vous et obtenir une aide à l'accès. Dans certains cas, une aide à domicile pourra vous être proposée.</t>
  </si>
  <si>
    <t>3-7 rue des Gâtines</t>
  </si>
  <si>
    <t>DIRECTION</t>
  </si>
  <si>
    <t>Parmi les unités rattachées au chef de service :</t>
  </si>
  <si>
    <t> la MPC, mission prévention et communication, chargée des actions de prévention de la délinquance à l’égard du public et des partenariats (école, mairie, commerces...) ;</t>
  </si>
  <si>
    <t> l'UPA, unité de police administrative, qui coordonne les missions de police administrative spécialisée (réglementation sur les armes, débits de boissons, établissements recevant du public, opérations funéraires,…).</t>
  </si>
  <si>
    <t>SECURISATION : le SSP</t>
  </si>
  <si>
    <t>Le service de sécurisation de proximité, en charge des missions de voie publique se compose de deux unités :</t>
  </si>
  <si>
    <t> l'USP, unité de sécurisation de proximité, constituée de policiers en tenue dont les principales missions sont les interventions de police-secours, l’assistance aux victimes, et la lutte contre la délinquance ;</t>
  </si>
  <si>
    <t>l’UAP, unité d'appui de proximité, qui lutte contre la criminalité et vient également en soutien aux services sur des missions sensibles. Elle comprend la BAC, brigade anti criminalité et la BSQ, brigade de soutien de quartiers (groupes de soutien, unités vététiste et rollers).</t>
  </si>
  <si>
    <t>INVESTIGATION : le SAIP</t>
  </si>
  <si>
    <t>Le service de l'accueil et de l'investigation de proximité, en charge des missions de police judiciaire et de l'accueil des victimes est formé de deux unités :</t>
  </si>
  <si>
    <t>L'UTTR, unité de traitement en temps réel, comprenant trois brigades :</t>
  </si>
  <si>
    <t> la BTJTR, brigade de traitement judiciaire en temps réel qui gère la prise des plaintes ainsi que les enquêtes commises en flagrant délit ;</t>
  </si>
  <si>
    <t> la BPTS, brigade de police technique et scientifique, spécialiste de la recherche des traces et indices ;</t>
  </si>
  <si>
    <t> la BADR, brigade des accidents et des délits routiers qui est chargée des enquêtes et missions afférentes au domaine routier (exclusivement dans le 92, 93, 94).</t>
  </si>
  <si>
    <t>L'UIRE, unité d'investigation de recherche et d'enquêtes comprenant également trois brigades :</t>
  </si>
  <si>
    <t> la BDEP, brigade des délégations et des enquêtes de proximité, chargée des instructions émanant des magistrats et des enquêtes simples ;</t>
  </si>
  <si>
    <t> la BEI, brigade des enquêtes d'initiative, chargée des procédures judiciaires complexes nécessitant de nombreuses investigations ;</t>
  </si>
  <si>
    <t> la BLPF, brigade locale de protection de la famille, chargée des enquêtes liées au domaine intrafamilial, aux mineurs et aux personnes vulnérables.</t>
  </si>
  <si>
    <t>acces</t>
  </si>
  <si>
    <t>h24</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</si>
</sst>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applyAlignment="1">
      <alignment vertical="center"/>
    </xf>
    <xf numFmtId="0" fontId="0" fillId="0" borderId="0" xfId="0" applyAlignment="1"/>
    <xf numFmtId="0" fontId="0" fillId="0" borderId="0" xfId="0" applyAlignment="1">
      <alignment vertical="top"/>
    </xf>
    <xf numFmtId="0" fontId="0" fillId="0" borderId="0" xfId="0" applyAlignment="1">
      <alignment horizontal="left" vertical="center"/>
    </xf>
    <xf numFmtId="0" fontId="0" fillId="0" borderId="0" xfId="0" applyAlignment="1">
      <alignment vertical="center"/>
    </xf>
    <xf numFmtId="0" fontId="1"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tabSelected="1" workbookViewId="0">
      <selection activeCell="E2" sqref="E2:E56"/>
    </sheetView>
  </sheetViews>
  <sheetFormatPr baseColWidth="10" defaultRowHeight="14.4" x14ac:dyDescent="0.3"/>
  <cols>
    <col min="1" max="5" width="5.77734375" customWidth="1"/>
    <col min="6" max="6" width="4.33203125" bestFit="1" customWidth="1"/>
    <col min="7" max="7" width="33" customWidth="1"/>
    <col min="8" max="8" width="39.88671875" customWidth="1"/>
    <col min="9" max="9" width="16.44140625" customWidth="1"/>
    <col min="10" max="10" width="34.33203125" bestFit="1" customWidth="1"/>
    <col min="11" max="11" width="50.77734375" customWidth="1"/>
    <col min="12" max="12" width="20.109375" bestFit="1" customWidth="1"/>
    <col min="13" max="13" width="3.77734375" bestFit="1" customWidth="1"/>
    <col min="15" max="17" width="14.21875" customWidth="1"/>
  </cols>
  <sheetData>
    <row r="1" spans="1:17" x14ac:dyDescent="0.3">
      <c r="A1" t="s">
        <v>21</v>
      </c>
      <c r="B1" t="s">
        <v>62</v>
      </c>
      <c r="C1" t="s">
        <v>15</v>
      </c>
      <c r="D1" t="s">
        <v>258</v>
      </c>
      <c r="E1" t="s">
        <v>259</v>
      </c>
      <c r="F1" t="s">
        <v>0</v>
      </c>
      <c r="G1" t="s">
        <v>1</v>
      </c>
      <c r="H1" t="s">
        <v>2</v>
      </c>
      <c r="I1" t="s">
        <v>3</v>
      </c>
      <c r="J1" t="s">
        <v>4</v>
      </c>
      <c r="K1" t="s">
        <v>5</v>
      </c>
      <c r="L1" t="s">
        <v>6</v>
      </c>
      <c r="M1" t="s">
        <v>218</v>
      </c>
      <c r="N1" t="s">
        <v>219</v>
      </c>
      <c r="O1" t="s">
        <v>220</v>
      </c>
      <c r="P1" t="s">
        <v>7</v>
      </c>
      <c r="Q1" t="s">
        <v>8</v>
      </c>
    </row>
    <row r="2" spans="1:17" x14ac:dyDescent="0.3">
      <c r="A2">
        <f>IF(ISERROR(FIND(A$1,$G2)),0,1)</f>
        <v>1</v>
      </c>
      <c r="B2">
        <f>IF(ISERROR(FIND(B$1,$G2)),0,1)</f>
        <v>1</v>
      </c>
      <c r="C2">
        <f>IF(ISERROR(FIND(C$1,$G2)),0,1)</f>
        <v>1</v>
      </c>
      <c r="D2">
        <f>IF(K2=$K$2,1,0)</f>
        <v>1</v>
      </c>
      <c r="E2">
        <f>IF(J2=$J$2,1,0)</f>
        <v>1</v>
      </c>
      <c r="F2" t="s">
        <v>9</v>
      </c>
      <c r="G2" t="s">
        <v>10</v>
      </c>
      <c r="H2" t="s">
        <v>228</v>
      </c>
      <c r="I2" t="s">
        <v>11</v>
      </c>
      <c r="J2" t="s">
        <v>12</v>
      </c>
      <c r="K2" t="s">
        <v>233</v>
      </c>
      <c r="L2" t="s">
        <v>13</v>
      </c>
      <c r="M2">
        <f>FIND(",",L2,1)</f>
        <v>11</v>
      </c>
      <c r="N2" t="str">
        <f>MID(L2,1,M2-1)</f>
        <v>48.8494983</v>
      </c>
      <c r="O2" t="str">
        <f>MID(L2,M2+1, 10)</f>
        <v xml:space="preserve"> 2.3486651</v>
      </c>
      <c r="P2">
        <f>VALUE(N2)</f>
        <v>48.8494983</v>
      </c>
      <c r="Q2">
        <f>VALUE(O2)</f>
        <v>2.3486650999999998</v>
      </c>
    </row>
    <row r="3" spans="1:17" x14ac:dyDescent="0.3">
      <c r="A3">
        <f>IF(ISERROR(FIND(A$1,$G3)),0,1)</f>
        <v>0</v>
      </c>
      <c r="B3">
        <f>IF(ISERROR(FIND(B$1,$G3)),0,1)</f>
        <v>0</v>
      </c>
      <c r="C3">
        <f>IF(ISERROR(FIND(C$1,$G3)),0,1)</f>
        <v>1</v>
      </c>
      <c r="D3">
        <f t="shared" ref="D3:D56" si="0">IF(K3=$K$2,1,0)</f>
        <v>0</v>
      </c>
      <c r="E3">
        <f t="shared" ref="E3:E56" si="1">IF(J3=$J$2,1,0)</f>
        <v>0</v>
      </c>
      <c r="F3" t="s">
        <v>14</v>
      </c>
      <c r="G3" t="s">
        <v>15</v>
      </c>
      <c r="H3" t="s">
        <v>16</v>
      </c>
      <c r="I3" t="s">
        <v>17</v>
      </c>
      <c r="J3" t="s">
        <v>18</v>
      </c>
      <c r="K3" t="s">
        <v>238</v>
      </c>
      <c r="L3" t="s">
        <v>19</v>
      </c>
      <c r="M3">
        <f t="shared" ref="M3:M56" si="2">FIND(",",L3,1)</f>
        <v>11</v>
      </c>
      <c r="N3" t="str">
        <f t="shared" ref="N3:N56" si="3">MID(L3,1,M3-1)</f>
        <v>48.8544869</v>
      </c>
      <c r="O3" t="str">
        <f t="shared" ref="O3:O56" si="4">MID(L3,M3+1, 10)</f>
        <v xml:space="preserve"> 2.3340246</v>
      </c>
      <c r="P3">
        <f t="shared" ref="P3:P56" si="5">VALUE(N3)</f>
        <v>48.854486899999998</v>
      </c>
      <c r="Q3">
        <f t="shared" ref="Q3:Q56" si="6">VALUE(O3)</f>
        <v>2.3340245999999998</v>
      </c>
    </row>
    <row r="4" spans="1:17" x14ac:dyDescent="0.3">
      <c r="A4">
        <f>IF(ISERROR(FIND(A$1,$G4)),0,1)</f>
        <v>1</v>
      </c>
      <c r="B4">
        <f>IF(ISERROR(FIND(B$1,$G4)),0,1)</f>
        <v>0</v>
      </c>
      <c r="C4">
        <f>IF(ISERROR(FIND(C$1,$G4)),0,1)</f>
        <v>0</v>
      </c>
      <c r="D4">
        <f t="shared" si="0"/>
        <v>0</v>
      </c>
      <c r="E4">
        <f t="shared" si="1"/>
        <v>1</v>
      </c>
      <c r="F4" t="s">
        <v>20</v>
      </c>
      <c r="G4" t="s">
        <v>21</v>
      </c>
      <c r="H4" t="s">
        <v>221</v>
      </c>
      <c r="I4" t="s">
        <v>22</v>
      </c>
      <c r="J4" t="s">
        <v>12</v>
      </c>
      <c r="K4" t="s">
        <v>238</v>
      </c>
      <c r="L4" t="s">
        <v>23</v>
      </c>
      <c r="M4">
        <f t="shared" si="2"/>
        <v>11</v>
      </c>
      <c r="N4" t="str">
        <f t="shared" si="3"/>
        <v>48.8671462</v>
      </c>
      <c r="O4" t="str">
        <f t="shared" si="4"/>
        <v xml:space="preserve"> 2.3114921</v>
      </c>
      <c r="P4">
        <f t="shared" si="5"/>
        <v>48.867146200000001</v>
      </c>
      <c r="Q4">
        <f t="shared" si="6"/>
        <v>2.3114921000000002</v>
      </c>
    </row>
    <row r="5" spans="1:17" x14ac:dyDescent="0.3">
      <c r="A5">
        <f>IF(ISERROR(FIND(A$1,$G5)),0,1)</f>
        <v>0</v>
      </c>
      <c r="B5">
        <f>IF(ISERROR(FIND(B$1,$G5)),0,1)</f>
        <v>1</v>
      </c>
      <c r="C5">
        <f>IF(ISERROR(FIND(C$1,$G5)),0,1)</f>
        <v>1</v>
      </c>
      <c r="D5">
        <f t="shared" si="0"/>
        <v>1</v>
      </c>
      <c r="E5">
        <f t="shared" si="1"/>
        <v>0</v>
      </c>
      <c r="F5" t="s">
        <v>24</v>
      </c>
      <c r="G5" t="s">
        <v>25</v>
      </c>
      <c r="H5" t="s">
        <v>26</v>
      </c>
      <c r="I5" t="s">
        <v>27</v>
      </c>
      <c r="J5" t="s">
        <v>28</v>
      </c>
      <c r="K5" t="s">
        <v>233</v>
      </c>
      <c r="L5" t="s">
        <v>29</v>
      </c>
      <c r="M5">
        <f t="shared" si="2"/>
        <v>11</v>
      </c>
      <c r="N5" t="str">
        <f t="shared" si="3"/>
        <v>48.8812338</v>
      </c>
      <c r="O5" t="str">
        <f t="shared" si="4"/>
        <v xml:space="preserve"> 2.3279088</v>
      </c>
      <c r="P5">
        <f t="shared" si="5"/>
        <v>48.881233799999997</v>
      </c>
      <c r="Q5">
        <f t="shared" si="6"/>
        <v>2.3279087999999999</v>
      </c>
    </row>
    <row r="6" spans="1:17" x14ac:dyDescent="0.3">
      <c r="A6">
        <f>IF(ISERROR(FIND(A$1,$G6)),0,1)</f>
        <v>0</v>
      </c>
      <c r="B6">
        <f>IF(ISERROR(FIND(B$1,$G6)),0,1)</f>
        <v>0</v>
      </c>
      <c r="C6">
        <f>IF(ISERROR(FIND(C$1,$G6)),0,1)</f>
        <v>1</v>
      </c>
      <c r="D6">
        <f t="shared" si="0"/>
        <v>0</v>
      </c>
      <c r="E6">
        <f t="shared" si="1"/>
        <v>0</v>
      </c>
      <c r="F6" t="s">
        <v>30</v>
      </c>
      <c r="G6" t="s">
        <v>31</v>
      </c>
      <c r="H6" t="s">
        <v>32</v>
      </c>
      <c r="I6" t="s">
        <v>33</v>
      </c>
      <c r="J6" t="s">
        <v>34</v>
      </c>
      <c r="K6" t="s">
        <v>238</v>
      </c>
      <c r="L6" t="s">
        <v>35</v>
      </c>
      <c r="M6">
        <f t="shared" si="2"/>
        <v>11</v>
      </c>
      <c r="N6" t="str">
        <f t="shared" si="3"/>
        <v>48.8716751</v>
      </c>
      <c r="O6" t="str">
        <f t="shared" si="4"/>
        <v xml:space="preserve"> 2.3817149</v>
      </c>
      <c r="P6">
        <f t="shared" si="5"/>
        <v>48.871675099999997</v>
      </c>
      <c r="Q6">
        <f t="shared" si="6"/>
        <v>2.3817149</v>
      </c>
    </row>
    <row r="7" spans="1:17" x14ac:dyDescent="0.3">
      <c r="A7">
        <f>IF(ISERROR(FIND(A$1,$G7)),0,1)</f>
        <v>0</v>
      </c>
      <c r="B7">
        <f>IF(ISERROR(FIND(B$1,$G7)),0,1)</f>
        <v>0</v>
      </c>
      <c r="C7">
        <f>IF(ISERROR(FIND(C$1,$G7)),0,1)</f>
        <v>0</v>
      </c>
      <c r="D7">
        <f t="shared" si="0"/>
        <v>1</v>
      </c>
      <c r="E7">
        <f t="shared" si="1"/>
        <v>0</v>
      </c>
      <c r="F7" t="s">
        <v>36</v>
      </c>
      <c r="G7" t="s">
        <v>37</v>
      </c>
      <c r="H7" t="s">
        <v>222</v>
      </c>
      <c r="I7" t="s">
        <v>38</v>
      </c>
      <c r="J7" t="s">
        <v>234</v>
      </c>
      <c r="K7" t="s">
        <v>233</v>
      </c>
      <c r="L7" t="s">
        <v>39</v>
      </c>
      <c r="M7">
        <f t="shared" si="2"/>
        <v>10</v>
      </c>
      <c r="N7" t="str">
        <f t="shared" si="3"/>
        <v>48.840578</v>
      </c>
      <c r="O7" t="str">
        <f t="shared" si="4"/>
        <v xml:space="preserve"> 2.381345</v>
      </c>
      <c r="P7">
        <f t="shared" si="5"/>
        <v>48.840578000000001</v>
      </c>
      <c r="Q7">
        <f t="shared" si="6"/>
        <v>2.381345</v>
      </c>
    </row>
    <row r="8" spans="1:17" x14ac:dyDescent="0.3">
      <c r="A8">
        <f>IF(ISERROR(FIND(A$1,$G8)),0,1)</f>
        <v>1</v>
      </c>
      <c r="B8">
        <f>IF(ISERROR(FIND(B$1,$G8)),0,1)</f>
        <v>1</v>
      </c>
      <c r="C8">
        <f>IF(ISERROR(FIND(C$1,$G8)),0,1)</f>
        <v>1</v>
      </c>
      <c r="D8">
        <f t="shared" si="0"/>
        <v>0</v>
      </c>
      <c r="E8">
        <f t="shared" si="1"/>
        <v>1</v>
      </c>
      <c r="F8" t="s">
        <v>40</v>
      </c>
      <c r="G8" t="s">
        <v>10</v>
      </c>
      <c r="H8" t="s">
        <v>230</v>
      </c>
      <c r="I8" t="s">
        <v>41</v>
      </c>
      <c r="J8" t="s">
        <v>12</v>
      </c>
      <c r="K8" t="s">
        <v>238</v>
      </c>
      <c r="L8" t="s">
        <v>42</v>
      </c>
      <c r="M8">
        <f t="shared" si="2"/>
        <v>11</v>
      </c>
      <c r="N8" t="str">
        <f t="shared" si="3"/>
        <v>48.8331583</v>
      </c>
      <c r="O8" t="str">
        <f t="shared" si="4"/>
        <v xml:space="preserve"> 2.3567354</v>
      </c>
      <c r="P8">
        <f t="shared" si="5"/>
        <v>48.833158300000001</v>
      </c>
      <c r="Q8">
        <f t="shared" si="6"/>
        <v>2.3567353999999998</v>
      </c>
    </row>
    <row r="9" spans="1:17" x14ac:dyDescent="0.3">
      <c r="A9">
        <f>IF(ISERROR(FIND(A$1,$G9)),0,1)</f>
        <v>0</v>
      </c>
      <c r="B9">
        <f>IF(ISERROR(FIND(B$1,$G9)),0,1)</f>
        <v>0</v>
      </c>
      <c r="C9">
        <f>IF(ISERROR(FIND(C$1,$G9)),0,1)</f>
        <v>0</v>
      </c>
      <c r="D9">
        <f t="shared" si="0"/>
        <v>1</v>
      </c>
      <c r="E9">
        <f t="shared" si="1"/>
        <v>0</v>
      </c>
      <c r="F9" t="s">
        <v>40</v>
      </c>
      <c r="G9" t="s">
        <v>43</v>
      </c>
      <c r="H9" t="s">
        <v>44</v>
      </c>
      <c r="I9" t="s">
        <v>45</v>
      </c>
      <c r="J9" t="s">
        <v>235</v>
      </c>
      <c r="K9" t="s">
        <v>233</v>
      </c>
      <c r="L9" t="s">
        <v>46</v>
      </c>
      <c r="M9">
        <f t="shared" si="2"/>
        <v>11</v>
      </c>
      <c r="N9" t="str">
        <f t="shared" si="3"/>
        <v>48.8333668</v>
      </c>
      <c r="O9" t="str">
        <f t="shared" si="4"/>
        <v xml:space="preserve"> 2.3243732</v>
      </c>
      <c r="P9">
        <f t="shared" si="5"/>
        <v>48.8333668</v>
      </c>
      <c r="Q9">
        <f t="shared" si="6"/>
        <v>2.3243732000000001</v>
      </c>
    </row>
    <row r="10" spans="1:17" x14ac:dyDescent="0.3">
      <c r="A10">
        <f>IF(ISERROR(FIND(A$1,$G10)),0,1)</f>
        <v>0</v>
      </c>
      <c r="B10">
        <f>IF(ISERROR(FIND(B$1,$G10)),0,1)</f>
        <v>0</v>
      </c>
      <c r="C10">
        <f>IF(ISERROR(FIND(C$1,$G10)),0,1)</f>
        <v>1</v>
      </c>
      <c r="D10">
        <f t="shared" si="0"/>
        <v>1</v>
      </c>
      <c r="E10">
        <f t="shared" si="1"/>
        <v>0</v>
      </c>
      <c r="F10" t="s">
        <v>47</v>
      </c>
      <c r="G10" t="s">
        <v>48</v>
      </c>
      <c r="H10" t="s">
        <v>49</v>
      </c>
      <c r="I10" t="s">
        <v>50</v>
      </c>
      <c r="J10" t="s">
        <v>34</v>
      </c>
      <c r="K10" t="s">
        <v>233</v>
      </c>
      <c r="L10" t="s">
        <v>51</v>
      </c>
      <c r="M10">
        <f t="shared" si="2"/>
        <v>11</v>
      </c>
      <c r="N10" t="str">
        <f t="shared" si="3"/>
        <v>48.8429267</v>
      </c>
      <c r="O10" t="str">
        <f t="shared" si="4"/>
        <v xml:space="preserve"> 2.2775168</v>
      </c>
      <c r="P10">
        <f t="shared" si="5"/>
        <v>48.8429267</v>
      </c>
      <c r="Q10">
        <f t="shared" si="6"/>
        <v>2.2775167999999999</v>
      </c>
    </row>
    <row r="11" spans="1:17" x14ac:dyDescent="0.3">
      <c r="A11">
        <f>IF(ISERROR(FIND(A$1,$G11)),0,1)</f>
        <v>1</v>
      </c>
      <c r="B11">
        <f>IF(ISERROR(FIND(B$1,$G11)),0,1)</f>
        <v>1</v>
      </c>
      <c r="C11">
        <f>IF(ISERROR(FIND(C$1,$G11)),0,1)</f>
        <v>0</v>
      </c>
      <c r="D11">
        <f t="shared" si="0"/>
        <v>1</v>
      </c>
      <c r="E11">
        <f t="shared" si="1"/>
        <v>1</v>
      </c>
      <c r="F11" t="s">
        <v>52</v>
      </c>
      <c r="G11" t="s">
        <v>53</v>
      </c>
      <c r="H11" t="s">
        <v>54</v>
      </c>
      <c r="I11" t="s">
        <v>55</v>
      </c>
      <c r="J11" t="s">
        <v>12</v>
      </c>
      <c r="K11" t="s">
        <v>233</v>
      </c>
      <c r="L11" t="s">
        <v>56</v>
      </c>
      <c r="M11">
        <f t="shared" si="2"/>
        <v>10</v>
      </c>
      <c r="N11" t="str">
        <f t="shared" si="3"/>
        <v>48.885085</v>
      </c>
      <c r="O11" t="str">
        <f t="shared" si="4"/>
        <v xml:space="preserve"> 2.3223433</v>
      </c>
      <c r="P11">
        <f t="shared" si="5"/>
        <v>48.885084999999997</v>
      </c>
      <c r="Q11">
        <f t="shared" si="6"/>
        <v>2.3223433</v>
      </c>
    </row>
    <row r="12" spans="1:17" x14ac:dyDescent="0.3">
      <c r="A12">
        <f>IF(ISERROR(FIND(A$1,$G12)),0,1)</f>
        <v>0</v>
      </c>
      <c r="B12">
        <f>IF(ISERROR(FIND(B$1,$G12)),0,1)</f>
        <v>0</v>
      </c>
      <c r="C12">
        <f>IF(ISERROR(FIND(C$1,$G12)),0,1)</f>
        <v>1</v>
      </c>
      <c r="D12">
        <f t="shared" si="0"/>
        <v>0</v>
      </c>
      <c r="E12">
        <f t="shared" si="1"/>
        <v>0</v>
      </c>
      <c r="F12" t="s">
        <v>57</v>
      </c>
      <c r="G12" t="s">
        <v>58</v>
      </c>
      <c r="H12" t="s">
        <v>59</v>
      </c>
      <c r="I12" t="s">
        <v>60</v>
      </c>
      <c r="J12" t="s">
        <v>34</v>
      </c>
      <c r="K12" t="s">
        <v>238</v>
      </c>
      <c r="L12" t="s">
        <v>61</v>
      </c>
      <c r="M12">
        <f t="shared" si="2"/>
        <v>11</v>
      </c>
      <c r="N12" t="str">
        <f t="shared" si="3"/>
        <v>48.8912025</v>
      </c>
      <c r="O12" t="str">
        <f t="shared" si="4"/>
        <v xml:space="preserve"> 2.3397421</v>
      </c>
      <c r="P12">
        <f t="shared" si="5"/>
        <v>48.891202499999999</v>
      </c>
      <c r="Q12">
        <f t="shared" si="6"/>
        <v>2.3397421</v>
      </c>
    </row>
    <row r="13" spans="1:17" x14ac:dyDescent="0.3">
      <c r="A13">
        <f>IF(ISERROR(FIND(A$1,$G13)),0,1)</f>
        <v>0</v>
      </c>
      <c r="B13">
        <f>IF(ISERROR(FIND(B$1,$G13)),0,1)</f>
        <v>1</v>
      </c>
      <c r="C13">
        <f>IF(ISERROR(FIND(C$1,$G13)),0,1)</f>
        <v>0</v>
      </c>
      <c r="D13">
        <f t="shared" si="0"/>
        <v>0</v>
      </c>
      <c r="E13">
        <f t="shared" si="1"/>
        <v>0</v>
      </c>
      <c r="F13" t="s">
        <v>14</v>
      </c>
      <c r="G13" t="s">
        <v>62</v>
      </c>
      <c r="H13" t="s">
        <v>63</v>
      </c>
      <c r="I13" t="s">
        <v>64</v>
      </c>
      <c r="J13" t="s">
        <v>28</v>
      </c>
      <c r="K13" t="s">
        <v>238</v>
      </c>
      <c r="L13" t="s">
        <v>65</v>
      </c>
      <c r="M13">
        <f t="shared" si="2"/>
        <v>11</v>
      </c>
      <c r="N13" t="str">
        <f t="shared" si="3"/>
        <v>48.8473738</v>
      </c>
      <c r="O13" t="str">
        <f t="shared" si="4"/>
        <v xml:space="preserve"> 2.3308785</v>
      </c>
      <c r="P13">
        <f t="shared" si="5"/>
        <v>48.8473738</v>
      </c>
      <c r="Q13">
        <f t="shared" si="6"/>
        <v>2.3308784999999999</v>
      </c>
    </row>
    <row r="14" spans="1:17" x14ac:dyDescent="0.3">
      <c r="A14">
        <f>IF(ISERROR(FIND(A$1,$G14)),0,1)</f>
        <v>0</v>
      </c>
      <c r="B14">
        <f>IF(ISERROR(FIND(B$1,$G14)),0,1)</f>
        <v>0</v>
      </c>
      <c r="C14">
        <f>IF(ISERROR(FIND(C$1,$G14)),0,1)</f>
        <v>1</v>
      </c>
      <c r="D14">
        <f t="shared" si="0"/>
        <v>1</v>
      </c>
      <c r="E14">
        <f t="shared" si="1"/>
        <v>0</v>
      </c>
      <c r="F14" t="s">
        <v>66</v>
      </c>
      <c r="G14" t="s">
        <v>67</v>
      </c>
      <c r="H14" t="s">
        <v>68</v>
      </c>
      <c r="I14" t="s">
        <v>69</v>
      </c>
      <c r="J14" t="s">
        <v>34</v>
      </c>
      <c r="K14" t="s">
        <v>233</v>
      </c>
      <c r="L14" t="s">
        <v>70</v>
      </c>
      <c r="M14">
        <f t="shared" si="2"/>
        <v>11</v>
      </c>
      <c r="N14" t="str">
        <f t="shared" si="3"/>
        <v>48.8554036</v>
      </c>
      <c r="O14" t="str">
        <f t="shared" si="4"/>
        <v xml:space="preserve"> 2.3301168</v>
      </c>
      <c r="P14">
        <f t="shared" si="5"/>
        <v>48.855403600000002</v>
      </c>
      <c r="Q14">
        <f t="shared" si="6"/>
        <v>2.3301167999999999</v>
      </c>
    </row>
    <row r="15" spans="1:17" x14ac:dyDescent="0.3">
      <c r="A15">
        <f>IF(ISERROR(FIND(A$1,$G15)),0,1)</f>
        <v>0</v>
      </c>
      <c r="B15">
        <f>IF(ISERROR(FIND(B$1,$G15)),0,1)</f>
        <v>0</v>
      </c>
      <c r="C15">
        <f>IF(ISERROR(FIND(C$1,$G15)),0,1)</f>
        <v>1</v>
      </c>
      <c r="D15">
        <f t="shared" si="0"/>
        <v>0</v>
      </c>
      <c r="E15">
        <f t="shared" si="1"/>
        <v>0</v>
      </c>
      <c r="F15" t="s">
        <v>20</v>
      </c>
      <c r="G15" t="s">
        <v>71</v>
      </c>
      <c r="H15" t="s">
        <v>72</v>
      </c>
      <c r="I15" t="s">
        <v>73</v>
      </c>
      <c r="J15" t="s">
        <v>34</v>
      </c>
      <c r="K15" t="s">
        <v>238</v>
      </c>
      <c r="L15" t="s">
        <v>74</v>
      </c>
      <c r="M15">
        <f t="shared" si="2"/>
        <v>11</v>
      </c>
      <c r="N15" t="str">
        <f t="shared" si="3"/>
        <v>48.8717955</v>
      </c>
      <c r="O15" t="str">
        <f t="shared" si="4"/>
        <v xml:space="preserve"> 2.3218531</v>
      </c>
      <c r="P15">
        <f t="shared" si="5"/>
        <v>48.871795499999998</v>
      </c>
      <c r="Q15">
        <f t="shared" si="6"/>
        <v>2.3218530999999998</v>
      </c>
    </row>
    <row r="16" spans="1:17" x14ac:dyDescent="0.3">
      <c r="A16">
        <f>IF(ISERROR(FIND(A$1,$G16)),0,1)</f>
        <v>0</v>
      </c>
      <c r="B16">
        <f>IF(ISERROR(FIND(B$1,$G16)),0,1)</f>
        <v>0</v>
      </c>
      <c r="C16">
        <f>IF(ISERROR(FIND(C$1,$G16)),0,1)</f>
        <v>1</v>
      </c>
      <c r="D16">
        <f t="shared" si="0"/>
        <v>0</v>
      </c>
      <c r="E16">
        <f t="shared" si="1"/>
        <v>0</v>
      </c>
      <c r="F16" t="s">
        <v>24</v>
      </c>
      <c r="G16" t="s">
        <v>75</v>
      </c>
      <c r="H16" t="s">
        <v>76</v>
      </c>
      <c r="I16" t="s">
        <v>77</v>
      </c>
      <c r="J16" t="s">
        <v>34</v>
      </c>
      <c r="K16" t="s">
        <v>238</v>
      </c>
      <c r="L16" t="s">
        <v>78</v>
      </c>
      <c r="M16">
        <f t="shared" si="2"/>
        <v>11</v>
      </c>
      <c r="N16" t="str">
        <f t="shared" si="3"/>
        <v>48.8731193</v>
      </c>
      <c r="O16" t="str">
        <f t="shared" si="4"/>
        <v xml:space="preserve"> 2.3429234</v>
      </c>
      <c r="P16">
        <f t="shared" si="5"/>
        <v>48.873119299999999</v>
      </c>
      <c r="Q16">
        <f t="shared" si="6"/>
        <v>2.3429234000000001</v>
      </c>
    </row>
    <row r="17" spans="1:17" x14ac:dyDescent="0.3">
      <c r="A17">
        <f>IF(ISERROR(FIND(A$1,$G17)),0,1)</f>
        <v>0</v>
      </c>
      <c r="B17">
        <f>IF(ISERROR(FIND(B$1,$G17)),0,1)</f>
        <v>0</v>
      </c>
      <c r="C17">
        <f>IF(ISERROR(FIND(C$1,$G17)),0,1)</f>
        <v>1</v>
      </c>
      <c r="D17">
        <f t="shared" si="0"/>
        <v>0</v>
      </c>
      <c r="E17">
        <f t="shared" si="1"/>
        <v>0</v>
      </c>
      <c r="F17" t="s">
        <v>36</v>
      </c>
      <c r="G17" t="s">
        <v>79</v>
      </c>
      <c r="H17" t="s">
        <v>80</v>
      </c>
      <c r="I17" t="s">
        <v>81</v>
      </c>
      <c r="J17" t="s">
        <v>34</v>
      </c>
      <c r="K17" t="s">
        <v>238</v>
      </c>
      <c r="L17" t="s">
        <v>82</v>
      </c>
      <c r="M17">
        <f t="shared" si="2"/>
        <v>11</v>
      </c>
      <c r="N17" t="str">
        <f t="shared" si="3"/>
        <v>48.8442726</v>
      </c>
      <c r="O17" t="str">
        <f t="shared" si="4"/>
        <v xml:space="preserve"> 2.3815423</v>
      </c>
      <c r="P17">
        <f t="shared" si="5"/>
        <v>48.844272599999996</v>
      </c>
      <c r="Q17">
        <f t="shared" si="6"/>
        <v>2.3815423</v>
      </c>
    </row>
    <row r="18" spans="1:17" x14ac:dyDescent="0.3">
      <c r="A18">
        <f>IF(ISERROR(FIND(A$1,$G18)),0,1)</f>
        <v>0</v>
      </c>
      <c r="B18">
        <f>IF(ISERROR(FIND(B$1,$G18)),0,1)</f>
        <v>0</v>
      </c>
      <c r="C18">
        <f>IF(ISERROR(FIND(C$1,$G18)),0,1)</f>
        <v>0</v>
      </c>
      <c r="D18">
        <f t="shared" si="0"/>
        <v>1</v>
      </c>
      <c r="E18">
        <f t="shared" si="1"/>
        <v>0</v>
      </c>
      <c r="F18" t="s">
        <v>40</v>
      </c>
      <c r="G18" t="s">
        <v>83</v>
      </c>
      <c r="H18" t="s">
        <v>84</v>
      </c>
      <c r="I18" t="s">
        <v>85</v>
      </c>
      <c r="K18" t="s">
        <v>233</v>
      </c>
      <c r="L18" t="s">
        <v>86</v>
      </c>
      <c r="M18">
        <f t="shared" si="2"/>
        <v>10</v>
      </c>
      <c r="N18" t="str">
        <f t="shared" si="3"/>
        <v>48.824684</v>
      </c>
      <c r="O18" t="str">
        <f t="shared" si="4"/>
        <v xml:space="preserve"> 2.366078</v>
      </c>
      <c r="P18">
        <f t="shared" si="5"/>
        <v>48.824683999999998</v>
      </c>
      <c r="Q18">
        <f t="shared" si="6"/>
        <v>2.3660779999999999</v>
      </c>
    </row>
    <row r="19" spans="1:17" x14ac:dyDescent="0.3">
      <c r="A19">
        <f>IF(ISERROR(FIND(A$1,$G19)),0,1)</f>
        <v>0</v>
      </c>
      <c r="B19">
        <f>IF(ISERROR(FIND(B$1,$G19)),0,1)</f>
        <v>0</v>
      </c>
      <c r="C19">
        <f>IF(ISERROR(FIND(C$1,$G19)),0,1)</f>
        <v>0</v>
      </c>
      <c r="D19">
        <f t="shared" si="0"/>
        <v>0</v>
      </c>
      <c r="E19">
        <f t="shared" si="1"/>
        <v>0</v>
      </c>
      <c r="F19" t="s">
        <v>40</v>
      </c>
      <c r="G19" t="s">
        <v>87</v>
      </c>
      <c r="H19" t="s">
        <v>231</v>
      </c>
      <c r="I19" t="s">
        <v>88</v>
      </c>
      <c r="J19" t="s">
        <v>234</v>
      </c>
      <c r="K19" t="s">
        <v>238</v>
      </c>
      <c r="L19" t="s">
        <v>89</v>
      </c>
      <c r="M19">
        <f t="shared" si="2"/>
        <v>10</v>
      </c>
      <c r="N19" t="str">
        <f t="shared" si="3"/>
        <v>48.856614</v>
      </c>
      <c r="O19" t="str">
        <f t="shared" si="4"/>
        <v xml:space="preserve"> 2.3522219</v>
      </c>
      <c r="P19">
        <f t="shared" si="5"/>
        <v>48.856614</v>
      </c>
      <c r="Q19">
        <f t="shared" si="6"/>
        <v>2.3522219</v>
      </c>
    </row>
    <row r="20" spans="1:17" x14ac:dyDescent="0.3">
      <c r="A20">
        <f>IF(ISERROR(FIND(A$1,$G20)),0,1)</f>
        <v>0</v>
      </c>
      <c r="B20">
        <f>IF(ISERROR(FIND(B$1,$G20)),0,1)</f>
        <v>0</v>
      </c>
      <c r="C20">
        <f>IF(ISERROR(FIND(C$1,$G20)),0,1)</f>
        <v>0</v>
      </c>
      <c r="D20">
        <f t="shared" si="0"/>
        <v>0</v>
      </c>
      <c r="E20">
        <f t="shared" si="1"/>
        <v>0</v>
      </c>
      <c r="F20" t="s">
        <v>90</v>
      </c>
      <c r="G20" t="s">
        <v>91</v>
      </c>
      <c r="H20" t="s">
        <v>92</v>
      </c>
      <c r="I20" t="s">
        <v>93</v>
      </c>
      <c r="J20" t="s">
        <v>94</v>
      </c>
      <c r="K20" t="s">
        <v>238</v>
      </c>
      <c r="L20" t="s">
        <v>95</v>
      </c>
      <c r="M20">
        <f t="shared" si="2"/>
        <v>11</v>
      </c>
      <c r="N20" t="str">
        <f t="shared" si="3"/>
        <v>48.8262651</v>
      </c>
      <c r="O20" t="str">
        <f t="shared" si="4"/>
        <v xml:space="preserve"> 2.3091079</v>
      </c>
      <c r="P20">
        <f t="shared" si="5"/>
        <v>48.826265100000001</v>
      </c>
      <c r="Q20">
        <f t="shared" si="6"/>
        <v>2.3091078999999999</v>
      </c>
    </row>
    <row r="21" spans="1:17" x14ac:dyDescent="0.3">
      <c r="A21">
        <f>IF(ISERROR(FIND(A$1,$G21)),0,1)</f>
        <v>0</v>
      </c>
      <c r="B21">
        <f>IF(ISERROR(FIND(B$1,$G21)),0,1)</f>
        <v>1</v>
      </c>
      <c r="C21">
        <f>IF(ISERROR(FIND(C$1,$G21)),0,1)</f>
        <v>0</v>
      </c>
      <c r="D21">
        <f t="shared" si="0"/>
        <v>1</v>
      </c>
      <c r="E21">
        <f t="shared" si="1"/>
        <v>0</v>
      </c>
      <c r="F21" t="s">
        <v>96</v>
      </c>
      <c r="G21" t="s">
        <v>62</v>
      </c>
      <c r="H21" t="s">
        <v>97</v>
      </c>
      <c r="I21" t="s">
        <v>98</v>
      </c>
      <c r="J21" t="s">
        <v>99</v>
      </c>
      <c r="K21" t="s">
        <v>233</v>
      </c>
      <c r="L21" t="s">
        <v>100</v>
      </c>
      <c r="M21">
        <f t="shared" si="2"/>
        <v>11</v>
      </c>
      <c r="N21" t="str">
        <f t="shared" si="3"/>
        <v>48.8676036</v>
      </c>
      <c r="O21" t="str">
        <f t="shared" si="4"/>
        <v xml:space="preserve"> 2.2751679</v>
      </c>
      <c r="P21">
        <f t="shared" si="5"/>
        <v>48.867603600000002</v>
      </c>
      <c r="Q21">
        <f t="shared" si="6"/>
        <v>2.2751679</v>
      </c>
    </row>
    <row r="22" spans="1:17" x14ac:dyDescent="0.3">
      <c r="A22">
        <f>IF(ISERROR(FIND(A$1,$G22)),0,1)</f>
        <v>0</v>
      </c>
      <c r="B22">
        <f>IF(ISERROR(FIND(B$1,$G22)),0,1)</f>
        <v>0</v>
      </c>
      <c r="C22">
        <f>IF(ISERROR(FIND(C$1,$G22)),0,1)</f>
        <v>1</v>
      </c>
      <c r="D22">
        <f t="shared" si="0"/>
        <v>1</v>
      </c>
      <c r="E22">
        <f t="shared" si="1"/>
        <v>0</v>
      </c>
      <c r="F22" t="s">
        <v>101</v>
      </c>
      <c r="G22" t="s">
        <v>232</v>
      </c>
      <c r="H22" t="s">
        <v>223</v>
      </c>
      <c r="I22" t="s">
        <v>102</v>
      </c>
      <c r="J22" t="s">
        <v>34</v>
      </c>
      <c r="K22" t="s">
        <v>233</v>
      </c>
      <c r="L22" t="s">
        <v>103</v>
      </c>
      <c r="M22">
        <f t="shared" si="2"/>
        <v>11</v>
      </c>
      <c r="N22" t="str">
        <f t="shared" si="3"/>
        <v>48.8669683</v>
      </c>
      <c r="O22" t="str">
        <f t="shared" si="4"/>
        <v xml:space="preserve"> 2.3314598</v>
      </c>
      <c r="P22">
        <f t="shared" si="5"/>
        <v>48.866968300000003</v>
      </c>
      <c r="Q22">
        <f t="shared" si="6"/>
        <v>2.3314598000000002</v>
      </c>
    </row>
    <row r="23" spans="1:17" x14ac:dyDescent="0.3">
      <c r="A23">
        <f>IF(ISERROR(FIND(A$1,$G23)),0,1)</f>
        <v>1</v>
      </c>
      <c r="B23">
        <f>IF(ISERROR(FIND(B$1,$G23)),0,1)</f>
        <v>0</v>
      </c>
      <c r="C23">
        <f>IF(ISERROR(FIND(C$1,$G23)),0,1)</f>
        <v>0</v>
      </c>
      <c r="D23">
        <f t="shared" si="0"/>
        <v>0</v>
      </c>
      <c r="E23">
        <f t="shared" si="1"/>
        <v>1</v>
      </c>
      <c r="F23" t="s">
        <v>14</v>
      </c>
      <c r="G23" t="s">
        <v>21</v>
      </c>
      <c r="H23" t="s">
        <v>104</v>
      </c>
      <c r="I23" t="s">
        <v>105</v>
      </c>
      <c r="J23" t="s">
        <v>12</v>
      </c>
      <c r="K23" t="s">
        <v>238</v>
      </c>
      <c r="L23" t="s">
        <v>106</v>
      </c>
      <c r="M23">
        <f t="shared" si="2"/>
        <v>11</v>
      </c>
      <c r="N23" t="str">
        <f t="shared" si="3"/>
        <v>48.8505347</v>
      </c>
      <c r="O23" t="str">
        <f t="shared" si="4"/>
        <v xml:space="preserve"> 2.3327727</v>
      </c>
      <c r="P23">
        <f t="shared" si="5"/>
        <v>48.850534699999997</v>
      </c>
      <c r="Q23">
        <f t="shared" si="6"/>
        <v>2.3327727</v>
      </c>
    </row>
    <row r="24" spans="1:17" x14ac:dyDescent="0.3">
      <c r="A24">
        <f>IF(ISERROR(FIND(A$1,$G24)),0,1)</f>
        <v>1</v>
      </c>
      <c r="B24">
        <f>IF(ISERROR(FIND(B$1,$G24)),0,1)</f>
        <v>0</v>
      </c>
      <c r="C24">
        <f>IF(ISERROR(FIND(C$1,$G24)),0,1)</f>
        <v>0</v>
      </c>
      <c r="D24">
        <f t="shared" si="0"/>
        <v>1</v>
      </c>
      <c r="E24">
        <f t="shared" si="1"/>
        <v>1</v>
      </c>
      <c r="F24" t="s">
        <v>101</v>
      </c>
      <c r="G24" t="s">
        <v>21</v>
      </c>
      <c r="H24" t="s">
        <v>224</v>
      </c>
      <c r="I24" t="s">
        <v>107</v>
      </c>
      <c r="J24" t="s">
        <v>12</v>
      </c>
      <c r="K24" t="s">
        <v>233</v>
      </c>
      <c r="L24" t="s">
        <v>103</v>
      </c>
      <c r="M24">
        <f t="shared" si="2"/>
        <v>11</v>
      </c>
      <c r="N24" t="str">
        <f t="shared" si="3"/>
        <v>48.8669683</v>
      </c>
      <c r="O24" t="str">
        <f t="shared" si="4"/>
        <v xml:space="preserve"> 2.3314598</v>
      </c>
      <c r="P24">
        <f t="shared" si="5"/>
        <v>48.866968300000003</v>
      </c>
      <c r="Q24">
        <f t="shared" si="6"/>
        <v>2.3314598000000002</v>
      </c>
    </row>
    <row r="25" spans="1:17" x14ac:dyDescent="0.3">
      <c r="A25">
        <f>IF(ISERROR(FIND(A$1,$G25)),0,1)</f>
        <v>1</v>
      </c>
      <c r="B25">
        <f>IF(ISERROR(FIND(B$1,$G25)),0,1)</f>
        <v>0</v>
      </c>
      <c r="C25">
        <f>IF(ISERROR(FIND(C$1,$G25)),0,1)</f>
        <v>0</v>
      </c>
      <c r="D25">
        <f t="shared" si="0"/>
        <v>1</v>
      </c>
      <c r="E25">
        <f t="shared" si="1"/>
        <v>1</v>
      </c>
      <c r="F25" t="s">
        <v>108</v>
      </c>
      <c r="G25" t="s">
        <v>21</v>
      </c>
      <c r="H25" t="s">
        <v>109</v>
      </c>
      <c r="I25" t="s">
        <v>110</v>
      </c>
      <c r="J25" t="s">
        <v>12</v>
      </c>
      <c r="K25" t="s">
        <v>233</v>
      </c>
      <c r="L25" t="s">
        <v>111</v>
      </c>
      <c r="M25">
        <f t="shared" si="2"/>
        <v>11</v>
      </c>
      <c r="N25" t="str">
        <f t="shared" si="3"/>
        <v>48.8690076</v>
      </c>
      <c r="O25" t="str">
        <f t="shared" si="4"/>
        <v xml:space="preserve"> 2.3437661</v>
      </c>
      <c r="P25">
        <f t="shared" si="5"/>
        <v>48.869007600000003</v>
      </c>
      <c r="Q25">
        <f t="shared" si="6"/>
        <v>2.3437660999999999</v>
      </c>
    </row>
    <row r="26" spans="1:17" x14ac:dyDescent="0.3">
      <c r="A26">
        <f>IF(ISERROR(FIND(A$1,$G26)),0,1)</f>
        <v>1</v>
      </c>
      <c r="B26">
        <f>IF(ISERROR(FIND(B$1,$G26)),0,1)</f>
        <v>0</v>
      </c>
      <c r="C26">
        <f>IF(ISERROR(FIND(C$1,$G26)),0,1)</f>
        <v>0</v>
      </c>
      <c r="D26">
        <f t="shared" si="0"/>
        <v>1</v>
      </c>
      <c r="E26">
        <f t="shared" si="1"/>
        <v>1</v>
      </c>
      <c r="F26" t="s">
        <v>112</v>
      </c>
      <c r="G26" t="s">
        <v>21</v>
      </c>
      <c r="H26" t="s">
        <v>113</v>
      </c>
      <c r="I26" t="s">
        <v>114</v>
      </c>
      <c r="J26" t="s">
        <v>12</v>
      </c>
      <c r="K26" t="s">
        <v>233</v>
      </c>
      <c r="L26" t="s">
        <v>115</v>
      </c>
      <c r="M26">
        <f t="shared" si="2"/>
        <v>11</v>
      </c>
      <c r="N26" t="str">
        <f t="shared" si="3"/>
        <v>48.8632377</v>
      </c>
      <c r="O26" t="str">
        <f t="shared" si="4"/>
        <v xml:space="preserve"> 2.3516301</v>
      </c>
      <c r="P26">
        <f t="shared" si="5"/>
        <v>48.863237699999999</v>
      </c>
      <c r="Q26">
        <f t="shared" si="6"/>
        <v>2.3516300999999999</v>
      </c>
    </row>
    <row r="27" spans="1:17" x14ac:dyDescent="0.3">
      <c r="A27">
        <f>IF(ISERROR(FIND(A$1,$G27)),0,1)</f>
        <v>1</v>
      </c>
      <c r="B27">
        <f>IF(ISERROR(FIND(B$1,$G27)),0,1)</f>
        <v>1</v>
      </c>
      <c r="C27">
        <f>IF(ISERROR(FIND(C$1,$G27)),0,1)</f>
        <v>1</v>
      </c>
      <c r="D27">
        <f t="shared" si="0"/>
        <v>1</v>
      </c>
      <c r="E27">
        <f t="shared" si="1"/>
        <v>1</v>
      </c>
      <c r="F27" t="s">
        <v>116</v>
      </c>
      <c r="G27" t="s">
        <v>10</v>
      </c>
      <c r="H27" t="s">
        <v>117</v>
      </c>
      <c r="I27" t="s">
        <v>118</v>
      </c>
      <c r="J27" t="s">
        <v>12</v>
      </c>
      <c r="K27" t="s">
        <v>233</v>
      </c>
      <c r="L27" t="s">
        <v>119</v>
      </c>
      <c r="M27">
        <f t="shared" si="2"/>
        <v>11</v>
      </c>
      <c r="N27" t="str">
        <f t="shared" si="3"/>
        <v>48.8509047</v>
      </c>
      <c r="O27" t="str">
        <f t="shared" si="4"/>
        <v xml:space="preserve"> 2.3672725</v>
      </c>
      <c r="P27">
        <f t="shared" si="5"/>
        <v>48.850904700000001</v>
      </c>
      <c r="Q27">
        <f t="shared" si="6"/>
        <v>2.3672724999999999</v>
      </c>
    </row>
    <row r="28" spans="1:17" x14ac:dyDescent="0.3">
      <c r="A28">
        <f>IF(ISERROR(FIND(A$1,$G28)),0,1)</f>
        <v>0</v>
      </c>
      <c r="B28">
        <f>IF(ISERROR(FIND(B$1,$G28)),0,1)</f>
        <v>0</v>
      </c>
      <c r="C28">
        <f>IF(ISERROR(FIND(C$1,$G28)),0,1)</f>
        <v>1</v>
      </c>
      <c r="D28">
        <f t="shared" si="0"/>
        <v>0</v>
      </c>
      <c r="E28">
        <f t="shared" si="1"/>
        <v>0</v>
      </c>
      <c r="F28" t="s">
        <v>36</v>
      </c>
      <c r="G28" t="s">
        <v>120</v>
      </c>
      <c r="H28" t="s">
        <v>121</v>
      </c>
      <c r="I28" t="s">
        <v>122</v>
      </c>
      <c r="J28" t="s">
        <v>34</v>
      </c>
      <c r="K28" t="s">
        <v>238</v>
      </c>
      <c r="L28" t="s">
        <v>123</v>
      </c>
      <c r="M28">
        <f t="shared" si="2"/>
        <v>11</v>
      </c>
      <c r="N28" t="str">
        <f t="shared" si="3"/>
        <v>48.8459378</v>
      </c>
      <c r="O28" t="str">
        <f t="shared" si="4"/>
        <v xml:space="preserve"> 2.4029844</v>
      </c>
      <c r="P28">
        <f t="shared" si="5"/>
        <v>48.845937800000002</v>
      </c>
      <c r="Q28">
        <f t="shared" si="6"/>
        <v>2.4029843999999998</v>
      </c>
    </row>
    <row r="29" spans="1:17" x14ac:dyDescent="0.3">
      <c r="A29">
        <f>IF(ISERROR(FIND(A$1,$G29)),0,1)</f>
        <v>1</v>
      </c>
      <c r="B29">
        <f>IF(ISERROR(FIND(B$1,$G29)),0,1)</f>
        <v>1</v>
      </c>
      <c r="C29">
        <f>IF(ISERROR(FIND(C$1,$G29)),0,1)</f>
        <v>1</v>
      </c>
      <c r="D29">
        <f t="shared" si="0"/>
        <v>1</v>
      </c>
      <c r="E29">
        <f t="shared" si="1"/>
        <v>1</v>
      </c>
      <c r="F29" t="s">
        <v>47</v>
      </c>
      <c r="G29" t="s">
        <v>124</v>
      </c>
      <c r="H29" t="s">
        <v>125</v>
      </c>
      <c r="I29" t="s">
        <v>126</v>
      </c>
      <c r="J29" t="s">
        <v>12</v>
      </c>
      <c r="K29" t="s">
        <v>233</v>
      </c>
      <c r="L29" t="s">
        <v>127</v>
      </c>
      <c r="M29">
        <f t="shared" si="2"/>
        <v>11</v>
      </c>
      <c r="N29" t="str">
        <f t="shared" si="3"/>
        <v>48.8400472</v>
      </c>
      <c r="O29" t="str">
        <f t="shared" si="4"/>
        <v xml:space="preserve"> 2.3024708</v>
      </c>
      <c r="P29">
        <f t="shared" si="5"/>
        <v>48.840047200000001</v>
      </c>
      <c r="Q29">
        <f t="shared" si="6"/>
        <v>2.3024708</v>
      </c>
    </row>
    <row r="30" spans="1:17" x14ac:dyDescent="0.3">
      <c r="A30">
        <f>IF(ISERROR(FIND(A$1,$G30)),0,1)</f>
        <v>1</v>
      </c>
      <c r="B30">
        <f>IF(ISERROR(FIND(B$1,$G30)),0,1)</f>
        <v>0</v>
      </c>
      <c r="C30">
        <f>IF(ISERROR(FIND(C$1,$G30)),0,1)</f>
        <v>0</v>
      </c>
      <c r="D30">
        <f t="shared" si="0"/>
        <v>1</v>
      </c>
      <c r="E30">
        <f t="shared" si="1"/>
        <v>1</v>
      </c>
      <c r="F30" t="s">
        <v>96</v>
      </c>
      <c r="G30" t="s">
        <v>21</v>
      </c>
      <c r="H30" t="s">
        <v>128</v>
      </c>
      <c r="I30" t="s">
        <v>129</v>
      </c>
      <c r="J30" t="s">
        <v>12</v>
      </c>
      <c r="K30" t="s">
        <v>233</v>
      </c>
      <c r="L30" t="s">
        <v>130</v>
      </c>
      <c r="M30">
        <f t="shared" si="2"/>
        <v>11</v>
      </c>
      <c r="N30" t="str">
        <f t="shared" si="3"/>
        <v>48.8541871</v>
      </c>
      <c r="O30" t="str">
        <f t="shared" si="4"/>
        <v xml:space="preserve"> 2.2690746</v>
      </c>
      <c r="P30">
        <f t="shared" si="5"/>
        <v>48.854187099999997</v>
      </c>
      <c r="Q30">
        <f t="shared" si="6"/>
        <v>2.2690746000000002</v>
      </c>
    </row>
    <row r="31" spans="1:17" x14ac:dyDescent="0.3">
      <c r="A31">
        <f>IF(ISERROR(FIND(A$1,$G31)),0,1)</f>
        <v>0</v>
      </c>
      <c r="B31">
        <f>IF(ISERROR(FIND(B$1,$G31)),0,1)</f>
        <v>1</v>
      </c>
      <c r="C31">
        <f>IF(ISERROR(FIND(C$1,$G31)),0,1)</f>
        <v>0</v>
      </c>
      <c r="D31">
        <f t="shared" si="0"/>
        <v>1</v>
      </c>
      <c r="E31">
        <f t="shared" si="1"/>
        <v>0</v>
      </c>
      <c r="F31" t="s">
        <v>57</v>
      </c>
      <c r="G31" t="s">
        <v>62</v>
      </c>
      <c r="H31" t="s">
        <v>131</v>
      </c>
      <c r="I31" t="s">
        <v>132</v>
      </c>
      <c r="J31" t="s">
        <v>133</v>
      </c>
      <c r="K31" t="s">
        <v>233</v>
      </c>
      <c r="L31" t="s">
        <v>134</v>
      </c>
      <c r="M31">
        <f t="shared" si="2"/>
        <v>11</v>
      </c>
      <c r="N31" t="str">
        <f t="shared" si="3"/>
        <v>48.8850414</v>
      </c>
      <c r="O31" t="str">
        <f t="shared" si="4"/>
        <v xml:space="preserve"> 2.3519649</v>
      </c>
      <c r="P31">
        <f t="shared" si="5"/>
        <v>48.885041399999999</v>
      </c>
      <c r="Q31">
        <f t="shared" si="6"/>
        <v>2.3519649</v>
      </c>
    </row>
    <row r="32" spans="1:17" x14ac:dyDescent="0.3">
      <c r="A32">
        <f>IF(ISERROR(FIND(A$1,$G32)),0,1)</f>
        <v>1</v>
      </c>
      <c r="B32">
        <f>IF(ISERROR(FIND(B$1,$G32)),0,1)</f>
        <v>0</v>
      </c>
      <c r="C32">
        <f>IF(ISERROR(FIND(C$1,$G32)),0,1)</f>
        <v>0</v>
      </c>
      <c r="D32">
        <f t="shared" si="0"/>
        <v>0</v>
      </c>
      <c r="E32">
        <f t="shared" si="1"/>
        <v>1</v>
      </c>
      <c r="F32" t="s">
        <v>30</v>
      </c>
      <c r="G32" t="s">
        <v>21</v>
      </c>
      <c r="H32" t="s">
        <v>239</v>
      </c>
      <c r="I32" t="s">
        <v>135</v>
      </c>
      <c r="J32" t="s">
        <v>12</v>
      </c>
      <c r="K32" t="s">
        <v>238</v>
      </c>
      <c r="L32" t="s">
        <v>136</v>
      </c>
      <c r="M32">
        <f t="shared" si="2"/>
        <v>11</v>
      </c>
      <c r="N32" t="str">
        <f t="shared" si="3"/>
        <v>48.8651999</v>
      </c>
      <c r="O32" t="str">
        <f t="shared" si="4"/>
        <v xml:space="preserve"> 2.3975861</v>
      </c>
      <c r="P32">
        <f t="shared" si="5"/>
        <v>48.8651999</v>
      </c>
      <c r="Q32">
        <f t="shared" si="6"/>
        <v>2.3975860999999998</v>
      </c>
    </row>
    <row r="33" spans="1:17" x14ac:dyDescent="0.3">
      <c r="A33">
        <f>IF(ISERROR(FIND(A$1,$G33)),0,1)</f>
        <v>1</v>
      </c>
      <c r="B33">
        <f>IF(ISERROR(FIND(B$1,$G33)),0,1)</f>
        <v>0</v>
      </c>
      <c r="C33">
        <f>IF(ISERROR(FIND(C$1,$G33)),0,1)</f>
        <v>0</v>
      </c>
      <c r="D33">
        <f t="shared" si="0"/>
        <v>1</v>
      </c>
      <c r="E33">
        <f t="shared" si="1"/>
        <v>1</v>
      </c>
      <c r="F33" t="s">
        <v>66</v>
      </c>
      <c r="G33" t="s">
        <v>21</v>
      </c>
      <c r="H33" t="s">
        <v>137</v>
      </c>
      <c r="I33" t="s">
        <v>138</v>
      </c>
      <c r="J33" t="s">
        <v>12</v>
      </c>
      <c r="K33" t="s">
        <v>233</v>
      </c>
      <c r="L33" t="s">
        <v>139</v>
      </c>
      <c r="M33">
        <f t="shared" si="2"/>
        <v>11</v>
      </c>
      <c r="N33" t="str">
        <f t="shared" si="3"/>
        <v>48.8618757</v>
      </c>
      <c r="O33" t="str">
        <f t="shared" si="4"/>
        <v xml:space="preserve"> 2.3116095</v>
      </c>
      <c r="P33">
        <f t="shared" si="5"/>
        <v>48.861875699999999</v>
      </c>
      <c r="Q33">
        <f t="shared" si="6"/>
        <v>2.3116094999999999</v>
      </c>
    </row>
    <row r="34" spans="1:17" x14ac:dyDescent="0.3">
      <c r="A34">
        <f>IF(ISERROR(FIND(A$1,$G34)),0,1)</f>
        <v>0</v>
      </c>
      <c r="B34">
        <f>IF(ISERROR(FIND(B$1,$G34)),0,1)</f>
        <v>0</v>
      </c>
      <c r="C34">
        <f>IF(ISERROR(FIND(C$1,$G34)),0,1)</f>
        <v>1</v>
      </c>
      <c r="D34">
        <f t="shared" si="0"/>
        <v>1</v>
      </c>
      <c r="E34">
        <f t="shared" si="1"/>
        <v>0</v>
      </c>
      <c r="F34" t="s">
        <v>66</v>
      </c>
      <c r="G34" t="s">
        <v>140</v>
      </c>
      <c r="H34" t="s">
        <v>225</v>
      </c>
      <c r="I34" t="s">
        <v>141</v>
      </c>
      <c r="J34" t="s">
        <v>34</v>
      </c>
      <c r="K34" t="s">
        <v>233</v>
      </c>
      <c r="L34" t="s">
        <v>142</v>
      </c>
      <c r="M34">
        <f t="shared" si="2"/>
        <v>9</v>
      </c>
      <c r="N34" t="str">
        <f t="shared" si="3"/>
        <v>48.85937</v>
      </c>
      <c r="O34" t="str">
        <f t="shared" si="4"/>
        <v xml:space="preserve"> 2.3074023</v>
      </c>
      <c r="P34">
        <f t="shared" si="5"/>
        <v>48.859369999999998</v>
      </c>
      <c r="Q34">
        <f t="shared" si="6"/>
        <v>2.3074023000000001</v>
      </c>
    </row>
    <row r="35" spans="1:17" x14ac:dyDescent="0.3">
      <c r="A35">
        <f>IF(ISERROR(FIND(A$1,$G35)),0,1)</f>
        <v>1</v>
      </c>
      <c r="B35">
        <f>IF(ISERROR(FIND(B$1,$G35)),0,1)</f>
        <v>0</v>
      </c>
      <c r="C35">
        <f>IF(ISERROR(FIND(C$1,$G35)),0,1)</f>
        <v>0</v>
      </c>
      <c r="D35">
        <f t="shared" si="0"/>
        <v>0</v>
      </c>
      <c r="E35">
        <f t="shared" si="1"/>
        <v>1</v>
      </c>
      <c r="F35" t="s">
        <v>143</v>
      </c>
      <c r="G35" t="s">
        <v>21</v>
      </c>
      <c r="H35" t="s">
        <v>144</v>
      </c>
      <c r="I35" t="s">
        <v>145</v>
      </c>
      <c r="J35" t="s">
        <v>12</v>
      </c>
      <c r="K35" t="s">
        <v>238</v>
      </c>
      <c r="L35" t="s">
        <v>146</v>
      </c>
      <c r="M35">
        <f t="shared" si="2"/>
        <v>10</v>
      </c>
      <c r="N35" t="str">
        <f t="shared" si="3"/>
        <v>48.880809</v>
      </c>
      <c r="O35" t="str">
        <f t="shared" si="4"/>
        <v xml:space="preserve"> 2.3659452</v>
      </c>
      <c r="P35">
        <f t="shared" si="5"/>
        <v>48.880808999999999</v>
      </c>
      <c r="Q35">
        <f t="shared" si="6"/>
        <v>2.3659452000000001</v>
      </c>
    </row>
    <row r="36" spans="1:17" x14ac:dyDescent="0.3">
      <c r="A36">
        <f>IF(ISERROR(FIND(A$1,$G36)),0,1)</f>
        <v>0</v>
      </c>
      <c r="B36">
        <f>IF(ISERROR(FIND(B$1,$G36)),0,1)</f>
        <v>0</v>
      </c>
      <c r="C36">
        <f>IF(ISERROR(FIND(C$1,$G36)),0,1)</f>
        <v>1</v>
      </c>
      <c r="D36">
        <f t="shared" si="0"/>
        <v>0</v>
      </c>
      <c r="E36">
        <f t="shared" si="1"/>
        <v>0</v>
      </c>
      <c r="F36" t="s">
        <v>143</v>
      </c>
      <c r="G36" t="s">
        <v>147</v>
      </c>
      <c r="H36" t="s">
        <v>148</v>
      </c>
      <c r="I36" t="s">
        <v>149</v>
      </c>
      <c r="J36" t="s">
        <v>34</v>
      </c>
      <c r="K36" t="s">
        <v>238</v>
      </c>
      <c r="L36" t="s">
        <v>150</v>
      </c>
      <c r="M36">
        <f t="shared" si="2"/>
        <v>11</v>
      </c>
      <c r="N36" t="str">
        <f t="shared" si="3"/>
        <v>48.8769027</v>
      </c>
      <c r="O36" t="str">
        <f t="shared" si="4"/>
        <v xml:space="preserve"> 2.3527668</v>
      </c>
      <c r="P36">
        <f t="shared" si="5"/>
        <v>48.876902700000002</v>
      </c>
      <c r="Q36">
        <f t="shared" si="6"/>
        <v>2.3527667999999999</v>
      </c>
    </row>
    <row r="37" spans="1:17" x14ac:dyDescent="0.3">
      <c r="A37">
        <f>IF(ISERROR(FIND(A$1,$G37)),0,1)</f>
        <v>1</v>
      </c>
      <c r="B37">
        <f>IF(ISERROR(FIND(B$1,$G37)),0,1)</f>
        <v>1</v>
      </c>
      <c r="C37">
        <f>IF(ISERROR(FIND(C$1,$G37)),0,1)</f>
        <v>1</v>
      </c>
      <c r="D37">
        <f t="shared" si="0"/>
        <v>0</v>
      </c>
      <c r="E37">
        <f t="shared" si="1"/>
        <v>1</v>
      </c>
      <c r="F37" t="s">
        <v>90</v>
      </c>
      <c r="G37" t="s">
        <v>151</v>
      </c>
      <c r="H37" t="s">
        <v>152</v>
      </c>
      <c r="I37" t="s">
        <v>153</v>
      </c>
      <c r="J37" t="s">
        <v>12</v>
      </c>
      <c r="K37" t="s">
        <v>238</v>
      </c>
      <c r="L37" t="s">
        <v>154</v>
      </c>
      <c r="M37">
        <f t="shared" si="2"/>
        <v>9</v>
      </c>
      <c r="N37" t="str">
        <f t="shared" si="3"/>
        <v>48.83601</v>
      </c>
      <c r="O37" t="str">
        <f t="shared" si="4"/>
        <v xml:space="preserve"> 2.3233559</v>
      </c>
      <c r="P37">
        <f t="shared" si="5"/>
        <v>48.836010000000002</v>
      </c>
      <c r="Q37">
        <f t="shared" si="6"/>
        <v>2.3233559000000001</v>
      </c>
    </row>
    <row r="38" spans="1:17" x14ac:dyDescent="0.3">
      <c r="A38">
        <f>IF(ISERROR(FIND(A$1,$G38)),0,1)</f>
        <v>0</v>
      </c>
      <c r="B38">
        <f>IF(ISERROR(FIND(B$1,$G38)),0,1)</f>
        <v>0</v>
      </c>
      <c r="C38">
        <f>IF(ISERROR(FIND(C$1,$G38)),0,1)</f>
        <v>0</v>
      </c>
      <c r="D38">
        <f t="shared" si="0"/>
        <v>0</v>
      </c>
      <c r="E38">
        <f t="shared" si="1"/>
        <v>0</v>
      </c>
      <c r="F38" t="s">
        <v>47</v>
      </c>
      <c r="G38" t="s">
        <v>155</v>
      </c>
      <c r="H38" t="s">
        <v>229</v>
      </c>
      <c r="I38" t="s">
        <v>156</v>
      </c>
      <c r="J38" t="s">
        <v>234</v>
      </c>
      <c r="K38" t="s">
        <v>238</v>
      </c>
      <c r="L38" t="s">
        <v>157</v>
      </c>
      <c r="M38">
        <f t="shared" si="2"/>
        <v>10</v>
      </c>
      <c r="N38" t="str">
        <f t="shared" si="3"/>
        <v>48.842139</v>
      </c>
      <c r="O38" t="str">
        <f t="shared" si="4"/>
        <v xml:space="preserve"> 2.319742</v>
      </c>
      <c r="P38">
        <f t="shared" si="5"/>
        <v>48.842139000000003</v>
      </c>
      <c r="Q38">
        <f t="shared" si="6"/>
        <v>2.3197420000000002</v>
      </c>
    </row>
    <row r="39" spans="1:17" x14ac:dyDescent="0.3">
      <c r="A39">
        <f>IF(ISERROR(FIND(A$1,$G39)),0,1)</f>
        <v>0</v>
      </c>
      <c r="B39">
        <f>IF(ISERROR(FIND(B$1,$G39)),0,1)</f>
        <v>0</v>
      </c>
      <c r="C39">
        <f>IF(ISERROR(FIND(C$1,$G39)),0,1)</f>
        <v>1</v>
      </c>
      <c r="D39">
        <f t="shared" si="0"/>
        <v>1</v>
      </c>
      <c r="E39">
        <f t="shared" si="1"/>
        <v>0</v>
      </c>
      <c r="F39" t="s">
        <v>96</v>
      </c>
      <c r="G39" t="s">
        <v>158</v>
      </c>
      <c r="H39" t="s">
        <v>159</v>
      </c>
      <c r="I39" t="s">
        <v>160</v>
      </c>
      <c r="J39" t="s">
        <v>34</v>
      </c>
      <c r="K39" t="s">
        <v>233</v>
      </c>
      <c r="L39" t="s">
        <v>161</v>
      </c>
      <c r="M39">
        <f t="shared" si="2"/>
        <v>10</v>
      </c>
      <c r="N39" t="str">
        <f t="shared" si="3"/>
        <v>48.865158</v>
      </c>
      <c r="O39" t="str">
        <f t="shared" si="4"/>
        <v xml:space="preserve"> 2.2903908</v>
      </c>
      <c r="P39">
        <f t="shared" si="5"/>
        <v>48.865158000000001</v>
      </c>
      <c r="Q39">
        <f t="shared" si="6"/>
        <v>2.2903907999999999</v>
      </c>
    </row>
    <row r="40" spans="1:17" x14ac:dyDescent="0.3">
      <c r="A40">
        <f>IF(ISERROR(FIND(A$1,$G40)),0,1)</f>
        <v>0</v>
      </c>
      <c r="B40">
        <f>IF(ISERROR(FIND(B$1,$G40)),0,1)</f>
        <v>0</v>
      </c>
      <c r="C40">
        <f>IF(ISERROR(FIND(C$1,$G40)),0,1)</f>
        <v>1</v>
      </c>
      <c r="D40">
        <f t="shared" si="0"/>
        <v>0</v>
      </c>
      <c r="E40">
        <f t="shared" si="1"/>
        <v>0</v>
      </c>
      <c r="F40" t="s">
        <v>52</v>
      </c>
      <c r="G40" t="s">
        <v>162</v>
      </c>
      <c r="H40" t="s">
        <v>163</v>
      </c>
      <c r="I40" t="s">
        <v>164</v>
      </c>
      <c r="J40" t="s">
        <v>34</v>
      </c>
      <c r="K40" t="s">
        <v>238</v>
      </c>
      <c r="L40" t="s">
        <v>165</v>
      </c>
      <c r="M40">
        <f t="shared" si="2"/>
        <v>9</v>
      </c>
      <c r="N40" t="str">
        <f t="shared" si="3"/>
        <v>48.88572</v>
      </c>
      <c r="O40" t="str">
        <f t="shared" si="4"/>
        <v xml:space="preserve"> 2.2969949</v>
      </c>
      <c r="P40">
        <f t="shared" si="5"/>
        <v>48.885719999999999</v>
      </c>
      <c r="Q40">
        <f t="shared" si="6"/>
        <v>2.2969949000000001</v>
      </c>
    </row>
    <row r="41" spans="1:17" x14ac:dyDescent="0.3">
      <c r="A41">
        <f>IF(ISERROR(FIND(A$1,$G41)),0,1)</f>
        <v>1</v>
      </c>
      <c r="B41">
        <f>IF(ISERROR(FIND(B$1,$G41)),0,1)</f>
        <v>1</v>
      </c>
      <c r="C41">
        <f>IF(ISERROR(FIND(C$1,$G41)),0,1)</f>
        <v>0</v>
      </c>
      <c r="D41">
        <f t="shared" si="0"/>
        <v>1</v>
      </c>
      <c r="E41">
        <f t="shared" si="1"/>
        <v>1</v>
      </c>
      <c r="F41" t="s">
        <v>166</v>
      </c>
      <c r="G41" t="s">
        <v>53</v>
      </c>
      <c r="H41" t="s">
        <v>167</v>
      </c>
      <c r="I41" t="s">
        <v>168</v>
      </c>
      <c r="J41" t="s">
        <v>12</v>
      </c>
      <c r="K41" t="s">
        <v>233</v>
      </c>
      <c r="L41" t="s">
        <v>169</v>
      </c>
      <c r="M41">
        <f t="shared" si="2"/>
        <v>11</v>
      </c>
      <c r="N41" t="str">
        <f t="shared" si="3"/>
        <v>48.8843834</v>
      </c>
      <c r="O41" t="str">
        <f t="shared" si="4"/>
        <v xml:space="preserve"> 2.3862735</v>
      </c>
      <c r="P41">
        <f t="shared" si="5"/>
        <v>48.884383399999997</v>
      </c>
      <c r="Q41">
        <f t="shared" si="6"/>
        <v>2.3862735000000002</v>
      </c>
    </row>
    <row r="42" spans="1:17" x14ac:dyDescent="0.3">
      <c r="A42">
        <f>IF(ISERROR(FIND(A$1,$G42)),0,1)</f>
        <v>0</v>
      </c>
      <c r="B42">
        <f>IF(ISERROR(FIND(B$1,$G42)),0,1)</f>
        <v>1</v>
      </c>
      <c r="C42">
        <f>IF(ISERROR(FIND(C$1,$G42)),0,1)</f>
        <v>1</v>
      </c>
      <c r="D42">
        <f t="shared" si="0"/>
        <v>0</v>
      </c>
      <c r="E42">
        <f t="shared" si="1"/>
        <v>0</v>
      </c>
      <c r="F42" t="s">
        <v>101</v>
      </c>
      <c r="G42" t="s">
        <v>170</v>
      </c>
      <c r="H42" t="s">
        <v>171</v>
      </c>
      <c r="I42" t="s">
        <v>172</v>
      </c>
      <c r="J42" t="s">
        <v>236</v>
      </c>
      <c r="K42" t="s">
        <v>238</v>
      </c>
      <c r="L42" t="s">
        <v>173</v>
      </c>
      <c r="M42">
        <f t="shared" si="2"/>
        <v>11</v>
      </c>
      <c r="N42" t="str">
        <f t="shared" si="3"/>
        <v>48.8615806</v>
      </c>
      <c r="O42" t="str">
        <f t="shared" si="4"/>
        <v xml:space="preserve"> 2.3480594</v>
      </c>
      <c r="P42">
        <f t="shared" si="5"/>
        <v>48.861580600000003</v>
      </c>
      <c r="Q42">
        <f t="shared" si="6"/>
        <v>2.3480593999999999</v>
      </c>
    </row>
    <row r="43" spans="1:17" x14ac:dyDescent="0.3">
      <c r="A43">
        <f>IF(ISERROR(FIND(A$1,$G43)),0,1)</f>
        <v>0</v>
      </c>
      <c r="B43">
        <f>IF(ISERROR(FIND(B$1,$G43)),0,1)</f>
        <v>1</v>
      </c>
      <c r="C43">
        <f>IF(ISERROR(FIND(C$1,$G43)),0,1)</f>
        <v>0</v>
      </c>
      <c r="D43">
        <f t="shared" si="0"/>
        <v>1</v>
      </c>
      <c r="E43">
        <f t="shared" si="1"/>
        <v>1</v>
      </c>
      <c r="F43" t="s">
        <v>66</v>
      </c>
      <c r="G43" t="s">
        <v>62</v>
      </c>
      <c r="H43" t="s">
        <v>137</v>
      </c>
      <c r="I43" t="s">
        <v>174</v>
      </c>
      <c r="J43" t="s">
        <v>12</v>
      </c>
      <c r="K43" t="s">
        <v>233</v>
      </c>
      <c r="L43" t="s">
        <v>139</v>
      </c>
      <c r="M43">
        <f t="shared" si="2"/>
        <v>11</v>
      </c>
      <c r="N43" t="str">
        <f t="shared" si="3"/>
        <v>48.8618757</v>
      </c>
      <c r="O43" t="str">
        <f t="shared" si="4"/>
        <v xml:space="preserve"> 2.3116095</v>
      </c>
      <c r="P43">
        <f t="shared" si="5"/>
        <v>48.861875699999999</v>
      </c>
      <c r="Q43">
        <f t="shared" si="6"/>
        <v>2.3116094999999999</v>
      </c>
    </row>
    <row r="44" spans="1:17" x14ac:dyDescent="0.3">
      <c r="A44">
        <f>IF(ISERROR(FIND(A$1,$G44)),0,1)</f>
        <v>0</v>
      </c>
      <c r="B44">
        <f>IF(ISERROR(FIND(B$1,$G44)),0,1)</f>
        <v>1</v>
      </c>
      <c r="C44">
        <f>IF(ISERROR(FIND(C$1,$G44)),0,1)</f>
        <v>0</v>
      </c>
      <c r="D44">
        <f t="shared" si="0"/>
        <v>0</v>
      </c>
      <c r="E44">
        <f t="shared" si="1"/>
        <v>0</v>
      </c>
      <c r="F44" t="s">
        <v>20</v>
      </c>
      <c r="G44" t="s">
        <v>62</v>
      </c>
      <c r="H44" t="s">
        <v>226</v>
      </c>
      <c r="I44" t="s">
        <v>175</v>
      </c>
      <c r="J44" t="s">
        <v>28</v>
      </c>
      <c r="K44" t="s">
        <v>238</v>
      </c>
      <c r="L44" t="s">
        <v>176</v>
      </c>
      <c r="M44">
        <f t="shared" si="2"/>
        <v>11</v>
      </c>
      <c r="N44" t="str">
        <f t="shared" si="3"/>
        <v>48.8755358</v>
      </c>
      <c r="O44" t="str">
        <f t="shared" si="4"/>
        <v xml:space="preserve"> 2.304615</v>
      </c>
      <c r="P44">
        <f t="shared" si="5"/>
        <v>48.875535800000002</v>
      </c>
      <c r="Q44">
        <f t="shared" si="6"/>
        <v>2.3046150000000001</v>
      </c>
    </row>
    <row r="45" spans="1:17" x14ac:dyDescent="0.3">
      <c r="A45">
        <f>IF(ISERROR(FIND(A$1,$G45)),0,1)</f>
        <v>0</v>
      </c>
      <c r="B45">
        <f>IF(ISERROR(FIND(B$1,$G45)),0,1)</f>
        <v>0</v>
      </c>
      <c r="C45">
        <f>IF(ISERROR(FIND(C$1,$G45)),0,1)</f>
        <v>1</v>
      </c>
      <c r="D45">
        <f t="shared" si="0"/>
        <v>0</v>
      </c>
      <c r="E45">
        <f t="shared" si="1"/>
        <v>0</v>
      </c>
      <c r="F45" t="s">
        <v>20</v>
      </c>
      <c r="G45" t="s">
        <v>177</v>
      </c>
      <c r="H45" t="s">
        <v>178</v>
      </c>
      <c r="I45" t="s">
        <v>179</v>
      </c>
      <c r="J45" t="s">
        <v>34</v>
      </c>
      <c r="K45" t="s">
        <v>238</v>
      </c>
      <c r="L45" t="s">
        <v>180</v>
      </c>
      <c r="M45">
        <f t="shared" si="2"/>
        <v>11</v>
      </c>
      <c r="N45" t="str">
        <f t="shared" si="3"/>
        <v>48.8777165</v>
      </c>
      <c r="O45" t="str">
        <f t="shared" si="4"/>
        <v xml:space="preserve"> 2.3175378</v>
      </c>
      <c r="P45">
        <f t="shared" si="5"/>
        <v>48.877716499999998</v>
      </c>
      <c r="Q45">
        <f t="shared" si="6"/>
        <v>2.3175378000000002</v>
      </c>
    </row>
    <row r="46" spans="1:17" x14ac:dyDescent="0.3">
      <c r="A46">
        <f>IF(ISERROR(FIND(A$1,$G46)),0,1)</f>
        <v>1</v>
      </c>
      <c r="B46">
        <f>IF(ISERROR(FIND(B$1,$G46)),0,1)</f>
        <v>0</v>
      </c>
      <c r="C46">
        <f>IF(ISERROR(FIND(C$1,$G46)),0,1)</f>
        <v>0</v>
      </c>
      <c r="D46">
        <f t="shared" si="0"/>
        <v>1</v>
      </c>
      <c r="E46">
        <f t="shared" si="1"/>
        <v>1</v>
      </c>
      <c r="F46" t="s">
        <v>24</v>
      </c>
      <c r="G46" t="s">
        <v>21</v>
      </c>
      <c r="H46" t="s">
        <v>181</v>
      </c>
      <c r="I46" t="s">
        <v>182</v>
      </c>
      <c r="J46" t="s">
        <v>12</v>
      </c>
      <c r="K46" t="s">
        <v>233</v>
      </c>
      <c r="L46" t="s">
        <v>183</v>
      </c>
      <c r="M46">
        <f t="shared" si="2"/>
        <v>11</v>
      </c>
      <c r="N46" t="str">
        <f t="shared" si="3"/>
        <v>48.8734266</v>
      </c>
      <c r="O46" t="str">
        <f t="shared" si="4"/>
        <v xml:space="preserve"> 2.3397003</v>
      </c>
      <c r="P46">
        <f t="shared" si="5"/>
        <v>48.873426600000002</v>
      </c>
      <c r="Q46">
        <f t="shared" si="6"/>
        <v>2.3397003000000001</v>
      </c>
    </row>
    <row r="47" spans="1:17" x14ac:dyDescent="0.3">
      <c r="A47">
        <f>IF(ISERROR(FIND(A$1,$G47)),0,1)</f>
        <v>0</v>
      </c>
      <c r="B47">
        <f>IF(ISERROR(FIND(B$1,$G47)),0,1)</f>
        <v>1</v>
      </c>
      <c r="C47">
        <f>IF(ISERROR(FIND(C$1,$G47)),0,1)</f>
        <v>0</v>
      </c>
      <c r="D47">
        <f t="shared" si="0"/>
        <v>1</v>
      </c>
      <c r="E47">
        <f t="shared" si="1"/>
        <v>0</v>
      </c>
      <c r="F47" t="s">
        <v>143</v>
      </c>
      <c r="G47" t="s">
        <v>62</v>
      </c>
      <c r="H47" t="s">
        <v>184</v>
      </c>
      <c r="I47" t="s">
        <v>185</v>
      </c>
      <c r="J47" t="s">
        <v>237</v>
      </c>
      <c r="K47" t="s">
        <v>233</v>
      </c>
      <c r="L47" t="s">
        <v>186</v>
      </c>
      <c r="M47">
        <f t="shared" si="2"/>
        <v>11</v>
      </c>
      <c r="N47" t="str">
        <f t="shared" si="3"/>
        <v>48.8725163</v>
      </c>
      <c r="O47" t="str">
        <f t="shared" si="4"/>
        <v xml:space="preserve"> 2.3581742</v>
      </c>
      <c r="P47">
        <f t="shared" si="5"/>
        <v>48.872516300000001</v>
      </c>
      <c r="Q47">
        <f t="shared" si="6"/>
        <v>2.3581742000000001</v>
      </c>
    </row>
    <row r="48" spans="1:17" x14ac:dyDescent="0.3">
      <c r="A48">
        <f>IF(ISERROR(FIND(A$1,$G48)),0,1)</f>
        <v>0</v>
      </c>
      <c r="B48">
        <f>IF(ISERROR(FIND(B$1,$G48)),0,1)</f>
        <v>0</v>
      </c>
      <c r="C48">
        <f>IF(ISERROR(FIND(C$1,$G48)),0,1)</f>
        <v>1</v>
      </c>
      <c r="D48">
        <f t="shared" si="0"/>
        <v>0</v>
      </c>
      <c r="E48">
        <f t="shared" si="1"/>
        <v>0</v>
      </c>
      <c r="F48" t="s">
        <v>143</v>
      </c>
      <c r="G48" t="s">
        <v>187</v>
      </c>
      <c r="H48" t="s">
        <v>188</v>
      </c>
      <c r="I48" t="s">
        <v>189</v>
      </c>
      <c r="J48" t="s">
        <v>34</v>
      </c>
      <c r="K48" t="s">
        <v>238</v>
      </c>
      <c r="L48" t="s">
        <v>190</v>
      </c>
      <c r="M48">
        <f t="shared" si="2"/>
        <v>11</v>
      </c>
      <c r="N48" t="str">
        <f t="shared" si="3"/>
        <v>48.8748048</v>
      </c>
      <c r="O48" t="str">
        <f t="shared" si="4"/>
        <v xml:space="preserve"> 2.370523</v>
      </c>
      <c r="P48">
        <f t="shared" si="5"/>
        <v>48.8748048</v>
      </c>
      <c r="Q48">
        <f t="shared" si="6"/>
        <v>2.3705229999999999</v>
      </c>
    </row>
    <row r="49" spans="1:17" x14ac:dyDescent="0.3">
      <c r="A49">
        <f>IF(ISERROR(FIND(A$1,$G49)),0,1)</f>
        <v>1</v>
      </c>
      <c r="B49">
        <f>IF(ISERROR(FIND(B$1,$G49)),0,1)</f>
        <v>0</v>
      </c>
      <c r="C49">
        <f>IF(ISERROR(FIND(C$1,$G49)),0,1)</f>
        <v>0</v>
      </c>
      <c r="D49">
        <f t="shared" si="0"/>
        <v>1</v>
      </c>
      <c r="E49">
        <f t="shared" si="1"/>
        <v>1</v>
      </c>
      <c r="F49" t="s">
        <v>191</v>
      </c>
      <c r="G49" t="s">
        <v>21</v>
      </c>
      <c r="H49" t="s">
        <v>192</v>
      </c>
      <c r="I49" t="s">
        <v>193</v>
      </c>
      <c r="J49" t="s">
        <v>12</v>
      </c>
      <c r="K49" t="s">
        <v>233</v>
      </c>
      <c r="L49" t="s">
        <v>194</v>
      </c>
      <c r="M49">
        <f t="shared" si="2"/>
        <v>11</v>
      </c>
      <c r="N49" t="str">
        <f t="shared" si="3"/>
        <v>48.8548751</v>
      </c>
      <c r="O49" t="str">
        <f t="shared" si="4"/>
        <v xml:space="preserve"> 2.3778946</v>
      </c>
      <c r="P49">
        <f t="shared" si="5"/>
        <v>48.854875100000001</v>
      </c>
      <c r="Q49">
        <f t="shared" si="6"/>
        <v>2.3778945999999999</v>
      </c>
    </row>
    <row r="50" spans="1:17" x14ac:dyDescent="0.3">
      <c r="A50">
        <f>IF(ISERROR(FIND(A$1,$G50)),0,1)</f>
        <v>1</v>
      </c>
      <c r="B50">
        <f>IF(ISERROR(FIND(B$1,$G50)),0,1)</f>
        <v>1</v>
      </c>
      <c r="C50">
        <f>IF(ISERROR(FIND(C$1,$G50)),0,1)</f>
        <v>0</v>
      </c>
      <c r="D50">
        <f t="shared" si="0"/>
        <v>1</v>
      </c>
      <c r="E50">
        <f t="shared" si="1"/>
        <v>1</v>
      </c>
      <c r="F50" t="s">
        <v>36</v>
      </c>
      <c r="G50" t="s">
        <v>53</v>
      </c>
      <c r="H50" t="s">
        <v>80</v>
      </c>
      <c r="I50" t="s">
        <v>195</v>
      </c>
      <c r="J50" t="s">
        <v>12</v>
      </c>
      <c r="K50" t="s">
        <v>233</v>
      </c>
      <c r="L50" t="s">
        <v>82</v>
      </c>
      <c r="M50">
        <f t="shared" si="2"/>
        <v>11</v>
      </c>
      <c r="N50" t="str">
        <f t="shared" si="3"/>
        <v>48.8442726</v>
      </c>
      <c r="O50" t="str">
        <f t="shared" si="4"/>
        <v xml:space="preserve"> 2.3815423</v>
      </c>
      <c r="P50">
        <f t="shared" si="5"/>
        <v>48.844272599999996</v>
      </c>
      <c r="Q50">
        <f t="shared" si="6"/>
        <v>2.3815423</v>
      </c>
    </row>
    <row r="51" spans="1:17" x14ac:dyDescent="0.3">
      <c r="A51">
        <f>IF(ISERROR(FIND(A$1,$G51)),0,1)</f>
        <v>0</v>
      </c>
      <c r="B51">
        <f>IF(ISERROR(FIND(B$1,$G51)),0,1)</f>
        <v>0</v>
      </c>
      <c r="C51">
        <f>IF(ISERROR(FIND(C$1,$G51)),0,1)</f>
        <v>1</v>
      </c>
      <c r="D51">
        <f t="shared" si="0"/>
        <v>1</v>
      </c>
      <c r="E51">
        <f t="shared" si="1"/>
        <v>0</v>
      </c>
      <c r="F51" t="s">
        <v>36</v>
      </c>
      <c r="G51" t="s">
        <v>196</v>
      </c>
      <c r="H51" t="s">
        <v>197</v>
      </c>
      <c r="I51" t="s">
        <v>198</v>
      </c>
      <c r="J51" t="s">
        <v>34</v>
      </c>
      <c r="K51" t="s">
        <v>233</v>
      </c>
      <c r="L51" t="s">
        <v>199</v>
      </c>
      <c r="M51">
        <f t="shared" si="2"/>
        <v>11</v>
      </c>
      <c r="N51" t="str">
        <f t="shared" si="3"/>
        <v>48.8349469</v>
      </c>
      <c r="O51" t="str">
        <f t="shared" si="4"/>
        <v xml:space="preserve"> 2.3869321</v>
      </c>
      <c r="P51">
        <f t="shared" si="5"/>
        <v>48.834946899999998</v>
      </c>
      <c r="Q51">
        <f t="shared" si="6"/>
        <v>2.3869321000000001</v>
      </c>
    </row>
    <row r="52" spans="1:17" x14ac:dyDescent="0.3">
      <c r="A52">
        <f>IF(ISERROR(FIND(A$1,$G52)),0,1)</f>
        <v>0</v>
      </c>
      <c r="B52">
        <f>IF(ISERROR(FIND(B$1,$G52)),0,1)</f>
        <v>0</v>
      </c>
      <c r="C52">
        <f>IF(ISERROR(FIND(C$1,$G52)),0,1)</f>
        <v>1</v>
      </c>
      <c r="D52">
        <f t="shared" si="0"/>
        <v>1</v>
      </c>
      <c r="E52">
        <f t="shared" si="1"/>
        <v>0</v>
      </c>
      <c r="F52" t="s">
        <v>96</v>
      </c>
      <c r="G52" t="s">
        <v>200</v>
      </c>
      <c r="H52" t="s">
        <v>201</v>
      </c>
      <c r="I52" t="s">
        <v>202</v>
      </c>
      <c r="J52" t="s">
        <v>34</v>
      </c>
      <c r="K52" t="s">
        <v>233</v>
      </c>
      <c r="L52" t="s">
        <v>203</v>
      </c>
      <c r="M52">
        <f t="shared" si="2"/>
        <v>11</v>
      </c>
      <c r="N52" t="str">
        <f t="shared" si="3"/>
        <v>48.8417002</v>
      </c>
      <c r="O52" t="str">
        <f t="shared" si="4"/>
        <v xml:space="preserve"> 2.2638485</v>
      </c>
      <c r="P52">
        <f t="shared" si="5"/>
        <v>48.841700199999998</v>
      </c>
      <c r="Q52">
        <f t="shared" si="6"/>
        <v>2.2638484999999999</v>
      </c>
    </row>
    <row r="53" spans="1:17" x14ac:dyDescent="0.3">
      <c r="A53">
        <f>IF(ISERROR(FIND(A$1,$G53)),0,1)</f>
        <v>1</v>
      </c>
      <c r="B53">
        <f>IF(ISERROR(FIND(B$1,$G53)),0,1)</f>
        <v>0</v>
      </c>
      <c r="C53">
        <f>IF(ISERROR(FIND(C$1,$G53)),0,1)</f>
        <v>0</v>
      </c>
      <c r="D53">
        <f t="shared" si="0"/>
        <v>0</v>
      </c>
      <c r="E53">
        <f t="shared" si="1"/>
        <v>1</v>
      </c>
      <c r="F53" t="s">
        <v>57</v>
      </c>
      <c r="G53" t="s">
        <v>21</v>
      </c>
      <c r="H53" t="s">
        <v>204</v>
      </c>
      <c r="I53" t="s">
        <v>205</v>
      </c>
      <c r="J53" t="s">
        <v>12</v>
      </c>
      <c r="K53" t="s">
        <v>238</v>
      </c>
      <c r="L53" t="s">
        <v>206</v>
      </c>
      <c r="M53">
        <f t="shared" si="2"/>
        <v>11</v>
      </c>
      <c r="N53" t="str">
        <f t="shared" si="3"/>
        <v>48.8898039</v>
      </c>
      <c r="O53" t="str">
        <f t="shared" si="4"/>
        <v xml:space="preserve"> 2.3482286</v>
      </c>
      <c r="P53">
        <f t="shared" si="5"/>
        <v>48.889803899999997</v>
      </c>
      <c r="Q53">
        <f t="shared" si="6"/>
        <v>2.3482286000000001</v>
      </c>
    </row>
    <row r="54" spans="1:17" x14ac:dyDescent="0.3">
      <c r="A54">
        <f>IF(ISERROR(FIND(A$1,$G54)),0,1)</f>
        <v>0</v>
      </c>
      <c r="B54">
        <f>IF(ISERROR(FIND(B$1,$G54)),0,1)</f>
        <v>0</v>
      </c>
      <c r="C54">
        <f>IF(ISERROR(FIND(C$1,$G54)),0,1)</f>
        <v>1</v>
      </c>
      <c r="D54">
        <f t="shared" si="0"/>
        <v>0</v>
      </c>
      <c r="E54">
        <f t="shared" si="1"/>
        <v>0</v>
      </c>
      <c r="F54" t="s">
        <v>166</v>
      </c>
      <c r="G54" t="s">
        <v>207</v>
      </c>
      <c r="H54" t="s">
        <v>208</v>
      </c>
      <c r="I54" t="s">
        <v>209</v>
      </c>
      <c r="J54" t="s">
        <v>34</v>
      </c>
      <c r="K54" t="s">
        <v>238</v>
      </c>
      <c r="L54" t="s">
        <v>210</v>
      </c>
      <c r="M54">
        <f t="shared" si="2"/>
        <v>11</v>
      </c>
      <c r="N54" t="str">
        <f t="shared" si="3"/>
        <v>48.8924272</v>
      </c>
      <c r="O54" t="str">
        <f t="shared" si="4"/>
        <v xml:space="preserve"> 2.3809355</v>
      </c>
      <c r="P54">
        <f t="shared" si="5"/>
        <v>48.8924272</v>
      </c>
      <c r="Q54">
        <f t="shared" si="6"/>
        <v>2.3809355000000001</v>
      </c>
    </row>
    <row r="55" spans="1:17" x14ac:dyDescent="0.3">
      <c r="A55">
        <f>IF(ISERROR(FIND(A$1,$G55)),0,1)</f>
        <v>0</v>
      </c>
      <c r="B55">
        <f>IF(ISERROR(FIND(B$1,$G55)),0,1)</f>
        <v>0</v>
      </c>
      <c r="C55">
        <f>IF(ISERROR(FIND(C$1,$G55)),0,1)</f>
        <v>1</v>
      </c>
      <c r="D55">
        <f t="shared" si="0"/>
        <v>0</v>
      </c>
      <c r="E55">
        <f t="shared" si="1"/>
        <v>0</v>
      </c>
      <c r="F55" t="s">
        <v>166</v>
      </c>
      <c r="G55" t="s">
        <v>227</v>
      </c>
      <c r="H55" t="s">
        <v>211</v>
      </c>
      <c r="I55" t="s">
        <v>212</v>
      </c>
      <c r="J55" t="s">
        <v>34</v>
      </c>
      <c r="K55" t="s">
        <v>238</v>
      </c>
      <c r="L55" t="s">
        <v>213</v>
      </c>
      <c r="M55">
        <f t="shared" si="2"/>
        <v>11</v>
      </c>
      <c r="N55" t="str">
        <f t="shared" si="3"/>
        <v>48.8762512</v>
      </c>
      <c r="O55" t="str">
        <f t="shared" si="4"/>
        <v xml:space="preserve"> 2.39369</v>
      </c>
      <c r="P55">
        <f t="shared" si="5"/>
        <v>48.876251199999999</v>
      </c>
      <c r="Q55">
        <f t="shared" si="6"/>
        <v>2.3936899999999999</v>
      </c>
    </row>
    <row r="56" spans="1:17" x14ac:dyDescent="0.3">
      <c r="A56">
        <f>IF(ISERROR(FIND(A$1,$G56)),0,1)</f>
        <v>0</v>
      </c>
      <c r="B56">
        <f>IF(ISERROR(FIND(B$1,$G56)),0,1)</f>
        <v>0</v>
      </c>
      <c r="C56">
        <f>IF(ISERROR(FIND(C$1,$G56)),0,1)</f>
        <v>1</v>
      </c>
      <c r="D56">
        <f t="shared" si="0"/>
        <v>0</v>
      </c>
      <c r="E56">
        <f t="shared" si="1"/>
        <v>0</v>
      </c>
      <c r="F56" t="s">
        <v>30</v>
      </c>
      <c r="G56" t="s">
        <v>214</v>
      </c>
      <c r="H56" t="s">
        <v>215</v>
      </c>
      <c r="I56" t="s">
        <v>216</v>
      </c>
      <c r="J56" t="s">
        <v>34</v>
      </c>
      <c r="K56" t="s">
        <v>238</v>
      </c>
      <c r="L56" t="s">
        <v>217</v>
      </c>
      <c r="M56">
        <f t="shared" si="2"/>
        <v>11</v>
      </c>
      <c r="N56" t="str">
        <f t="shared" si="3"/>
        <v>48.8584358</v>
      </c>
      <c r="O56" t="str">
        <f t="shared" si="4"/>
        <v xml:space="preserve"> 2.4064302</v>
      </c>
      <c r="P56">
        <f t="shared" si="5"/>
        <v>48.858435800000002</v>
      </c>
      <c r="Q56">
        <f t="shared" si="6"/>
        <v>2.4064302</v>
      </c>
    </row>
  </sheetData>
  <autoFilter ref="A1:Q5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10" workbookViewId="0">
      <selection activeCell="B25" sqref="B25"/>
    </sheetView>
  </sheetViews>
  <sheetFormatPr baseColWidth="10" defaultRowHeight="14.4" x14ac:dyDescent="0.3"/>
  <cols>
    <col min="1" max="1" width="20.77734375" style="2" customWidth="1"/>
    <col min="2" max="2" width="46.21875" style="2" customWidth="1"/>
    <col min="3" max="3" width="55.21875" customWidth="1"/>
  </cols>
  <sheetData>
    <row r="1" spans="1:1" ht="23.4" x14ac:dyDescent="0.3">
      <c r="A1" s="1" t="s">
        <v>240</v>
      </c>
    </row>
    <row r="2" spans="1:1" x14ac:dyDescent="0.3">
      <c r="A2" s="3" t="s">
        <v>241</v>
      </c>
    </row>
    <row r="4" spans="1:1" x14ac:dyDescent="0.3">
      <c r="A4" s="4"/>
    </row>
    <row r="5" spans="1:1" x14ac:dyDescent="0.3">
      <c r="A5" s="4" t="s">
        <v>242</v>
      </c>
    </row>
    <row r="6" spans="1:1" x14ac:dyDescent="0.3">
      <c r="A6" s="4" t="s">
        <v>243</v>
      </c>
    </row>
    <row r="7" spans="1:1" x14ac:dyDescent="0.3">
      <c r="A7" s="3"/>
    </row>
    <row r="8" spans="1:1" ht="23.4" x14ac:dyDescent="0.3">
      <c r="A8" s="1" t="s">
        <v>244</v>
      </c>
    </row>
    <row r="9" spans="1:1" x14ac:dyDescent="0.3">
      <c r="A9" s="3"/>
    </row>
    <row r="10" spans="1:1" x14ac:dyDescent="0.3">
      <c r="A10" s="3" t="s">
        <v>245</v>
      </c>
    </row>
    <row r="11" spans="1:1" x14ac:dyDescent="0.3">
      <c r="A11" s="4"/>
    </row>
    <row r="12" spans="1:1" x14ac:dyDescent="0.3">
      <c r="A12" s="4" t="s">
        <v>246</v>
      </c>
    </row>
    <row r="13" spans="1:1" x14ac:dyDescent="0.3">
      <c r="A13" s="4" t="s">
        <v>247</v>
      </c>
    </row>
    <row r="14" spans="1:1" x14ac:dyDescent="0.3">
      <c r="A14" s="3"/>
    </row>
    <row r="15" spans="1:1" ht="23.4" x14ac:dyDescent="0.3">
      <c r="A15" s="1" t="s">
        <v>248</v>
      </c>
    </row>
    <row r="16" spans="1:1" x14ac:dyDescent="0.3">
      <c r="A16" s="3"/>
    </row>
    <row r="17" spans="1:2" x14ac:dyDescent="0.3">
      <c r="A17" s="6" t="s">
        <v>249</v>
      </c>
    </row>
    <row r="18" spans="1:2" x14ac:dyDescent="0.3">
      <c r="A18" s="4"/>
    </row>
    <row r="19" spans="1:2" x14ac:dyDescent="0.3">
      <c r="A19" s="4" t="s">
        <v>250</v>
      </c>
    </row>
    <row r="20" spans="1:2" x14ac:dyDescent="0.3">
      <c r="A20" s="4"/>
      <c r="B20" s="4" t="s">
        <v>251</v>
      </c>
    </row>
    <row r="21" spans="1:2" x14ac:dyDescent="0.3">
      <c r="A21" s="4"/>
      <c r="B21" s="4" t="s">
        <v>252</v>
      </c>
    </row>
    <row r="22" spans="1:2" x14ac:dyDescent="0.3">
      <c r="B22" s="4" t="s">
        <v>253</v>
      </c>
    </row>
    <row r="24" spans="1:2" x14ac:dyDescent="0.3">
      <c r="A24" s="4" t="s">
        <v>254</v>
      </c>
    </row>
    <row r="25" spans="1:2" x14ac:dyDescent="0.3">
      <c r="A25" s="4"/>
      <c r="B25" s="4" t="s">
        <v>255</v>
      </c>
    </row>
    <row r="26" spans="1:2" x14ac:dyDescent="0.3">
      <c r="B26" s="4" t="s">
        <v>256</v>
      </c>
    </row>
    <row r="27" spans="1:2" x14ac:dyDescent="0.3">
      <c r="A27" s="4"/>
      <c r="B27" s="4" t="s">
        <v>257</v>
      </c>
    </row>
    <row r="28" spans="1:2" x14ac:dyDescent="0.3">
      <c r="A28" s="4"/>
    </row>
    <row r="32" spans="1:2" x14ac:dyDescent="0.3">
      <c r="A32" s="5"/>
      <c r="B32" s="3"/>
    </row>
    <row r="33" spans="1:2" x14ac:dyDescent="0.3">
      <c r="A33" s="5"/>
      <c r="B3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Police Paris</vt:lpstr>
      <vt:lpstr>Description</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Fischer</dc:creator>
  <cp:lastModifiedBy>Bruno Fischer</cp:lastModifiedBy>
  <dcterms:created xsi:type="dcterms:W3CDTF">2017-09-13T15:04:47Z</dcterms:created>
  <dcterms:modified xsi:type="dcterms:W3CDTF">2017-09-23T18:50:27Z</dcterms:modified>
</cp:coreProperties>
</file>