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黃宇珅\OneDrive\桌面\Textbooks\Introduction to Computer Science\"/>
    </mc:Choice>
  </mc:AlternateContent>
  <xr:revisionPtr revIDLastSave="0" documentId="13_ncr:1_{7455F1EB-FE2D-4748-AD4A-35B2B6826A38}" xr6:coauthVersionLast="47" xr6:coauthVersionMax="47" xr10:uidLastSave="{00000000-0000-0000-0000-000000000000}"/>
  <bookViews>
    <workbookView xWindow="-120" yWindow="-120" windowWidth="29040" windowHeight="15840" xr2:uid="{60C2E2F6-AD98-4042-9BF5-DA3DB7B4AD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2" i="1"/>
  <c r="D17" i="1"/>
  <c r="C17" i="1"/>
  <c r="J7" i="1"/>
  <c r="K7" i="1" s="1"/>
  <c r="J8" i="1"/>
  <c r="L8" i="1" s="1"/>
  <c r="J15" i="1"/>
  <c r="K15" i="1" s="1"/>
  <c r="H3" i="1"/>
  <c r="J3" i="1" s="1"/>
  <c r="K3" i="1" s="1"/>
  <c r="H4" i="1"/>
  <c r="J4" i="1" s="1"/>
  <c r="H5" i="1"/>
  <c r="J5" i="1" s="1"/>
  <c r="H6" i="1"/>
  <c r="J6" i="1" s="1"/>
  <c r="H7" i="1"/>
  <c r="H8" i="1"/>
  <c r="H9" i="1"/>
  <c r="J9" i="1" s="1"/>
  <c r="H10" i="1"/>
  <c r="J10" i="1" s="1"/>
  <c r="H11" i="1"/>
  <c r="J11" i="1" s="1"/>
  <c r="K11" i="1" s="1"/>
  <c r="H12" i="1"/>
  <c r="J12" i="1" s="1"/>
  <c r="H13" i="1"/>
  <c r="J13" i="1" s="1"/>
  <c r="H14" i="1"/>
  <c r="J14" i="1" s="1"/>
  <c r="H15" i="1"/>
  <c r="H2" i="1"/>
  <c r="J2" i="1" s="1"/>
  <c r="L2" i="1" s="1"/>
  <c r="L14" i="1" l="1"/>
  <c r="K14" i="1"/>
  <c r="L6" i="1"/>
  <c r="K6" i="1"/>
  <c r="H17" i="1"/>
  <c r="L15" i="1"/>
  <c r="L7" i="1"/>
  <c r="K13" i="1"/>
  <c r="L13" i="1"/>
  <c r="K5" i="1"/>
  <c r="L5" i="1"/>
  <c r="K10" i="1"/>
  <c r="L10" i="1"/>
  <c r="L9" i="1"/>
  <c r="K9" i="1"/>
  <c r="K12" i="1"/>
  <c r="L12" i="1"/>
  <c r="K4" i="1"/>
  <c r="L4" i="1"/>
  <c r="K2" i="1"/>
  <c r="K8" i="1"/>
  <c r="L3" i="1"/>
  <c r="L11" i="1"/>
  <c r="J17" i="1"/>
</calcChain>
</file>

<file path=xl/sharedStrings.xml><?xml version="1.0" encoding="utf-8"?>
<sst xmlns="http://schemas.openxmlformats.org/spreadsheetml/2006/main" count="34" uniqueCount="34">
  <si>
    <t>何大美</t>
  </si>
  <si>
    <t>陳慢慢</t>
  </si>
  <si>
    <t>黃阿坤</t>
  </si>
  <si>
    <t>李大仁</t>
  </si>
  <si>
    <t>陳小奇</t>
  </si>
  <si>
    <t>羅小花</t>
  </si>
  <si>
    <t>李小君</t>
  </si>
  <si>
    <t>李大輝</t>
  </si>
  <si>
    <t>白阿國</t>
  </si>
  <si>
    <t>王小明</t>
  </si>
  <si>
    <t>李大月</t>
  </si>
  <si>
    <t>林大義</t>
  </si>
  <si>
    <t>宋小倫</t>
  </si>
  <si>
    <t>許亮亮</t>
  </si>
  <si>
    <t>number</t>
    <phoneticPr fontId="2" type="noConversion"/>
  </si>
  <si>
    <t>name</t>
    <phoneticPr fontId="2" type="noConversion"/>
  </si>
  <si>
    <t>Exam1</t>
    <phoneticPr fontId="2" type="noConversion"/>
  </si>
  <si>
    <t>Exam2</t>
    <phoneticPr fontId="2" type="noConversion"/>
  </si>
  <si>
    <t>Exam3</t>
    <phoneticPr fontId="2" type="noConversion"/>
  </si>
  <si>
    <t>Exam4</t>
    <phoneticPr fontId="2" type="noConversion"/>
  </si>
  <si>
    <t>Exam5</t>
    <phoneticPr fontId="2" type="noConversion"/>
  </si>
  <si>
    <t>Midterm</t>
    <phoneticPr fontId="2" type="noConversion"/>
  </si>
  <si>
    <t>Q1: Exam_Average</t>
    <phoneticPr fontId="2" type="noConversion"/>
  </si>
  <si>
    <t>Q2: overall score</t>
    <phoneticPr fontId="2" type="noConversion"/>
  </si>
  <si>
    <t>Q3</t>
    <phoneticPr fontId="2" type="noConversion"/>
  </si>
  <si>
    <t>Q4</t>
    <phoneticPr fontId="2" type="noConversion"/>
  </si>
  <si>
    <r>
      <t xml:space="preserve">Q5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</si>
  <si>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Q6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</si>
  <si>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Q7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</si>
  <si>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Q8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</si>
  <si>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Q9 answer </t>
    </r>
    <r>
      <rPr>
        <sz val="12"/>
        <color theme="1"/>
        <rFont val="Wingdings"/>
        <charset val="2"/>
      </rPr>
      <t>ò</t>
    </r>
    <phoneticPr fontId="2" type="noConversion"/>
  </si>
  <si>
    <r>
      <t xml:space="preserve">Q10 answer </t>
    </r>
    <r>
      <rPr>
        <sz val="12"/>
        <color theme="1"/>
        <rFont val="Wingdings"/>
        <charset val="2"/>
      </rPr>
      <t>ò</t>
    </r>
    <phoneticPr fontId="2" type="noConversion"/>
  </si>
  <si>
    <t>Pass</t>
    <phoneticPr fontId="2" type="noConversion"/>
  </si>
  <si>
    <t>Fail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</si>
</sst>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12"/>
      <color theme="1"/>
      <name val="PMingLiu"/>
      <family val="1"/>
      <charset val="136"/>
    </font>
    <font>
      <sz val="9"/>
      <name val="新細明體"/>
      <family val="2"/>
      <charset val="136"/>
      <scheme val="minor"/>
    </font>
    <font>
      <sz val="12"/>
      <color rgb="FF000000"/>
      <name val="PMingLiu"/>
      <family val="1"/>
      <charset val="136"/>
    </font>
    <font>
      <sz val="12"/>
      <color theme="1"/>
      <name val="Wingdings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0" fillId="2" borderId="0" xfId="0" applyFill="1">
      <alignment vertical="center"/>
    </xf>
  </cellXfs>
  <cellStyles count="1">
    <cellStyle name="一般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</a:t>
            </a:r>
            <a:r>
              <a:rPr lang="en-US" altLang="zh-TW" baseline="0"/>
              <a:t> Overall Scores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工作表1!$B$2:$B$15</c:f>
              <c:strCache>
                <c:ptCount val="14"/>
                <c:pt idx="0">
                  <c:v>何大美</c:v>
                </c:pt>
                <c:pt idx="1">
                  <c:v>陳慢慢</c:v>
                </c:pt>
                <c:pt idx="2">
                  <c:v>黃阿坤</c:v>
                </c:pt>
                <c:pt idx="3">
                  <c:v>李大仁</c:v>
                </c:pt>
                <c:pt idx="4">
                  <c:v>陳小奇</c:v>
                </c:pt>
                <c:pt idx="5">
                  <c:v>羅小花</c:v>
                </c:pt>
                <c:pt idx="6">
                  <c:v>李小君</c:v>
                </c:pt>
                <c:pt idx="7">
                  <c:v>李大輝</c:v>
                </c:pt>
                <c:pt idx="8">
                  <c:v>白阿國</c:v>
                </c:pt>
                <c:pt idx="9">
                  <c:v>王小明</c:v>
                </c:pt>
                <c:pt idx="10">
                  <c:v>李大月</c:v>
                </c:pt>
                <c:pt idx="11">
                  <c:v>林大義</c:v>
                </c:pt>
                <c:pt idx="12">
                  <c:v>宋小倫</c:v>
                </c:pt>
                <c:pt idx="13">
                  <c:v>許亮亮</c:v>
                </c:pt>
              </c:strCache>
            </c:strRef>
          </c:cat>
          <c:val>
            <c:numRef>
              <c:f>工作表1!$J$2:$J$15</c:f>
              <c:numCache>
                <c:formatCode>General</c:formatCode>
                <c:ptCount val="14"/>
                <c:pt idx="0">
                  <c:v>91.7</c:v>
                </c:pt>
                <c:pt idx="1">
                  <c:v>90</c:v>
                </c:pt>
                <c:pt idx="2">
                  <c:v>81.2</c:v>
                </c:pt>
                <c:pt idx="3">
                  <c:v>80.8</c:v>
                </c:pt>
                <c:pt idx="4">
                  <c:v>84.7</c:v>
                </c:pt>
                <c:pt idx="5">
                  <c:v>80.8</c:v>
                </c:pt>
                <c:pt idx="6">
                  <c:v>77.900000000000006</c:v>
                </c:pt>
                <c:pt idx="7">
                  <c:v>74.2</c:v>
                </c:pt>
                <c:pt idx="8">
                  <c:v>75.2</c:v>
                </c:pt>
                <c:pt idx="9">
                  <c:v>77.599999999999994</c:v>
                </c:pt>
                <c:pt idx="10">
                  <c:v>80.599999999999994</c:v>
                </c:pt>
                <c:pt idx="11">
                  <c:v>59</c:v>
                </c:pt>
                <c:pt idx="12">
                  <c:v>66.900000000000006</c:v>
                </c:pt>
                <c:pt idx="13">
                  <c:v>55.6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D-4872-8748-66201396D2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03421295"/>
        <c:axId val="1703418415"/>
      </c:barChart>
      <c:catAx>
        <c:axId val="170342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3418415"/>
        <c:crosses val="autoZero"/>
        <c:auto val="1"/>
        <c:lblAlgn val="ctr"/>
        <c:lblOffset val="100"/>
        <c:noMultiLvlLbl val="0"/>
      </c:catAx>
      <c:valAx>
        <c:axId val="170341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03421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Students'</a:t>
            </a:r>
            <a:r>
              <a:rPr lang="en-US" altLang="zh-TW" baseline="0"/>
              <a:t> Pass and Fail Proportions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工作表1!$M$2:$M$3</c:f>
              <c:strCache>
                <c:ptCount val="2"/>
                <c:pt idx="0">
                  <c:v>Pass</c:v>
                </c:pt>
                <c:pt idx="1">
                  <c:v>Fail</c:v>
                </c:pt>
              </c:strCache>
            </c:strRef>
          </c:cat>
          <c:val>
            <c:numRef>
              <c:f>工作表1!$N$2:$N$3</c:f>
              <c:numCache>
                <c:formatCode>General</c:formatCode>
                <c:ptCount val="2"/>
                <c:pt idx="0">
                  <c:v>12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D5-42FF-93DA-E6CE829633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24</xdr:row>
      <xdr:rowOff>9524</xdr:rowOff>
    </xdr:from>
    <xdr:to>
      <xdr:col>10</xdr:col>
      <xdr:colOff>1838325</xdr:colOff>
      <xdr:row>39</xdr:row>
      <xdr:rowOff>38099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87787714-53C9-2FCC-9236-9552540E8B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4762</xdr:colOff>
      <xdr:row>15</xdr:row>
      <xdr:rowOff>209549</xdr:rowOff>
    </xdr:from>
    <xdr:to>
      <xdr:col>14</xdr:col>
      <xdr:colOff>9525</xdr:colOff>
      <xdr:row>30</xdr:row>
      <xdr:rowOff>180974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0CC2BE20-283A-3504-5E7B-7A365682E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1FA0D-67BD-4FEB-B956-7740A55D5973}">
  <dimension ref="A1:N24"/>
  <sheetViews>
    <sheetView tabSelected="1" workbookViewId="0"/>
  </sheetViews>
  <sheetFormatPr defaultRowHeight="16.5"/>
  <cols>
    <col min="3" max="4" width="13" bestFit="1" customWidth="1"/>
    <col min="8" max="8" width="18.625" bestFit="1" customWidth="1"/>
    <col min="10" max="10" width="16.125" bestFit="1" customWidth="1"/>
    <col min="11" max="11" width="24.25" customWidth="1"/>
    <col min="12" max="12" width="23" customWidth="1"/>
  </cols>
  <sheetData>
    <row r="1" spans="1:14">
      <c r="A1" s="1" t="s">
        <v>14</v>
      </c>
      <c r="B1" s="1" t="s">
        <v>15</v>
      </c>
      <c r="C1" s="1" t="s">
        <v>16</v>
      </c>
      <c r="D1" s="1" t="s">
        <v>17</v>
      </c>
      <c r="E1" s="1" t="s">
        <v>18</v>
      </c>
      <c r="F1" s="1" t="s">
        <v>19</v>
      </c>
      <c r="G1" s="1" t="s">
        <v>20</v>
      </c>
      <c r="H1" s="3" t="s">
        <v>22</v>
      </c>
      <c r="I1" s="1" t="s">
        <v>21</v>
      </c>
      <c r="J1" s="3" t="s">
        <v>23</v>
      </c>
      <c r="K1" s="3" t="s">
        <v>24</v>
      </c>
      <c r="L1" s="3" t="s">
        <v>25</v>
      </c>
    </row>
    <row r="2" spans="1:14">
      <c r="A2" s="1">
        <v>4</v>
      </c>
      <c r="B2" s="1" t="s">
        <v>0</v>
      </c>
      <c r="C2" s="1">
        <v>98</v>
      </c>
      <c r="D2" s="1">
        <v>90</v>
      </c>
      <c r="E2" s="1">
        <v>95</v>
      </c>
      <c r="F2" s="1">
        <v>94</v>
      </c>
      <c r="G2" s="1">
        <v>95</v>
      </c>
      <c r="H2" s="1">
        <f>AVERAGE(C2:G2)</f>
        <v>94.4</v>
      </c>
      <c r="I2" s="1">
        <v>89</v>
      </c>
      <c r="J2">
        <f>H2*0.5+I2*0.5</f>
        <v>91.7</v>
      </c>
      <c r="K2" t="str">
        <f>_xlfn.IFS(J2&gt;=90,"A",J2&gt;=80,"B",J2&gt;=70,"C",J2&gt;=60,"D",J2&lt;60,"F")</f>
        <v>A</v>
      </c>
      <c r="L2" t="str">
        <f>IF(J2&gt;=60,"pass","fail")</f>
        <v>pass</v>
      </c>
      <c r="M2" t="s">
        <v>32</v>
      </c>
      <c r="N2">
        <f>COUNTIF($L$2:$L$15,"pass")</f>
        <v>12</v>
      </c>
    </row>
    <row r="3" spans="1:14">
      <c r="A3" s="1">
        <v>3</v>
      </c>
      <c r="B3" s="1" t="s">
        <v>1</v>
      </c>
      <c r="C3" s="1">
        <v>88</v>
      </c>
      <c r="D3" s="1">
        <v>96</v>
      </c>
      <c r="E3" s="1">
        <v>79</v>
      </c>
      <c r="F3" s="1">
        <v>82</v>
      </c>
      <c r="G3" s="1">
        <v>85</v>
      </c>
      <c r="H3" s="1">
        <f t="shared" ref="H3:H15" si="0">AVERAGE(C3:G3)</f>
        <v>86</v>
      </c>
      <c r="I3" s="1">
        <v>94</v>
      </c>
      <c r="J3">
        <f t="shared" ref="J3:J15" si="1">H3*0.5+I3*0.5</f>
        <v>90</v>
      </c>
      <c r="K3" t="str">
        <f t="shared" ref="K3:K15" si="2">_xlfn.IFS(J3&gt;=90,"A",J3&gt;=80,"B",J3&gt;=70,"C",J3&gt;=60,"D",J3&lt;60,"F")</f>
        <v>A</v>
      </c>
      <c r="L3" t="str">
        <f t="shared" ref="L3:L15" si="3">IF(J3&gt;=60,"pass","fail")</f>
        <v>pass</v>
      </c>
      <c r="M3" t="s">
        <v>33</v>
      </c>
      <c r="N3">
        <f>COUNTIF($L$2:$L$15,"fail")</f>
        <v>2</v>
      </c>
    </row>
    <row r="4" spans="1:14">
      <c r="A4" s="1">
        <v>10</v>
      </c>
      <c r="B4" s="1" t="s">
        <v>2</v>
      </c>
      <c r="C4" s="1">
        <v>90</v>
      </c>
      <c r="D4" s="1">
        <v>64</v>
      </c>
      <c r="E4" s="1">
        <v>91</v>
      </c>
      <c r="F4" s="1">
        <v>82</v>
      </c>
      <c r="G4" s="1">
        <v>85</v>
      </c>
      <c r="H4" s="1">
        <f t="shared" si="0"/>
        <v>82.4</v>
      </c>
      <c r="I4" s="1">
        <v>80</v>
      </c>
      <c r="J4">
        <f t="shared" si="1"/>
        <v>81.2</v>
      </c>
      <c r="K4" t="str">
        <f t="shared" si="2"/>
        <v>B</v>
      </c>
      <c r="L4" t="str">
        <f t="shared" si="3"/>
        <v>pass</v>
      </c>
    </row>
    <row r="5" spans="1:14">
      <c r="A5" s="1">
        <v>6</v>
      </c>
      <c r="B5" s="1" t="s">
        <v>3</v>
      </c>
      <c r="C5" s="1">
        <v>67</v>
      </c>
      <c r="D5" s="1">
        <v>79</v>
      </c>
      <c r="E5" s="1">
        <v>82</v>
      </c>
      <c r="F5" s="1">
        <v>85</v>
      </c>
      <c r="G5" s="1">
        <v>95</v>
      </c>
      <c r="H5" s="1">
        <f t="shared" si="0"/>
        <v>81.599999999999994</v>
      </c>
      <c r="I5" s="1">
        <v>80</v>
      </c>
      <c r="J5">
        <f t="shared" si="1"/>
        <v>80.8</v>
      </c>
      <c r="K5" t="str">
        <f t="shared" si="2"/>
        <v>B</v>
      </c>
      <c r="L5" t="str">
        <f t="shared" si="3"/>
        <v>pass</v>
      </c>
    </row>
    <row r="6" spans="1:14">
      <c r="A6" s="1">
        <v>2</v>
      </c>
      <c r="B6" s="1" t="s">
        <v>4</v>
      </c>
      <c r="C6" s="1">
        <v>78</v>
      </c>
      <c r="D6" s="1">
        <v>89</v>
      </c>
      <c r="E6" s="1">
        <v>90</v>
      </c>
      <c r="F6" s="1">
        <v>77</v>
      </c>
      <c r="G6" s="1">
        <v>73</v>
      </c>
      <c r="H6" s="1">
        <f t="shared" si="0"/>
        <v>81.400000000000006</v>
      </c>
      <c r="I6" s="1">
        <v>88</v>
      </c>
      <c r="J6">
        <f t="shared" si="1"/>
        <v>84.7</v>
      </c>
      <c r="K6" t="str">
        <f t="shared" si="2"/>
        <v>B</v>
      </c>
      <c r="L6" t="str">
        <f t="shared" si="3"/>
        <v>pass</v>
      </c>
    </row>
    <row r="7" spans="1:14">
      <c r="A7" s="1">
        <v>5</v>
      </c>
      <c r="B7" s="1" t="s">
        <v>5</v>
      </c>
      <c r="C7" s="1">
        <v>87</v>
      </c>
      <c r="D7" s="1">
        <v>76</v>
      </c>
      <c r="E7" s="1">
        <v>78</v>
      </c>
      <c r="F7" s="1">
        <v>82</v>
      </c>
      <c r="G7" s="1">
        <v>80</v>
      </c>
      <c r="H7" s="1">
        <f t="shared" si="0"/>
        <v>80.599999999999994</v>
      </c>
      <c r="I7" s="1">
        <v>81</v>
      </c>
      <c r="J7">
        <f t="shared" si="1"/>
        <v>80.8</v>
      </c>
      <c r="K7" t="str">
        <f t="shared" si="2"/>
        <v>B</v>
      </c>
      <c r="L7" t="str">
        <f t="shared" si="3"/>
        <v>pass</v>
      </c>
    </row>
    <row r="8" spans="1:14">
      <c r="A8" s="1">
        <v>7</v>
      </c>
      <c r="B8" s="1" t="s">
        <v>6</v>
      </c>
      <c r="C8" s="1">
        <v>77</v>
      </c>
      <c r="D8" s="1">
        <v>80</v>
      </c>
      <c r="E8" s="1">
        <v>63</v>
      </c>
      <c r="F8" s="1">
        <v>85</v>
      </c>
      <c r="G8" s="1">
        <v>89</v>
      </c>
      <c r="H8" s="1">
        <f t="shared" si="0"/>
        <v>78.8</v>
      </c>
      <c r="I8" s="1">
        <v>77</v>
      </c>
      <c r="J8">
        <f t="shared" si="1"/>
        <v>77.900000000000006</v>
      </c>
      <c r="K8" t="str">
        <f t="shared" si="2"/>
        <v>C</v>
      </c>
      <c r="L8" t="str">
        <f t="shared" si="3"/>
        <v>pass</v>
      </c>
    </row>
    <row r="9" spans="1:14">
      <c r="A9" s="1">
        <v>9</v>
      </c>
      <c r="B9" s="1" t="s">
        <v>7</v>
      </c>
      <c r="C9" s="1">
        <v>86</v>
      </c>
      <c r="D9" s="1">
        <v>92</v>
      </c>
      <c r="E9" s="1">
        <v>79</v>
      </c>
      <c r="F9" s="1">
        <v>73</v>
      </c>
      <c r="G9" s="1">
        <v>47</v>
      </c>
      <c r="H9" s="1">
        <f t="shared" si="0"/>
        <v>75.400000000000006</v>
      </c>
      <c r="I9" s="1">
        <v>73</v>
      </c>
      <c r="J9">
        <f t="shared" si="1"/>
        <v>74.2</v>
      </c>
      <c r="K9" t="str">
        <f t="shared" si="2"/>
        <v>C</v>
      </c>
      <c r="L9" t="str">
        <f t="shared" si="3"/>
        <v>pass</v>
      </c>
    </row>
    <row r="10" spans="1:14">
      <c r="A10" s="1">
        <v>13</v>
      </c>
      <c r="B10" s="1" t="s">
        <v>8</v>
      </c>
      <c r="C10" s="1">
        <v>67</v>
      </c>
      <c r="D10" s="1">
        <v>88</v>
      </c>
      <c r="E10" s="1">
        <v>71</v>
      </c>
      <c r="F10" s="1">
        <v>44</v>
      </c>
      <c r="G10" s="1">
        <v>97</v>
      </c>
      <c r="H10" s="1">
        <f t="shared" si="0"/>
        <v>73.400000000000006</v>
      </c>
      <c r="I10" s="1">
        <v>77</v>
      </c>
      <c r="J10">
        <f t="shared" si="1"/>
        <v>75.2</v>
      </c>
      <c r="K10" t="str">
        <f t="shared" si="2"/>
        <v>C</v>
      </c>
      <c r="L10" t="str">
        <f t="shared" si="3"/>
        <v>pass</v>
      </c>
    </row>
    <row r="11" spans="1:14">
      <c r="A11" s="1">
        <v>1</v>
      </c>
      <c r="B11" s="1" t="s">
        <v>9</v>
      </c>
      <c r="C11" s="1">
        <v>65</v>
      </c>
      <c r="D11" s="1">
        <v>54</v>
      </c>
      <c r="E11" s="1">
        <v>88</v>
      </c>
      <c r="F11" s="1">
        <v>92</v>
      </c>
      <c r="G11" s="1">
        <v>67</v>
      </c>
      <c r="H11" s="1">
        <f t="shared" si="0"/>
        <v>73.2</v>
      </c>
      <c r="I11" s="1">
        <v>82</v>
      </c>
      <c r="J11">
        <f t="shared" si="1"/>
        <v>77.599999999999994</v>
      </c>
      <c r="K11" t="str">
        <f t="shared" si="2"/>
        <v>C</v>
      </c>
      <c r="L11" t="str">
        <f t="shared" si="3"/>
        <v>pass</v>
      </c>
    </row>
    <row r="12" spans="1:14">
      <c r="A12" s="1">
        <v>8</v>
      </c>
      <c r="B12" s="1" t="s">
        <v>10</v>
      </c>
      <c r="C12" s="1">
        <v>72</v>
      </c>
      <c r="D12" s="1">
        <v>83</v>
      </c>
      <c r="E12" s="1">
        <v>62</v>
      </c>
      <c r="F12" s="2">
        <v>67</v>
      </c>
      <c r="G12" s="1">
        <v>82</v>
      </c>
      <c r="H12" s="1">
        <f t="shared" si="0"/>
        <v>73.2</v>
      </c>
      <c r="I12" s="1">
        <v>88</v>
      </c>
      <c r="J12">
        <f t="shared" si="1"/>
        <v>80.599999999999994</v>
      </c>
      <c r="K12" t="str">
        <f t="shared" si="2"/>
        <v>B</v>
      </c>
      <c r="L12" t="str">
        <f t="shared" si="3"/>
        <v>pass</v>
      </c>
    </row>
    <row r="13" spans="1:14">
      <c r="A13" s="1">
        <v>12</v>
      </c>
      <c r="B13" s="1" t="s">
        <v>11</v>
      </c>
      <c r="C13" s="1">
        <v>72</v>
      </c>
      <c r="D13" s="1">
        <v>35</v>
      </c>
      <c r="E13" s="1">
        <v>34</v>
      </c>
      <c r="F13" s="1">
        <v>97</v>
      </c>
      <c r="G13" s="1">
        <v>92</v>
      </c>
      <c r="H13" s="1">
        <f t="shared" si="0"/>
        <v>66</v>
      </c>
      <c r="I13" s="1">
        <v>52</v>
      </c>
      <c r="J13">
        <f t="shared" si="1"/>
        <v>59</v>
      </c>
      <c r="K13" t="str">
        <f t="shared" si="2"/>
        <v>F</v>
      </c>
      <c r="L13" t="str">
        <f t="shared" si="3"/>
        <v>fail</v>
      </c>
    </row>
    <row r="14" spans="1:14">
      <c r="A14" s="1">
        <v>11</v>
      </c>
      <c r="B14" s="1" t="s">
        <v>12</v>
      </c>
      <c r="C14" s="1">
        <v>81</v>
      </c>
      <c r="D14" s="1">
        <v>55</v>
      </c>
      <c r="E14" s="1">
        <v>62</v>
      </c>
      <c r="F14" s="1">
        <v>47</v>
      </c>
      <c r="G14" s="1">
        <v>79</v>
      </c>
      <c r="H14" s="1">
        <f t="shared" si="0"/>
        <v>64.8</v>
      </c>
      <c r="I14" s="1">
        <v>69</v>
      </c>
      <c r="J14">
        <f t="shared" si="1"/>
        <v>66.900000000000006</v>
      </c>
      <c r="K14" t="str">
        <f t="shared" si="2"/>
        <v>D</v>
      </c>
      <c r="L14" t="str">
        <f t="shared" si="3"/>
        <v>pass</v>
      </c>
    </row>
    <row r="15" spans="1:14">
      <c r="A15" s="1">
        <v>14</v>
      </c>
      <c r="B15" s="1" t="s">
        <v>13</v>
      </c>
      <c r="C15" s="1">
        <v>59</v>
      </c>
      <c r="D15" s="1">
        <v>77</v>
      </c>
      <c r="E15" s="1">
        <v>71</v>
      </c>
      <c r="F15" s="1">
        <v>45</v>
      </c>
      <c r="G15" s="1">
        <v>34</v>
      </c>
      <c r="H15" s="1">
        <f t="shared" si="0"/>
        <v>57.2</v>
      </c>
      <c r="I15" s="1">
        <v>54</v>
      </c>
      <c r="J15">
        <f t="shared" si="1"/>
        <v>55.6</v>
      </c>
      <c r="K15" t="str">
        <f t="shared" si="2"/>
        <v>F</v>
      </c>
      <c r="L15" t="str">
        <f t="shared" si="3"/>
        <v>fail</v>
      </c>
    </row>
    <row r="16" spans="1:14">
      <c r="C16" s="4" t="s">
        <v>27</v>
      </c>
      <c r="D16" s="4" t="s">
        <v>28</v>
      </c>
      <c r="H16" s="4" t="s">
        <v>29</v>
      </c>
      <c r="J16" s="4" t="s">
        <v>26</v>
      </c>
      <c r="L16" s="4" t="s">
        <v>31</v>
      </c>
    </row>
    <row r="17" spans="3:10">
      <c r="C17">
        <f>LARGE(C2:C15,1)</f>
        <v>98</v>
      </c>
      <c r="D17">
        <f>LARGE(D2:D15,2)</f>
        <v>92</v>
      </c>
      <c r="H17" s="1">
        <f>COUNTIF(H2:H15,"&gt;=80")</f>
        <v>6</v>
      </c>
      <c r="J17">
        <f>AVERAGE(J2:J15)</f>
        <v>76.871428571428581</v>
      </c>
    </row>
    <row r="24" spans="3:10">
      <c r="J24" s="4" t="s">
        <v>30</v>
      </c>
    </row>
  </sheetData>
  <phoneticPr fontId="2" type="noConversion"/>
  <conditionalFormatting sqref="L2:L15">
    <cfRule type="cellIs" dxfId="2" priority="1" operator="equal">
      <formula>"pass"</formula>
    </cfRule>
    <cfRule type="cellIs" dxfId="1" priority="2" operator="equal">
      <formula>"fail"</formula>
    </cfRule>
    <cfRule type="cellIs" dxfId="0" priority="3" operator="equal">
      <formula>"""pass"""</formula>
    </cfRule>
  </conditionalFormatting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k Y J D W 9 D g r e a m A A A A 9 g A A A B I A H A B D b 2 5 m a W c v U G F j a 2 F n Z S 5 4 b W w g o h g A K K A U A A A A A A A A A A A A A A A A A A A A A A A A A A A A h Y 9 N D o I w G E S v Q r q n P 2 i U k I + y c C u J i U b d N q V C I x Q D x R K v 5 s I j e Q U x i r p z O W / e Y u Z + v U H S V 6 V 3 V k 2 r a x M j h i n y l J F 1 p k 0 e o 8 4 e / B A l H F Z C H k W u v E E 2 b d S 3 W Y w K a 0 8 R I c 4 5 7 C a 4 b n I S U M r I P l 2 u Z a E q g T 6 y / i / 7 2 r R W G K k Q h + 1 r D A 8 w m 8 4 w m 4 e Y A h k h p N p 8 h W D Y + 2 x / I C y 6 0 n a N 4 p f C 3 + y A j B H I + w N / A F B L A w Q U A A I A C A C R g k N b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Y J D W y i K R 7 g O A A A A E Q A A A B M A H A B G b 3 J t d W x h c y 9 T Z W N 0 a W 9 u M S 5 t I K I Y A C i g F A A A A A A A A A A A A A A A A A A A A A A A A A A A A C t O T S 7 J z M 9 T C I b Q h t Y A U E s B A i 0 A F A A C A A g A k Y J D W 9 D g r e a m A A A A 9 g A A A B I A A A A A A A A A A A A A A A A A A A A A A E N v b m Z p Z y 9 Q Y W N r Y W d l L n h t b F B L A Q I t A B Q A A g A I A J G C Q 1 s P y u m r p A A A A O k A A A A T A A A A A A A A A A A A A A A A A P I A A A B b Q 2 9 u d G V u d F 9 U e X B l c 1 0 u e G 1 s U E s B A i 0 A F A A C A A g A k Y J D W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n g z j X x G P l A v 4 c X O c l V 3 V k A A A A A A g A A A A A A E G Y A A A A B A A A g A A A A F H 4 n V E 0 q + j o 2 Y + C J e c j 0 6 x x V u W z k L S X 3 6 J Q Y C l X Q l l 4 A A A A A D o A A A A A C A A A g A A A A t k l g r R f V q w u n 6 5 X W L Y Y z 6 h K G 3 i 5 X p h I / S g 9 5 w v W P x 7 9 Q A A A A S n p x i 9 x 2 s s Z b G G 4 / a 4 + g e P k Y 6 8 Z K O T B F G + + Q E 7 / N / T A Y C M k X a 8 v Z U p v 6 l T 4 o t 9 b y G q K q k j 1 P x 8 I t 9 c h f C d Y 5 7 M c S y N c O q d F l x Z l m S u w H H p l A A A A A 6 I N D A P l 9 t F e e k w 8 6 i 5 l h + 1 7 L l N a o q 9 8 i p f + o Q y l I k l x 5 j t L b b 8 P h G p J I Q y T H k t W x i n 0 T w 4 s 9 I T G 8 B s a l X c 1 h 8 w = = < / D a t a M a s h u p > 
</file>

<file path=customXml/itemProps1.xml><?xml version="1.0" encoding="utf-8"?>
<ds:datastoreItem xmlns:ds="http://schemas.openxmlformats.org/officeDocument/2006/customXml" ds:itemID="{81FF3208-87BD-4B55-A63E-223A08E9AA4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芷嫺 簡</dc:creator>
  <cp:lastModifiedBy>Eason Goldsman</cp:lastModifiedBy>
  <dcterms:created xsi:type="dcterms:W3CDTF">2023-10-19T05:27:10Z</dcterms:created>
  <dcterms:modified xsi:type="dcterms:W3CDTF">2025-10-03T08:38:54Z</dcterms:modified>
</cp:coreProperties>
</file>