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elektrLeiter/"/>
    </mc:Choice>
  </mc:AlternateContent>
  <bookViews>
    <workbookView xWindow="0" yWindow="0" windowWidth="28800" windowHeight="1800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D39" i="1"/>
  <c r="J5" i="1"/>
  <c r="I5" i="1"/>
  <c r="I10" i="1"/>
  <c r="C5" i="1"/>
  <c r="D5" i="1"/>
  <c r="E5" i="1"/>
  <c r="F5" i="1"/>
  <c r="G5" i="1"/>
  <c r="H5" i="1"/>
  <c r="C15" i="1"/>
  <c r="D15" i="1"/>
  <c r="E15" i="1"/>
  <c r="F15" i="1"/>
  <c r="G15" i="1"/>
  <c r="I15" i="1"/>
  <c r="C10" i="1"/>
  <c r="D10" i="1"/>
  <c r="E10" i="1"/>
  <c r="F10" i="1"/>
  <c r="G10" i="1"/>
  <c r="J15" i="1"/>
  <c r="D41" i="1"/>
  <c r="J10" i="1"/>
  <c r="D40" i="1"/>
  <c r="D22" i="1"/>
  <c r="D23" i="1"/>
  <c r="E22" i="1"/>
  <c r="E23" i="1"/>
  <c r="F22" i="1"/>
  <c r="F23" i="1"/>
  <c r="G22" i="1"/>
  <c r="G23" i="1"/>
  <c r="H22" i="1"/>
  <c r="H23" i="1"/>
  <c r="B23" i="1"/>
  <c r="C22" i="1"/>
  <c r="C23" i="1"/>
  <c r="D21" i="1"/>
  <c r="E21" i="1"/>
  <c r="F21" i="1"/>
  <c r="G21" i="1"/>
  <c r="H21" i="1"/>
  <c r="C21" i="1"/>
  <c r="C28" i="1"/>
  <c r="D28" i="1"/>
  <c r="E28" i="1"/>
  <c r="F28" i="1"/>
  <c r="G28" i="1"/>
  <c r="H28" i="1"/>
  <c r="I28" i="1"/>
  <c r="C20" i="1"/>
  <c r="D20" i="1"/>
  <c r="E20" i="1"/>
  <c r="F20" i="1"/>
  <c r="G20" i="1"/>
  <c r="H20" i="1"/>
  <c r="I20" i="1"/>
  <c r="D35" i="1"/>
  <c r="E35" i="1"/>
  <c r="F35" i="1"/>
  <c r="G35" i="1"/>
  <c r="H35" i="1"/>
  <c r="I35" i="1"/>
  <c r="J35" i="1"/>
  <c r="K35" i="1"/>
  <c r="L35" i="1"/>
  <c r="M35" i="1"/>
  <c r="C35" i="1"/>
</calcChain>
</file>

<file path=xl/sharedStrings.xml><?xml version="1.0" encoding="utf-8"?>
<sst xmlns="http://schemas.openxmlformats.org/spreadsheetml/2006/main" count="55" uniqueCount="30">
  <si>
    <t>Spannung U [V]</t>
  </si>
  <si>
    <t>Stromstärke I [A]</t>
  </si>
  <si>
    <t>Stromstärke I [mA]</t>
  </si>
  <si>
    <t>Genauigkeit</t>
  </si>
  <si>
    <t>±0.1V</t>
  </si>
  <si>
    <t>±5mA</t>
  </si>
  <si>
    <t>Temperatur = 72° ± 1°</t>
  </si>
  <si>
    <t>Temperatur = 23° ± 0.5°</t>
  </si>
  <si>
    <t>Starttemperatur = 73° ± 0.5°</t>
  </si>
  <si>
    <t>Endtemperatur = 71° ± 0.5°</t>
  </si>
  <si>
    <t>Starttemperatur = 121° ± 0.5°</t>
  </si>
  <si>
    <t>Endtemperatur = 117° ± 0.5°</t>
  </si>
  <si>
    <t>Eisendraht im Heizbad</t>
  </si>
  <si>
    <t>Glühlampe und Kohlenfadenlampe</t>
  </si>
  <si>
    <t>Glühlampe</t>
  </si>
  <si>
    <t>± 1V</t>
  </si>
  <si>
    <t>± 0.001A</t>
  </si>
  <si>
    <t>Kohlenfadenlampe</t>
  </si>
  <si>
    <t>Glimmlampe</t>
  </si>
  <si>
    <t xml:space="preserve"> ± 0.5 V</t>
  </si>
  <si>
    <t>± 0.05 mA</t>
  </si>
  <si>
    <t>Steigung (I/U)</t>
  </si>
  <si>
    <t>Widerstand R = U/I</t>
  </si>
  <si>
    <t>Leistung P = U*I</t>
  </si>
  <si>
    <t>4te Wurzel P</t>
  </si>
  <si>
    <t>Temperatur = 119° ± 2°</t>
  </si>
  <si>
    <t>A/l</t>
  </si>
  <si>
    <t>Rho1</t>
  </si>
  <si>
    <t>Rho2</t>
  </si>
  <si>
    <t>Rho3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</si>
</sst>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1" fillId="0" borderId="0" xfId="0" applyFont="1" applyFill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3" borderId="0" xfId="0" applyFill="1" applyAlignment="1"/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1" zoomScale="75" workbookViewId="0">
      <selection activeCell="C42" sqref="C42:D43"/>
    </sheetView>
  </sheetViews>
  <sheetFormatPr baseColWidth="10" defaultRowHeight="16" x14ac:dyDescent="0.2"/>
  <cols>
    <col min="1" max="1" width="17" customWidth="1"/>
    <col min="2" max="2" width="35.83203125" customWidth="1"/>
    <col min="3" max="3" width="26.83203125" customWidth="1"/>
    <col min="4" max="4" width="33.6640625" customWidth="1"/>
    <col min="6" max="6" width="13.33203125" bestFit="1" customWidth="1"/>
  </cols>
  <sheetData>
    <row r="1" spans="1:10" ht="26" x14ac:dyDescent="0.3">
      <c r="A1" s="9" t="s">
        <v>12</v>
      </c>
      <c r="B1" s="9"/>
      <c r="C1" s="9"/>
      <c r="D1" s="9"/>
      <c r="E1" s="9"/>
      <c r="F1" s="9"/>
      <c r="G1" s="9"/>
      <c r="H1" s="9"/>
      <c r="I1" s="9"/>
    </row>
    <row r="2" spans="1:10" x14ac:dyDescent="0.2">
      <c r="B2" t="s">
        <v>7</v>
      </c>
      <c r="I2" s="1" t="s">
        <v>3</v>
      </c>
    </row>
    <row r="3" spans="1:10" x14ac:dyDescent="0.2">
      <c r="A3" s="1" t="s">
        <v>0</v>
      </c>
      <c r="B3">
        <v>0</v>
      </c>
      <c r="C3">
        <v>0.6</v>
      </c>
      <c r="D3">
        <v>1.2</v>
      </c>
      <c r="E3">
        <v>1.8</v>
      </c>
      <c r="F3">
        <v>2.5</v>
      </c>
      <c r="G3">
        <v>3.1</v>
      </c>
      <c r="H3">
        <v>3.7</v>
      </c>
      <c r="I3" s="1" t="s">
        <v>4</v>
      </c>
    </row>
    <row r="4" spans="1:10" x14ac:dyDescent="0.2">
      <c r="A4" s="1" t="s">
        <v>2</v>
      </c>
      <c r="B4">
        <v>0</v>
      </c>
      <c r="C4">
        <v>70</v>
      </c>
      <c r="D4">
        <v>130</v>
      </c>
      <c r="E4">
        <v>203</v>
      </c>
      <c r="F4">
        <v>268</v>
      </c>
      <c r="G4">
        <v>345</v>
      </c>
      <c r="H4">
        <v>402</v>
      </c>
      <c r="I4" s="1" t="s">
        <v>5</v>
      </c>
    </row>
    <row r="5" spans="1:10" x14ac:dyDescent="0.2">
      <c r="A5" s="1" t="s">
        <v>21</v>
      </c>
      <c r="C5">
        <f>C4/C3</f>
        <v>116.66666666666667</v>
      </c>
      <c r="D5">
        <f t="shared" ref="D5:H5" si="0">D4/D3</f>
        <v>108.33333333333334</v>
      </c>
      <c r="E5">
        <f t="shared" si="0"/>
        <v>112.77777777777777</v>
      </c>
      <c r="F5">
        <f t="shared" si="0"/>
        <v>107.2</v>
      </c>
      <c r="G5">
        <f t="shared" si="0"/>
        <v>111.29032258064515</v>
      </c>
      <c r="H5">
        <f t="shared" si="0"/>
        <v>108.64864864864865</v>
      </c>
      <c r="I5">
        <f>AVERAGE(C5:H5)/1000</f>
        <v>0.11081945816784526</v>
      </c>
      <c r="J5">
        <f>1/I5</f>
        <v>9.0236860613902028</v>
      </c>
    </row>
    <row r="7" spans="1:10" x14ac:dyDescent="0.2">
      <c r="B7" t="s">
        <v>6</v>
      </c>
      <c r="C7" t="s">
        <v>8</v>
      </c>
      <c r="D7" t="s">
        <v>9</v>
      </c>
      <c r="I7" s="1" t="s">
        <v>3</v>
      </c>
    </row>
    <row r="8" spans="1:10" x14ac:dyDescent="0.2">
      <c r="A8" s="1" t="s">
        <v>0</v>
      </c>
      <c r="B8">
        <v>0</v>
      </c>
      <c r="C8">
        <v>0.64</v>
      </c>
      <c r="D8">
        <v>1.2</v>
      </c>
      <c r="E8">
        <v>1.7</v>
      </c>
      <c r="F8">
        <v>2.4</v>
      </c>
      <c r="G8">
        <v>3.1</v>
      </c>
      <c r="I8" s="1" t="s">
        <v>4</v>
      </c>
    </row>
    <row r="9" spans="1:10" x14ac:dyDescent="0.2">
      <c r="A9" s="1" t="s">
        <v>2</v>
      </c>
      <c r="B9">
        <v>0</v>
      </c>
      <c r="C9">
        <v>56</v>
      </c>
      <c r="D9">
        <v>113</v>
      </c>
      <c r="E9">
        <v>153</v>
      </c>
      <c r="F9">
        <v>215</v>
      </c>
      <c r="G9">
        <v>275</v>
      </c>
      <c r="I9" s="1" t="s">
        <v>5</v>
      </c>
    </row>
    <row r="10" spans="1:10" x14ac:dyDescent="0.2">
      <c r="A10" s="1" t="s">
        <v>21</v>
      </c>
      <c r="C10">
        <f>C9/C8</f>
        <v>87.5</v>
      </c>
      <c r="D10">
        <f t="shared" ref="D10:G10" si="1">D9/D8</f>
        <v>94.166666666666671</v>
      </c>
      <c r="E10">
        <f t="shared" si="1"/>
        <v>90</v>
      </c>
      <c r="F10">
        <f t="shared" si="1"/>
        <v>89.583333333333343</v>
      </c>
      <c r="G10">
        <f t="shared" si="1"/>
        <v>88.709677419354833</v>
      </c>
      <c r="I10" s="1">
        <f>AVERAGE(C10:G10)/1000</f>
        <v>8.9991935483870966E-2</v>
      </c>
      <c r="J10">
        <f>1/I10</f>
        <v>11.112106819607492</v>
      </c>
    </row>
    <row r="12" spans="1:10" x14ac:dyDescent="0.2">
      <c r="B12" t="s">
        <v>25</v>
      </c>
      <c r="C12" t="s">
        <v>10</v>
      </c>
      <c r="D12" t="s">
        <v>11</v>
      </c>
      <c r="I12" s="1" t="s">
        <v>3</v>
      </c>
    </row>
    <row r="13" spans="1:10" x14ac:dyDescent="0.2">
      <c r="A13" s="1" t="s">
        <v>0</v>
      </c>
      <c r="B13">
        <v>0</v>
      </c>
      <c r="C13">
        <v>0.6</v>
      </c>
      <c r="D13">
        <v>1.2</v>
      </c>
      <c r="E13">
        <v>1.8</v>
      </c>
      <c r="F13">
        <v>2.5</v>
      </c>
      <c r="G13">
        <v>3.2</v>
      </c>
      <c r="I13" s="1" t="s">
        <v>4</v>
      </c>
    </row>
    <row r="14" spans="1:10" x14ac:dyDescent="0.2">
      <c r="A14" s="1" t="s">
        <v>2</v>
      </c>
      <c r="B14">
        <v>0</v>
      </c>
      <c r="C14">
        <v>44</v>
      </c>
      <c r="D14">
        <v>88</v>
      </c>
      <c r="E14">
        <v>130</v>
      </c>
      <c r="F14">
        <v>185</v>
      </c>
      <c r="G14">
        <v>235</v>
      </c>
      <c r="I14" s="1" t="s">
        <v>5</v>
      </c>
    </row>
    <row r="15" spans="1:10" x14ac:dyDescent="0.2">
      <c r="A15" s="1" t="s">
        <v>21</v>
      </c>
      <c r="C15">
        <f>C14/C13</f>
        <v>73.333333333333343</v>
      </c>
      <c r="D15">
        <f t="shared" ref="D15:G15" si="2">D14/D13</f>
        <v>73.333333333333343</v>
      </c>
      <c r="E15">
        <f t="shared" si="2"/>
        <v>72.222222222222214</v>
      </c>
      <c r="F15">
        <f t="shared" si="2"/>
        <v>74</v>
      </c>
      <c r="G15">
        <f t="shared" si="2"/>
        <v>73.4375</v>
      </c>
      <c r="I15">
        <f>AVERAGE(C15:G15)/1000</f>
        <v>7.3265277777777776E-2</v>
      </c>
      <c r="J15">
        <f>1/I15</f>
        <v>13.649030350135543</v>
      </c>
    </row>
    <row r="16" spans="1:10" ht="25" customHeight="1" x14ac:dyDescent="0.3">
      <c r="A16" s="9" t="s">
        <v>13</v>
      </c>
      <c r="B16" s="9"/>
      <c r="C16" s="9"/>
      <c r="D16" s="9"/>
      <c r="E16" s="9"/>
      <c r="F16" s="9"/>
      <c r="G16" s="9"/>
      <c r="H16" s="9"/>
      <c r="I16" s="9"/>
    </row>
    <row r="17" spans="1:14" ht="16" customHeight="1" x14ac:dyDescent="0.2">
      <c r="A17" s="10" t="s">
        <v>14</v>
      </c>
      <c r="B17" s="10"/>
      <c r="C17" s="10"/>
      <c r="D17" s="10"/>
      <c r="E17" s="10"/>
      <c r="F17" s="10"/>
      <c r="G17" s="10"/>
      <c r="H17" s="10"/>
      <c r="I17" s="2" t="s">
        <v>3</v>
      </c>
    </row>
    <row r="18" spans="1:14" x14ac:dyDescent="0.2">
      <c r="A18" s="1" t="s">
        <v>0</v>
      </c>
      <c r="B18">
        <v>0</v>
      </c>
      <c r="C18">
        <v>39.799999999999997</v>
      </c>
      <c r="D18">
        <v>80.400000000000006</v>
      </c>
      <c r="E18">
        <v>120</v>
      </c>
      <c r="F18">
        <v>160</v>
      </c>
      <c r="G18">
        <v>200</v>
      </c>
      <c r="H18">
        <v>240</v>
      </c>
      <c r="I18" s="1" t="s">
        <v>15</v>
      </c>
    </row>
    <row r="19" spans="1:14" x14ac:dyDescent="0.2">
      <c r="A19" s="1" t="s">
        <v>1</v>
      </c>
      <c r="B19">
        <v>0</v>
      </c>
      <c r="C19">
        <v>0.115</v>
      </c>
      <c r="D19">
        <v>0.156</v>
      </c>
      <c r="E19">
        <v>0.19</v>
      </c>
      <c r="F19">
        <v>0.22</v>
      </c>
      <c r="G19">
        <v>0.248</v>
      </c>
      <c r="H19">
        <v>0.27200000000000002</v>
      </c>
      <c r="I19" s="1" t="s">
        <v>16</v>
      </c>
    </row>
    <row r="20" spans="1:14" x14ac:dyDescent="0.2">
      <c r="A20" s="1" t="s">
        <v>21</v>
      </c>
      <c r="C20">
        <f>C19/C18</f>
        <v>2.889447236180905E-3</v>
      </c>
      <c r="D20">
        <f>D19/D18</f>
        <v>1.9402985074626865E-3</v>
      </c>
      <c r="E20">
        <f t="shared" ref="E20:H20" si="3">E19/E18</f>
        <v>1.5833333333333333E-3</v>
      </c>
      <c r="F20">
        <f t="shared" si="3"/>
        <v>1.3749999999999999E-3</v>
      </c>
      <c r="G20">
        <f t="shared" si="3"/>
        <v>1.24E-3</v>
      </c>
      <c r="H20">
        <f t="shared" si="3"/>
        <v>1.1333333333333334E-3</v>
      </c>
      <c r="I20">
        <f>AVERAGE(C20:H20)</f>
        <v>1.6935687350517097E-3</v>
      </c>
    </row>
    <row r="21" spans="1:14" x14ac:dyDescent="0.2">
      <c r="A21" s="1" t="s">
        <v>22</v>
      </c>
      <c r="B21">
        <v>0</v>
      </c>
      <c r="C21">
        <f>C18/C19</f>
        <v>346.08695652173907</v>
      </c>
      <c r="D21">
        <f t="shared" ref="D21:H21" si="4">D18/D19</f>
        <v>515.38461538461547</v>
      </c>
      <c r="E21">
        <f t="shared" si="4"/>
        <v>631.57894736842104</v>
      </c>
      <c r="F21">
        <f t="shared" si="4"/>
        <v>727.27272727272725</v>
      </c>
      <c r="G21">
        <f t="shared" si="4"/>
        <v>806.45161290322585</v>
      </c>
      <c r="H21">
        <f t="shared" si="4"/>
        <v>882.35294117647049</v>
      </c>
    </row>
    <row r="22" spans="1:14" x14ac:dyDescent="0.2">
      <c r="A22" s="1" t="s">
        <v>23</v>
      </c>
      <c r="B22">
        <v>0</v>
      </c>
      <c r="C22">
        <f t="shared" ref="C22:H22" si="5">C18*C19</f>
        <v>4.577</v>
      </c>
      <c r="D22">
        <f t="shared" si="5"/>
        <v>12.542400000000001</v>
      </c>
      <c r="E22">
        <f t="shared" si="5"/>
        <v>22.8</v>
      </c>
      <c r="F22">
        <f t="shared" si="5"/>
        <v>35.200000000000003</v>
      </c>
      <c r="G22">
        <f t="shared" si="5"/>
        <v>49.6</v>
      </c>
      <c r="H22">
        <f t="shared" si="5"/>
        <v>65.28</v>
      </c>
    </row>
    <row r="23" spans="1:14" x14ac:dyDescent="0.2">
      <c r="A23" s="1" t="s">
        <v>24</v>
      </c>
      <c r="B23">
        <f>B22^0.25</f>
        <v>0</v>
      </c>
      <c r="C23">
        <f>C22^0.25</f>
        <v>1.4626662083737829</v>
      </c>
      <c r="D23">
        <f t="shared" ref="D23:H23" si="6">D22^0.25</f>
        <v>1.8818940180599144</v>
      </c>
      <c r="E23">
        <f t="shared" si="6"/>
        <v>2.1851623634241299</v>
      </c>
      <c r="F23">
        <f t="shared" si="6"/>
        <v>2.4357665712618131</v>
      </c>
      <c r="G23">
        <f t="shared" si="6"/>
        <v>2.6538136228197344</v>
      </c>
      <c r="H23">
        <f t="shared" si="6"/>
        <v>2.8424644150260985</v>
      </c>
    </row>
    <row r="25" spans="1:14" x14ac:dyDescent="0.2">
      <c r="A25" s="8" t="s">
        <v>17</v>
      </c>
      <c r="B25" s="8"/>
      <c r="C25" s="8"/>
      <c r="D25" s="8"/>
      <c r="E25" s="8"/>
      <c r="F25" s="8"/>
      <c r="G25" s="8"/>
      <c r="H25" s="8"/>
      <c r="I25" s="3" t="s">
        <v>3</v>
      </c>
    </row>
    <row r="26" spans="1:14" x14ac:dyDescent="0.2">
      <c r="A26" s="1" t="s">
        <v>0</v>
      </c>
      <c r="B26">
        <v>0</v>
      </c>
      <c r="C26">
        <v>40</v>
      </c>
      <c r="D26">
        <v>81</v>
      </c>
      <c r="E26">
        <v>120</v>
      </c>
      <c r="F26">
        <v>160</v>
      </c>
      <c r="G26">
        <v>201</v>
      </c>
      <c r="H26">
        <v>240</v>
      </c>
      <c r="I26" s="3" t="s">
        <v>15</v>
      </c>
    </row>
    <row r="27" spans="1:14" ht="14" customHeight="1" x14ac:dyDescent="0.2">
      <c r="A27" s="1" t="s">
        <v>1</v>
      </c>
      <c r="B27">
        <v>0</v>
      </c>
      <c r="C27">
        <v>4.2000000000000003E-2</v>
      </c>
      <c r="D27">
        <v>8.1000000000000003E-2</v>
      </c>
      <c r="E27">
        <v>0.122</v>
      </c>
      <c r="F27">
        <v>0.17</v>
      </c>
      <c r="G27">
        <v>0.221</v>
      </c>
      <c r="H27">
        <v>0.27500000000000002</v>
      </c>
      <c r="I27" s="3" t="s">
        <v>16</v>
      </c>
    </row>
    <row r="28" spans="1:14" ht="16" customHeight="1" x14ac:dyDescent="0.2">
      <c r="A28" s="1" t="s">
        <v>21</v>
      </c>
      <c r="C28">
        <f>C27/C26</f>
        <v>1.0500000000000002E-3</v>
      </c>
      <c r="D28">
        <f t="shared" ref="D28:H28" si="7">D27/D26</f>
        <v>1E-3</v>
      </c>
      <c r="E28">
        <f t="shared" si="7"/>
        <v>1.0166666666666666E-3</v>
      </c>
      <c r="F28">
        <f t="shared" si="7"/>
        <v>1.0625000000000001E-3</v>
      </c>
      <c r="G28">
        <f t="shared" si="7"/>
        <v>1.099502487562189E-3</v>
      </c>
      <c r="H28">
        <f t="shared" si="7"/>
        <v>1.1458333333333333E-3</v>
      </c>
      <c r="I28">
        <f>AVERAGE(C28:H28)</f>
        <v>1.0624170812603649E-3</v>
      </c>
    </row>
    <row r="32" spans="1:14" ht="26" x14ac:dyDescent="0.3">
      <c r="A32" s="7" t="s">
        <v>18</v>
      </c>
      <c r="B32" s="7"/>
      <c r="C32" s="7"/>
      <c r="D32" s="7"/>
      <c r="E32" s="7"/>
      <c r="F32" s="7"/>
      <c r="G32" s="7"/>
      <c r="H32" s="7"/>
      <c r="I32" s="7"/>
      <c r="N32" s="1" t="s">
        <v>3</v>
      </c>
    </row>
    <row r="33" spans="1:14" x14ac:dyDescent="0.2">
      <c r="A33" s="1" t="s">
        <v>0</v>
      </c>
      <c r="B33" s="4">
        <v>0</v>
      </c>
      <c r="C33" s="4">
        <v>40.299999999999997</v>
      </c>
      <c r="D33" s="4">
        <v>80</v>
      </c>
      <c r="E33" s="4">
        <v>100</v>
      </c>
      <c r="F33" s="4">
        <v>105</v>
      </c>
      <c r="G33" s="4">
        <v>110</v>
      </c>
      <c r="H33" s="4">
        <v>115</v>
      </c>
      <c r="I33" s="4">
        <v>120</v>
      </c>
      <c r="J33" s="4">
        <v>125</v>
      </c>
      <c r="K33" s="4">
        <v>130</v>
      </c>
      <c r="L33" s="4">
        <v>135</v>
      </c>
      <c r="M33" s="4">
        <v>140</v>
      </c>
      <c r="N33" s="1" t="s">
        <v>19</v>
      </c>
    </row>
    <row r="34" spans="1:14" x14ac:dyDescent="0.2">
      <c r="A34" s="1" t="s">
        <v>2</v>
      </c>
      <c r="B34" s="4">
        <v>0</v>
      </c>
      <c r="C34" s="4">
        <v>7.0000000000000007E-2</v>
      </c>
      <c r="D34" s="4">
        <v>7.0000000000000007E-2</v>
      </c>
      <c r="E34" s="4">
        <v>0.09</v>
      </c>
      <c r="F34" s="4">
        <v>0.44</v>
      </c>
      <c r="G34" s="4">
        <v>0.61</v>
      </c>
      <c r="H34" s="4">
        <v>0.81</v>
      </c>
      <c r="I34" s="4">
        <v>1.02</v>
      </c>
      <c r="J34" s="4">
        <v>1.24</v>
      </c>
      <c r="K34" s="4">
        <v>1.5</v>
      </c>
      <c r="L34" s="4">
        <v>1.74</v>
      </c>
      <c r="M34" s="4">
        <v>2.02</v>
      </c>
      <c r="N34" s="1" t="s">
        <v>20</v>
      </c>
    </row>
    <row r="35" spans="1:14" x14ac:dyDescent="0.2">
      <c r="A35" s="5" t="s">
        <v>21</v>
      </c>
      <c r="B35" s="5"/>
      <c r="C35" s="6">
        <f>C34/C33</f>
        <v>1.7369727047146404E-3</v>
      </c>
      <c r="D35" s="6">
        <f t="shared" ref="D35:M35" si="8">D34/D33</f>
        <v>8.7500000000000013E-4</v>
      </c>
      <c r="E35" s="6">
        <f t="shared" si="8"/>
        <v>8.9999999999999998E-4</v>
      </c>
      <c r="F35" s="6">
        <f t="shared" si="8"/>
        <v>4.1904761904761906E-3</v>
      </c>
      <c r="G35" s="6">
        <f t="shared" si="8"/>
        <v>5.5454545454545453E-3</v>
      </c>
      <c r="H35" s="6">
        <f t="shared" si="8"/>
        <v>7.0434782608695653E-3</v>
      </c>
      <c r="I35" s="6">
        <f t="shared" si="8"/>
        <v>8.5000000000000006E-3</v>
      </c>
      <c r="J35" s="6">
        <f t="shared" si="8"/>
        <v>9.92E-3</v>
      </c>
      <c r="K35" s="6">
        <f t="shared" si="8"/>
        <v>1.1538461538461539E-2</v>
      </c>
      <c r="L35" s="6">
        <f t="shared" si="8"/>
        <v>1.2888888888888889E-2</v>
      </c>
      <c r="M35" s="6">
        <f t="shared" si="8"/>
        <v>1.4428571428571429E-2</v>
      </c>
    </row>
    <row r="39" spans="1:14" x14ac:dyDescent="0.2">
      <c r="C39" t="s">
        <v>27</v>
      </c>
      <c r="D39">
        <f>J5*D42</f>
        <v>1.2034844931550786E-7</v>
      </c>
    </row>
    <row r="40" spans="1:14" x14ac:dyDescent="0.2">
      <c r="C40" t="s">
        <v>28</v>
      </c>
      <c r="D40">
        <f>J10*D42</f>
        <v>1.4820161243087519E-7</v>
      </c>
    </row>
    <row r="41" spans="1:14" x14ac:dyDescent="0.2">
      <c r="C41" t="s">
        <v>29</v>
      </c>
      <c r="D41">
        <f>J15*D42</f>
        <v>1.820364345705139E-7</v>
      </c>
    </row>
    <row r="42" spans="1:14" x14ac:dyDescent="0.2">
      <c r="C42" t="s">
        <v>26</v>
      </c>
      <c r="D42">
        <f>0.00015^2*PI()/5.3</f>
        <v>1.3336949944484969E-8</v>
      </c>
    </row>
  </sheetData>
  <mergeCells count="3">
    <mergeCell ref="A1:I1"/>
    <mergeCell ref="A16:I16"/>
    <mergeCell ref="A17:H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2016-11-17T12:13:14Z</dcterms:created>
  <dcterms:modified xsi:type="dcterms:W3CDTF">2016-11-27T16:32:40Z</dcterms:modified>
</cp:coreProperties>
</file>