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me/Desktop/Schule/Physik/Praktikas/Wärmelehre/"/>
    </mc:Choice>
  </mc:AlternateContent>
  <bookViews>
    <workbookView xWindow="0" yWindow="460" windowWidth="28800" windowHeight="17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40" i="1"/>
  <c r="E39" i="1"/>
  <c r="E35" i="1"/>
  <c r="E34" i="1"/>
  <c r="F39" i="1"/>
  <c r="D40" i="1"/>
  <c r="D39" i="1"/>
  <c r="C39" i="1"/>
  <c r="C40" i="1"/>
  <c r="B40" i="1"/>
  <c r="B39" i="1"/>
  <c r="I33" i="1"/>
  <c r="B34" i="1"/>
  <c r="D29" i="1"/>
  <c r="B30" i="1"/>
  <c r="B29" i="1"/>
  <c r="B10" i="1"/>
  <c r="B9" i="1"/>
  <c r="B7" i="1"/>
  <c r="F25" i="1"/>
  <c r="F23" i="1"/>
  <c r="G25" i="1"/>
  <c r="D27" i="1"/>
  <c r="B27" i="1"/>
  <c r="C27" i="1"/>
  <c r="B25" i="1"/>
  <c r="G17" i="1"/>
  <c r="F17" i="1"/>
  <c r="D19" i="1"/>
  <c r="C19" i="1"/>
  <c r="B19" i="1"/>
  <c r="F15" i="1"/>
  <c r="B17" i="1"/>
  <c r="F10" i="1"/>
  <c r="E7" i="1"/>
  <c r="D10" i="1"/>
  <c r="D9" i="1"/>
  <c r="F9" i="1"/>
  <c r="B5" i="1"/>
  <c r="D7" i="1"/>
  <c r="G7" i="1"/>
  <c r="F7" i="1"/>
  <c r="I34" i="1"/>
</calcChain>
</file>

<file path=xl/sharedStrings.xml><?xml version="1.0" encoding="utf-8"?>
<sst xmlns="http://schemas.openxmlformats.org/spreadsheetml/2006/main" count="55" uniqueCount="38">
  <si>
    <t>Wärmelehre</t>
  </si>
  <si>
    <t>Grundprogramm</t>
  </si>
  <si>
    <t>Anfganstemperatur</t>
  </si>
  <si>
    <t>Endtemperatur</t>
  </si>
  <si>
    <t>Fehlerschranke</t>
  </si>
  <si>
    <t>Zeit[s]</t>
  </si>
  <si>
    <t>Leistung[V]</t>
  </si>
  <si>
    <t>Stromstärke [I]</t>
  </si>
  <si>
    <t>relativer Fehler</t>
  </si>
  <si>
    <t>Temperaturdifferenz</t>
  </si>
  <si>
    <t>Q = U*I*dt</t>
  </si>
  <si>
    <t>Relativfehler</t>
  </si>
  <si>
    <t>Fehler absolut</t>
  </si>
  <si>
    <t>Wassermasse[kg]</t>
  </si>
  <si>
    <t>Wahlversuche</t>
  </si>
  <si>
    <t>Raumtemperatur</t>
  </si>
  <si>
    <t>cG</t>
  </si>
  <si>
    <t>c [kJ/kg]= (U*I*dt)/(m*dTemperatur)</t>
  </si>
  <si>
    <t>dTemperatur</t>
  </si>
  <si>
    <t>Bechermasse [kg]</t>
  </si>
  <si>
    <t>dQ = c*m*dTemperatur</t>
  </si>
  <si>
    <t>GLAS</t>
  </si>
  <si>
    <t>EPS</t>
  </si>
  <si>
    <t>Mittelwert</t>
  </si>
  <si>
    <t>cEPS</t>
  </si>
  <si>
    <t>EPSmasse [kg]</t>
  </si>
  <si>
    <t>dQ neu:</t>
  </si>
  <si>
    <t>cneu</t>
  </si>
  <si>
    <t xml:space="preserve">Fehler </t>
  </si>
  <si>
    <t>Masse</t>
  </si>
  <si>
    <t>Wasser</t>
  </si>
  <si>
    <t>Schrot + Netz</t>
  </si>
  <si>
    <t>Ausgangstemperatur</t>
  </si>
  <si>
    <t>Fehlerschranke Wasser</t>
  </si>
  <si>
    <t>Fehlerschranke Schrot</t>
  </si>
  <si>
    <t>cK = cW*(mW(dT))/mk(dT)</t>
  </si>
  <si>
    <t>c=</t>
  </si>
  <si>
    <t>fehler Relativ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</si>
</sst>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45F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colors>
    <mruColors>
      <color rgb="FFFF45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2" workbookViewId="0">
      <selection activeCell="G30" sqref="G30"/>
    </sheetView>
  </sheetViews>
  <sheetFormatPr baseColWidth="10" defaultRowHeight="16" x14ac:dyDescent="0.2"/>
  <cols>
    <col min="1" max="1" width="29.1640625" customWidth="1"/>
    <col min="2" max="2" width="19.1640625" customWidth="1"/>
    <col min="3" max="3" width="15.5" customWidth="1"/>
    <col min="4" max="4" width="15.33203125" customWidth="1"/>
    <col min="5" max="5" width="16" customWidth="1"/>
    <col min="6" max="6" width="17.33203125" customWidth="1"/>
    <col min="7" max="7" width="16.5" customWidth="1"/>
    <col min="8" max="8" width="34.5" customWidth="1"/>
    <col min="9" max="9" width="13.5" customWidth="1"/>
  </cols>
  <sheetData>
    <row r="1" spans="1:14" ht="2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2" t="s">
        <v>1</v>
      </c>
      <c r="D2" t="s">
        <v>5</v>
      </c>
      <c r="E2" t="s">
        <v>13</v>
      </c>
      <c r="F2" t="s">
        <v>6</v>
      </c>
      <c r="G2" t="s">
        <v>7</v>
      </c>
    </row>
    <row r="3" spans="1:14" x14ac:dyDescent="0.2">
      <c r="A3" t="s">
        <v>2</v>
      </c>
      <c r="B3">
        <v>22.2</v>
      </c>
      <c r="D3">
        <v>300</v>
      </c>
      <c r="E3">
        <v>0.31067</v>
      </c>
      <c r="F3">
        <v>15</v>
      </c>
      <c r="G3">
        <v>3.4</v>
      </c>
    </row>
    <row r="4" spans="1:14" x14ac:dyDescent="0.2">
      <c r="A4" t="s">
        <v>3</v>
      </c>
      <c r="B4">
        <v>32.299999999999997</v>
      </c>
    </row>
    <row r="5" spans="1:14" x14ac:dyDescent="0.2">
      <c r="A5" t="s">
        <v>9</v>
      </c>
      <c r="B5">
        <f>B4-B3</f>
        <v>10.099999999999998</v>
      </c>
    </row>
    <row r="6" spans="1:14" x14ac:dyDescent="0.2">
      <c r="A6" t="s">
        <v>4</v>
      </c>
      <c r="B6">
        <v>0.5</v>
      </c>
      <c r="D6">
        <v>1</v>
      </c>
      <c r="E6">
        <v>1E-4</v>
      </c>
      <c r="F6">
        <v>5.0000000000000001E-3</v>
      </c>
      <c r="G6">
        <v>0.05</v>
      </c>
    </row>
    <row r="7" spans="1:14" x14ac:dyDescent="0.2">
      <c r="A7" s="3" t="s">
        <v>8</v>
      </c>
      <c r="B7" s="3">
        <f>B6/B5</f>
        <v>4.9504950495049514E-2</v>
      </c>
      <c r="C7" s="3"/>
      <c r="D7" s="3">
        <f>D6/D3</f>
        <v>3.3333333333333335E-3</v>
      </c>
      <c r="E7" s="3">
        <f>E6/E3</f>
        <v>3.2188495831589792E-4</v>
      </c>
      <c r="F7" s="3">
        <f>F6/F3</f>
        <v>3.3333333333333332E-4</v>
      </c>
      <c r="G7" s="3">
        <f>G6/G3</f>
        <v>1.4705882352941178E-2</v>
      </c>
      <c r="H7" s="3"/>
      <c r="I7" s="3"/>
    </row>
    <row r="9" spans="1:14" x14ac:dyDescent="0.2">
      <c r="A9" t="s">
        <v>10</v>
      </c>
      <c r="B9">
        <f>F3*G3*D3/1000</f>
        <v>15.3</v>
      </c>
      <c r="C9" t="s">
        <v>11</v>
      </c>
      <c r="D9">
        <f>G7+F7+D7</f>
        <v>1.8372549019607845E-2</v>
      </c>
      <c r="E9" t="s">
        <v>12</v>
      </c>
      <c r="F9">
        <f>D9*B9</f>
        <v>0.28110000000000002</v>
      </c>
    </row>
    <row r="10" spans="1:14" x14ac:dyDescent="0.2">
      <c r="A10" t="s">
        <v>17</v>
      </c>
      <c r="B10">
        <f>B9/(E3*B5)</f>
        <v>4.8760790715180589</v>
      </c>
      <c r="C10" t="s">
        <v>11</v>
      </c>
      <c r="D10">
        <f>SUM(B7:G7)</f>
        <v>6.819938447297326E-2</v>
      </c>
      <c r="E10" t="s">
        <v>12</v>
      </c>
      <c r="F10">
        <f>D10*B10</f>
        <v>0.33254559131907857</v>
      </c>
    </row>
    <row r="13" spans="1:14" x14ac:dyDescent="0.2">
      <c r="A13" s="4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">
      <c r="A14" t="s">
        <v>21</v>
      </c>
      <c r="C14" t="s">
        <v>16</v>
      </c>
      <c r="D14" t="s">
        <v>19</v>
      </c>
      <c r="F14" t="s">
        <v>20</v>
      </c>
    </row>
    <row r="15" spans="1:14" x14ac:dyDescent="0.2">
      <c r="A15" t="s">
        <v>15</v>
      </c>
      <c r="B15">
        <v>23.6</v>
      </c>
      <c r="C15">
        <v>0.91</v>
      </c>
      <c r="D15">
        <v>0.32292999999999999</v>
      </c>
      <c r="F15">
        <f>C15*D15*B17</f>
        <v>2.5566368099999988</v>
      </c>
    </row>
    <row r="16" spans="1:14" x14ac:dyDescent="0.2">
      <c r="A16" t="s">
        <v>3</v>
      </c>
      <c r="B16">
        <v>32.299999999999997</v>
      </c>
      <c r="F16" t="s">
        <v>8</v>
      </c>
      <c r="G16" t="s">
        <v>4</v>
      </c>
    </row>
    <row r="17" spans="1:13" x14ac:dyDescent="0.2">
      <c r="A17" t="s">
        <v>18</v>
      </c>
      <c r="B17">
        <f>B16-B15</f>
        <v>8.6999999999999957</v>
      </c>
      <c r="F17">
        <f>B19+C19+D19</f>
        <v>0.16767103889112828</v>
      </c>
      <c r="G17">
        <f>F15*F17</f>
        <v>0.42867394999999991</v>
      </c>
    </row>
    <row r="18" spans="1:13" x14ac:dyDescent="0.2">
      <c r="A18" t="s">
        <v>4</v>
      </c>
      <c r="B18">
        <v>0.5</v>
      </c>
      <c r="C18">
        <v>0.1</v>
      </c>
      <c r="D18">
        <v>1E-4</v>
      </c>
    </row>
    <row r="19" spans="1:13" x14ac:dyDescent="0.2">
      <c r="A19" s="3" t="s">
        <v>8</v>
      </c>
      <c r="B19" s="3">
        <f>B18/B17</f>
        <v>5.7471264367816119E-2</v>
      </c>
      <c r="C19" s="3">
        <f>C18/C15</f>
        <v>0.10989010989010989</v>
      </c>
      <c r="D19" s="3">
        <f>D18/D15</f>
        <v>3.0966463320224202E-4</v>
      </c>
      <c r="E19" s="3"/>
    </row>
    <row r="22" spans="1:13" x14ac:dyDescent="0.2">
      <c r="A22" t="s">
        <v>22</v>
      </c>
      <c r="C22" t="s">
        <v>24</v>
      </c>
      <c r="D22" t="s">
        <v>25</v>
      </c>
      <c r="F22" t="s">
        <v>20</v>
      </c>
    </row>
    <row r="23" spans="1:13" x14ac:dyDescent="0.2">
      <c r="A23" t="s">
        <v>15</v>
      </c>
      <c r="B23">
        <v>23.6</v>
      </c>
      <c r="C23">
        <v>1.3</v>
      </c>
      <c r="D23">
        <v>3.9199999999999999E-2</v>
      </c>
      <c r="F23">
        <f>C23*D23*B25</f>
        <v>1.4243319999999999</v>
      </c>
    </row>
    <row r="24" spans="1:13" x14ac:dyDescent="0.2">
      <c r="A24" t="s">
        <v>3</v>
      </c>
      <c r="B24">
        <v>32.299999999999997</v>
      </c>
      <c r="F24" t="s">
        <v>8</v>
      </c>
      <c r="G24" t="s">
        <v>4</v>
      </c>
    </row>
    <row r="25" spans="1:13" x14ac:dyDescent="0.2">
      <c r="A25" t="s">
        <v>23</v>
      </c>
      <c r="B25">
        <f>(B23+B24)/2</f>
        <v>27.95</v>
      </c>
      <c r="F25">
        <f>B27+C27+D27</f>
        <v>9.7363184987769719E-2</v>
      </c>
      <c r="G25">
        <f>F23*F25</f>
        <v>0.13867750000000001</v>
      </c>
    </row>
    <row r="26" spans="1:13" x14ac:dyDescent="0.2">
      <c r="A26" t="s">
        <v>4</v>
      </c>
      <c r="B26">
        <v>0.5</v>
      </c>
      <c r="C26">
        <v>0.1</v>
      </c>
      <c r="D26">
        <v>1E-4</v>
      </c>
    </row>
    <row r="27" spans="1:13" x14ac:dyDescent="0.2">
      <c r="A27" s="3" t="s">
        <v>8</v>
      </c>
      <c r="B27" s="3">
        <f>B26/B25</f>
        <v>1.7889087656529516E-2</v>
      </c>
      <c r="C27" s="3">
        <f>C26/C23</f>
        <v>7.6923076923076927E-2</v>
      </c>
      <c r="D27" s="3">
        <f>D26/D23</f>
        <v>2.5510204081632655E-3</v>
      </c>
    </row>
    <row r="29" spans="1:13" x14ac:dyDescent="0.2">
      <c r="A29" s="5" t="s">
        <v>26</v>
      </c>
      <c r="B29" s="5">
        <f>B9-F15-F23</f>
        <v>11.319031190000002</v>
      </c>
      <c r="C29" t="s">
        <v>28</v>
      </c>
      <c r="D29">
        <f>G25+G17+F10</f>
        <v>0.89989704131907844</v>
      </c>
    </row>
    <row r="30" spans="1:13" x14ac:dyDescent="0.2">
      <c r="A30" s="5" t="s">
        <v>27</v>
      </c>
      <c r="B30" s="5">
        <f>B29/(E3*B5)</f>
        <v>3.6073523591777223</v>
      </c>
    </row>
    <row r="32" spans="1:13" ht="24" x14ac:dyDescent="0.3">
      <c r="A32" s="7">
        <v>5.2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9" x14ac:dyDescent="0.2">
      <c r="B33" t="s">
        <v>29</v>
      </c>
      <c r="C33" t="s">
        <v>32</v>
      </c>
      <c r="D33" t="s">
        <v>3</v>
      </c>
      <c r="E33" t="s">
        <v>9</v>
      </c>
      <c r="F33" t="s">
        <v>36</v>
      </c>
      <c r="H33" s="6" t="s">
        <v>35</v>
      </c>
      <c r="I33" s="6">
        <f>F34*B34*(D34-C34)/(B35*(C35-D35))</f>
        <v>0.36581047156511332</v>
      </c>
    </row>
    <row r="34" spans="1:9" x14ac:dyDescent="0.2">
      <c r="A34" t="s">
        <v>30</v>
      </c>
      <c r="B34">
        <f>0.61858-0.32293</f>
        <v>0.29565000000000002</v>
      </c>
      <c r="C34">
        <v>19</v>
      </c>
      <c r="D34">
        <v>21</v>
      </c>
      <c r="E34">
        <f>D34-C34</f>
        <v>2</v>
      </c>
      <c r="F34">
        <v>4.1820000000000004</v>
      </c>
      <c r="G34" t="s">
        <v>37</v>
      </c>
      <c r="H34">
        <f>F39*B39+B40++E39+E40</f>
        <v>0.25764876427972944</v>
      </c>
      <c r="I34">
        <f>I33*H34</f>
        <v>9.4250615959336551E-2</v>
      </c>
    </row>
    <row r="35" spans="1:9" x14ac:dyDescent="0.2">
      <c r="A35" t="s">
        <v>31</v>
      </c>
      <c r="B35">
        <v>8.7790000000000007E-2</v>
      </c>
      <c r="C35">
        <v>98</v>
      </c>
      <c r="D35">
        <v>21</v>
      </c>
      <c r="E35">
        <f>C35-D35</f>
        <v>77</v>
      </c>
    </row>
    <row r="37" spans="1:9" x14ac:dyDescent="0.2">
      <c r="A37" t="s">
        <v>33</v>
      </c>
      <c r="B37">
        <v>2.0000000000000001E-4</v>
      </c>
      <c r="C37">
        <v>0.5</v>
      </c>
      <c r="D37">
        <v>0.5</v>
      </c>
      <c r="E37">
        <v>0.5</v>
      </c>
      <c r="F37">
        <v>0.1</v>
      </c>
    </row>
    <row r="38" spans="1:9" x14ac:dyDescent="0.2">
      <c r="A38" t="s">
        <v>34</v>
      </c>
      <c r="B38">
        <v>1E-4</v>
      </c>
    </row>
    <row r="39" spans="1:9" x14ac:dyDescent="0.2">
      <c r="A39" t="s">
        <v>8</v>
      </c>
      <c r="B39">
        <f>B37/B34</f>
        <v>6.7647556232031114E-4</v>
      </c>
      <c r="C39">
        <f>C37/C34</f>
        <v>2.6315789473684209E-2</v>
      </c>
      <c r="D39">
        <f>D37/D34</f>
        <v>2.3809523809523808E-2</v>
      </c>
      <c r="E39">
        <f>E37/E34</f>
        <v>0.25</v>
      </c>
      <c r="F39">
        <f>F37/F34</f>
        <v>2.3912003825920611E-2</v>
      </c>
    </row>
    <row r="40" spans="1:9" x14ac:dyDescent="0.2">
      <c r="B40">
        <f>B38/B35</f>
        <v>1.1390818999886091E-3</v>
      </c>
      <c r="C40">
        <f>C37/C35</f>
        <v>5.1020408163265302E-3</v>
      </c>
      <c r="D40">
        <f>D37/D35</f>
        <v>2.3809523809523808E-2</v>
      </c>
      <c r="E40">
        <f>E37/E35</f>
        <v>6.4935064935064939E-3</v>
      </c>
    </row>
  </sheetData>
  <mergeCells count="3">
    <mergeCell ref="A1:N1"/>
    <mergeCell ref="A13:N13"/>
    <mergeCell ref="A32:M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2016-12-01T12:42:54Z</dcterms:created>
  <dcterms:modified xsi:type="dcterms:W3CDTF">2016-12-01T20:18:44Z</dcterms:modified>
</cp:coreProperties>
</file>