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C:\Users\bruna.zordenoni\Desktop\Bruna\Projects\POWER BI\Desafio Junior\Portfolio Alelo - prestacao de contas\2025\"/>
    </mc:Choice>
  </mc:AlternateContent>
  <bookViews>
    <workbookView xWindow="0" yWindow="0" windowWidth="28800" windowHeight="11835" tabRatio="498" firstSheet="5" activeTab="6"/>
  </bookViews>
  <sheets>
    <sheet name="RELAÇÃO ADM" sheetId="10" state="hidden" r:id="rId1"/>
    <sheet name="Valor FDC" sheetId="3" state="hidden" r:id="rId2"/>
    <sheet name="ALELO" sheetId="21" r:id="rId3"/>
    <sheet name="PRESTAÇÃO DE CONTAS" sheetId="22" r:id="rId4"/>
    <sheet name="HISTORICO" sheetId="23" r:id="rId5"/>
    <sheet name="Plan1" sheetId="24" r:id="rId6"/>
    <sheet name="tb_prestação" sheetId="25" r:id="rId7"/>
  </sheets>
  <definedNames>
    <definedName name="_Fill" localSheetId="2" hidden="1">#REF!</definedName>
    <definedName name="_Fill" localSheetId="4" hidden="1">#REF!</definedName>
    <definedName name="_Fill" localSheetId="6" hidden="1">#REF!</definedName>
    <definedName name="_Fill" hidden="1">#REF!</definedName>
    <definedName name="_xlnm._FilterDatabase" localSheetId="6" hidden="1">tb_prestação!$A$2:$AM$11</definedName>
    <definedName name="_Key1" localSheetId="2" hidden="1">#REF!</definedName>
    <definedName name="_Key1" localSheetId="4" hidden="1">#REF!</definedName>
    <definedName name="_Key1" localSheetId="6" hidden="1">#REF!</definedName>
    <definedName name="_Key1" hidden="1">#REF!</definedName>
    <definedName name="_Key2" localSheetId="2" hidden="1">#REF!</definedName>
    <definedName name="_Key2" localSheetId="4" hidden="1">#REF!</definedName>
    <definedName name="_Key2" localSheetId="6" hidden="1">#REF!</definedName>
    <definedName name="_Key2" hidden="1">#REF!</definedName>
    <definedName name="_Order1" hidden="1">255</definedName>
    <definedName name="_Order2" hidden="1">255</definedName>
    <definedName name="_Sort" localSheetId="2" hidden="1">#REF!</definedName>
    <definedName name="_Sort" localSheetId="4" hidden="1">#REF!</definedName>
    <definedName name="_Sort" localSheetId="6" hidden="1">#REF!</definedName>
    <definedName name="_Sort" hidden="1">#REF!</definedName>
    <definedName name="_TOT1" localSheetId="2">#REF!</definedName>
    <definedName name="_TOT1" localSheetId="4">#REF!</definedName>
    <definedName name="_TOT1" localSheetId="6">#REF!</definedName>
    <definedName name="_TOT1">#REF!</definedName>
    <definedName name="_TOT2" localSheetId="2">#REF!</definedName>
    <definedName name="_TOT2" localSheetId="4">#REF!</definedName>
    <definedName name="_TOT2" localSheetId="6">#REF!</definedName>
    <definedName name="_TOT2">#REF!</definedName>
    <definedName name="_TOT3" localSheetId="2">#REF!</definedName>
    <definedName name="_TOT3" localSheetId="4">#REF!</definedName>
    <definedName name="_TOT3" localSheetId="6">#REF!</definedName>
    <definedName name="_TOT3">#REF!</definedName>
    <definedName name="_TOT4" localSheetId="2">#REF!</definedName>
    <definedName name="_TOT4" localSheetId="4">#REF!</definedName>
    <definedName name="_TOT4" localSheetId="6">#REF!</definedName>
    <definedName name="_TOT4">#REF!</definedName>
    <definedName name="_TOT5" localSheetId="2">#REF!</definedName>
    <definedName name="_TOT5" localSheetId="4">#REF!</definedName>
    <definedName name="_TOT5" localSheetId="6">#REF!</definedName>
    <definedName name="_TOT5">#REF!</definedName>
    <definedName name="_TOT6" localSheetId="2">#REF!</definedName>
    <definedName name="_TOT6" localSheetId="4">#REF!</definedName>
    <definedName name="_TOT6" localSheetId="6">#REF!</definedName>
    <definedName name="_TOT6">#REF!</definedName>
    <definedName name="_TOT7" localSheetId="2">#REF!</definedName>
    <definedName name="_TOT7" localSheetId="4">#REF!</definedName>
    <definedName name="_TOT7" localSheetId="6">#REF!</definedName>
    <definedName name="_TOT7">#REF!</definedName>
  </definedNames>
  <calcPr calcId="152511" iterateDelta="1E-4"/>
</workbook>
</file>

<file path=xl/calcChain.xml><?xml version="1.0" encoding="utf-8"?>
<calcChain xmlns="http://schemas.openxmlformats.org/spreadsheetml/2006/main">
  <c r="AK4" i="25" l="1"/>
  <c r="AL4" i="25" s="1"/>
  <c r="AK2" i="25"/>
  <c r="AL2" i="25" s="1"/>
  <c r="AK3" i="25"/>
  <c r="AL3" i="25" s="1"/>
  <c r="AK5" i="25"/>
  <c r="AL5" i="25" s="1"/>
  <c r="AK6" i="25"/>
  <c r="AL6" i="25" s="1"/>
  <c r="AK7" i="25"/>
  <c r="AL7" i="25" s="1"/>
  <c r="AK8" i="25"/>
  <c r="AL8" i="25" s="1"/>
  <c r="AK9" i="25"/>
  <c r="AL9" i="25" s="1"/>
  <c r="AK10" i="25"/>
  <c r="AL10" i="25" s="1"/>
  <c r="AK11" i="25"/>
  <c r="AL11" i="25" s="1"/>
  <c r="AK12" i="25"/>
  <c r="D3" i="24" l="1"/>
  <c r="D4" i="24" s="1"/>
  <c r="D5" i="24" s="1"/>
  <c r="D6" i="24" s="1"/>
  <c r="D7" i="24" s="1"/>
  <c r="B34" i="24"/>
  <c r="C33" i="24"/>
  <c r="C26" i="24"/>
  <c r="C19" i="24"/>
  <c r="C12" i="24"/>
  <c r="C10" i="24"/>
  <c r="C9" i="24"/>
  <c r="C8" i="24"/>
  <c r="D8" i="24" l="1"/>
  <c r="D9" i="24" s="1"/>
  <c r="D10" i="24"/>
  <c r="D11" i="24" s="1"/>
  <c r="D12" i="24" s="1"/>
  <c r="D13" i="24" s="1"/>
  <c r="D14" i="24" s="1"/>
  <c r="D15" i="24" s="1"/>
  <c r="D16" i="24" s="1"/>
  <c r="D17" i="24" s="1"/>
  <c r="D18" i="24" s="1"/>
  <c r="D19" i="24" s="1"/>
  <c r="D20" i="24" s="1"/>
  <c r="D21" i="24" s="1"/>
  <c r="D22" i="24" s="1"/>
  <c r="D23" i="24" s="1"/>
  <c r="D24" i="24" s="1"/>
  <c r="D25" i="24" s="1"/>
  <c r="D26" i="24" s="1"/>
  <c r="D27" i="24" s="1"/>
  <c r="D28" i="24" s="1"/>
  <c r="D29" i="24" s="1"/>
  <c r="D30" i="24" s="1"/>
  <c r="D31" i="24" s="1"/>
  <c r="D32" i="24" s="1"/>
  <c r="D33" i="24" s="1"/>
  <c r="D34" i="24" s="1"/>
  <c r="U4" i="23"/>
  <c r="N4" i="22"/>
  <c r="I53" i="21" l="1"/>
  <c r="H53" i="21" l="1"/>
  <c r="H55" i="21" l="1"/>
</calcChain>
</file>

<file path=xl/sharedStrings.xml><?xml version="1.0" encoding="utf-8"?>
<sst xmlns="http://schemas.openxmlformats.org/spreadsheetml/2006/main" count="705" uniqueCount="385">
  <si>
    <t>GESTOR</t>
  </si>
  <si>
    <t>RELAÇÃO DE FUNDO DE CAIXA - OBRAS</t>
  </si>
  <si>
    <t>OBRAS</t>
  </si>
  <si>
    <t>LOCAL</t>
  </si>
  <si>
    <t>AGENCIA</t>
  </si>
  <si>
    <t>CONTA</t>
  </si>
  <si>
    <t>VALOR DO CAIXA</t>
  </si>
  <si>
    <t>QUEM ASSINA/LIBERA PAGTOS</t>
  </si>
  <si>
    <t>AÇAILANDIA/MA</t>
  </si>
  <si>
    <t>3431-2</t>
  </si>
  <si>
    <t>6072-0</t>
  </si>
  <si>
    <t>EMANUELA</t>
  </si>
  <si>
    <t>FERNANDOPOLIS/SP</t>
  </si>
  <si>
    <t>6062-3</t>
  </si>
  <si>
    <t>OBRA 280 - VALE RENOVAÇÃO DE LINHAS</t>
  </si>
  <si>
    <t>5642-1</t>
  </si>
  <si>
    <t>CARLOS HENRIQUE</t>
  </si>
  <si>
    <t>OBRA 279 - RUMO PATIO TUTOIA</t>
  </si>
  <si>
    <t>ARARAQUARA/SP</t>
  </si>
  <si>
    <t>6133-6</t>
  </si>
  <si>
    <t>VITORIA/ES</t>
  </si>
  <si>
    <t>EM DINHEIRO</t>
  </si>
  <si>
    <t>OBRA 273 - VALE CORREÇÃO GEOMETRIA EFVM</t>
  </si>
  <si>
    <t>NOVA ERA/MG</t>
  </si>
  <si>
    <t>ALBANY</t>
  </si>
  <si>
    <t>CONSORCIO PELICANO / MONTEIRO CASTRO PMC - 40.142.178/0001-91</t>
  </si>
  <si>
    <t>OBRA 283</t>
  </si>
  <si>
    <t>OBRA 283 - RUMO CONSORCIO PMC</t>
  </si>
  <si>
    <t>SANTA ADELIA/SP</t>
  </si>
  <si>
    <t>6160-3</t>
  </si>
  <si>
    <t>HELBERT / ANDERSON</t>
  </si>
  <si>
    <t>OBRA 288 - VALE PAVIMENTAÇÃO DAS CABECEIRAS DOS PATIOS DE TUBARÃO</t>
  </si>
  <si>
    <t>Diretor Responsável</t>
  </si>
  <si>
    <t>Fabrício</t>
  </si>
  <si>
    <t>Fernandinho</t>
  </si>
  <si>
    <t>MARCELO MALVA</t>
  </si>
  <si>
    <t>CEA</t>
  </si>
  <si>
    <t>Encerrando</t>
  </si>
  <si>
    <t>02.03CENTRAL EQUIP ACAILANDIA</t>
  </si>
  <si>
    <t>02.05 CENTRAL DE EQUIPAMENTOS FERNANDOPOLIS</t>
  </si>
  <si>
    <t>ADM</t>
  </si>
  <si>
    <t>ELTON</t>
  </si>
  <si>
    <t>DIOMEDES</t>
  </si>
  <si>
    <t>ERICO</t>
  </si>
  <si>
    <t>290 - VALE RENOVAÇÃO VIII 2022</t>
  </si>
  <si>
    <t>291 - WIND FENCE</t>
  </si>
  <si>
    <t>IGOR</t>
  </si>
  <si>
    <t>OBRA 292 CORRECAO GEOMETRICA - RUMO</t>
  </si>
  <si>
    <t>ROBSON</t>
  </si>
  <si>
    <t>WALDIR/ANDRADE</t>
  </si>
  <si>
    <t>ANDERSON</t>
  </si>
  <si>
    <t>RAMON</t>
  </si>
  <si>
    <t>OBRA 282 - VALE BERMAS CAM ROLAMENTO</t>
  </si>
  <si>
    <t>6071-2</t>
  </si>
  <si>
    <t>OBRA 293 - Execução de Viadutos Vale</t>
  </si>
  <si>
    <t>Vitoria Mearim</t>
  </si>
  <si>
    <t>DORACELIA</t>
  </si>
  <si>
    <t>MA e PA</t>
  </si>
  <si>
    <t>GLEICE</t>
  </si>
  <si>
    <t>CEF</t>
  </si>
  <si>
    <t>RAFAEL</t>
  </si>
  <si>
    <t>MINAS</t>
  </si>
  <si>
    <t>Fabricio</t>
  </si>
  <si>
    <r>
      <t xml:space="preserve">OBRA 295 - VALE - CAMINHO DE ROLAMENTO ITABIRA </t>
    </r>
    <r>
      <rPr>
        <b/>
        <sz val="8"/>
        <color rgb="FFFF0000"/>
        <rFont val="Arial Narrow"/>
        <family val="2"/>
      </rPr>
      <t>(primeiro valor foi em dinheiro para conta Gilmar)</t>
    </r>
  </si>
  <si>
    <t>TOTAL</t>
  </si>
  <si>
    <t>OBRA 222 BOA VISTA SERRA - OBRA 265 - DER XURI</t>
  </si>
  <si>
    <t>VANESSA</t>
  </si>
  <si>
    <t>OBRA 297 - VALE MANUTENCAO DE VIAS</t>
  </si>
  <si>
    <t>material FF</t>
  </si>
  <si>
    <t>equpamento FAB</t>
  </si>
  <si>
    <t>ROBERVAL</t>
  </si>
  <si>
    <t xml:space="preserve">MARCELO MALVA </t>
  </si>
  <si>
    <t>OBRA</t>
  </si>
  <si>
    <t>Josiete</t>
  </si>
  <si>
    <t>Renan</t>
  </si>
  <si>
    <t>Gilson Araujo</t>
  </si>
  <si>
    <t>Carlos Brito</t>
  </si>
  <si>
    <t>Monalisa</t>
  </si>
  <si>
    <t>Emanuela</t>
  </si>
  <si>
    <t>Lucinara</t>
  </si>
  <si>
    <t>Angela</t>
  </si>
  <si>
    <t>Reginaldo</t>
  </si>
  <si>
    <t>Diomedes</t>
  </si>
  <si>
    <t>265/22</t>
  </si>
  <si>
    <t>Alex</t>
  </si>
  <si>
    <t>Rafael</t>
  </si>
  <si>
    <t>Davi</t>
  </si>
  <si>
    <t>Samuel - Engº</t>
  </si>
  <si>
    <t>Igor - Engº</t>
  </si>
  <si>
    <t>288/291</t>
  </si>
  <si>
    <t>Bruno Oliveira</t>
  </si>
  <si>
    <t>luiza</t>
  </si>
  <si>
    <t>Aline - Engª</t>
  </si>
  <si>
    <t>Gleyce</t>
  </si>
  <si>
    <t>Dea</t>
  </si>
  <si>
    <t>Andreia</t>
  </si>
  <si>
    <t>Arico - Engº</t>
  </si>
  <si>
    <t>Hanna - Engª</t>
  </si>
  <si>
    <t>Tiago Figueira - Engº</t>
  </si>
  <si>
    <t>Erico - Engº</t>
  </si>
  <si>
    <t>Vanessa</t>
  </si>
  <si>
    <t>Ramon</t>
  </si>
  <si>
    <t>Damilson</t>
  </si>
  <si>
    <t>Doracelia</t>
  </si>
  <si>
    <t>Poliane</t>
  </si>
  <si>
    <t>Paulo - Engº</t>
  </si>
  <si>
    <t>Luiz Claudio - Engº</t>
  </si>
  <si>
    <t>Geoani</t>
  </si>
  <si>
    <t>Cristiane</t>
  </si>
  <si>
    <t>Nadine</t>
  </si>
  <si>
    <t>Rachel</t>
  </si>
  <si>
    <t>Gilmar</t>
  </si>
  <si>
    <t>Rogenis</t>
  </si>
  <si>
    <t>Danieel Silva</t>
  </si>
  <si>
    <t>Guilherme - Engº</t>
  </si>
  <si>
    <t>Jose Wagno</t>
  </si>
  <si>
    <t>Adriano Bahia</t>
  </si>
  <si>
    <t>Camila</t>
  </si>
  <si>
    <t>VITORIA</t>
  </si>
  <si>
    <t>JOSE WAGNO</t>
  </si>
  <si>
    <t>CLAUDIO BRANDI</t>
  </si>
  <si>
    <t>COLATINA</t>
  </si>
  <si>
    <t xml:space="preserve">VITORIA </t>
  </si>
  <si>
    <t>OBRA 300 - VALE SUBST PONTE COLATINA</t>
  </si>
  <si>
    <t>OBRA 296 - VALE - DRENAGEM TPD</t>
  </si>
  <si>
    <t>ITABIRA/MINAS</t>
  </si>
  <si>
    <t>COLATINA/ES</t>
  </si>
  <si>
    <t>VILA VELHA/ES</t>
  </si>
  <si>
    <t>REGINALDO</t>
  </si>
  <si>
    <t>OBRA 301 - VALE CORREÇÃO GEOMETRIA EFVM</t>
  </si>
  <si>
    <t>OFICINA CENTRAL</t>
  </si>
  <si>
    <t>OBRA 296 - VALE - TPD</t>
  </si>
  <si>
    <t>RAFAEL NASUNO</t>
  </si>
  <si>
    <t>VICTOR</t>
  </si>
  <si>
    <t>ELAINE</t>
  </si>
  <si>
    <t>PAULO BARROS</t>
  </si>
  <si>
    <t>OBRA 291 - WIND FENCE</t>
  </si>
  <si>
    <t>ELTON BATISTA</t>
  </si>
  <si>
    <t>QUEM ASSINA A CONTA</t>
  </si>
  <si>
    <t>6262-6</t>
  </si>
  <si>
    <t>02.03 - CENTRAL EQUIP ACAILANDIA</t>
  </si>
  <si>
    <t>TIAGO BIANCARDI</t>
  </si>
  <si>
    <t>GILDAZIO - JOSE WAGNO</t>
  </si>
  <si>
    <t>GLEICE / RAFAEL</t>
  </si>
  <si>
    <t>GLEICE / RAFAEL / DEIA</t>
  </si>
  <si>
    <t xml:space="preserve">RAMON </t>
  </si>
  <si>
    <t>ALEX</t>
  </si>
  <si>
    <t xml:space="preserve"> REGINALDO</t>
  </si>
  <si>
    <t>CONTATO/E-MAIL</t>
  </si>
  <si>
    <t>emanuela.lima@pelicano.eng.br</t>
  </si>
  <si>
    <t>DIOMEDES.ROCHA@PELICANO.ENG.BR</t>
  </si>
  <si>
    <t>dp3.obra264@pelicano.eng.br</t>
  </si>
  <si>
    <t>henrique.kamp@pelicano.eng.br</t>
  </si>
  <si>
    <t>robson@pelicano.eng.br</t>
  </si>
  <si>
    <t>doracelia.silva@pelicano.eng.br, fabricio.luz@pelicano.eng.br</t>
  </si>
  <si>
    <t>FABRICIO luz</t>
  </si>
  <si>
    <t>igor.cardoso@pelicano.eng.br</t>
  </si>
  <si>
    <t>ramon@pelicano.eng.br, vanessa.dantas@pelicano.eng.br</t>
  </si>
  <si>
    <t>adm.obra273@pelicano.eng.br</t>
  </si>
  <si>
    <t>elton.almeida@pelicano.eng.br</t>
  </si>
  <si>
    <t>marcelo.malva@pelicano.eng.br</t>
  </si>
  <si>
    <t>ALMOXARIFE</t>
  </si>
  <si>
    <t>Thiago Biancardi</t>
  </si>
  <si>
    <t>Tiago Figueira/ ERICO</t>
  </si>
  <si>
    <t>BANCO</t>
  </si>
  <si>
    <t>BB</t>
  </si>
  <si>
    <t>EMERSON</t>
  </si>
  <si>
    <t>JAMIR</t>
  </si>
  <si>
    <t>RESPONSAVEIS</t>
  </si>
  <si>
    <t>CARTAO ALELO</t>
  </si>
  <si>
    <t>VALOR DO CAIXA (Em R$)</t>
  </si>
  <si>
    <t>OBS</t>
  </si>
  <si>
    <t>EMERSON CHUNK</t>
  </si>
  <si>
    <t>BRUNO PEREIRA</t>
  </si>
  <si>
    <t>SERRA</t>
  </si>
  <si>
    <t>Gildasio</t>
  </si>
  <si>
    <t>OBRA 304</t>
  </si>
  <si>
    <t>FERNANDINHO</t>
  </si>
  <si>
    <t>MATEUS</t>
  </si>
  <si>
    <t xml:space="preserve">OBRAS MANUTENCAO  </t>
  </si>
  <si>
    <t>PRIMEIRO CAIXA FOI 2.000,00 OS DEMAIS 1.000,00</t>
  </si>
  <si>
    <t>OBRA 290/305 - VALE RENOVAÇÃO DE LINHAS</t>
  </si>
  <si>
    <r>
      <t>OBRA 293 - Execução de Viadutos Vale -</t>
    </r>
    <r>
      <rPr>
        <b/>
        <sz val="8"/>
        <color theme="9" tint="-0.249977111117893"/>
        <rFont val="Arial Narrow"/>
        <family val="2"/>
      </rPr>
      <t xml:space="preserve"> Essa conta foi transferida para Zaidan na Central</t>
    </r>
  </si>
  <si>
    <r>
      <t xml:space="preserve">OBRA 300 - COLATINA - </t>
    </r>
    <r>
      <rPr>
        <b/>
        <sz val="8"/>
        <color theme="9" tint="-0.249977111117893"/>
        <rFont val="Arial Narrow"/>
        <family val="2"/>
      </rPr>
      <t>Conta Encerrada</t>
    </r>
  </si>
  <si>
    <t>MANOEL MENEZES</t>
  </si>
  <si>
    <t>EM DINHEIRO - C/C GILDAGIO</t>
  </si>
  <si>
    <t>ERICO / WELLINGTON</t>
  </si>
  <si>
    <t>BKR E USINA SOBRITA</t>
  </si>
  <si>
    <t>PRE-MOLDADOS</t>
  </si>
  <si>
    <t>DANIEL</t>
  </si>
  <si>
    <t xml:space="preserve">SERRA </t>
  </si>
  <si>
    <t>CONTAS EM BANCO</t>
  </si>
  <si>
    <t>DEPOSITO NA CONTA VANESSA</t>
  </si>
  <si>
    <t>WELLINGTON</t>
  </si>
  <si>
    <t>CLAUDEMAR</t>
  </si>
  <si>
    <t>TAINAN</t>
  </si>
  <si>
    <t xml:space="preserve"> SP/ MG / MS</t>
  </si>
  <si>
    <r>
      <rPr>
        <b/>
        <sz val="8"/>
        <color rgb="FFFF0000"/>
        <rFont val="Arial Narrow"/>
        <family val="2"/>
      </rPr>
      <t>(CLAUDEMIAR)</t>
    </r>
    <r>
      <rPr>
        <b/>
        <sz val="8"/>
        <color theme="1"/>
        <rFont val="Arial Narrow"/>
        <family val="2"/>
      </rPr>
      <t xml:space="preserve"> REGULADORA 1.155.0005 E SOCADORA 1.156.0010  - </t>
    </r>
    <r>
      <rPr>
        <b/>
        <sz val="8"/>
        <color rgb="FFFF0000"/>
        <rFont val="Arial Narrow"/>
        <family val="2"/>
      </rPr>
      <t>(JAMIR)</t>
    </r>
    <r>
      <rPr>
        <b/>
        <sz val="8"/>
        <color theme="1"/>
        <rFont val="Arial Narrow"/>
        <family val="2"/>
      </rPr>
      <t xml:space="preserve"> REGULADORA 1.155.0010 E SOCADORA 1.156.0007  -  </t>
    </r>
  </si>
  <si>
    <t>CLAUDIO /Wellington</t>
  </si>
  <si>
    <t>EDUARDO</t>
  </si>
  <si>
    <t>VITORIA X MINAS</t>
  </si>
  <si>
    <t xml:space="preserve">DIRETOR </t>
  </si>
  <si>
    <t>MANOEL MESSIAS</t>
  </si>
  <si>
    <t>MANUTENCAO OFICINA CENTRAL</t>
  </si>
  <si>
    <t>OBRA 301</t>
  </si>
  <si>
    <t>OFICINA EGP</t>
  </si>
  <si>
    <t>FERNANDOPOLIS</t>
  </si>
  <si>
    <t>HENRIQUE KAMP</t>
  </si>
  <si>
    <t xml:space="preserve">OBRA 297 </t>
  </si>
  <si>
    <t>CONTROLE DE FUNDO DE CAIXA</t>
  </si>
  <si>
    <t>JOSE DE RIBAMAR</t>
  </si>
  <si>
    <t>ALBANY / FRAN</t>
  </si>
  <si>
    <t>CX ALBANY</t>
  </si>
  <si>
    <t>CONTA TRANSFERIDA PARA OBRA 301</t>
  </si>
  <si>
    <t>SERGIO /</t>
  </si>
  <si>
    <t>CONTA TRANSFERIDA PARA ZAIDAN</t>
  </si>
  <si>
    <t>GILDASIO</t>
  </si>
  <si>
    <t>JA644020</t>
  </si>
  <si>
    <t>MARCELO SOLEDADE</t>
  </si>
  <si>
    <t>CARTAO VIAGEM</t>
  </si>
  <si>
    <t>LAURA / MARIANA</t>
  </si>
  <si>
    <t>OBRA 315</t>
  </si>
  <si>
    <t>ANGELA</t>
  </si>
  <si>
    <t>CONTA OBRA 6062-3</t>
  </si>
  <si>
    <t>CONTA NO BB 6072-0</t>
  </si>
  <si>
    <t>CONTA NO BB 5642-1</t>
  </si>
  <si>
    <t>CONTA NO BB 6262-6</t>
  </si>
  <si>
    <t>SERGIO SILVA / JASIEL</t>
  </si>
  <si>
    <t>Alelo Jaziel / Sergio colocar um bilhete assim para Fabricio: Somente para conhecimento</t>
  </si>
  <si>
    <t>de despesas.</t>
  </si>
  <si>
    <t>309 - Precisam estar assinadas por Erico</t>
  </si>
  <si>
    <t>309 - Caixa em dinheiro passa para Juliana</t>
  </si>
  <si>
    <t>Alelo (colocar separado para a diretria liberar e acompanhar)</t>
  </si>
  <si>
    <t>Zaidan, bom dia!</t>
  </si>
  <si>
    <t xml:space="preserve">Obs.: </t>
  </si>
  <si>
    <r>
      <t xml:space="preserve">Data da última reposição: </t>
    </r>
    <r>
      <rPr>
        <sz val="11"/>
        <color rgb="FFFF0000"/>
        <rFont val="Calibri"/>
        <family val="2"/>
      </rPr>
      <t>08/11/2024  no valor de R$ 2.000,00</t>
    </r>
  </si>
  <si>
    <r>
      <t xml:space="preserve">Informo que o colaborador </t>
    </r>
    <r>
      <rPr>
        <b/>
        <sz val="11"/>
        <color rgb="FFFF0000"/>
        <rFont val="Calibri"/>
        <family val="2"/>
      </rPr>
      <t>Colocar o nome</t>
    </r>
    <r>
      <rPr>
        <sz val="11"/>
        <rFont val="Calibri"/>
        <family val="2"/>
      </rPr>
      <t xml:space="preserve"> prestou contas do caixa </t>
    </r>
    <r>
      <rPr>
        <sz val="11"/>
        <color rgb="FFFF0000"/>
        <rFont val="Calibri"/>
        <family val="2"/>
      </rPr>
      <t>período de 06/12</t>
    </r>
    <r>
      <rPr>
        <sz val="11"/>
        <rFont val="Calibri"/>
        <family val="2"/>
      </rPr>
      <t xml:space="preserve"> </t>
    </r>
  </si>
  <si>
    <t>estando com saldo de R$ 2,18</t>
  </si>
  <si>
    <t>* Alelo, após liberação da diretoria, passar e-mail para Zaidan e Haline.</t>
  </si>
  <si>
    <t>NENHUM CAIXA ALELO passa para Juliana</t>
  </si>
  <si>
    <t>NENHUM CAIXA ALELO precisa ter AP - A diretoria assina no proprio caixa.</t>
  </si>
  <si>
    <t>Após envio do e-mail para Zaidan, marcar as notas acima de 100,00 e mandar para o Loran lancar</t>
  </si>
  <si>
    <t>Na devolução do mesmo, scanear e salvar nas pastas correspondentes.</t>
  </si>
  <si>
    <t>FM - Fernando Marques</t>
  </si>
  <si>
    <t>RUDERICO MAFRA</t>
  </si>
  <si>
    <t>ANDRE VINICIUS</t>
  </si>
  <si>
    <t>JOÃO BATISTA</t>
  </si>
  <si>
    <t>SEM VALOR DEFINIDO</t>
  </si>
  <si>
    <t>OBRA 305/317</t>
  </si>
  <si>
    <t>LEANDRO SOARES</t>
  </si>
  <si>
    <t>GUILHERME PEREIRA</t>
  </si>
  <si>
    <t>MONICA</t>
  </si>
  <si>
    <t>WILYAN NUNES</t>
  </si>
  <si>
    <t xml:space="preserve">WILLIAN </t>
  </si>
  <si>
    <t>LUCLÉCIO</t>
  </si>
  <si>
    <t>CONTA LUCLÉCIO</t>
  </si>
  <si>
    <t>WÉLICA</t>
  </si>
  <si>
    <t>C/C WÉLICA</t>
  </si>
  <si>
    <t>BRUNO / MATHEUS BRANT</t>
  </si>
  <si>
    <t>TIAGO</t>
  </si>
  <si>
    <t>MARCELO CERQUEIRA</t>
  </si>
  <si>
    <t>PASSAGEM DE TREM</t>
  </si>
  <si>
    <t>BRUNO FIGUEIREDO</t>
  </si>
  <si>
    <t>PRISCILA</t>
  </si>
  <si>
    <t>MARINHO</t>
  </si>
  <si>
    <t>AÇAILANDIA</t>
  </si>
  <si>
    <t>SÉRGIO RODRIGUES</t>
  </si>
  <si>
    <t>CONTA WELLINGTON</t>
  </si>
  <si>
    <t>C/C MARIANA</t>
  </si>
  <si>
    <t>CONTA NO BB 6782-2</t>
  </si>
  <si>
    <t>C/C VANESSA</t>
  </si>
  <si>
    <t>VALOR</t>
  </si>
  <si>
    <t>-</t>
  </si>
  <si>
    <t>JANEIRO</t>
  </si>
  <si>
    <t>FEVEREIRO</t>
  </si>
  <si>
    <t>MARÇO</t>
  </si>
  <si>
    <t>ABRIL</t>
  </si>
  <si>
    <t>MAIO</t>
  </si>
  <si>
    <t>17/02 - 28/02</t>
  </si>
  <si>
    <t xml:space="preserve">01/03 - 15/03 </t>
  </si>
  <si>
    <t>26/03 - 15/04</t>
  </si>
  <si>
    <t>01/05 - 15/05</t>
  </si>
  <si>
    <t>16/04 - 30/04</t>
  </si>
  <si>
    <t>15/01 - 31/01</t>
  </si>
  <si>
    <t>31/01 - 15/02</t>
  </si>
  <si>
    <t>06/03 - 25/03</t>
  </si>
  <si>
    <t>03/12 - 20/02</t>
  </si>
  <si>
    <t>16/01 - 06/02</t>
  </si>
  <si>
    <t>02/01 - 15/01</t>
  </si>
  <si>
    <t>06/02 - 17/02</t>
  </si>
  <si>
    <t>17/02 - 11/03</t>
  </si>
  <si>
    <t>05/05 -15/05</t>
  </si>
  <si>
    <t>31/03 - 16/04</t>
  </si>
  <si>
    <t>11/03 - 19/03</t>
  </si>
  <si>
    <t>16/04 - 05/05</t>
  </si>
  <si>
    <t>11/03 - 28/03</t>
  </si>
  <si>
    <t>28/03 - 16/04</t>
  </si>
  <si>
    <t>05/05 - 15/05</t>
  </si>
  <si>
    <t>01/04 - 16/04</t>
  </si>
  <si>
    <t>05/05- 15/05</t>
  </si>
  <si>
    <t xml:space="preserve"> </t>
  </si>
  <si>
    <t>14/01 - 24/01</t>
  </si>
  <si>
    <t>19/02 - 25/02</t>
  </si>
  <si>
    <t>28/03 - 23/04</t>
  </si>
  <si>
    <t>27/02 - 19/03</t>
  </si>
  <si>
    <t xml:space="preserve">  19/02 - 25/02</t>
  </si>
  <si>
    <t>25/01 - 03/02 04/02 - 07/02  08/02 - 18/02</t>
  </si>
  <si>
    <t>19/03 - 28/03</t>
  </si>
  <si>
    <t>01/04 - 08/04  08/04 - 22/04</t>
  </si>
  <si>
    <t>22/04 - 05/05</t>
  </si>
  <si>
    <t>11/03 - 14/03</t>
  </si>
  <si>
    <t>18/03 - 30/04</t>
  </si>
  <si>
    <t>07/02 - 31/03</t>
  </si>
  <si>
    <t>06/01 - 14/01</t>
  </si>
  <si>
    <t>16/01 - 22/01</t>
  </si>
  <si>
    <t>31/03 - 08/04</t>
  </si>
  <si>
    <t>GUILHERME PEREIRA - 06.05</t>
  </si>
  <si>
    <t>01/01 - 15/01</t>
  </si>
  <si>
    <t>MARINHO - 14.04</t>
  </si>
  <si>
    <t>BRUNO FIGUEIREDO - 14.04</t>
  </si>
  <si>
    <t>15/04 - 24/04</t>
  </si>
  <si>
    <t>TIAGO - 15.04</t>
  </si>
  <si>
    <t>30/12 - 15.01</t>
  </si>
  <si>
    <t>17/03 - 26/03</t>
  </si>
  <si>
    <t>03/04 A 03/05</t>
  </si>
  <si>
    <t>14/01 A 17/03</t>
  </si>
  <si>
    <t>11/03 - 19/04</t>
  </si>
  <si>
    <t>14/12 - 15/01</t>
  </si>
  <si>
    <t>06/02 A 09/04</t>
  </si>
  <si>
    <t>13/12 - 06/02</t>
  </si>
  <si>
    <t>14/02 - 10/04</t>
  </si>
  <si>
    <t>20/01 - 15/02</t>
  </si>
  <si>
    <t>27/03 - 07/04</t>
  </si>
  <si>
    <t>08/03 - 05/04</t>
  </si>
  <si>
    <t>10/02 - 28/02</t>
  </si>
  <si>
    <t>06/02 - 08/03</t>
  </si>
  <si>
    <t>PABLO</t>
  </si>
  <si>
    <t>Última prestação - 02/12/2024 a 17/04/2025</t>
  </si>
  <si>
    <t xml:space="preserve">31/03 </t>
  </si>
  <si>
    <t>1a quinzena</t>
  </si>
  <si>
    <t>2a quinzena</t>
  </si>
  <si>
    <t>INÍCIO BENEFICIO</t>
  </si>
  <si>
    <t>DATA DA PRESTAÇÃO</t>
  </si>
  <si>
    <t>SALDO ANTERIOR</t>
  </si>
  <si>
    <t>ENTRADA</t>
  </si>
  <si>
    <t>DATA</t>
  </si>
  <si>
    <t>VALOR PRESTAÇÃO</t>
  </si>
  <si>
    <t>SALDO CONTA</t>
  </si>
  <si>
    <t>MAIO.25</t>
  </si>
  <si>
    <t>CREDITO</t>
  </si>
  <si>
    <t>DEBITO</t>
  </si>
  <si>
    <t>SALDO</t>
  </si>
  <si>
    <t>JOSE RIBAMAR</t>
  </si>
  <si>
    <t>EMERSON CHUCK</t>
  </si>
  <si>
    <t>RUDERICO ALVARENGA</t>
  </si>
  <si>
    <t>JOAO BATISTA OLIVEIRA</t>
  </si>
  <si>
    <t>SERGIO SOUZA</t>
  </si>
  <si>
    <t>JASIEL SANTOS</t>
  </si>
  <si>
    <t>SERGIO RODRIGUES</t>
  </si>
  <si>
    <t>JAMIR MARTIND</t>
  </si>
  <si>
    <t>CLAUDEMAR PEREIRA</t>
  </si>
  <si>
    <t>KESIANE BEZERRA</t>
  </si>
  <si>
    <t>DANIEL PEREIRA</t>
  </si>
  <si>
    <t>MARINHO CARLOS</t>
  </si>
  <si>
    <t>GUILHERME G PEREIRA</t>
  </si>
  <si>
    <t>LAURA FERNANDES</t>
  </si>
  <si>
    <t>BENEFICIO APROVADO</t>
  </si>
  <si>
    <t>CENTRO DE CUSTO</t>
  </si>
  <si>
    <t>SALDO BENEFICIO</t>
  </si>
  <si>
    <t>INÍCIO BENEFÍCIO</t>
  </si>
  <si>
    <t>ÚLTIMA PRESTAÇÃO CONTA</t>
  </si>
  <si>
    <t>FUNCIONARIO</t>
  </si>
  <si>
    <t>Ana Souza</t>
  </si>
  <si>
    <t>Beatriz Rocha</t>
  </si>
  <si>
    <t>Carlos Lima</t>
  </si>
  <si>
    <t>Diego Martins</t>
  </si>
  <si>
    <t>Fernanda Silva</t>
  </si>
  <si>
    <t>Gustavo Alves</t>
  </si>
  <si>
    <t>Juliana Costa</t>
  </si>
  <si>
    <t>Marcos Vinícius</t>
  </si>
  <si>
    <t>Patrícia Melo</t>
  </si>
  <si>
    <t>Rafael Duarte</t>
  </si>
  <si>
    <t>Obra C</t>
  </si>
  <si>
    <t>Obra A</t>
  </si>
  <si>
    <t>Obra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</si>
</sst>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00"/>
    <numFmt numFmtId="165" formatCode="_(* #,##0.00_);_(* \(#,##0.00\);_(* &quot;-&quot;??_);_(@_)"/>
    <numFmt numFmtId="166" formatCode="_(&quot;R$ &quot;* #,##0.00_);_(&quot;R$ &quot;* \(#,##0.00\);_(&quot;R$ &quot;* &quot;-&quot;??_);_(@_)"/>
    <numFmt numFmtId="167" formatCode="&quot;R$&quot;\ #,##0.00"/>
    <numFmt numFmtId="168" formatCode="dd/mm/yy;@"/>
    <numFmt numFmtId="169" formatCode="#,##0.00_ ;[Red]\-#,##0.00\ "/>
  </numFmts>
  <fonts count="37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Arial Narrow"/>
      <family val="2"/>
    </font>
    <font>
      <sz val="8"/>
      <color rgb="FFFF0000"/>
      <name val="Arial Narrow"/>
      <family val="2"/>
    </font>
    <font>
      <b/>
      <sz val="8"/>
      <color theme="1"/>
      <name val="Arial Narrow"/>
      <family val="2"/>
    </font>
    <font>
      <sz val="10"/>
      <color theme="1"/>
      <name val="Arial Narrow"/>
      <family val="2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name val="Arial"/>
      <family val="2"/>
    </font>
    <font>
      <sz val="8"/>
      <name val="Arial Narrow"/>
      <family val="2"/>
    </font>
    <font>
      <b/>
      <sz val="8"/>
      <color rgb="FFFF0000"/>
      <name val="Arial Narrow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9"/>
      <color theme="1"/>
      <name val="Arial Narrow"/>
      <family val="2"/>
    </font>
    <font>
      <u/>
      <sz val="10"/>
      <color theme="10"/>
      <name val="Arial"/>
      <family val="2"/>
    </font>
    <font>
      <b/>
      <sz val="9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8"/>
      <color theme="9" tint="-0.249977111117893"/>
      <name val="Arial Narrow"/>
      <family val="2"/>
    </font>
    <font>
      <sz val="9"/>
      <color rgb="FFFF0000"/>
      <name val="Arial"/>
      <family val="2"/>
    </font>
    <font>
      <b/>
      <sz val="14"/>
      <color theme="0"/>
      <name val="Calibri"/>
      <family val="2"/>
      <scheme val="minor"/>
    </font>
    <font>
      <b/>
      <sz val="8"/>
      <name val="Arial Narrow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b/>
      <sz val="10"/>
      <color theme="1"/>
      <name val="Arial Narrow"/>
      <family val="2"/>
    </font>
    <font>
      <sz val="10"/>
      <name val="Arial Narrow"/>
      <family val="2"/>
    </font>
    <font>
      <sz val="10"/>
      <color theme="0"/>
      <name val="Arial Narrow"/>
      <family val="2"/>
    </font>
    <font>
      <sz val="10"/>
      <name val="Arial"/>
    </font>
    <font>
      <sz val="16"/>
      <name val="Arial Narrow"/>
      <family val="2"/>
    </font>
    <font>
      <b/>
      <sz val="10"/>
      <name val="Arial Narrow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gray0625">
        <bgColor theme="6" tint="0.59999389629810485"/>
      </patternFill>
    </fill>
  </fills>
  <borders count="8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</borders>
  <cellStyleXfs count="9">
    <xf numFmtId="0" fontId="0" fillId="0" borderId="0"/>
    <xf numFmtId="44" fontId="4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0" fontId="3" fillId="0" borderId="0"/>
    <xf numFmtId="0" fontId="20" fillId="0" borderId="0" applyNumberFormat="0" applyFill="0" applyBorder="0" applyAlignment="0" applyProtection="0"/>
    <xf numFmtId="43" fontId="34" fillId="0" borderId="0" applyFont="0" applyFill="0" applyBorder="0" applyAlignment="0" applyProtection="0"/>
  </cellStyleXfs>
  <cellXfs count="414">
    <xf numFmtId="0" fontId="0" fillId="0" borderId="0" xfId="0"/>
    <xf numFmtId="0" fontId="6" fillId="0" borderId="17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18" xfId="0" applyBorder="1"/>
    <xf numFmtId="0" fontId="0" fillId="0" borderId="1" xfId="0" applyBorder="1" applyAlignment="1">
      <alignment horizontal="center" vertical="center"/>
    </xf>
    <xf numFmtId="44" fontId="0" fillId="0" borderId="0" xfId="1" applyFont="1"/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44" fontId="8" fillId="0" borderId="19" xfId="1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164" fontId="15" fillId="0" borderId="12" xfId="0" applyNumberFormat="1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 wrapText="1"/>
    </xf>
    <xf numFmtId="164" fontId="10" fillId="0" borderId="19" xfId="0" applyNumberFormat="1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164" fontId="8" fillId="0" borderId="19" xfId="0" applyNumberFormat="1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164" fontId="8" fillId="0" borderId="23" xfId="0" applyNumberFormat="1" applyFont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164" fontId="12" fillId="0" borderId="27" xfId="0" applyNumberFormat="1" applyFont="1" applyBorder="1" applyAlignment="1">
      <alignment horizontal="center" vertical="center"/>
    </xf>
    <xf numFmtId="164" fontId="12" fillId="0" borderId="31" xfId="0" applyNumberFormat="1" applyFont="1" applyBorder="1" applyAlignment="1">
      <alignment horizontal="center" vertical="center"/>
    </xf>
    <xf numFmtId="164" fontId="12" fillId="0" borderId="33" xfId="0" applyNumberFormat="1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164" fontId="12" fillId="0" borderId="35" xfId="0" applyNumberFormat="1" applyFont="1" applyBorder="1" applyAlignment="1">
      <alignment horizontal="center" vertical="center"/>
    </xf>
    <xf numFmtId="164" fontId="12" fillId="0" borderId="25" xfId="0" applyNumberFormat="1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2" fillId="0" borderId="0" xfId="0" applyFont="1"/>
    <xf numFmtId="0" fontId="8" fillId="0" borderId="11" xfId="0" applyFont="1" applyBorder="1" applyAlignment="1">
      <alignment horizontal="center" vertical="center"/>
    </xf>
    <xf numFmtId="164" fontId="8" fillId="0" borderId="22" xfId="0" applyNumberFormat="1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164" fontId="12" fillId="0" borderId="29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164" fontId="12" fillId="0" borderId="40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5" fillId="0" borderId="0" xfId="0" applyFont="1"/>
    <xf numFmtId="44" fontId="8" fillId="0" borderId="20" xfId="1" applyFont="1" applyBorder="1" applyAlignment="1">
      <alignment horizontal="center" vertical="center"/>
    </xf>
    <xf numFmtId="0" fontId="10" fillId="0" borderId="43" xfId="0" applyFont="1" applyBorder="1" applyAlignment="1">
      <alignment horizontal="center" vertical="center" wrapText="1"/>
    </xf>
    <xf numFmtId="0" fontId="8" fillId="0" borderId="43" xfId="0" applyFont="1" applyBorder="1" applyAlignment="1">
      <alignment horizontal="center" vertical="center"/>
    </xf>
    <xf numFmtId="44" fontId="8" fillId="0" borderId="43" xfId="1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/>
    </xf>
    <xf numFmtId="164" fontId="8" fillId="0" borderId="21" xfId="0" applyNumberFormat="1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13" fillId="0" borderId="33" xfId="0" applyFont="1" applyBorder="1" applyAlignment="1">
      <alignment horizontal="center" vertical="center"/>
    </xf>
    <xf numFmtId="164" fontId="8" fillId="0" borderId="21" xfId="0" applyNumberFormat="1" applyFont="1" applyBorder="1" applyAlignment="1">
      <alignment horizontal="center" vertical="center" wrapText="1"/>
    </xf>
    <xf numFmtId="164" fontId="8" fillId="0" borderId="22" xfId="0" applyNumberFormat="1" applyFont="1" applyBorder="1" applyAlignment="1">
      <alignment horizontal="center" vertical="center" wrapText="1"/>
    </xf>
    <xf numFmtId="164" fontId="20" fillId="0" borderId="23" xfId="7" applyNumberFormat="1" applyBorder="1" applyAlignment="1">
      <alignment horizontal="center" vertical="center"/>
    </xf>
    <xf numFmtId="164" fontId="20" fillId="0" borderId="21" xfId="7" applyNumberFormat="1" applyBorder="1" applyAlignment="1">
      <alignment horizontal="center" vertical="center" wrapText="1"/>
    </xf>
    <xf numFmtId="164" fontId="20" fillId="0" borderId="22" xfId="7" applyNumberFormat="1" applyBorder="1" applyAlignment="1">
      <alignment horizontal="center" vertical="center" wrapText="1"/>
    </xf>
    <xf numFmtId="164" fontId="20" fillId="0" borderId="21" xfId="7" applyNumberFormat="1" applyBorder="1" applyAlignment="1">
      <alignment horizontal="center" vertical="center"/>
    </xf>
    <xf numFmtId="164" fontId="20" fillId="0" borderId="1" xfId="7" applyNumberFormat="1" applyBorder="1" applyAlignment="1">
      <alignment horizontal="center" vertical="center"/>
    </xf>
    <xf numFmtId="0" fontId="20" fillId="0" borderId="19" xfId="7" applyBorder="1" applyAlignment="1">
      <alignment horizontal="center" vertical="center"/>
    </xf>
    <xf numFmtId="0" fontId="20" fillId="0" borderId="19" xfId="7" applyBorder="1" applyAlignment="1">
      <alignment horizontal="center" vertical="center" wrapText="1"/>
    </xf>
    <xf numFmtId="0" fontId="20" fillId="0" borderId="12" xfId="7" applyFill="1" applyBorder="1" applyAlignment="1">
      <alignment horizontal="center" vertical="center"/>
    </xf>
    <xf numFmtId="0" fontId="20" fillId="0" borderId="22" xfId="7" applyFill="1" applyBorder="1" applyAlignment="1">
      <alignment horizontal="center" vertical="center"/>
    </xf>
    <xf numFmtId="0" fontId="20" fillId="0" borderId="21" xfId="7" applyFill="1" applyBorder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 vertical="center"/>
    </xf>
    <xf numFmtId="0" fontId="8" fillId="0" borderId="47" xfId="0" applyFont="1" applyBorder="1" applyAlignment="1">
      <alignment horizontal="center" vertical="center"/>
    </xf>
    <xf numFmtId="0" fontId="10" fillId="0" borderId="43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44" fontId="8" fillId="0" borderId="21" xfId="1" applyFont="1" applyBorder="1" applyAlignment="1">
      <alignment horizontal="center" vertical="center"/>
    </xf>
    <xf numFmtId="44" fontId="8" fillId="0" borderId="1" xfId="1" applyFont="1" applyBorder="1" applyAlignment="1">
      <alignment horizontal="center" vertical="center"/>
    </xf>
    <xf numFmtId="44" fontId="8" fillId="0" borderId="22" xfId="1" applyFont="1" applyBorder="1" applyAlignment="1">
      <alignment horizontal="center" vertical="center"/>
    </xf>
    <xf numFmtId="44" fontId="8" fillId="0" borderId="23" xfId="1" applyFont="1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164" fontId="8" fillId="0" borderId="43" xfId="0" applyNumberFormat="1" applyFont="1" applyBorder="1" applyAlignment="1">
      <alignment horizontal="center" vertical="center"/>
    </xf>
    <xf numFmtId="44" fontId="8" fillId="0" borderId="21" xfId="1" applyFont="1" applyFill="1" applyBorder="1" applyAlignment="1">
      <alignment horizontal="center" vertical="center"/>
    </xf>
    <xf numFmtId="44" fontId="8" fillId="0" borderId="1" xfId="1" applyFont="1" applyFill="1" applyBorder="1" applyAlignment="1">
      <alignment horizontal="center" vertical="center"/>
    </xf>
    <xf numFmtId="44" fontId="8" fillId="0" borderId="19" xfId="1" applyFont="1" applyFill="1" applyBorder="1" applyAlignment="1">
      <alignment horizontal="center" vertical="center"/>
    </xf>
    <xf numFmtId="44" fontId="8" fillId="0" borderId="23" xfId="1" applyFont="1" applyFill="1" applyBorder="1" applyAlignment="1">
      <alignment horizontal="center" vertical="center"/>
    </xf>
    <xf numFmtId="0" fontId="8" fillId="5" borderId="19" xfId="0" applyFont="1" applyFill="1" applyBorder="1" applyAlignment="1">
      <alignment horizontal="center" vertical="center"/>
    </xf>
    <xf numFmtId="0" fontId="8" fillId="5" borderId="21" xfId="0" applyFont="1" applyFill="1" applyBorder="1" applyAlignment="1">
      <alignment horizontal="center" vertical="center" wrapText="1"/>
    </xf>
    <xf numFmtId="44" fontId="8" fillId="5" borderId="21" xfId="1" applyFont="1" applyFill="1" applyBorder="1" applyAlignment="1">
      <alignment horizontal="center" vertical="center"/>
    </xf>
    <xf numFmtId="0" fontId="8" fillId="5" borderId="21" xfId="0" applyFont="1" applyFill="1" applyBorder="1" applyAlignment="1">
      <alignment horizontal="center" vertical="center"/>
    </xf>
    <xf numFmtId="0" fontId="10" fillId="5" borderId="21" xfId="0" applyFont="1" applyFill="1" applyBorder="1" applyAlignment="1">
      <alignment horizontal="center" vertical="center"/>
    </xf>
    <xf numFmtId="44" fontId="8" fillId="5" borderId="20" xfId="1" applyFont="1" applyFill="1" applyBorder="1" applyAlignment="1">
      <alignment horizontal="center" vertical="center"/>
    </xf>
    <xf numFmtId="0" fontId="8" fillId="5" borderId="47" xfId="0" applyFont="1" applyFill="1" applyBorder="1" applyAlignment="1">
      <alignment horizontal="center" vertical="center"/>
    </xf>
    <xf numFmtId="0" fontId="10" fillId="5" borderId="19" xfId="0" applyFont="1" applyFill="1" applyBorder="1" applyAlignment="1">
      <alignment horizontal="center" vertical="center"/>
    </xf>
    <xf numFmtId="0" fontId="10" fillId="0" borderId="64" xfId="0" applyFont="1" applyBorder="1" applyAlignment="1">
      <alignment horizontal="center" vertical="center" wrapText="1"/>
    </xf>
    <xf numFmtId="0" fontId="8" fillId="0" borderId="64" xfId="0" applyFont="1" applyBorder="1" applyAlignment="1">
      <alignment horizontal="center" vertical="center"/>
    </xf>
    <xf numFmtId="164" fontId="8" fillId="0" borderId="64" xfId="0" applyNumberFormat="1" applyFont="1" applyBorder="1" applyAlignment="1">
      <alignment horizontal="center" vertical="center"/>
    </xf>
    <xf numFmtId="44" fontId="8" fillId="0" borderId="64" xfId="1" applyFont="1" applyBorder="1" applyAlignment="1">
      <alignment horizontal="center" vertical="center"/>
    </xf>
    <xf numFmtId="0" fontId="10" fillId="0" borderId="64" xfId="0" applyFont="1" applyBorder="1" applyAlignment="1">
      <alignment horizontal="center" vertical="center"/>
    </xf>
    <xf numFmtId="164" fontId="12" fillId="0" borderId="56" xfId="0" applyNumberFormat="1" applyFont="1" applyBorder="1" applyAlignment="1">
      <alignment horizontal="center" vertical="center"/>
    </xf>
    <xf numFmtId="164" fontId="12" fillId="0" borderId="59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44" fontId="8" fillId="0" borderId="0" xfId="1" applyFont="1" applyBorder="1" applyAlignment="1">
      <alignment horizontal="center" vertical="center"/>
    </xf>
    <xf numFmtId="0" fontId="13" fillId="0" borderId="58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3" fillId="0" borderId="62" xfId="0" applyFont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164" fontId="10" fillId="0" borderId="23" xfId="0" applyNumberFormat="1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44" fontId="9" fillId="0" borderId="0" xfId="1" applyFont="1" applyBorder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2" fillId="0" borderId="20" xfId="0" applyNumberFormat="1" applyFont="1" applyBorder="1" applyAlignment="1">
      <alignment horizontal="center" vertical="center"/>
    </xf>
    <xf numFmtId="164" fontId="12" fillId="5" borderId="20" xfId="0" applyNumberFormat="1" applyFont="1" applyFill="1" applyBorder="1" applyAlignment="1">
      <alignment horizontal="center" vertical="center"/>
    </xf>
    <xf numFmtId="0" fontId="10" fillId="0" borderId="52" xfId="0" applyFont="1" applyBorder="1" applyAlignment="1">
      <alignment horizontal="center" vertical="center"/>
    </xf>
    <xf numFmtId="0" fontId="10" fillId="0" borderId="53" xfId="0" applyFont="1" applyBorder="1" applyAlignment="1">
      <alignment horizontal="center" vertical="center"/>
    </xf>
    <xf numFmtId="164" fontId="12" fillId="0" borderId="62" xfId="0" applyNumberFormat="1" applyFont="1" applyBorder="1" applyAlignment="1">
      <alignment horizontal="center" vertical="center"/>
    </xf>
    <xf numFmtId="164" fontId="12" fillId="5" borderId="56" xfId="0" applyNumberFormat="1" applyFont="1" applyFill="1" applyBorder="1" applyAlignment="1">
      <alignment horizontal="center" vertical="center"/>
    </xf>
    <xf numFmtId="0" fontId="10" fillId="0" borderId="61" xfId="0" applyFont="1" applyBorder="1" applyAlignment="1">
      <alignment horizontal="center" vertical="center" wrapText="1"/>
    </xf>
    <xf numFmtId="164" fontId="12" fillId="0" borderId="68" xfId="0" applyNumberFormat="1" applyFont="1" applyBorder="1" applyAlignment="1">
      <alignment horizontal="center" vertical="center"/>
    </xf>
    <xf numFmtId="0" fontId="10" fillId="0" borderId="45" xfId="0" applyFont="1" applyBorder="1" applyAlignment="1">
      <alignment horizontal="center" vertical="center" wrapText="1"/>
    </xf>
    <xf numFmtId="164" fontId="12" fillId="0" borderId="46" xfId="0" applyNumberFormat="1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44" fontId="10" fillId="0" borderId="1" xfId="1" applyFont="1" applyFill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0" fillId="0" borderId="3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44" fontId="10" fillId="0" borderId="4" xfId="1" applyFont="1" applyFill="1" applyBorder="1" applyAlignment="1">
      <alignment vertical="center"/>
    </xf>
    <xf numFmtId="164" fontId="10" fillId="0" borderId="48" xfId="0" applyNumberFormat="1" applyFont="1" applyBorder="1" applyAlignment="1">
      <alignment horizontal="center" vertical="center"/>
    </xf>
    <xf numFmtId="0" fontId="24" fillId="0" borderId="7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21" fillId="6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2" fillId="0" borderId="0" xfId="0" applyFont="1" applyAlignment="1">
      <alignment horizontal="left" vertical="center"/>
    </xf>
    <xf numFmtId="0" fontId="3" fillId="0" borderId="0" xfId="0" applyFont="1"/>
    <xf numFmtId="0" fontId="27" fillId="0" borderId="49" xfId="0" applyFont="1" applyBorder="1" applyAlignment="1">
      <alignment vertical="center"/>
    </xf>
    <xf numFmtId="0" fontId="0" fillId="0" borderId="50" xfId="0" applyBorder="1"/>
    <xf numFmtId="0" fontId="0" fillId="0" borderId="51" xfId="0" applyBorder="1"/>
    <xf numFmtId="0" fontId="27" fillId="0" borderId="52" xfId="0" applyFont="1" applyBorder="1" applyAlignment="1">
      <alignment vertical="center"/>
    </xf>
    <xf numFmtId="0" fontId="0" fillId="0" borderId="53" xfId="0" applyBorder="1"/>
    <xf numFmtId="0" fontId="28" fillId="0" borderId="52" xfId="0" applyFont="1" applyBorder="1" applyAlignment="1">
      <alignment vertical="center"/>
    </xf>
    <xf numFmtId="0" fontId="0" fillId="0" borderId="61" xfId="0" applyBorder="1"/>
    <xf numFmtId="0" fontId="0" fillId="0" borderId="64" xfId="0" applyBorder="1"/>
    <xf numFmtId="0" fontId="0" fillId="0" borderId="68" xfId="0" applyBorder="1"/>
    <xf numFmtId="0" fontId="2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6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14" fillId="0" borderId="0" xfId="0" applyFont="1" applyAlignment="1">
      <alignment horizontal="center" wrapText="1"/>
    </xf>
    <xf numFmtId="44" fontId="15" fillId="0" borderId="1" xfId="1" applyFont="1" applyFill="1" applyBorder="1" applyAlignment="1">
      <alignment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44" fontId="9" fillId="0" borderId="1" xfId="1" applyFont="1" applyFill="1" applyBorder="1" applyAlignment="1">
      <alignment horizontal="center" vertical="center"/>
    </xf>
    <xf numFmtId="44" fontId="8" fillId="8" borderId="1" xfId="1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left" vertical="center"/>
    </xf>
    <xf numFmtId="0" fontId="31" fillId="0" borderId="0" xfId="0" applyFont="1" applyAlignment="1">
      <alignment horizontal="center" vertical="center" wrapText="1"/>
    </xf>
    <xf numFmtId="0" fontId="31" fillId="0" borderId="72" xfId="0" applyFont="1" applyBorder="1" applyAlignment="1">
      <alignment horizontal="center" vertical="center" wrapText="1"/>
    </xf>
    <xf numFmtId="0" fontId="31" fillId="6" borderId="11" xfId="0" applyFont="1" applyFill="1" applyBorder="1" applyAlignment="1">
      <alignment horizontal="center" vertical="center" wrapText="1"/>
    </xf>
    <xf numFmtId="164" fontId="11" fillId="9" borderId="73" xfId="0" applyNumberFormat="1" applyFont="1" applyFill="1" applyBorder="1" applyAlignment="1">
      <alignment vertical="center"/>
    </xf>
    <xf numFmtId="164" fontId="11" fillId="8" borderId="73" xfId="0" applyNumberFormat="1" applyFont="1" applyFill="1" applyBorder="1" applyAlignment="1">
      <alignment vertical="center"/>
    </xf>
    <xf numFmtId="0" fontId="31" fillId="0" borderId="73" xfId="0" applyFont="1" applyBorder="1" applyAlignment="1">
      <alignment horizontal="center" vertical="center" wrapText="1"/>
    </xf>
    <xf numFmtId="164" fontId="11" fillId="0" borderId="73" xfId="0" applyNumberFormat="1" applyFont="1" applyBorder="1" applyAlignment="1">
      <alignment vertical="center"/>
    </xf>
    <xf numFmtId="164" fontId="11" fillId="0" borderId="73" xfId="0" applyNumberFormat="1" applyFont="1" applyBorder="1" applyAlignment="1">
      <alignment horizontal="left" vertical="center"/>
    </xf>
    <xf numFmtId="0" fontId="31" fillId="6" borderId="73" xfId="0" applyFont="1" applyFill="1" applyBorder="1" applyAlignment="1">
      <alignment horizontal="center" vertical="center" wrapText="1"/>
    </xf>
    <xf numFmtId="0" fontId="31" fillId="6" borderId="11" xfId="0" applyFont="1" applyFill="1" applyBorder="1" applyAlignment="1">
      <alignment horizontal="center" vertical="center"/>
    </xf>
    <xf numFmtId="0" fontId="32" fillId="0" borderId="0" xfId="0" applyFont="1"/>
    <xf numFmtId="0" fontId="32" fillId="0" borderId="73" xfId="0" applyFont="1" applyBorder="1"/>
    <xf numFmtId="167" fontId="32" fillId="0" borderId="73" xfId="0" applyNumberFormat="1" applyFont="1" applyBorder="1"/>
    <xf numFmtId="0" fontId="32" fillId="11" borderId="73" xfId="0" applyFont="1" applyFill="1" applyBorder="1"/>
    <xf numFmtId="0" fontId="32" fillId="11" borderId="73" xfId="0" applyFont="1" applyFill="1" applyBorder="1" applyAlignment="1">
      <alignment horizontal="center"/>
    </xf>
    <xf numFmtId="0" fontId="32" fillId="0" borderId="73" xfId="0" applyFont="1" applyBorder="1" applyAlignment="1">
      <alignment horizontal="center"/>
    </xf>
    <xf numFmtId="16" fontId="32" fillId="0" borderId="73" xfId="0" applyNumberFormat="1" applyFont="1" applyBorder="1" applyAlignment="1">
      <alignment horizontal="center"/>
    </xf>
    <xf numFmtId="167" fontId="32" fillId="8" borderId="73" xfId="0" applyNumberFormat="1" applyFont="1" applyFill="1" applyBorder="1" applyAlignment="1">
      <alignment horizontal="center"/>
    </xf>
    <xf numFmtId="0" fontId="32" fillId="8" borderId="73" xfId="0" applyFont="1" applyFill="1" applyBorder="1"/>
    <xf numFmtId="167" fontId="32" fillId="0" borderId="73" xfId="0" applyNumberFormat="1" applyFont="1" applyBorder="1" applyAlignment="1">
      <alignment vertical="center"/>
    </xf>
    <xf numFmtId="0" fontId="32" fillId="8" borderId="73" xfId="0" applyFont="1" applyFill="1" applyBorder="1" applyAlignment="1">
      <alignment horizontal="center"/>
    </xf>
    <xf numFmtId="0" fontId="32" fillId="0" borderId="73" xfId="0" applyFont="1" applyBorder="1" applyAlignment="1">
      <alignment horizontal="center" vertical="center"/>
    </xf>
    <xf numFmtId="0" fontId="32" fillId="0" borderId="73" xfId="0" applyFont="1" applyBorder="1" applyAlignment="1">
      <alignment horizontal="center" vertical="center" wrapText="1"/>
    </xf>
    <xf numFmtId="0" fontId="32" fillId="0" borderId="73" xfId="0" applyFont="1" applyBorder="1" applyAlignment="1">
      <alignment vertical="center"/>
    </xf>
    <xf numFmtId="0" fontId="32" fillId="8" borderId="73" xfId="0" applyFont="1" applyFill="1" applyBorder="1" applyAlignment="1">
      <alignment horizontal="center" vertical="center"/>
    </xf>
    <xf numFmtId="16" fontId="32" fillId="0" borderId="73" xfId="0" quotePrefix="1" applyNumberFormat="1" applyFont="1" applyBorder="1" applyAlignment="1">
      <alignment horizontal="center" vertical="center"/>
    </xf>
    <xf numFmtId="16" fontId="32" fillId="0" borderId="73" xfId="0" applyNumberFormat="1" applyFont="1" applyBorder="1" applyAlignment="1">
      <alignment horizontal="center" wrapText="1"/>
    </xf>
    <xf numFmtId="0" fontId="32" fillId="0" borderId="73" xfId="0" applyFont="1" applyBorder="1" applyAlignment="1">
      <alignment horizontal="left"/>
    </xf>
    <xf numFmtId="0" fontId="32" fillId="0" borderId="0" xfId="0" applyFont="1" applyAlignment="1">
      <alignment horizontal="left"/>
    </xf>
    <xf numFmtId="0" fontId="32" fillId="0" borderId="0" xfId="0" applyFont="1" applyAlignment="1">
      <alignment horizontal="center"/>
    </xf>
    <xf numFmtId="0" fontId="32" fillId="0" borderId="0" xfId="0" applyFont="1" applyAlignment="1">
      <alignment horizontal="center" vertical="center"/>
    </xf>
    <xf numFmtId="167" fontId="32" fillId="0" borderId="0" xfId="0" applyNumberFormat="1" applyFont="1"/>
    <xf numFmtId="0" fontId="33" fillId="0" borderId="0" xfId="0" applyFont="1"/>
    <xf numFmtId="0" fontId="15" fillId="0" borderId="73" xfId="0" applyFont="1" applyBorder="1" applyAlignment="1">
      <alignment vertical="center" wrapText="1"/>
    </xf>
    <xf numFmtId="0" fontId="15" fillId="0" borderId="73" xfId="0" applyFont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168" fontId="31" fillId="6" borderId="11" xfId="0" applyNumberFormat="1" applyFont="1" applyFill="1" applyBorder="1" applyAlignment="1">
      <alignment horizontal="center" vertical="center" wrapText="1"/>
    </xf>
    <xf numFmtId="168" fontId="32" fillId="0" borderId="73" xfId="0" applyNumberFormat="1" applyFont="1" applyBorder="1"/>
    <xf numFmtId="168" fontId="15" fillId="0" borderId="73" xfId="0" applyNumberFormat="1" applyFont="1" applyBorder="1" applyAlignment="1">
      <alignment vertical="center" wrapText="1"/>
    </xf>
    <xf numFmtId="168" fontId="32" fillId="8" borderId="73" xfId="0" applyNumberFormat="1" applyFont="1" applyFill="1" applyBorder="1" applyAlignment="1">
      <alignment horizontal="center"/>
    </xf>
    <xf numFmtId="168" fontId="32" fillId="0" borderId="73" xfId="0" applyNumberFormat="1" applyFont="1" applyBorder="1" applyAlignment="1">
      <alignment vertical="center"/>
    </xf>
    <xf numFmtId="168" fontId="32" fillId="0" borderId="0" xfId="0" applyNumberFormat="1" applyFont="1"/>
    <xf numFmtId="4" fontId="32" fillId="0" borderId="73" xfId="0" applyNumberFormat="1" applyFont="1" applyBorder="1" applyAlignment="1">
      <alignment horizontal="center"/>
    </xf>
    <xf numFmtId="14" fontId="32" fillId="0" borderId="73" xfId="0" applyNumberFormat="1" applyFont="1" applyBorder="1" applyAlignment="1">
      <alignment horizontal="center"/>
    </xf>
    <xf numFmtId="0" fontId="32" fillId="0" borderId="74" xfId="0" applyFont="1" applyBorder="1" applyAlignment="1">
      <alignment horizontal="center"/>
    </xf>
    <xf numFmtId="0" fontId="32" fillId="8" borderId="74" xfId="0" applyFont="1" applyFill="1" applyBorder="1" applyAlignment="1">
      <alignment horizontal="center"/>
    </xf>
    <xf numFmtId="0" fontId="32" fillId="0" borderId="74" xfId="0" applyFont="1" applyBorder="1"/>
    <xf numFmtId="0" fontId="31" fillId="9" borderId="12" xfId="0" applyFont="1" applyFill="1" applyBorder="1" applyAlignment="1">
      <alignment horizontal="center" vertical="center" wrapText="1"/>
    </xf>
    <xf numFmtId="0" fontId="32" fillId="9" borderId="74" xfId="0" applyFont="1" applyFill="1" applyBorder="1" applyAlignment="1">
      <alignment horizontal="center"/>
    </xf>
    <xf numFmtId="0" fontId="15" fillId="9" borderId="74" xfId="0" applyFont="1" applyFill="1" applyBorder="1" applyAlignment="1">
      <alignment horizontal="center" vertical="center" wrapText="1"/>
    </xf>
    <xf numFmtId="0" fontId="32" fillId="9" borderId="74" xfId="0" applyFont="1" applyFill="1" applyBorder="1" applyAlignment="1">
      <alignment horizontal="center" vertical="center"/>
    </xf>
    <xf numFmtId="0" fontId="32" fillId="9" borderId="74" xfId="0" applyFont="1" applyFill="1" applyBorder="1"/>
    <xf numFmtId="0" fontId="32" fillId="9" borderId="0" xfId="0" applyFont="1" applyFill="1" applyAlignment="1">
      <alignment horizontal="center"/>
    </xf>
    <xf numFmtId="0" fontId="32" fillId="9" borderId="0" xfId="0" applyFont="1" applyFill="1"/>
    <xf numFmtId="0" fontId="32" fillId="0" borderId="74" xfId="0" applyFont="1" applyBorder="1" applyAlignment="1">
      <alignment horizontal="center" vertical="center" wrapText="1"/>
    </xf>
    <xf numFmtId="14" fontId="32" fillId="0" borderId="0" xfId="0" applyNumberFormat="1" applyFont="1" applyAlignment="1">
      <alignment horizontal="center"/>
    </xf>
    <xf numFmtId="0" fontId="35" fillId="0" borderId="0" xfId="0" applyFont="1" applyAlignment="1">
      <alignment horizontal="left"/>
    </xf>
    <xf numFmtId="43" fontId="32" fillId="0" borderId="0" xfId="8" applyFont="1"/>
    <xf numFmtId="43" fontId="32" fillId="0" borderId="0" xfId="0" applyNumberFormat="1" applyFont="1"/>
    <xf numFmtId="0" fontId="32" fillId="0" borderId="0" xfId="0" applyFont="1" applyAlignment="1">
      <alignment vertical="center" wrapText="1"/>
    </xf>
    <xf numFmtId="169" fontId="32" fillId="0" borderId="0" xfId="0" applyNumberFormat="1" applyFont="1"/>
    <xf numFmtId="14" fontId="32" fillId="0" borderId="83" xfId="0" applyNumberFormat="1" applyFont="1" applyBorder="1" applyAlignment="1">
      <alignment vertical="center" wrapText="1"/>
    </xf>
    <xf numFmtId="0" fontId="36" fillId="0" borderId="83" xfId="0" applyFont="1" applyBorder="1" applyAlignment="1">
      <alignment horizontal="center" vertical="center" wrapText="1"/>
    </xf>
    <xf numFmtId="169" fontId="32" fillId="0" borderId="83" xfId="0" applyNumberFormat="1" applyFont="1" applyBorder="1" applyAlignment="1">
      <alignment horizontal="center" vertical="center" wrapText="1"/>
    </xf>
    <xf numFmtId="0" fontId="32" fillId="0" borderId="83" xfId="0" applyFont="1" applyBorder="1"/>
    <xf numFmtId="43" fontId="32" fillId="0" borderId="83" xfId="8" applyFont="1" applyBorder="1"/>
    <xf numFmtId="169" fontId="32" fillId="0" borderId="83" xfId="0" applyNumberFormat="1" applyFont="1" applyBorder="1"/>
    <xf numFmtId="0" fontId="32" fillId="0" borderId="83" xfId="0" applyFont="1" applyBorder="1" applyAlignment="1">
      <alignment horizontal="left"/>
    </xf>
    <xf numFmtId="43" fontId="32" fillId="0" borderId="83" xfId="0" applyNumberFormat="1" applyFont="1" applyBorder="1"/>
    <xf numFmtId="14" fontId="32" fillId="0" borderId="83" xfId="8" applyNumberFormat="1" applyFont="1" applyBorder="1"/>
    <xf numFmtId="0" fontId="32" fillId="0" borderId="84" xfId="0" applyFont="1" applyBorder="1" applyAlignment="1">
      <alignment horizontal="center"/>
    </xf>
    <xf numFmtId="14" fontId="32" fillId="0" borderId="85" xfId="0" applyNumberFormat="1" applyFont="1" applyBorder="1"/>
    <xf numFmtId="0" fontId="32" fillId="0" borderId="86" xfId="0" applyFont="1" applyBorder="1" applyAlignment="1">
      <alignment vertical="center" wrapText="1"/>
    </xf>
    <xf numFmtId="0" fontId="32" fillId="0" borderId="87" xfId="0" applyFont="1" applyBorder="1" applyAlignment="1">
      <alignment horizontal="left" vertical="center" wrapText="1"/>
    </xf>
    <xf numFmtId="43" fontId="32" fillId="0" borderId="87" xfId="8" applyFont="1" applyBorder="1" applyAlignment="1">
      <alignment vertical="center" wrapText="1"/>
    </xf>
    <xf numFmtId="0" fontId="32" fillId="0" borderId="88" xfId="0" applyFont="1" applyBorder="1" applyAlignment="1">
      <alignment horizontal="center" vertical="center" wrapText="1"/>
    </xf>
    <xf numFmtId="14" fontId="32" fillId="6" borderId="85" xfId="0" applyNumberFormat="1" applyFont="1" applyFill="1" applyBorder="1"/>
    <xf numFmtId="0" fontId="10" fillId="0" borderId="45" xfId="0" applyFont="1" applyBorder="1" applyAlignment="1">
      <alignment horizontal="center" vertical="center"/>
    </xf>
    <xf numFmtId="0" fontId="10" fillId="0" borderId="43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42" xfId="0" applyFont="1" applyBorder="1" applyAlignment="1">
      <alignment horizontal="center" vertical="center"/>
    </xf>
    <xf numFmtId="0" fontId="10" fillId="0" borderId="44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164" fontId="12" fillId="0" borderId="29" xfId="0" applyNumberFormat="1" applyFont="1" applyBorder="1" applyAlignment="1">
      <alignment horizontal="center" vertical="center"/>
    </xf>
    <xf numFmtId="164" fontId="12" fillId="0" borderId="37" xfId="0" applyNumberFormat="1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164" fontId="8" fillId="0" borderId="21" xfId="0" applyNumberFormat="1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8" fillId="0" borderId="22" xfId="0" applyNumberFormat="1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6" fillId="0" borderId="34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164" fontId="8" fillId="0" borderId="21" xfId="0" applyNumberFormat="1" applyFont="1" applyBorder="1" applyAlignment="1">
      <alignment horizontal="center" vertical="center" wrapText="1"/>
    </xf>
    <xf numFmtId="164" fontId="8" fillId="0" borderId="22" xfId="0" applyNumberFormat="1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7" fillId="2" borderId="24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17" fillId="0" borderId="0" xfId="0" applyFont="1" applyAlignment="1">
      <alignment horizontal="left" vertical="center" wrapText="1"/>
    </xf>
    <xf numFmtId="0" fontId="10" fillId="0" borderId="26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54" xfId="0" applyFont="1" applyBorder="1" applyAlignment="1">
      <alignment horizontal="center" vertical="center"/>
    </xf>
    <xf numFmtId="0" fontId="10" fillId="5" borderId="55" xfId="0" applyFont="1" applyFill="1" applyBorder="1" applyAlignment="1">
      <alignment horizontal="center" vertical="center" wrapText="1"/>
    </xf>
    <xf numFmtId="0" fontId="10" fillId="5" borderId="21" xfId="0" applyFont="1" applyFill="1" applyBorder="1" applyAlignment="1">
      <alignment horizontal="center" vertical="center" wrapText="1"/>
    </xf>
    <xf numFmtId="164" fontId="8" fillId="5" borderId="21" xfId="0" applyNumberFormat="1" applyFont="1" applyFill="1" applyBorder="1" applyAlignment="1">
      <alignment horizontal="center" vertical="center"/>
    </xf>
    <xf numFmtId="164" fontId="8" fillId="0" borderId="48" xfId="0" applyNumberFormat="1" applyFont="1" applyBorder="1" applyAlignment="1">
      <alignment horizontal="center" vertical="center"/>
    </xf>
    <xf numFmtId="164" fontId="8" fillId="0" borderId="43" xfId="0" applyNumberFormat="1" applyFont="1" applyBorder="1" applyAlignment="1">
      <alignment horizontal="center" vertical="center"/>
    </xf>
    <xf numFmtId="164" fontId="8" fillId="0" borderId="47" xfId="0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164" fontId="15" fillId="0" borderId="21" xfId="0" applyNumberFormat="1" applyFont="1" applyBorder="1" applyAlignment="1">
      <alignment horizontal="center" vertical="center" wrapText="1"/>
    </xf>
    <xf numFmtId="164" fontId="15" fillId="0" borderId="22" xfId="0" applyNumberFormat="1" applyFont="1" applyBorder="1" applyAlignment="1">
      <alignment horizontal="center" vertical="center" wrapText="1"/>
    </xf>
    <xf numFmtId="164" fontId="10" fillId="0" borderId="21" xfId="0" applyNumberFormat="1" applyFont="1" applyBorder="1" applyAlignment="1">
      <alignment horizontal="center" vertical="center"/>
    </xf>
    <xf numFmtId="164" fontId="10" fillId="0" borderId="22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0" fillId="0" borderId="54" xfId="0" applyFont="1" applyBorder="1" applyAlignment="1">
      <alignment horizontal="center" vertical="center" wrapText="1"/>
    </xf>
    <xf numFmtId="164" fontId="12" fillId="0" borderId="56" xfId="0" applyNumberFormat="1" applyFont="1" applyBorder="1" applyAlignment="1">
      <alignment horizontal="center" vertical="center"/>
    </xf>
    <xf numFmtId="164" fontId="12" fillId="0" borderId="58" xfId="0" applyNumberFormat="1" applyFont="1" applyBorder="1" applyAlignment="1">
      <alignment horizontal="center" vertical="center"/>
    </xf>
    <xf numFmtId="0" fontId="10" fillId="0" borderId="55" xfId="0" applyFont="1" applyBorder="1" applyAlignment="1">
      <alignment horizontal="center" vertical="center" wrapText="1"/>
    </xf>
    <xf numFmtId="164" fontId="9" fillId="4" borderId="19" xfId="0" applyNumberFormat="1" applyFont="1" applyFill="1" applyBorder="1" applyAlignment="1">
      <alignment horizontal="center" vertical="center"/>
    </xf>
    <xf numFmtId="0" fontId="6" fillId="3" borderId="49" xfId="0" applyFont="1" applyFill="1" applyBorder="1" applyAlignment="1">
      <alignment horizontal="center" vertical="center"/>
    </xf>
    <xf numFmtId="0" fontId="6" fillId="3" borderId="50" xfId="0" applyFont="1" applyFill="1" applyBorder="1" applyAlignment="1">
      <alignment horizontal="center" vertical="center"/>
    </xf>
    <xf numFmtId="0" fontId="6" fillId="3" borderId="51" xfId="0" applyFont="1" applyFill="1" applyBorder="1" applyAlignment="1">
      <alignment horizontal="center" vertical="center"/>
    </xf>
    <xf numFmtId="0" fontId="6" fillId="3" borderId="61" xfId="0" applyFont="1" applyFill="1" applyBorder="1" applyAlignment="1">
      <alignment horizontal="center" vertical="center"/>
    </xf>
    <xf numFmtId="0" fontId="6" fillId="3" borderId="64" xfId="0" applyFont="1" applyFill="1" applyBorder="1" applyAlignment="1">
      <alignment horizontal="center" vertical="center"/>
    </xf>
    <xf numFmtId="0" fontId="6" fillId="3" borderId="68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44" fontId="8" fillId="0" borderId="21" xfId="1" applyFont="1" applyBorder="1" applyAlignment="1">
      <alignment horizontal="center" vertical="center"/>
    </xf>
    <xf numFmtId="44" fontId="8" fillId="0" borderId="1" xfId="1" applyFont="1" applyBorder="1" applyAlignment="1">
      <alignment horizontal="center" vertical="center"/>
    </xf>
    <xf numFmtId="44" fontId="8" fillId="0" borderId="22" xfId="1" applyFont="1" applyBorder="1" applyAlignment="1">
      <alignment horizontal="center" vertical="center"/>
    </xf>
    <xf numFmtId="0" fontId="10" fillId="0" borderId="57" xfId="0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164" fontId="19" fillId="0" borderId="21" xfId="0" applyNumberFormat="1" applyFont="1" applyBorder="1" applyAlignment="1">
      <alignment horizontal="center" vertical="center"/>
    </xf>
    <xf numFmtId="164" fontId="19" fillId="0" borderId="1" xfId="0" applyNumberFormat="1" applyFont="1" applyBorder="1" applyAlignment="1">
      <alignment horizontal="center" vertical="center"/>
    </xf>
    <xf numFmtId="164" fontId="19" fillId="0" borderId="22" xfId="0" applyNumberFormat="1" applyFont="1" applyBorder="1" applyAlignment="1">
      <alignment horizontal="center" vertical="center"/>
    </xf>
    <xf numFmtId="0" fontId="8" fillId="0" borderId="67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5" fillId="2" borderId="54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164" fontId="8" fillId="0" borderId="19" xfId="0" applyNumberFormat="1" applyFont="1" applyBorder="1" applyAlignment="1">
      <alignment horizontal="center" vertical="center"/>
    </xf>
    <xf numFmtId="0" fontId="6" fillId="0" borderId="66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63" xfId="0" applyFont="1" applyBorder="1" applyAlignment="1">
      <alignment horizontal="center" vertical="center"/>
    </xf>
    <xf numFmtId="0" fontId="10" fillId="0" borderId="57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/>
    </xf>
    <xf numFmtId="0" fontId="13" fillId="0" borderId="59" xfId="0" applyFont="1" applyBorder="1" applyAlignment="1">
      <alignment horizontal="center" vertical="center"/>
    </xf>
    <xf numFmtId="0" fontId="13" fillId="0" borderId="70" xfId="0" applyFont="1" applyBorder="1" applyAlignment="1">
      <alignment horizontal="center" vertical="center"/>
    </xf>
    <xf numFmtId="0" fontId="13" fillId="0" borderId="58" xfId="0" applyFont="1" applyBorder="1" applyAlignment="1">
      <alignment horizontal="center" vertical="center"/>
    </xf>
    <xf numFmtId="164" fontId="8" fillId="0" borderId="48" xfId="0" applyNumberFormat="1" applyFont="1" applyBorder="1" applyAlignment="1">
      <alignment horizontal="center" vertical="center" wrapText="1"/>
    </xf>
    <xf numFmtId="164" fontId="8" fillId="0" borderId="43" xfId="0" applyNumberFormat="1" applyFont="1" applyBorder="1" applyAlignment="1">
      <alignment horizontal="center" vertical="center" wrapText="1"/>
    </xf>
    <xf numFmtId="164" fontId="8" fillId="0" borderId="47" xfId="0" applyNumberFormat="1" applyFont="1" applyBorder="1" applyAlignment="1">
      <alignment horizontal="center" vertical="center" wrapText="1"/>
    </xf>
    <xf numFmtId="0" fontId="10" fillId="0" borderId="61" xfId="0" applyFont="1" applyBorder="1" applyAlignment="1">
      <alignment horizontal="center" vertical="center"/>
    </xf>
    <xf numFmtId="0" fontId="10" fillId="0" borderId="64" xfId="0" applyFont="1" applyBorder="1" applyAlignment="1">
      <alignment horizontal="center" vertical="center"/>
    </xf>
    <xf numFmtId="0" fontId="10" fillId="0" borderId="68" xfId="0" applyFont="1" applyBorder="1" applyAlignment="1">
      <alignment horizontal="center" vertical="center"/>
    </xf>
    <xf numFmtId="0" fontId="10" fillId="0" borderId="49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10" fillId="0" borderId="65" xfId="0" applyFont="1" applyBorder="1" applyAlignment="1">
      <alignment horizontal="center" vertical="center" wrapText="1"/>
    </xf>
    <xf numFmtId="0" fontId="10" fillId="0" borderId="69" xfId="0" applyFont="1" applyBorder="1" applyAlignment="1">
      <alignment horizontal="center" vertical="center" wrapText="1"/>
    </xf>
    <xf numFmtId="0" fontId="10" fillId="0" borderId="55" xfId="0" applyFont="1" applyBorder="1" applyAlignment="1">
      <alignment horizontal="center" vertical="center"/>
    </xf>
    <xf numFmtId="164" fontId="12" fillId="0" borderId="63" xfId="0" applyNumberFormat="1" applyFont="1" applyBorder="1" applyAlignment="1">
      <alignment horizontal="center" vertical="center"/>
    </xf>
    <xf numFmtId="164" fontId="12" fillId="0" borderId="62" xfId="0" applyNumberFormat="1" applyFont="1" applyBorder="1" applyAlignment="1">
      <alignment horizontal="center" vertical="center"/>
    </xf>
    <xf numFmtId="164" fontId="9" fillId="4" borderId="47" xfId="0" applyNumberFormat="1" applyFont="1" applyFill="1" applyBorder="1" applyAlignment="1">
      <alignment horizontal="center" vertical="center"/>
    </xf>
    <xf numFmtId="0" fontId="10" fillId="5" borderId="54" xfId="0" applyFont="1" applyFill="1" applyBorder="1" applyAlignment="1">
      <alignment horizontal="center" vertical="center" wrapText="1"/>
    </xf>
    <xf numFmtId="0" fontId="10" fillId="5" borderId="19" xfId="0" applyFont="1" applyFill="1" applyBorder="1" applyAlignment="1">
      <alignment horizontal="center" vertical="center" wrapText="1"/>
    </xf>
    <xf numFmtId="164" fontId="9" fillId="5" borderId="48" xfId="0" applyNumberFormat="1" applyFont="1" applyFill="1" applyBorder="1" applyAlignment="1">
      <alignment horizontal="center" vertical="center"/>
    </xf>
    <xf numFmtId="164" fontId="9" fillId="5" borderId="43" xfId="0" applyNumberFormat="1" applyFont="1" applyFill="1" applyBorder="1" applyAlignment="1">
      <alignment horizontal="center" vertical="center"/>
    </xf>
    <xf numFmtId="164" fontId="9" fillId="5" borderId="47" xfId="0" applyNumberFormat="1" applyFont="1" applyFill="1" applyBorder="1" applyAlignment="1">
      <alignment horizontal="center" vertical="center"/>
    </xf>
    <xf numFmtId="164" fontId="9" fillId="0" borderId="22" xfId="0" applyNumberFormat="1" applyFont="1" applyBorder="1" applyAlignment="1">
      <alignment horizontal="center" vertical="center"/>
    </xf>
    <xf numFmtId="164" fontId="12" fillId="0" borderId="60" xfId="0" applyNumberFormat="1" applyFont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10" fillId="6" borderId="13" xfId="0" applyFont="1" applyFill="1" applyBorder="1" applyAlignment="1">
      <alignment horizontal="center" vertical="center" wrapText="1"/>
    </xf>
    <xf numFmtId="164" fontId="8" fillId="0" borderId="3" xfId="0" applyNumberFormat="1" applyFont="1" applyBorder="1" applyAlignment="1">
      <alignment horizontal="center" vertical="center"/>
    </xf>
    <xf numFmtId="164" fontId="8" fillId="0" borderId="4" xfId="0" applyNumberFormat="1" applyFont="1" applyBorder="1" applyAlignment="1">
      <alignment horizontal="center" vertical="center"/>
    </xf>
    <xf numFmtId="164" fontId="8" fillId="0" borderId="2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0" fillId="6" borderId="12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 wrapText="1"/>
    </xf>
    <xf numFmtId="167" fontId="26" fillId="0" borderId="45" xfId="0" applyNumberFormat="1" applyFont="1" applyBorder="1" applyAlignment="1">
      <alignment horizontal="center"/>
    </xf>
    <xf numFmtId="167" fontId="26" fillId="0" borderId="46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25" fillId="7" borderId="6" xfId="0" applyFont="1" applyFill="1" applyBorder="1" applyAlignment="1">
      <alignment horizontal="center" vertical="center"/>
    </xf>
    <xf numFmtId="0" fontId="25" fillId="7" borderId="5" xfId="0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 vertical="center"/>
    </xf>
    <xf numFmtId="0" fontId="25" fillId="7" borderId="8" xfId="0" applyFont="1" applyFill="1" applyBorder="1" applyAlignment="1">
      <alignment horizontal="center" vertical="center"/>
    </xf>
    <xf numFmtId="0" fontId="25" fillId="7" borderId="9" xfId="0" applyFont="1" applyFill="1" applyBorder="1" applyAlignment="1">
      <alignment horizontal="center" vertical="center"/>
    </xf>
    <xf numFmtId="0" fontId="25" fillId="7" borderId="10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31" fillId="6" borderId="11" xfId="0" applyFont="1" applyFill="1" applyBorder="1" applyAlignment="1">
      <alignment horizontal="center" vertical="center" wrapText="1"/>
    </xf>
    <xf numFmtId="0" fontId="31" fillId="6" borderId="72" xfId="0" applyFont="1" applyFill="1" applyBorder="1" applyAlignment="1">
      <alignment horizontal="center" vertical="center" wrapText="1"/>
    </xf>
    <xf numFmtId="0" fontId="31" fillId="6" borderId="0" xfId="0" applyFont="1" applyFill="1" applyAlignment="1">
      <alignment horizontal="center" vertical="center" wrapText="1"/>
    </xf>
    <xf numFmtId="0" fontId="31" fillId="6" borderId="75" xfId="0" applyFont="1" applyFill="1" applyBorder="1" applyAlignment="1">
      <alignment horizontal="center" vertical="center" wrapText="1"/>
    </xf>
    <xf numFmtId="0" fontId="32" fillId="0" borderId="73" xfId="0" applyFont="1" applyBorder="1" applyAlignment="1">
      <alignment horizontal="center"/>
    </xf>
    <xf numFmtId="0" fontId="15" fillId="0" borderId="76" xfId="0" applyFont="1" applyBorder="1" applyAlignment="1">
      <alignment horizontal="center" vertical="center" wrapText="1"/>
    </xf>
    <xf numFmtId="0" fontId="15" fillId="0" borderId="74" xfId="0" applyFont="1" applyBorder="1" applyAlignment="1">
      <alignment horizontal="center" vertical="center" wrapText="1"/>
    </xf>
    <xf numFmtId="0" fontId="31" fillId="6" borderId="73" xfId="0" applyFont="1" applyFill="1" applyBorder="1" applyAlignment="1">
      <alignment horizontal="center" vertical="center" wrapText="1"/>
    </xf>
    <xf numFmtId="0" fontId="32" fillId="10" borderId="73" xfId="0" applyFont="1" applyFill="1" applyBorder="1" applyAlignment="1">
      <alignment horizontal="center"/>
    </xf>
    <xf numFmtId="0" fontId="32" fillId="0" borderId="73" xfId="0" applyFont="1" applyBorder="1" applyAlignment="1">
      <alignment horizontal="center" vertical="center"/>
    </xf>
    <xf numFmtId="0" fontId="32" fillId="0" borderId="77" xfId="0" applyFont="1" applyBorder="1" applyAlignment="1">
      <alignment horizontal="center"/>
    </xf>
    <xf numFmtId="0" fontId="32" fillId="0" borderId="78" xfId="0" applyFont="1" applyBorder="1" applyAlignment="1">
      <alignment horizontal="center"/>
    </xf>
    <xf numFmtId="0" fontId="32" fillId="0" borderId="79" xfId="0" applyFont="1" applyBorder="1" applyAlignment="1">
      <alignment horizontal="center"/>
    </xf>
    <xf numFmtId="0" fontId="32" fillId="0" borderId="80" xfId="0" applyFont="1" applyBorder="1" applyAlignment="1">
      <alignment horizontal="center"/>
    </xf>
    <xf numFmtId="0" fontId="32" fillId="0" borderId="81" xfId="0" applyFont="1" applyBorder="1" applyAlignment="1">
      <alignment horizontal="center"/>
    </xf>
    <xf numFmtId="0" fontId="32" fillId="0" borderId="82" xfId="0" applyFont="1" applyBorder="1" applyAlignment="1">
      <alignment horizontal="center"/>
    </xf>
  </cellXfs>
  <cellStyles count="9">
    <cellStyle name="Hiperlink" xfId="7" builtinId="8"/>
    <cellStyle name="Moeda" xfId="1" builtinId="4"/>
    <cellStyle name="Moeda 2" xfId="3"/>
    <cellStyle name="Moeda 3" xfId="5"/>
    <cellStyle name="Normal" xfId="0" builtinId="0"/>
    <cellStyle name="Normal 2" xfId="2"/>
    <cellStyle name="Normal 3" xfId="6"/>
    <cellStyle name="Vírgula" xfId="8" builtinId="3"/>
    <cellStyle name="Vírgula 2" xfId="4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none"/>
      </font>
      <numFmt numFmtId="19" formatCode="dd/mm/yyyy"/>
      <border diagonalUp="0" diagonalDown="0">
        <left style="thin">
          <color theme="0" tint="-0.24994659260841701"/>
        </left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none"/>
      </font>
      <numFmt numFmtId="19" formatCode="dd/mm/yyyy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none"/>
      </font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border outline="0">
        <top style="thin">
          <color theme="0" tint="-0.24994659260841701"/>
        </top>
      </border>
    </dxf>
    <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border outline="0"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a1" displayName="Tabela1" ref="A1:E11" totalsRowShown="0" headerRowDxfId="8" headerRowBorderDxfId="7" tableBorderDxfId="6" totalsRowBorderDxfId="5" headerRowCellStyle="Vírgula">
  <autoFilter ref="A1:E11"/>
  <sortState ref="A2:E31">
    <sortCondition ref="B2:B31"/>
  </sortState>
  <tableColumns count="5">
    <tableColumn id="1" name="CENTRO DE CUSTO" dataDxfId="4"/>
    <tableColumn id="2" name="FUNCIONARIO" dataDxfId="3"/>
    <tableColumn id="3" name="BENEFICIO APROVADO" dataDxfId="2" dataCellStyle="Vírgula"/>
    <tableColumn id="4" name="INÍCIO BENEFÍCIO" dataDxfId="1" dataCellStyle="Vírgula"/>
    <tableColumn id="5" name="ÚLTIMA PRESTAÇÃO CONTA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amon@pelicano.eng.br" TargetMode="External"/><Relationship Id="rId3" Type="http://schemas.openxmlformats.org/officeDocument/2006/relationships/hyperlink" Target="mailto:dp3.obra264@pelicano.eng.br" TargetMode="External"/><Relationship Id="rId7" Type="http://schemas.openxmlformats.org/officeDocument/2006/relationships/hyperlink" Target="mailto:igor.cardoso@pelicano.eng.br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DIOMEDES.ROCHA@PELICANO.ENG.BR" TargetMode="External"/><Relationship Id="rId1" Type="http://schemas.openxmlformats.org/officeDocument/2006/relationships/hyperlink" Target="mailto:emanuela.lima@pelicano.eng.br" TargetMode="External"/><Relationship Id="rId6" Type="http://schemas.openxmlformats.org/officeDocument/2006/relationships/hyperlink" Target="mailto:doracelia.silva@pelicano.eng.br" TargetMode="External"/><Relationship Id="rId11" Type="http://schemas.openxmlformats.org/officeDocument/2006/relationships/hyperlink" Target="mailto:marcelo.malva@pelicano.eng.br" TargetMode="External"/><Relationship Id="rId5" Type="http://schemas.openxmlformats.org/officeDocument/2006/relationships/hyperlink" Target="mailto:robson@pelicano.eng.br" TargetMode="External"/><Relationship Id="rId10" Type="http://schemas.openxmlformats.org/officeDocument/2006/relationships/hyperlink" Target="mailto:elton.almeida@pelicano.eng.br" TargetMode="External"/><Relationship Id="rId4" Type="http://schemas.openxmlformats.org/officeDocument/2006/relationships/hyperlink" Target="mailto:henrique.kamp@pelicano.eng.br" TargetMode="External"/><Relationship Id="rId9" Type="http://schemas.openxmlformats.org/officeDocument/2006/relationships/hyperlink" Target="mailto:adm.obra273@pelicano.eng.b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B1:L96"/>
  <sheetViews>
    <sheetView topLeftCell="A16" zoomScale="140" zoomScaleNormal="140" workbookViewId="0">
      <selection activeCell="G36" sqref="G36"/>
    </sheetView>
  </sheetViews>
  <sheetFormatPr defaultRowHeight="13.5" x14ac:dyDescent="0.25"/>
  <cols>
    <col min="1" max="1" width="5.28515625" customWidth="1"/>
    <col min="3" max="3" width="32.85546875" customWidth="1"/>
    <col min="4" max="4" width="15" customWidth="1"/>
    <col min="5" max="5" width="13.85546875" customWidth="1"/>
    <col min="6" max="7" width="13.85546875" style="41" customWidth="1"/>
    <col min="8" max="8" width="36.28515625" customWidth="1"/>
    <col min="9" max="9" width="13.85546875" customWidth="1"/>
  </cols>
  <sheetData>
    <row r="1" spans="2:12" ht="14.25" thickBot="1" x14ac:dyDescent="0.3"/>
    <row r="2" spans="2:12" ht="12.75" customHeight="1" thickTop="1" x14ac:dyDescent="0.2">
      <c r="B2" s="283" t="s">
        <v>1</v>
      </c>
      <c r="C2" s="284"/>
      <c r="D2" s="284"/>
      <c r="E2" s="284"/>
      <c r="F2" s="284"/>
      <c r="G2" s="284"/>
      <c r="H2" s="284"/>
      <c r="I2" s="285"/>
    </row>
    <row r="3" spans="2:12" ht="12.75" customHeight="1" x14ac:dyDescent="0.2">
      <c r="B3" s="286"/>
      <c r="C3" s="287"/>
      <c r="D3" s="287"/>
      <c r="E3" s="287"/>
      <c r="F3" s="287"/>
      <c r="G3" s="287"/>
      <c r="H3" s="287"/>
      <c r="I3" s="288"/>
    </row>
    <row r="4" spans="2:12" ht="19.5" thickBot="1" x14ac:dyDescent="0.25">
      <c r="B4" s="1"/>
      <c r="C4" s="2"/>
      <c r="D4" s="2"/>
      <c r="E4" s="2"/>
      <c r="F4" s="37"/>
      <c r="G4" s="37"/>
      <c r="H4" s="2"/>
      <c r="I4" s="3"/>
      <c r="K4" s="289" t="s">
        <v>68</v>
      </c>
      <c r="L4" s="289"/>
    </row>
    <row r="5" spans="2:12" ht="26.25" thickBot="1" x14ac:dyDescent="0.25">
      <c r="B5" s="290" t="s">
        <v>2</v>
      </c>
      <c r="C5" s="291"/>
      <c r="D5" s="48" t="s">
        <v>3</v>
      </c>
      <c r="E5" s="18" t="s">
        <v>0</v>
      </c>
      <c r="F5" s="18" t="s">
        <v>40</v>
      </c>
      <c r="G5" s="18" t="s">
        <v>161</v>
      </c>
      <c r="H5" s="18" t="s">
        <v>148</v>
      </c>
      <c r="I5" s="19" t="s">
        <v>32</v>
      </c>
      <c r="K5" s="292" t="s">
        <v>69</v>
      </c>
      <c r="L5" s="292"/>
    </row>
    <row r="6" spans="2:12" s="7" customFormat="1" ht="31.5" customHeight="1" thickBot="1" x14ac:dyDescent="0.25">
      <c r="B6" s="293" t="s">
        <v>140</v>
      </c>
      <c r="C6" s="294"/>
      <c r="D6" s="16" t="s">
        <v>8</v>
      </c>
      <c r="E6" s="17" t="s">
        <v>133</v>
      </c>
      <c r="F6" s="17" t="s">
        <v>11</v>
      </c>
      <c r="G6" s="17"/>
      <c r="H6" s="56" t="s">
        <v>149</v>
      </c>
      <c r="I6" s="20" t="s">
        <v>62</v>
      </c>
    </row>
    <row r="7" spans="2:12" s="7" customFormat="1" ht="3.75" customHeight="1" thickBot="1" x14ac:dyDescent="0.25">
      <c r="B7" s="249"/>
      <c r="C7" s="245"/>
      <c r="D7" s="245"/>
      <c r="E7" s="245"/>
      <c r="F7" s="245"/>
      <c r="G7" s="245"/>
      <c r="H7" s="245"/>
      <c r="I7" s="250"/>
    </row>
    <row r="8" spans="2:12" s="7" customFormat="1" ht="24.75" customHeight="1" x14ac:dyDescent="0.2">
      <c r="B8" s="280" t="s">
        <v>39</v>
      </c>
      <c r="C8" s="281"/>
      <c r="D8" s="253" t="s">
        <v>12</v>
      </c>
      <c r="E8" s="266" t="s">
        <v>42</v>
      </c>
      <c r="F8" s="275" t="s">
        <v>147</v>
      </c>
      <c r="G8" s="54"/>
      <c r="H8" s="57" t="s">
        <v>150</v>
      </c>
      <c r="I8" s="34" t="s">
        <v>34</v>
      </c>
    </row>
    <row r="9" spans="2:12" s="7" customFormat="1" ht="21" customHeight="1" thickBot="1" x14ac:dyDescent="0.25">
      <c r="B9" s="277" t="s">
        <v>47</v>
      </c>
      <c r="C9" s="278"/>
      <c r="D9" s="282"/>
      <c r="E9" s="268"/>
      <c r="F9" s="276"/>
      <c r="G9" s="55"/>
      <c r="H9" s="58" t="s">
        <v>151</v>
      </c>
      <c r="I9" s="21" t="s">
        <v>34</v>
      </c>
    </row>
    <row r="10" spans="2:12" s="7" customFormat="1" ht="3.75" customHeight="1" thickBot="1" x14ac:dyDescent="0.25">
      <c r="B10" s="249"/>
      <c r="C10" s="245"/>
      <c r="D10" s="245"/>
      <c r="E10" s="245"/>
      <c r="F10" s="245"/>
      <c r="G10" s="245"/>
      <c r="H10" s="245"/>
      <c r="I10" s="250"/>
    </row>
    <row r="11" spans="2:12" s="7" customFormat="1" ht="19.5" customHeight="1" x14ac:dyDescent="0.2">
      <c r="B11" s="251" t="s">
        <v>14</v>
      </c>
      <c r="C11" s="252"/>
      <c r="D11" s="259" t="s">
        <v>57</v>
      </c>
      <c r="E11" s="266" t="s">
        <v>48</v>
      </c>
      <c r="F11" s="266" t="s">
        <v>16</v>
      </c>
      <c r="G11" s="49"/>
      <c r="H11" s="59" t="s">
        <v>152</v>
      </c>
      <c r="I11" s="34" t="s">
        <v>34</v>
      </c>
    </row>
    <row r="12" spans="2:12" s="7" customFormat="1" ht="18.75" customHeight="1" x14ac:dyDescent="0.2">
      <c r="B12" s="269" t="s">
        <v>52</v>
      </c>
      <c r="C12" s="270"/>
      <c r="D12" s="279"/>
      <c r="E12" s="267"/>
      <c r="F12" s="267"/>
      <c r="G12" s="50"/>
      <c r="H12" s="60" t="s">
        <v>153</v>
      </c>
      <c r="I12" s="22" t="s">
        <v>34</v>
      </c>
    </row>
    <row r="13" spans="2:12" s="7" customFormat="1" ht="19.5" customHeight="1" thickBot="1" x14ac:dyDescent="0.25">
      <c r="B13" s="262" t="s">
        <v>44</v>
      </c>
      <c r="C13" s="263"/>
      <c r="D13" s="261"/>
      <c r="E13" s="268"/>
      <c r="F13" s="268"/>
      <c r="G13" s="30"/>
      <c r="H13" s="30"/>
      <c r="I13" s="23" t="s">
        <v>34</v>
      </c>
    </row>
    <row r="14" spans="2:12" s="7" customFormat="1" ht="19.5" hidden="1" customHeight="1" x14ac:dyDescent="0.2">
      <c r="B14" s="271" t="s">
        <v>17</v>
      </c>
      <c r="C14" s="272"/>
      <c r="D14" s="10" t="s">
        <v>18</v>
      </c>
      <c r="E14" s="11" t="s">
        <v>42</v>
      </c>
      <c r="F14" s="11" t="s">
        <v>41</v>
      </c>
      <c r="G14" s="11"/>
      <c r="H14" s="11"/>
      <c r="I14" s="24" t="s">
        <v>34</v>
      </c>
    </row>
    <row r="15" spans="2:12" s="7" customFormat="1" ht="3.75" customHeight="1" thickBot="1" x14ac:dyDescent="0.25">
      <c r="B15" s="249"/>
      <c r="C15" s="245"/>
      <c r="D15" s="245"/>
      <c r="E15" s="245"/>
      <c r="F15" s="245"/>
      <c r="G15" s="245"/>
      <c r="H15" s="245"/>
      <c r="I15" s="250"/>
    </row>
    <row r="16" spans="2:12" s="6" customFormat="1" ht="31.5" customHeight="1" thickBot="1" x14ac:dyDescent="0.25">
      <c r="B16" s="264" t="s">
        <v>54</v>
      </c>
      <c r="C16" s="265"/>
      <c r="D16" s="12" t="s">
        <v>55</v>
      </c>
      <c r="E16" s="8" t="s">
        <v>155</v>
      </c>
      <c r="F16" s="8" t="s">
        <v>56</v>
      </c>
      <c r="G16" s="8"/>
      <c r="H16" s="62" t="s">
        <v>154</v>
      </c>
      <c r="I16" s="25" t="s">
        <v>34</v>
      </c>
    </row>
    <row r="17" spans="2:9" s="7" customFormat="1" ht="3.75" customHeight="1" thickBot="1" x14ac:dyDescent="0.25">
      <c r="B17" s="249"/>
      <c r="C17" s="245"/>
      <c r="D17" s="245"/>
      <c r="E17" s="245"/>
      <c r="F17" s="245"/>
      <c r="G17" s="245"/>
      <c r="H17" s="245"/>
      <c r="I17" s="250"/>
    </row>
    <row r="18" spans="2:9" s="7" customFormat="1" ht="26.25" customHeight="1" thickBot="1" x14ac:dyDescent="0.25">
      <c r="B18" s="273" t="s">
        <v>65</v>
      </c>
      <c r="C18" s="274"/>
      <c r="D18" s="8" t="s">
        <v>127</v>
      </c>
      <c r="E18" s="15" t="s">
        <v>46</v>
      </c>
      <c r="F18" s="14" t="s">
        <v>146</v>
      </c>
      <c r="G18" s="14"/>
      <c r="H18" s="61" t="s">
        <v>156</v>
      </c>
      <c r="I18" s="20" t="s">
        <v>34</v>
      </c>
    </row>
    <row r="19" spans="2:9" s="7" customFormat="1" ht="3.75" customHeight="1" thickBot="1" x14ac:dyDescent="0.25">
      <c r="B19" s="249"/>
      <c r="C19" s="245"/>
      <c r="D19" s="245"/>
      <c r="E19" s="245"/>
      <c r="F19" s="245"/>
      <c r="G19" s="245"/>
      <c r="H19" s="245"/>
      <c r="I19" s="250"/>
    </row>
    <row r="20" spans="2:9" s="7" customFormat="1" ht="36" customHeight="1" thickBot="1" x14ac:dyDescent="0.25">
      <c r="B20" s="264" t="s">
        <v>67</v>
      </c>
      <c r="C20" s="265"/>
      <c r="D20" s="8" t="s">
        <v>20</v>
      </c>
      <c r="E20" s="8" t="s">
        <v>145</v>
      </c>
      <c r="F20" s="8" t="s">
        <v>66</v>
      </c>
      <c r="G20" s="8"/>
      <c r="H20" s="62" t="s">
        <v>157</v>
      </c>
      <c r="I20" s="25" t="s">
        <v>34</v>
      </c>
    </row>
    <row r="21" spans="2:9" s="7" customFormat="1" ht="3.75" customHeight="1" thickBot="1" x14ac:dyDescent="0.25">
      <c r="B21" s="249"/>
      <c r="C21" s="245"/>
      <c r="D21" s="245"/>
      <c r="E21" s="245"/>
      <c r="F21" s="245"/>
      <c r="G21" s="245"/>
      <c r="H21" s="245"/>
      <c r="I21" s="250"/>
    </row>
    <row r="22" spans="2:9" s="7" customFormat="1" ht="19.5" customHeight="1" thickBot="1" x14ac:dyDescent="0.25">
      <c r="B22" s="251" t="s">
        <v>22</v>
      </c>
      <c r="C22" s="252"/>
      <c r="D22" s="259" t="s">
        <v>23</v>
      </c>
      <c r="E22" s="31" t="s">
        <v>71</v>
      </c>
      <c r="F22" s="259" t="s">
        <v>24</v>
      </c>
      <c r="G22" s="31"/>
      <c r="H22" s="65" t="s">
        <v>160</v>
      </c>
      <c r="I22" s="26" t="s">
        <v>33</v>
      </c>
    </row>
    <row r="23" spans="2:9" s="7" customFormat="1" ht="19.5" customHeight="1" x14ac:dyDescent="0.2">
      <c r="B23" s="251" t="s">
        <v>22</v>
      </c>
      <c r="C23" s="252"/>
      <c r="D23" s="260"/>
      <c r="E23" s="32" t="s">
        <v>70</v>
      </c>
      <c r="F23" s="260"/>
      <c r="G23" s="32"/>
      <c r="H23" s="63" t="s">
        <v>158</v>
      </c>
      <c r="I23" s="53" t="s">
        <v>33</v>
      </c>
    </row>
    <row r="24" spans="2:9" s="7" customFormat="1" ht="19.5" customHeight="1" thickBot="1" x14ac:dyDescent="0.25">
      <c r="B24" s="262" t="s">
        <v>22</v>
      </c>
      <c r="C24" s="263"/>
      <c r="D24" s="261"/>
      <c r="E24" s="33" t="s">
        <v>41</v>
      </c>
      <c r="F24" s="261"/>
      <c r="G24" s="33"/>
      <c r="H24" s="64" t="s">
        <v>159</v>
      </c>
      <c r="I24" s="46" t="s">
        <v>33</v>
      </c>
    </row>
    <row r="25" spans="2:9" s="7" customFormat="1" ht="3.75" customHeight="1" thickBot="1" x14ac:dyDescent="0.25">
      <c r="B25" s="249"/>
      <c r="C25" s="245"/>
      <c r="D25" s="245"/>
      <c r="E25" s="245"/>
      <c r="F25" s="245"/>
      <c r="G25" s="245"/>
      <c r="H25" s="245"/>
      <c r="I25" s="250"/>
    </row>
    <row r="26" spans="2:9" s="7" customFormat="1" ht="19.5" customHeight="1" x14ac:dyDescent="0.2">
      <c r="B26" s="251" t="s">
        <v>45</v>
      </c>
      <c r="C26" s="252"/>
      <c r="D26" s="253" t="s">
        <v>20</v>
      </c>
      <c r="E26" s="31" t="s">
        <v>43</v>
      </c>
      <c r="F26" s="31" t="s">
        <v>143</v>
      </c>
      <c r="G26" s="31"/>
      <c r="H26" s="31"/>
      <c r="I26" s="255" t="s">
        <v>34</v>
      </c>
    </row>
    <row r="27" spans="2:9" s="7" customFormat="1" ht="27.75" customHeight="1" thickBot="1" x14ac:dyDescent="0.25">
      <c r="B27" s="257" t="s">
        <v>31</v>
      </c>
      <c r="C27" s="258"/>
      <c r="D27" s="254"/>
      <c r="E27" s="29" t="s">
        <v>43</v>
      </c>
      <c r="F27" s="52" t="s">
        <v>144</v>
      </c>
      <c r="G27" s="51"/>
      <c r="H27" s="32"/>
      <c r="I27" s="256"/>
    </row>
    <row r="28" spans="2:9" s="7" customFormat="1" ht="3.75" customHeight="1" thickBot="1" x14ac:dyDescent="0.25">
      <c r="B28" s="244"/>
      <c r="C28" s="245"/>
      <c r="D28" s="245"/>
      <c r="E28" s="245"/>
      <c r="F28" s="245"/>
      <c r="G28" s="245"/>
      <c r="H28" s="245"/>
      <c r="I28" s="246"/>
    </row>
    <row r="29" spans="2:9" s="7" customFormat="1" ht="26.25" customHeight="1" thickBot="1" x14ac:dyDescent="0.25">
      <c r="B29" s="247" t="s">
        <v>63</v>
      </c>
      <c r="C29" s="248"/>
      <c r="D29" s="27" t="s">
        <v>125</v>
      </c>
      <c r="E29" s="27" t="s">
        <v>135</v>
      </c>
      <c r="F29" s="27" t="s">
        <v>134</v>
      </c>
      <c r="G29" s="27"/>
      <c r="H29" s="27"/>
      <c r="I29" s="39" t="s">
        <v>34</v>
      </c>
    </row>
    <row r="30" spans="2:9" s="7" customFormat="1" ht="3.75" customHeight="1" thickTop="1" thickBot="1" x14ac:dyDescent="0.25">
      <c r="B30" s="244"/>
      <c r="C30" s="245"/>
      <c r="D30" s="245"/>
      <c r="E30" s="245"/>
      <c r="F30" s="245"/>
      <c r="G30" s="245"/>
      <c r="H30" s="245"/>
      <c r="I30" s="246"/>
    </row>
    <row r="31" spans="2:9" s="7" customFormat="1" ht="26.25" customHeight="1" thickBot="1" x14ac:dyDescent="0.25">
      <c r="B31" s="247" t="s">
        <v>124</v>
      </c>
      <c r="C31" s="248"/>
      <c r="D31" s="27" t="s">
        <v>122</v>
      </c>
      <c r="E31" s="27" t="s">
        <v>120</v>
      </c>
      <c r="F31" s="47" t="s">
        <v>142</v>
      </c>
      <c r="G31" s="47"/>
      <c r="H31" s="27"/>
      <c r="I31" s="39" t="s">
        <v>34</v>
      </c>
    </row>
    <row r="32" spans="2:9" s="7" customFormat="1" ht="3.75" customHeight="1" thickTop="1" thickBot="1" x14ac:dyDescent="0.25">
      <c r="B32" s="249"/>
      <c r="C32" s="245"/>
      <c r="D32" s="245"/>
      <c r="E32" s="245"/>
      <c r="F32" s="245"/>
      <c r="G32" s="245"/>
      <c r="H32" s="245"/>
      <c r="I32" s="250"/>
    </row>
    <row r="33" spans="2:9" s="7" customFormat="1" ht="26.25" customHeight="1" thickBot="1" x14ac:dyDescent="0.25">
      <c r="B33" s="273" t="s">
        <v>123</v>
      </c>
      <c r="C33" s="274"/>
      <c r="D33" s="8" t="s">
        <v>126</v>
      </c>
      <c r="E33" s="15" t="s">
        <v>141</v>
      </c>
      <c r="F33" s="14" t="s">
        <v>41</v>
      </c>
      <c r="G33" s="14"/>
      <c r="H33" s="14"/>
      <c r="I33" s="20" t="s">
        <v>34</v>
      </c>
    </row>
    <row r="34" spans="2:9" s="7" customFormat="1" ht="3.75" customHeight="1" thickBot="1" x14ac:dyDescent="0.25">
      <c r="B34" s="249"/>
      <c r="C34" s="245"/>
      <c r="D34" s="245"/>
      <c r="E34" s="245"/>
      <c r="F34" s="245"/>
      <c r="G34" s="245"/>
      <c r="H34" s="245"/>
      <c r="I34" s="250"/>
    </row>
    <row r="35" spans="2:9" s="7" customFormat="1" ht="26.25" customHeight="1" x14ac:dyDescent="0.2">
      <c r="B35" s="35"/>
      <c r="C35" s="35"/>
      <c r="D35" s="36"/>
      <c r="E35" s="36"/>
      <c r="F35" s="36"/>
      <c r="G35" s="36"/>
      <c r="H35" s="36"/>
      <c r="I35" s="38"/>
    </row>
    <row r="36" spans="2:9" x14ac:dyDescent="0.25">
      <c r="B36" t="s">
        <v>72</v>
      </c>
    </row>
    <row r="38" spans="2:9" x14ac:dyDescent="0.25">
      <c r="B38" s="40">
        <v>290</v>
      </c>
      <c r="C38" t="s">
        <v>73</v>
      </c>
    </row>
    <row r="39" spans="2:9" x14ac:dyDescent="0.25">
      <c r="B39" s="40"/>
      <c r="C39" t="s">
        <v>74</v>
      </c>
    </row>
    <row r="40" spans="2:9" x14ac:dyDescent="0.25">
      <c r="B40" s="40"/>
      <c r="C40" t="s">
        <v>75</v>
      </c>
    </row>
    <row r="41" spans="2:9" x14ac:dyDescent="0.25">
      <c r="B41" s="40"/>
      <c r="C41" t="s">
        <v>76</v>
      </c>
    </row>
    <row r="42" spans="2:9" x14ac:dyDescent="0.25">
      <c r="B42" s="40"/>
      <c r="C42" t="s">
        <v>77</v>
      </c>
    </row>
    <row r="43" spans="2:9" x14ac:dyDescent="0.25">
      <c r="B43" s="40"/>
    </row>
    <row r="44" spans="2:9" x14ac:dyDescent="0.25">
      <c r="B44" s="40" t="s">
        <v>36</v>
      </c>
      <c r="C44" t="s">
        <v>78</v>
      </c>
    </row>
    <row r="45" spans="2:9" x14ac:dyDescent="0.25">
      <c r="B45" s="40"/>
      <c r="C45" t="s">
        <v>79</v>
      </c>
    </row>
    <row r="46" spans="2:9" x14ac:dyDescent="0.25">
      <c r="B46" s="40"/>
    </row>
    <row r="47" spans="2:9" x14ac:dyDescent="0.25">
      <c r="B47" s="40"/>
    </row>
    <row r="48" spans="2:9" x14ac:dyDescent="0.25">
      <c r="B48" s="40" t="s">
        <v>59</v>
      </c>
      <c r="C48" t="s">
        <v>80</v>
      </c>
    </row>
    <row r="49" spans="2:3" x14ac:dyDescent="0.25">
      <c r="B49" s="40"/>
      <c r="C49" t="s">
        <v>81</v>
      </c>
    </row>
    <row r="50" spans="2:3" x14ac:dyDescent="0.25">
      <c r="B50" s="40"/>
      <c r="C50" t="s">
        <v>82</v>
      </c>
    </row>
    <row r="51" spans="2:3" x14ac:dyDescent="0.25">
      <c r="B51" s="40"/>
    </row>
    <row r="52" spans="2:3" x14ac:dyDescent="0.25">
      <c r="B52" s="40"/>
    </row>
    <row r="53" spans="2:3" x14ac:dyDescent="0.25">
      <c r="B53" s="40" t="s">
        <v>83</v>
      </c>
    </row>
    <row r="54" spans="2:3" x14ac:dyDescent="0.25">
      <c r="B54" s="40"/>
      <c r="C54" t="s">
        <v>84</v>
      </c>
    </row>
    <row r="55" spans="2:3" x14ac:dyDescent="0.25">
      <c r="B55" s="40"/>
      <c r="C55" t="s">
        <v>85</v>
      </c>
    </row>
    <row r="56" spans="2:3" x14ac:dyDescent="0.25">
      <c r="B56" s="40"/>
      <c r="C56" t="s">
        <v>86</v>
      </c>
    </row>
    <row r="57" spans="2:3" x14ac:dyDescent="0.25">
      <c r="B57" s="40"/>
      <c r="C57" t="s">
        <v>87</v>
      </c>
    </row>
    <row r="58" spans="2:3" x14ac:dyDescent="0.25">
      <c r="B58" s="40"/>
      <c r="C58" t="s">
        <v>88</v>
      </c>
    </row>
    <row r="59" spans="2:3" x14ac:dyDescent="0.25">
      <c r="B59" s="40"/>
    </row>
    <row r="60" spans="2:3" x14ac:dyDescent="0.25">
      <c r="B60" s="40" t="s">
        <v>89</v>
      </c>
      <c r="C60" t="s">
        <v>90</v>
      </c>
    </row>
    <row r="61" spans="2:3" x14ac:dyDescent="0.25">
      <c r="B61" s="40"/>
      <c r="C61" t="s">
        <v>91</v>
      </c>
    </row>
    <row r="62" spans="2:3" x14ac:dyDescent="0.25">
      <c r="B62" s="40"/>
      <c r="C62" t="s">
        <v>92</v>
      </c>
    </row>
    <row r="63" spans="2:3" x14ac:dyDescent="0.25">
      <c r="B63" s="40"/>
      <c r="C63" t="s">
        <v>93</v>
      </c>
    </row>
    <row r="64" spans="2:3" x14ac:dyDescent="0.25">
      <c r="B64" s="40"/>
      <c r="C64" t="s">
        <v>94</v>
      </c>
    </row>
    <row r="65" spans="2:3" x14ac:dyDescent="0.25">
      <c r="B65" s="40"/>
      <c r="C65" t="s">
        <v>95</v>
      </c>
    </row>
    <row r="66" spans="2:3" x14ac:dyDescent="0.25">
      <c r="B66" s="40"/>
      <c r="C66" t="s">
        <v>96</v>
      </c>
    </row>
    <row r="67" spans="2:3" x14ac:dyDescent="0.25">
      <c r="B67" s="40"/>
      <c r="C67" t="s">
        <v>97</v>
      </c>
    </row>
    <row r="68" spans="2:3" x14ac:dyDescent="0.25">
      <c r="B68" s="40"/>
      <c r="C68" t="s">
        <v>98</v>
      </c>
    </row>
    <row r="69" spans="2:3" x14ac:dyDescent="0.25">
      <c r="B69" s="40"/>
      <c r="C69" t="s">
        <v>99</v>
      </c>
    </row>
    <row r="70" spans="2:3" x14ac:dyDescent="0.25">
      <c r="B70" s="40"/>
    </row>
    <row r="71" spans="2:3" x14ac:dyDescent="0.25">
      <c r="B71" s="40">
        <v>297</v>
      </c>
    </row>
    <row r="72" spans="2:3" x14ac:dyDescent="0.25">
      <c r="B72" s="40"/>
      <c r="C72" t="s">
        <v>100</v>
      </c>
    </row>
    <row r="73" spans="2:3" x14ac:dyDescent="0.25">
      <c r="B73" s="40"/>
      <c r="C73" t="s">
        <v>101</v>
      </c>
    </row>
    <row r="74" spans="2:3" x14ac:dyDescent="0.25">
      <c r="B74" s="40"/>
    </row>
    <row r="75" spans="2:3" x14ac:dyDescent="0.25">
      <c r="B75" s="40">
        <v>293</v>
      </c>
      <c r="C75" t="s">
        <v>102</v>
      </c>
    </row>
    <row r="76" spans="2:3" x14ac:dyDescent="0.25">
      <c r="B76" s="40"/>
      <c r="C76" t="s">
        <v>103</v>
      </c>
    </row>
    <row r="77" spans="2:3" x14ac:dyDescent="0.25">
      <c r="B77" s="40"/>
      <c r="C77" t="s">
        <v>104</v>
      </c>
    </row>
    <row r="78" spans="2:3" x14ac:dyDescent="0.25">
      <c r="B78" s="40"/>
      <c r="C78" t="s">
        <v>105</v>
      </c>
    </row>
    <row r="79" spans="2:3" x14ac:dyDescent="0.25">
      <c r="B79" s="40"/>
      <c r="C79" t="s">
        <v>106</v>
      </c>
    </row>
    <row r="80" spans="2:3" x14ac:dyDescent="0.25">
      <c r="B80" s="40"/>
      <c r="C80" t="s">
        <v>107</v>
      </c>
    </row>
    <row r="81" spans="2:3" x14ac:dyDescent="0.25">
      <c r="B81" s="40"/>
    </row>
    <row r="82" spans="2:3" x14ac:dyDescent="0.25">
      <c r="B82" s="40">
        <v>295</v>
      </c>
    </row>
    <row r="83" spans="2:3" x14ac:dyDescent="0.25">
      <c r="B83" s="40"/>
      <c r="C83" t="s">
        <v>108</v>
      </c>
    </row>
    <row r="84" spans="2:3" x14ac:dyDescent="0.25">
      <c r="B84" s="40"/>
      <c r="C84" t="s">
        <v>109</v>
      </c>
    </row>
    <row r="85" spans="2:3" x14ac:dyDescent="0.25">
      <c r="B85" s="40"/>
      <c r="C85" t="s">
        <v>110</v>
      </c>
    </row>
    <row r="86" spans="2:3" x14ac:dyDescent="0.25">
      <c r="B86" s="40"/>
      <c r="C86" t="s">
        <v>111</v>
      </c>
    </row>
    <row r="87" spans="2:3" x14ac:dyDescent="0.25">
      <c r="B87" s="40"/>
      <c r="C87" t="s">
        <v>112</v>
      </c>
    </row>
    <row r="88" spans="2:3" x14ac:dyDescent="0.25">
      <c r="B88" s="40"/>
      <c r="C88" t="s">
        <v>113</v>
      </c>
    </row>
    <row r="89" spans="2:3" x14ac:dyDescent="0.25">
      <c r="B89" s="40"/>
      <c r="C89" t="s">
        <v>114</v>
      </c>
    </row>
    <row r="90" spans="2:3" x14ac:dyDescent="0.25">
      <c r="B90" s="40"/>
      <c r="C90" t="s">
        <v>105</v>
      </c>
    </row>
    <row r="91" spans="2:3" x14ac:dyDescent="0.25">
      <c r="B91" s="40"/>
      <c r="C91" t="s">
        <v>115</v>
      </c>
    </row>
    <row r="92" spans="2:3" x14ac:dyDescent="0.25">
      <c r="B92" s="40"/>
    </row>
    <row r="93" spans="2:3" x14ac:dyDescent="0.25">
      <c r="B93" s="40">
        <v>296</v>
      </c>
    </row>
    <row r="94" spans="2:3" x14ac:dyDescent="0.25">
      <c r="B94" s="40"/>
      <c r="C94" t="s">
        <v>116</v>
      </c>
    </row>
    <row r="95" spans="2:3" x14ac:dyDescent="0.25">
      <c r="B95" s="40"/>
      <c r="C95" t="s">
        <v>117</v>
      </c>
    </row>
    <row r="96" spans="2:3" x14ac:dyDescent="0.25">
      <c r="B96" s="40"/>
    </row>
  </sheetData>
  <mergeCells count="43">
    <mergeCell ref="B30:I30"/>
    <mergeCell ref="B31:C31"/>
    <mergeCell ref="B32:I32"/>
    <mergeCell ref="B33:C33"/>
    <mergeCell ref="B34:I34"/>
    <mergeCell ref="B7:I7"/>
    <mergeCell ref="B2:I3"/>
    <mergeCell ref="K4:L4"/>
    <mergeCell ref="B5:C5"/>
    <mergeCell ref="K5:L5"/>
    <mergeCell ref="B6:C6"/>
    <mergeCell ref="F8:F9"/>
    <mergeCell ref="B9:C9"/>
    <mergeCell ref="B10:I10"/>
    <mergeCell ref="B11:C11"/>
    <mergeCell ref="D11:D13"/>
    <mergeCell ref="B8:C8"/>
    <mergeCell ref="D8:D9"/>
    <mergeCell ref="E8:E9"/>
    <mergeCell ref="B20:C20"/>
    <mergeCell ref="E11:E13"/>
    <mergeCell ref="F11:F13"/>
    <mergeCell ref="B12:C12"/>
    <mergeCell ref="B13:C13"/>
    <mergeCell ref="B14:C14"/>
    <mergeCell ref="B15:I15"/>
    <mergeCell ref="B16:C16"/>
    <mergeCell ref="B17:I17"/>
    <mergeCell ref="B18:C18"/>
    <mergeCell ref="B19:I19"/>
    <mergeCell ref="B21:I21"/>
    <mergeCell ref="B22:C22"/>
    <mergeCell ref="D22:D24"/>
    <mergeCell ref="F22:F24"/>
    <mergeCell ref="B23:C23"/>
    <mergeCell ref="B24:C24"/>
    <mergeCell ref="B28:I28"/>
    <mergeCell ref="B29:C29"/>
    <mergeCell ref="B25:I25"/>
    <mergeCell ref="B26:C26"/>
    <mergeCell ref="D26:D27"/>
    <mergeCell ref="I26:I27"/>
    <mergeCell ref="B27:C27"/>
  </mergeCells>
  <hyperlinks>
    <hyperlink ref="H6" r:id="rId1"/>
    <hyperlink ref="H8" r:id="rId2"/>
    <hyperlink ref="H9" r:id="rId3"/>
    <hyperlink ref="H11" r:id="rId4"/>
    <hyperlink ref="H12" r:id="rId5"/>
    <hyperlink ref="H16" r:id="rId6" display="doracelia.silva@pelicano.eng.br"/>
    <hyperlink ref="H18" r:id="rId7"/>
    <hyperlink ref="H20" r:id="rId8" display="ramon@pelicano.eng.br"/>
    <hyperlink ref="H23" r:id="rId9"/>
    <hyperlink ref="H24" r:id="rId10"/>
    <hyperlink ref="H22" r:id="rId11"/>
  </hyperlinks>
  <pageMargins left="0.511811024" right="0.511811024" top="0.78740157499999996" bottom="0.78740157499999996" header="0.31496062000000002" footer="0.31496062000000002"/>
  <pageSetup paperSize="9" orientation="landscape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>
    <tabColor theme="4"/>
  </sheetPr>
  <dimension ref="B1:O54"/>
  <sheetViews>
    <sheetView zoomScale="140" zoomScaleNormal="140" workbookViewId="0">
      <selection activeCell="I10" sqref="I10:I11"/>
    </sheetView>
  </sheetViews>
  <sheetFormatPr defaultRowHeight="12.75" x14ac:dyDescent="0.2"/>
  <cols>
    <col min="1" max="1" width="1.85546875" customWidth="1"/>
    <col min="3" max="3" width="29.28515625" customWidth="1"/>
    <col min="4" max="4" width="12.85546875" customWidth="1"/>
    <col min="5" max="5" width="6.85546875" customWidth="1"/>
    <col min="7" max="7" width="8.28515625" customWidth="1"/>
    <col min="8" max="8" width="10.7109375" customWidth="1"/>
    <col min="9" max="9" width="13.28515625" customWidth="1"/>
    <col min="10" max="10" width="12.5703125" customWidth="1"/>
    <col min="11" max="11" width="13.85546875" style="28" customWidth="1"/>
    <col min="12" max="12" width="14.28515625" customWidth="1"/>
  </cols>
  <sheetData>
    <row r="1" spans="2:15" ht="13.5" thickBot="1" x14ac:dyDescent="0.25"/>
    <row r="2" spans="2:15" ht="12.75" customHeight="1" x14ac:dyDescent="0.2">
      <c r="B2" s="315" t="s">
        <v>1</v>
      </c>
      <c r="C2" s="316"/>
      <c r="D2" s="316"/>
      <c r="E2" s="316"/>
      <c r="F2" s="316"/>
      <c r="G2" s="316"/>
      <c r="H2" s="316"/>
      <c r="I2" s="316"/>
      <c r="J2" s="316"/>
      <c r="K2" s="316"/>
      <c r="L2" s="317"/>
    </row>
    <row r="3" spans="2:15" ht="12.75" customHeight="1" thickBot="1" x14ac:dyDescent="0.25">
      <c r="B3" s="318"/>
      <c r="C3" s="319"/>
      <c r="D3" s="319"/>
      <c r="E3" s="319"/>
      <c r="F3" s="319"/>
      <c r="G3" s="319"/>
      <c r="H3" s="319"/>
      <c r="I3" s="319"/>
      <c r="J3" s="319"/>
      <c r="K3" s="319"/>
      <c r="L3" s="320"/>
    </row>
    <row r="4" spans="2:15" ht="12.75" customHeight="1" x14ac:dyDescent="0.2"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2:15" ht="19.5" thickBot="1" x14ac:dyDescent="0.25">
      <c r="B5" s="112" t="s">
        <v>191</v>
      </c>
      <c r="C5" s="2"/>
      <c r="D5" s="2"/>
      <c r="E5" s="2"/>
      <c r="F5" s="2"/>
      <c r="G5" s="2"/>
      <c r="H5" s="2"/>
      <c r="I5" s="2"/>
      <c r="J5" s="2"/>
      <c r="K5" s="2"/>
      <c r="N5" s="303"/>
      <c r="O5" s="303"/>
    </row>
    <row r="6" spans="2:15" ht="38.450000000000003" customHeight="1" thickBot="1" x14ac:dyDescent="0.25">
      <c r="B6" s="322" t="s">
        <v>2</v>
      </c>
      <c r="C6" s="291"/>
      <c r="D6" s="48" t="s">
        <v>3</v>
      </c>
      <c r="E6" s="18" t="s">
        <v>164</v>
      </c>
      <c r="F6" s="48" t="s">
        <v>4</v>
      </c>
      <c r="G6" s="48" t="s">
        <v>5</v>
      </c>
      <c r="H6" s="18" t="s">
        <v>6</v>
      </c>
      <c r="I6" s="18" t="s">
        <v>138</v>
      </c>
      <c r="J6" s="18" t="s">
        <v>40</v>
      </c>
      <c r="K6" s="18" t="s">
        <v>0</v>
      </c>
      <c r="L6" s="110" t="s">
        <v>201</v>
      </c>
      <c r="N6" s="309"/>
      <c r="O6" s="309"/>
    </row>
    <row r="7" spans="2:15" ht="11.45" customHeight="1" thickBot="1" x14ac:dyDescent="0.25">
      <c r="B7" s="67"/>
      <c r="C7" s="67"/>
      <c r="D7" s="67"/>
      <c r="E7" s="68"/>
      <c r="F7" s="67"/>
      <c r="G7" s="67"/>
      <c r="H7" s="68"/>
      <c r="I7" s="68"/>
      <c r="J7" s="68"/>
      <c r="K7" s="68"/>
      <c r="L7" s="68"/>
      <c r="N7" s="81"/>
      <c r="O7" s="81"/>
    </row>
    <row r="8" spans="2:15" s="7" customFormat="1" ht="31.5" customHeight="1" thickBot="1" x14ac:dyDescent="0.25">
      <c r="B8" s="295" t="s">
        <v>38</v>
      </c>
      <c r="C8" s="274"/>
      <c r="D8" s="8" t="s">
        <v>8</v>
      </c>
      <c r="E8" s="15" t="s">
        <v>165</v>
      </c>
      <c r="F8" s="8" t="s">
        <v>9</v>
      </c>
      <c r="G8" s="13" t="s">
        <v>10</v>
      </c>
      <c r="H8" s="9">
        <v>3000</v>
      </c>
      <c r="I8" s="314" t="s">
        <v>213</v>
      </c>
      <c r="J8" s="314"/>
      <c r="K8" s="13"/>
      <c r="L8" s="120"/>
    </row>
    <row r="9" spans="2:15" s="7" customFormat="1" ht="3.75" customHeight="1" thickBot="1" x14ac:dyDescent="0.25">
      <c r="B9" s="304"/>
      <c r="C9" s="304"/>
      <c r="D9" s="304"/>
      <c r="E9" s="304"/>
      <c r="F9" s="304"/>
      <c r="G9" s="304"/>
      <c r="H9" s="304"/>
      <c r="I9" s="304"/>
      <c r="J9" s="304"/>
      <c r="K9" s="304"/>
      <c r="L9" s="304"/>
    </row>
    <row r="10" spans="2:15" s="7" customFormat="1" ht="24.75" customHeight="1" x14ac:dyDescent="0.2">
      <c r="B10" s="362" t="s">
        <v>39</v>
      </c>
      <c r="C10" s="281"/>
      <c r="D10" s="259" t="s">
        <v>12</v>
      </c>
      <c r="E10" s="266" t="s">
        <v>165</v>
      </c>
      <c r="F10" s="259" t="s">
        <v>9</v>
      </c>
      <c r="G10" s="307" t="s">
        <v>13</v>
      </c>
      <c r="H10" s="323">
        <v>5000</v>
      </c>
      <c r="I10" s="266" t="s">
        <v>128</v>
      </c>
      <c r="J10" s="305" t="s">
        <v>128</v>
      </c>
      <c r="K10" s="307" t="s">
        <v>214</v>
      </c>
      <c r="L10" s="311" t="s">
        <v>62</v>
      </c>
    </row>
    <row r="11" spans="2:15" s="7" customFormat="1" ht="21" customHeight="1" thickBot="1" x14ac:dyDescent="0.25">
      <c r="B11" s="326" t="s">
        <v>47</v>
      </c>
      <c r="C11" s="278"/>
      <c r="D11" s="261"/>
      <c r="E11" s="268"/>
      <c r="F11" s="261"/>
      <c r="G11" s="308"/>
      <c r="H11" s="325"/>
      <c r="I11" s="268"/>
      <c r="J11" s="306"/>
      <c r="K11" s="308"/>
      <c r="L11" s="312"/>
    </row>
    <row r="12" spans="2:15" s="7" customFormat="1" ht="3.75" customHeight="1" thickBot="1" x14ac:dyDescent="0.25">
      <c r="B12" s="304"/>
      <c r="C12" s="304"/>
      <c r="D12" s="304"/>
      <c r="E12" s="304"/>
      <c r="F12" s="304"/>
      <c r="G12" s="304"/>
      <c r="H12" s="304"/>
      <c r="I12" s="304"/>
      <c r="J12" s="304"/>
      <c r="K12" s="304"/>
      <c r="L12" s="304"/>
    </row>
    <row r="13" spans="2:15" s="7" customFormat="1" ht="24.6" customHeight="1" x14ac:dyDescent="0.2">
      <c r="B13" s="313" t="s">
        <v>181</v>
      </c>
      <c r="C13" s="252"/>
      <c r="D13" s="259" t="s">
        <v>57</v>
      </c>
      <c r="E13" s="266" t="s">
        <v>165</v>
      </c>
      <c r="F13" s="259" t="s">
        <v>9</v>
      </c>
      <c r="G13" s="307" t="s">
        <v>15</v>
      </c>
      <c r="H13" s="323">
        <v>5000</v>
      </c>
      <c r="I13" s="266" t="s">
        <v>16</v>
      </c>
      <c r="J13" s="266" t="s">
        <v>16</v>
      </c>
      <c r="K13" s="328" t="s">
        <v>48</v>
      </c>
      <c r="L13" s="100" t="s">
        <v>34</v>
      </c>
    </row>
    <row r="14" spans="2:15" s="7" customFormat="1" ht="18.75" hidden="1" customHeight="1" x14ac:dyDescent="0.2">
      <c r="B14" s="360"/>
      <c r="C14" s="270"/>
      <c r="D14" s="279"/>
      <c r="E14" s="267"/>
      <c r="F14" s="279"/>
      <c r="G14" s="327"/>
      <c r="H14" s="324"/>
      <c r="I14" s="267"/>
      <c r="J14" s="267"/>
      <c r="K14" s="329"/>
      <c r="L14" s="101" t="s">
        <v>34</v>
      </c>
    </row>
    <row r="15" spans="2:15" s="7" customFormat="1" ht="19.5" hidden="1" customHeight="1" thickBot="1" x14ac:dyDescent="0.25">
      <c r="B15" s="339"/>
      <c r="C15" s="263"/>
      <c r="D15" s="261"/>
      <c r="E15" s="268"/>
      <c r="F15" s="261"/>
      <c r="G15" s="308"/>
      <c r="H15" s="325"/>
      <c r="I15" s="268"/>
      <c r="J15" s="268"/>
      <c r="K15" s="330"/>
      <c r="L15" s="106" t="s">
        <v>34</v>
      </c>
    </row>
    <row r="16" spans="2:15" s="7" customFormat="1" ht="19.5" hidden="1" customHeight="1" x14ac:dyDescent="0.2">
      <c r="B16" s="321" t="s">
        <v>17</v>
      </c>
      <c r="C16" s="321"/>
      <c r="D16" s="115" t="s">
        <v>18</v>
      </c>
      <c r="E16" s="116">
        <v>1</v>
      </c>
      <c r="F16" s="115" t="s">
        <v>9</v>
      </c>
      <c r="G16" s="116" t="s">
        <v>19</v>
      </c>
      <c r="H16" s="117">
        <v>6000</v>
      </c>
      <c r="I16" s="118" t="s">
        <v>42</v>
      </c>
      <c r="J16" s="118" t="s">
        <v>41</v>
      </c>
      <c r="K16" s="119" t="s">
        <v>37</v>
      </c>
      <c r="L16" s="38" t="s">
        <v>34</v>
      </c>
    </row>
    <row r="17" spans="2:12" s="7" customFormat="1" ht="3.75" customHeight="1" thickBot="1" x14ac:dyDescent="0.25">
      <c r="B17" s="304"/>
      <c r="C17" s="304"/>
      <c r="D17" s="304"/>
      <c r="E17" s="304"/>
      <c r="F17" s="304"/>
      <c r="G17" s="304"/>
      <c r="H17" s="304"/>
      <c r="I17" s="304"/>
      <c r="J17" s="304"/>
      <c r="K17" s="304"/>
      <c r="L17" s="304"/>
    </row>
    <row r="18" spans="2:12" s="6" customFormat="1" ht="22.9" customHeight="1" thickBot="1" x14ac:dyDescent="0.25">
      <c r="B18" s="310" t="s">
        <v>182</v>
      </c>
      <c r="C18" s="265"/>
      <c r="D18" s="12" t="s">
        <v>55</v>
      </c>
      <c r="E18" s="15" t="s">
        <v>165</v>
      </c>
      <c r="F18" s="8" t="s">
        <v>9</v>
      </c>
      <c r="G18" s="138" t="s">
        <v>53</v>
      </c>
      <c r="H18" s="139" t="s">
        <v>217</v>
      </c>
      <c r="I18" s="365" t="s">
        <v>215</v>
      </c>
      <c r="J18" s="314"/>
      <c r="K18" s="133"/>
      <c r="L18" s="120"/>
    </row>
    <row r="19" spans="2:12" s="7" customFormat="1" ht="3.75" customHeight="1" thickBot="1" x14ac:dyDescent="0.25">
      <c r="B19" s="304"/>
      <c r="C19" s="304"/>
      <c r="D19" s="304"/>
      <c r="E19" s="304"/>
      <c r="F19" s="304"/>
      <c r="G19" s="304"/>
      <c r="H19" s="304"/>
      <c r="I19" s="304"/>
      <c r="J19" s="304"/>
      <c r="K19" s="304"/>
      <c r="L19" s="304"/>
    </row>
    <row r="20" spans="2:12" s="7" customFormat="1" ht="26.25" customHeight="1" thickBot="1" x14ac:dyDescent="0.25">
      <c r="B20" s="310" t="s">
        <v>63</v>
      </c>
      <c r="C20" s="265"/>
      <c r="D20" s="8" t="s">
        <v>61</v>
      </c>
      <c r="E20" s="15" t="s">
        <v>165</v>
      </c>
      <c r="F20" s="15" t="s">
        <v>9</v>
      </c>
      <c r="G20" s="13" t="s">
        <v>139</v>
      </c>
      <c r="H20" s="9">
        <v>3000</v>
      </c>
      <c r="I20" s="8" t="s">
        <v>178</v>
      </c>
      <c r="J20" s="8" t="s">
        <v>134</v>
      </c>
      <c r="K20" s="75" t="s">
        <v>178</v>
      </c>
      <c r="L20" s="120" t="s">
        <v>34</v>
      </c>
    </row>
    <row r="21" spans="2:12" s="7" customFormat="1" ht="3.75" customHeight="1" x14ac:dyDescent="0.2">
      <c r="B21" s="304"/>
      <c r="C21" s="304"/>
      <c r="D21" s="304"/>
      <c r="E21" s="304"/>
      <c r="F21" s="304"/>
      <c r="G21" s="304"/>
      <c r="H21" s="304"/>
      <c r="I21" s="304"/>
      <c r="J21" s="304"/>
      <c r="K21" s="304"/>
      <c r="L21" s="304"/>
    </row>
    <row r="22" spans="2:12" s="7" customFormat="1" ht="26.25" hidden="1" customHeight="1" thickBot="1" x14ac:dyDescent="0.25">
      <c r="B22" s="293" t="s">
        <v>183</v>
      </c>
      <c r="C22" s="294"/>
      <c r="D22" s="16" t="s">
        <v>121</v>
      </c>
      <c r="E22" s="17">
        <v>21</v>
      </c>
      <c r="F22" s="17">
        <v>552</v>
      </c>
      <c r="G22" s="113">
        <v>33810540</v>
      </c>
      <c r="H22" s="86">
        <v>4000</v>
      </c>
      <c r="I22" s="17" t="s">
        <v>137</v>
      </c>
      <c r="J22" s="114" t="s">
        <v>137</v>
      </c>
      <c r="K22" s="113" t="s">
        <v>162</v>
      </c>
      <c r="L22" s="20" t="s">
        <v>34</v>
      </c>
    </row>
    <row r="23" spans="2:12" s="7" customFormat="1" ht="19.899999999999999" customHeight="1" thickBot="1" x14ac:dyDescent="0.25"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</row>
    <row r="24" spans="2:12" s="7" customFormat="1" ht="20.45" customHeight="1" thickBot="1" x14ac:dyDescent="0.25">
      <c r="B24" s="310" t="s">
        <v>67</v>
      </c>
      <c r="C24" s="265"/>
      <c r="D24" s="8" t="s">
        <v>118</v>
      </c>
      <c r="E24" s="335" t="s">
        <v>192</v>
      </c>
      <c r="F24" s="335"/>
      <c r="G24" s="335"/>
      <c r="H24" s="9">
        <v>800</v>
      </c>
      <c r="I24" s="8"/>
      <c r="J24" s="8" t="s">
        <v>66</v>
      </c>
      <c r="K24" s="75" t="s">
        <v>51</v>
      </c>
      <c r="L24" s="120" t="s">
        <v>34</v>
      </c>
    </row>
    <row r="25" spans="2:12" s="7" customFormat="1" ht="6" customHeight="1" thickBot="1" x14ac:dyDescent="0.25">
      <c r="B25" s="122"/>
      <c r="C25" s="37"/>
      <c r="D25" s="37"/>
      <c r="E25" s="37"/>
      <c r="F25" s="37"/>
      <c r="G25" s="37"/>
      <c r="H25" s="37"/>
      <c r="I25" s="37"/>
      <c r="J25" s="37"/>
      <c r="K25" s="37"/>
      <c r="L25" s="123"/>
    </row>
    <row r="26" spans="2:12" s="7" customFormat="1" ht="20.45" customHeight="1" x14ac:dyDescent="0.2">
      <c r="B26" s="313" t="s">
        <v>129</v>
      </c>
      <c r="C26" s="252"/>
      <c r="D26" s="259" t="s">
        <v>200</v>
      </c>
      <c r="E26" s="266" t="s">
        <v>35</v>
      </c>
      <c r="F26" s="266"/>
      <c r="G26" s="266"/>
      <c r="H26" s="83">
        <v>5000</v>
      </c>
      <c r="I26" s="103" t="s">
        <v>169</v>
      </c>
      <c r="J26" s="253" t="s">
        <v>211</v>
      </c>
      <c r="K26" s="281" t="s">
        <v>51</v>
      </c>
      <c r="L26" s="340" t="s">
        <v>33</v>
      </c>
    </row>
    <row r="27" spans="2:12" s="7" customFormat="1" ht="20.45" customHeight="1" x14ac:dyDescent="0.2">
      <c r="B27" s="360"/>
      <c r="C27" s="270"/>
      <c r="D27" s="279"/>
      <c r="E27" s="267" t="s">
        <v>184</v>
      </c>
      <c r="F27" s="267"/>
      <c r="G27" s="267"/>
      <c r="H27" s="84">
        <v>2500</v>
      </c>
      <c r="I27" s="102" t="s">
        <v>169</v>
      </c>
      <c r="J27" s="355"/>
      <c r="K27" s="353"/>
      <c r="L27" s="341"/>
    </row>
    <row r="28" spans="2:12" s="7" customFormat="1" ht="20.45" customHeight="1" x14ac:dyDescent="0.2">
      <c r="B28" s="361"/>
      <c r="C28" s="258"/>
      <c r="D28" s="359"/>
      <c r="E28" s="267" t="s">
        <v>184</v>
      </c>
      <c r="F28" s="267"/>
      <c r="G28" s="267"/>
      <c r="H28" s="84">
        <v>2500</v>
      </c>
      <c r="I28" s="102" t="s">
        <v>169</v>
      </c>
      <c r="J28" s="254"/>
      <c r="K28" s="354"/>
      <c r="L28" s="342"/>
    </row>
    <row r="29" spans="2:12" s="7" customFormat="1" ht="20.45" customHeight="1" thickBot="1" x14ac:dyDescent="0.25">
      <c r="B29" s="339"/>
      <c r="C29" s="263"/>
      <c r="D29" s="261"/>
      <c r="E29" s="130" t="s">
        <v>165</v>
      </c>
      <c r="F29" s="130" t="s">
        <v>9</v>
      </c>
      <c r="G29" s="130" t="s">
        <v>13</v>
      </c>
      <c r="H29" s="131">
        <v>3000</v>
      </c>
      <c r="I29" s="132" t="s">
        <v>212</v>
      </c>
      <c r="J29" s="282"/>
      <c r="K29" s="278"/>
      <c r="L29" s="343"/>
    </row>
    <row r="30" spans="2:12" s="7" customFormat="1" ht="3.75" hidden="1" customHeight="1" thickBot="1" x14ac:dyDescent="0.25">
      <c r="B30" s="347"/>
      <c r="C30" s="348"/>
      <c r="D30" s="348"/>
      <c r="E30" s="348"/>
      <c r="F30" s="348"/>
      <c r="G30" s="348"/>
      <c r="H30" s="348"/>
      <c r="I30" s="348"/>
      <c r="J30" s="348"/>
      <c r="K30" s="348"/>
      <c r="L30" s="349"/>
    </row>
    <row r="31" spans="2:12" s="7" customFormat="1" ht="26.25" hidden="1" customHeight="1" thickBot="1" x14ac:dyDescent="0.25">
      <c r="B31" s="295" t="s">
        <v>65</v>
      </c>
      <c r="C31" s="274"/>
      <c r="D31" s="8" t="s">
        <v>118</v>
      </c>
      <c r="E31" s="299" t="s">
        <v>21</v>
      </c>
      <c r="F31" s="300"/>
      <c r="G31" s="301"/>
      <c r="H31" s="85">
        <v>2000</v>
      </c>
      <c r="I31" s="15"/>
      <c r="J31" s="14" t="s">
        <v>60</v>
      </c>
      <c r="K31" s="13" t="s">
        <v>46</v>
      </c>
      <c r="L31" s="124" t="s">
        <v>34</v>
      </c>
    </row>
    <row r="32" spans="2:12" s="7" customFormat="1" ht="3.75" hidden="1" customHeight="1" thickBot="1" x14ac:dyDescent="0.25">
      <c r="B32" s="244"/>
      <c r="C32" s="245"/>
      <c r="D32" s="245"/>
      <c r="E32" s="245"/>
      <c r="F32" s="245"/>
      <c r="G32" s="245"/>
      <c r="H32" s="245"/>
      <c r="I32" s="245"/>
      <c r="J32" s="245"/>
      <c r="K32" s="245"/>
      <c r="L32" s="246"/>
    </row>
    <row r="33" spans="2:12" s="7" customFormat="1" ht="19.5" hidden="1" customHeight="1" thickBot="1" x14ac:dyDescent="0.25">
      <c r="B33" s="296" t="s">
        <v>136</v>
      </c>
      <c r="C33" s="297"/>
      <c r="D33" s="88" t="s">
        <v>118</v>
      </c>
      <c r="E33" s="298" t="s">
        <v>21</v>
      </c>
      <c r="F33" s="298"/>
      <c r="G33" s="298"/>
      <c r="H33" s="89">
        <v>1000</v>
      </c>
      <c r="I33" s="90"/>
      <c r="J33" s="90" t="s">
        <v>58</v>
      </c>
      <c r="K33" s="91" t="s">
        <v>163</v>
      </c>
      <c r="L33" s="125" t="s">
        <v>34</v>
      </c>
    </row>
    <row r="34" spans="2:12" s="7" customFormat="1" ht="3.75" customHeight="1" thickBot="1" x14ac:dyDescent="0.25">
      <c r="B34" s="350"/>
      <c r="C34" s="351"/>
      <c r="D34" s="351"/>
      <c r="E34" s="351"/>
      <c r="F34" s="351"/>
      <c r="G34" s="351"/>
      <c r="H34" s="351"/>
      <c r="I34" s="351"/>
      <c r="J34" s="351"/>
      <c r="K34" s="351"/>
      <c r="L34" s="352"/>
    </row>
    <row r="35" spans="2:12" s="7" customFormat="1" ht="20.45" customHeight="1" x14ac:dyDescent="0.2">
      <c r="B35" s="313" t="s">
        <v>187</v>
      </c>
      <c r="C35" s="252"/>
      <c r="D35" s="259" t="s">
        <v>174</v>
      </c>
      <c r="E35" s="266" t="s">
        <v>193</v>
      </c>
      <c r="F35" s="266"/>
      <c r="G35" s="266"/>
      <c r="H35" s="77">
        <v>2000</v>
      </c>
      <c r="I35" s="103" t="s">
        <v>169</v>
      </c>
      <c r="J35" s="31" t="s">
        <v>175</v>
      </c>
      <c r="K35" s="74" t="s">
        <v>186</v>
      </c>
      <c r="L35" s="363" t="s">
        <v>62</v>
      </c>
    </row>
    <row r="36" spans="2:12" s="7" customFormat="1" ht="20.45" customHeight="1" thickBot="1" x14ac:dyDescent="0.25">
      <c r="B36" s="339" t="s">
        <v>188</v>
      </c>
      <c r="C36" s="263"/>
      <c r="D36" s="261"/>
      <c r="E36" s="268" t="s">
        <v>185</v>
      </c>
      <c r="F36" s="268"/>
      <c r="G36" s="268"/>
      <c r="H36" s="79">
        <v>1000</v>
      </c>
      <c r="I36" s="33"/>
      <c r="J36" s="33" t="s">
        <v>175</v>
      </c>
      <c r="K36" s="72" t="s">
        <v>198</v>
      </c>
      <c r="L36" s="364"/>
    </row>
    <row r="37" spans="2:12" s="7" customFormat="1" ht="3.75" customHeight="1" thickBot="1" x14ac:dyDescent="0.25">
      <c r="B37" s="347"/>
      <c r="C37" s="348"/>
      <c r="D37" s="348"/>
      <c r="E37" s="348"/>
      <c r="F37" s="348"/>
      <c r="G37" s="348"/>
      <c r="H37" s="348"/>
      <c r="I37" s="348"/>
      <c r="J37" s="348"/>
      <c r="K37" s="348"/>
      <c r="L37" s="349"/>
    </row>
    <row r="38" spans="2:12" s="7" customFormat="1" ht="20.45" customHeight="1" thickBot="1" x14ac:dyDescent="0.25">
      <c r="B38" s="310" t="s">
        <v>131</v>
      </c>
      <c r="C38" s="265"/>
      <c r="D38" s="8" t="s">
        <v>118</v>
      </c>
      <c r="E38" s="299" t="s">
        <v>216</v>
      </c>
      <c r="F38" s="300"/>
      <c r="G38" s="301"/>
      <c r="H38" s="42">
        <v>1500</v>
      </c>
      <c r="I38" s="70"/>
      <c r="J38" s="8" t="s">
        <v>119</v>
      </c>
      <c r="K38" s="75" t="s">
        <v>120</v>
      </c>
      <c r="L38" s="120" t="s">
        <v>34</v>
      </c>
    </row>
    <row r="39" spans="2:12" s="7" customFormat="1" ht="3.75" customHeight="1" thickBot="1" x14ac:dyDescent="0.25">
      <c r="B39" s="350"/>
      <c r="C39" s="351"/>
      <c r="D39" s="351"/>
      <c r="E39" s="351"/>
      <c r="F39" s="351"/>
      <c r="G39" s="351"/>
      <c r="H39" s="351"/>
      <c r="I39" s="351"/>
      <c r="J39" s="351"/>
      <c r="K39" s="351"/>
      <c r="L39" s="352"/>
    </row>
    <row r="40" spans="2:12" s="7" customFormat="1" ht="20.45" customHeight="1" x14ac:dyDescent="0.2">
      <c r="B40" s="313" t="s">
        <v>130</v>
      </c>
      <c r="C40" s="252"/>
      <c r="D40" s="259" t="s">
        <v>190</v>
      </c>
      <c r="E40" s="302" t="s">
        <v>21</v>
      </c>
      <c r="F40" s="302"/>
      <c r="G40" s="302"/>
      <c r="H40" s="77">
        <v>1000</v>
      </c>
      <c r="I40" s="31" t="s">
        <v>166</v>
      </c>
      <c r="J40" s="31"/>
      <c r="K40" s="357" t="s">
        <v>199</v>
      </c>
      <c r="L40" s="363" t="s">
        <v>62</v>
      </c>
    </row>
    <row r="41" spans="2:12" s="7" customFormat="1" ht="20.45" customHeight="1" x14ac:dyDescent="0.2">
      <c r="B41" s="360"/>
      <c r="C41" s="270"/>
      <c r="D41" s="279"/>
      <c r="E41" s="356" t="s">
        <v>166</v>
      </c>
      <c r="F41" s="356"/>
      <c r="G41" s="356"/>
      <c r="H41" s="78">
        <v>10000</v>
      </c>
      <c r="I41" s="102" t="s">
        <v>169</v>
      </c>
      <c r="J41" s="73"/>
      <c r="K41" s="358"/>
      <c r="L41" s="372"/>
    </row>
    <row r="42" spans="2:12" s="7" customFormat="1" ht="20.45" customHeight="1" x14ac:dyDescent="0.2">
      <c r="B42" s="360"/>
      <c r="C42" s="270"/>
      <c r="D42" s="279"/>
      <c r="E42" s="356" t="s">
        <v>189</v>
      </c>
      <c r="F42" s="356"/>
      <c r="G42" s="356"/>
      <c r="H42" s="78">
        <v>2000</v>
      </c>
      <c r="I42" s="102" t="s">
        <v>169</v>
      </c>
      <c r="J42" s="4"/>
      <c r="K42" s="358"/>
      <c r="L42" s="372"/>
    </row>
    <row r="43" spans="2:12" s="7" customFormat="1" ht="20.45" customHeight="1" thickBot="1" x14ac:dyDescent="0.25">
      <c r="B43" s="339"/>
      <c r="C43" s="263"/>
      <c r="D43" s="261"/>
      <c r="E43" s="371" t="s">
        <v>173</v>
      </c>
      <c r="F43" s="371"/>
      <c r="G43" s="371"/>
      <c r="H43" s="79">
        <v>10000</v>
      </c>
      <c r="I43" s="104" t="s">
        <v>169</v>
      </c>
      <c r="J43" s="33"/>
      <c r="K43" s="294"/>
      <c r="L43" s="364"/>
    </row>
    <row r="44" spans="2:12" s="7" customFormat="1" ht="4.1500000000000004" customHeight="1" thickBot="1" x14ac:dyDescent="0.25">
      <c r="B44" s="126"/>
      <c r="C44" s="95"/>
      <c r="D44" s="96"/>
      <c r="E44" s="97"/>
      <c r="F44" s="97"/>
      <c r="G44" s="97"/>
      <c r="H44" s="98"/>
      <c r="I44" s="96"/>
      <c r="J44" s="96"/>
      <c r="K44" s="99"/>
      <c r="L44" s="127"/>
    </row>
    <row r="45" spans="2:12" s="7" customFormat="1" ht="26.25" hidden="1" customHeight="1" thickBot="1" x14ac:dyDescent="0.25">
      <c r="B45" s="366" t="s">
        <v>179</v>
      </c>
      <c r="C45" s="367"/>
      <c r="D45" s="87" t="s">
        <v>118</v>
      </c>
      <c r="E45" s="368" t="s">
        <v>169</v>
      </c>
      <c r="F45" s="369"/>
      <c r="G45" s="370"/>
      <c r="H45" s="92"/>
      <c r="I45" s="93"/>
      <c r="J45" s="87"/>
      <c r="K45" s="94" t="s">
        <v>132</v>
      </c>
      <c r="L45" s="121" t="s">
        <v>62</v>
      </c>
    </row>
    <row r="46" spans="2:12" s="7" customFormat="1" ht="4.1500000000000004" hidden="1" customHeight="1" thickBot="1" x14ac:dyDescent="0.25">
      <c r="B46" s="128"/>
      <c r="C46" s="43"/>
      <c r="D46" s="44"/>
      <c r="E46" s="82"/>
      <c r="F46" s="82"/>
      <c r="G46" s="82"/>
      <c r="H46" s="45"/>
      <c r="I46" s="44"/>
      <c r="J46" s="44"/>
      <c r="K46" s="71"/>
      <c r="L46" s="129"/>
    </row>
    <row r="47" spans="2:12" s="7" customFormat="1" ht="4.1500000000000004" hidden="1" customHeight="1" thickBot="1" x14ac:dyDescent="0.25">
      <c r="B47" s="128"/>
      <c r="C47" s="43"/>
      <c r="D47" s="44"/>
      <c r="E47" s="82"/>
      <c r="F47" s="82"/>
      <c r="G47" s="82"/>
      <c r="H47" s="45"/>
      <c r="I47" s="44"/>
      <c r="J47" s="44"/>
      <c r="K47" s="71"/>
      <c r="L47" s="129"/>
    </row>
    <row r="48" spans="2:12" s="7" customFormat="1" ht="26.25" hidden="1" customHeight="1" thickBot="1" x14ac:dyDescent="0.25">
      <c r="B48" s="310" t="s">
        <v>176</v>
      </c>
      <c r="C48" s="265"/>
      <c r="D48" s="8" t="s">
        <v>118</v>
      </c>
      <c r="E48" s="344" t="s">
        <v>180</v>
      </c>
      <c r="F48" s="345"/>
      <c r="G48" s="346"/>
      <c r="H48" s="42">
        <v>2000</v>
      </c>
      <c r="I48" s="70"/>
      <c r="J48" s="8"/>
      <c r="K48" s="75" t="s">
        <v>51</v>
      </c>
      <c r="L48" s="120" t="s">
        <v>177</v>
      </c>
    </row>
    <row r="49" spans="2:12" s="7" customFormat="1" ht="19.899999999999999" customHeight="1" x14ac:dyDescent="0.2">
      <c r="B49" s="313" t="s">
        <v>197</v>
      </c>
      <c r="C49" s="252"/>
      <c r="D49" s="259" t="s">
        <v>196</v>
      </c>
      <c r="E49" s="302" t="s">
        <v>194</v>
      </c>
      <c r="F49" s="302"/>
      <c r="G49" s="302"/>
      <c r="H49" s="77">
        <v>2000</v>
      </c>
      <c r="I49" s="103" t="s">
        <v>169</v>
      </c>
      <c r="J49" s="111"/>
      <c r="K49" s="357" t="s">
        <v>195</v>
      </c>
      <c r="L49" s="363" t="s">
        <v>62</v>
      </c>
    </row>
    <row r="50" spans="2:12" s="7" customFormat="1" ht="19.899999999999999" customHeight="1" thickBot="1" x14ac:dyDescent="0.25">
      <c r="B50" s="339"/>
      <c r="C50" s="263"/>
      <c r="D50" s="261"/>
      <c r="E50" s="371" t="s">
        <v>167</v>
      </c>
      <c r="F50" s="371"/>
      <c r="G50" s="371"/>
      <c r="H50" s="79">
        <v>2000</v>
      </c>
      <c r="I50" s="104" t="s">
        <v>169</v>
      </c>
      <c r="J50" s="33"/>
      <c r="K50" s="294"/>
      <c r="L50" s="364"/>
    </row>
    <row r="51" spans="2:12" s="7" customFormat="1" ht="26.25" customHeight="1" thickBot="1" x14ac:dyDescent="0.25">
      <c r="B51" s="35"/>
      <c r="C51" s="35"/>
      <c r="D51" s="36"/>
      <c r="E51" s="66"/>
      <c r="F51" s="66"/>
      <c r="G51" s="66"/>
      <c r="H51" s="105"/>
      <c r="I51" s="36"/>
      <c r="J51" s="36"/>
      <c r="K51" s="37"/>
      <c r="L51" s="38"/>
    </row>
    <row r="52" spans="2:12" s="7" customFormat="1" ht="26.25" customHeight="1" thickBot="1" x14ac:dyDescent="0.25">
      <c r="B52" s="336" t="s">
        <v>25</v>
      </c>
      <c r="C52" s="337"/>
      <c r="D52" s="337"/>
      <c r="E52" s="337"/>
      <c r="F52" s="337"/>
      <c r="G52" s="337"/>
      <c r="H52" s="337"/>
      <c r="I52" s="337"/>
      <c r="J52" s="337"/>
      <c r="K52" s="337"/>
      <c r="L52" s="338"/>
    </row>
    <row r="53" spans="2:12" ht="46.15" customHeight="1" thickBot="1" x14ac:dyDescent="0.25">
      <c r="B53" s="333" t="s">
        <v>26</v>
      </c>
      <c r="C53" s="334"/>
      <c r="D53" s="76" t="s">
        <v>3</v>
      </c>
      <c r="E53" s="76" t="s">
        <v>164</v>
      </c>
      <c r="F53" s="76" t="s">
        <v>4</v>
      </c>
      <c r="G53" s="76" t="s">
        <v>5</v>
      </c>
      <c r="H53" s="76" t="s">
        <v>6</v>
      </c>
      <c r="I53" s="18" t="s">
        <v>7</v>
      </c>
      <c r="J53" s="18" t="s">
        <v>40</v>
      </c>
      <c r="K53" s="18" t="s">
        <v>0</v>
      </c>
      <c r="L53" s="110" t="s">
        <v>32</v>
      </c>
    </row>
    <row r="54" spans="2:12" ht="25.5" customHeight="1" thickBot="1" x14ac:dyDescent="0.25">
      <c r="B54" s="331" t="s">
        <v>27</v>
      </c>
      <c r="C54" s="332"/>
      <c r="D54" s="107" t="s">
        <v>28</v>
      </c>
      <c r="E54" s="17" t="s">
        <v>165</v>
      </c>
      <c r="F54" s="16" t="s">
        <v>9</v>
      </c>
      <c r="G54" s="16" t="s">
        <v>29</v>
      </c>
      <c r="H54" s="80">
        <v>10000</v>
      </c>
      <c r="I54" s="107" t="s">
        <v>30</v>
      </c>
      <c r="J54" s="107" t="s">
        <v>50</v>
      </c>
      <c r="K54" s="108" t="s">
        <v>49</v>
      </c>
      <c r="L54" s="109" t="s">
        <v>34</v>
      </c>
    </row>
  </sheetData>
  <mergeCells count="84">
    <mergeCell ref="B49:C50"/>
    <mergeCell ref="B38:C38"/>
    <mergeCell ref="E38:G38"/>
    <mergeCell ref="B45:C45"/>
    <mergeCell ref="E45:G45"/>
    <mergeCell ref="B39:L39"/>
    <mergeCell ref="B40:C43"/>
    <mergeCell ref="E42:G42"/>
    <mergeCell ref="L49:L50"/>
    <mergeCell ref="D49:D50"/>
    <mergeCell ref="E49:G49"/>
    <mergeCell ref="E50:G50"/>
    <mergeCell ref="K49:K50"/>
    <mergeCell ref="D40:D43"/>
    <mergeCell ref="E43:G43"/>
    <mergeCell ref="L40:L43"/>
    <mergeCell ref="K40:K43"/>
    <mergeCell ref="E10:E11"/>
    <mergeCell ref="D26:D29"/>
    <mergeCell ref="E28:G28"/>
    <mergeCell ref="B30:L30"/>
    <mergeCell ref="B26:C29"/>
    <mergeCell ref="B20:C20"/>
    <mergeCell ref="B21:L21"/>
    <mergeCell ref="B22:C22"/>
    <mergeCell ref="B10:C10"/>
    <mergeCell ref="E26:G26"/>
    <mergeCell ref="L35:L36"/>
    <mergeCell ref="B13:C15"/>
    <mergeCell ref="H10:H11"/>
    <mergeCell ref="F10:F11"/>
    <mergeCell ref="I18:J18"/>
    <mergeCell ref="B54:C54"/>
    <mergeCell ref="B53:C53"/>
    <mergeCell ref="E24:G24"/>
    <mergeCell ref="B52:L52"/>
    <mergeCell ref="B36:C36"/>
    <mergeCell ref="E36:G36"/>
    <mergeCell ref="L26:L29"/>
    <mergeCell ref="B48:C48"/>
    <mergeCell ref="E48:G48"/>
    <mergeCell ref="B37:L37"/>
    <mergeCell ref="B34:L34"/>
    <mergeCell ref="K26:K29"/>
    <mergeCell ref="B24:C24"/>
    <mergeCell ref="J26:J29"/>
    <mergeCell ref="E27:G27"/>
    <mergeCell ref="E41:G41"/>
    <mergeCell ref="I8:J8"/>
    <mergeCell ref="B2:L3"/>
    <mergeCell ref="B16:C16"/>
    <mergeCell ref="B6:C6"/>
    <mergeCell ref="B8:C8"/>
    <mergeCell ref="H13:H15"/>
    <mergeCell ref="I13:I15"/>
    <mergeCell ref="D13:D15"/>
    <mergeCell ref="J13:J15"/>
    <mergeCell ref="B11:C11"/>
    <mergeCell ref="D10:D11"/>
    <mergeCell ref="F13:F15"/>
    <mergeCell ref="G13:G15"/>
    <mergeCell ref="K13:K15"/>
    <mergeCell ref="E40:G40"/>
    <mergeCell ref="N5:O5"/>
    <mergeCell ref="B9:L9"/>
    <mergeCell ref="B12:L12"/>
    <mergeCell ref="B17:L17"/>
    <mergeCell ref="B19:L19"/>
    <mergeCell ref="J10:J11"/>
    <mergeCell ref="K10:K11"/>
    <mergeCell ref="E13:E15"/>
    <mergeCell ref="I10:I11"/>
    <mergeCell ref="G10:G11"/>
    <mergeCell ref="N6:O6"/>
    <mergeCell ref="B18:C18"/>
    <mergeCell ref="L10:L11"/>
    <mergeCell ref="B35:C35"/>
    <mergeCell ref="E35:G35"/>
    <mergeCell ref="D35:D36"/>
    <mergeCell ref="B32:L32"/>
    <mergeCell ref="B31:C31"/>
    <mergeCell ref="B33:C33"/>
    <mergeCell ref="E33:G33"/>
    <mergeCell ref="E31:G31"/>
  </mergeCells>
  <pageMargins left="0.51181102362204722" right="0.51181102362204722" top="0.78740157480314965" bottom="0.78740157480314965" header="0.31496062992125984" footer="0.31496062992125984"/>
  <pageSetup paperSize="9" scale="8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2:O81"/>
  <sheetViews>
    <sheetView topLeftCell="A13" zoomScale="130" zoomScaleNormal="130" zoomScaleSheetLayoutView="100" workbookViewId="0">
      <selection activeCell="I11" sqref="I11"/>
    </sheetView>
  </sheetViews>
  <sheetFormatPr defaultRowHeight="12.75" x14ac:dyDescent="0.2"/>
  <cols>
    <col min="1" max="1" width="8.85546875" style="7"/>
    <col min="2" max="2" width="7" customWidth="1"/>
    <col min="3" max="3" width="12.28515625" customWidth="1"/>
    <col min="4" max="4" width="5.28515625" customWidth="1"/>
    <col min="5" max="5" width="3.28515625" customWidth="1"/>
    <col min="6" max="6" width="6.28515625" customWidth="1"/>
    <col min="7" max="7" width="3.7109375" customWidth="1"/>
    <col min="8" max="8" width="11.140625" customWidth="1"/>
    <col min="9" max="9" width="15.28515625" customWidth="1"/>
    <col min="10" max="10" width="8.5703125" customWidth="1"/>
    <col min="11" max="12" width="7.140625" customWidth="1"/>
  </cols>
  <sheetData>
    <row r="2" spans="1:12" ht="13.15" customHeight="1" x14ac:dyDescent="0.2">
      <c r="C2" s="389" t="s">
        <v>209</v>
      </c>
      <c r="D2" s="390"/>
      <c r="E2" s="390"/>
      <c r="F2" s="390"/>
      <c r="G2" s="390"/>
      <c r="H2" s="390"/>
      <c r="I2" s="390"/>
      <c r="J2" s="390"/>
      <c r="K2" s="391"/>
      <c r="L2" s="159"/>
    </row>
    <row r="3" spans="1:12" ht="13.15" customHeight="1" x14ac:dyDescent="0.2">
      <c r="C3" s="392"/>
      <c r="D3" s="393"/>
      <c r="E3" s="393"/>
      <c r="F3" s="393"/>
      <c r="G3" s="393"/>
      <c r="H3" s="393"/>
      <c r="I3" s="393"/>
      <c r="J3" s="393"/>
      <c r="K3" s="394"/>
      <c r="L3" s="159"/>
    </row>
    <row r="4" spans="1:12" ht="10.9" customHeight="1" x14ac:dyDescent="0.2"/>
    <row r="5" spans="1:12" ht="36" x14ac:dyDescent="0.2">
      <c r="C5" s="140" t="s">
        <v>72</v>
      </c>
      <c r="D5" s="395" t="s">
        <v>168</v>
      </c>
      <c r="E5" s="395"/>
      <c r="F5" s="395"/>
      <c r="G5" s="395"/>
      <c r="H5" s="141" t="s">
        <v>170</v>
      </c>
      <c r="I5" s="141" t="s">
        <v>169</v>
      </c>
      <c r="J5" s="396" t="s">
        <v>171</v>
      </c>
      <c r="K5" s="396"/>
      <c r="L5" s="68"/>
    </row>
    <row r="6" spans="1:12" x14ac:dyDescent="0.2">
      <c r="C6" s="68"/>
      <c r="D6" s="67"/>
      <c r="E6" s="67"/>
      <c r="F6" s="67"/>
      <c r="G6" s="67"/>
      <c r="H6" s="143"/>
      <c r="I6" s="143"/>
      <c r="J6" s="68"/>
      <c r="K6" s="68"/>
      <c r="L6" s="68"/>
    </row>
    <row r="7" spans="1:12" x14ac:dyDescent="0.2">
      <c r="C7" s="134"/>
      <c r="D7" s="135"/>
      <c r="E7" s="135"/>
      <c r="F7" s="135"/>
      <c r="G7" s="135"/>
      <c r="H7" s="137"/>
      <c r="I7" s="135"/>
      <c r="J7" s="135"/>
      <c r="K7" s="136"/>
      <c r="L7" s="156"/>
    </row>
    <row r="8" spans="1:12" x14ac:dyDescent="0.2">
      <c r="A8" s="380"/>
      <c r="C8" s="388" t="s">
        <v>203</v>
      </c>
      <c r="D8" s="375" t="s">
        <v>246</v>
      </c>
      <c r="E8" s="376"/>
      <c r="F8" s="376"/>
      <c r="G8" s="377"/>
      <c r="H8" s="84"/>
      <c r="I8" s="84">
        <v>5000</v>
      </c>
      <c r="J8" s="270"/>
      <c r="K8" s="270"/>
      <c r="L8" s="35"/>
    </row>
    <row r="9" spans="1:12" x14ac:dyDescent="0.2">
      <c r="A9" s="380"/>
      <c r="C9" s="388"/>
      <c r="D9" s="375" t="s">
        <v>227</v>
      </c>
      <c r="E9" s="376"/>
      <c r="F9" s="376"/>
      <c r="G9" s="377"/>
      <c r="H9" s="161">
        <v>1000</v>
      </c>
      <c r="I9" s="164" t="s">
        <v>247</v>
      </c>
      <c r="J9" s="378" t="s">
        <v>219</v>
      </c>
      <c r="K9" s="379"/>
      <c r="L9" s="35"/>
    </row>
    <row r="10" spans="1:12" x14ac:dyDescent="0.2">
      <c r="A10" s="380"/>
      <c r="C10" s="388"/>
      <c r="D10" s="375" t="s">
        <v>245</v>
      </c>
      <c r="E10" s="376"/>
      <c r="F10" s="376"/>
      <c r="G10" s="377"/>
      <c r="H10" s="84"/>
      <c r="I10" s="84">
        <v>6000</v>
      </c>
      <c r="J10" s="270"/>
      <c r="K10" s="270"/>
      <c r="L10" s="35"/>
    </row>
    <row r="11" spans="1:12" x14ac:dyDescent="0.2">
      <c r="A11" s="380"/>
      <c r="C11" s="388"/>
      <c r="D11" s="375" t="s">
        <v>244</v>
      </c>
      <c r="E11" s="376"/>
      <c r="F11" s="376"/>
      <c r="G11" s="377"/>
      <c r="H11" s="84"/>
      <c r="I11" s="84">
        <v>5000</v>
      </c>
      <c r="J11" s="270"/>
      <c r="K11" s="270"/>
      <c r="L11" s="35"/>
    </row>
    <row r="12" spans="1:12" x14ac:dyDescent="0.2">
      <c r="C12" s="35"/>
      <c r="D12" s="66"/>
      <c r="E12" s="66"/>
      <c r="F12" s="66"/>
      <c r="G12" s="66"/>
      <c r="H12" s="69"/>
      <c r="I12" s="69"/>
      <c r="J12" s="35"/>
      <c r="K12" s="35"/>
      <c r="L12" s="35"/>
    </row>
    <row r="13" spans="1:12" x14ac:dyDescent="0.2">
      <c r="A13" s="380"/>
      <c r="C13" s="373" t="s">
        <v>204</v>
      </c>
      <c r="D13" s="375" t="s">
        <v>35</v>
      </c>
      <c r="E13" s="376"/>
      <c r="F13" s="376"/>
      <c r="G13" s="377"/>
      <c r="H13" s="84"/>
      <c r="I13" s="84">
        <v>5000</v>
      </c>
      <c r="J13" s="270"/>
      <c r="K13" s="270"/>
      <c r="L13" s="35"/>
    </row>
    <row r="14" spans="1:12" x14ac:dyDescent="0.2">
      <c r="A14" s="380"/>
      <c r="C14" s="381"/>
      <c r="D14" s="375" t="s">
        <v>202</v>
      </c>
      <c r="E14" s="376"/>
      <c r="F14" s="376"/>
      <c r="G14" s="377"/>
      <c r="H14" s="84"/>
      <c r="I14" s="84">
        <v>3000</v>
      </c>
      <c r="J14" s="270"/>
      <c r="K14" s="270"/>
      <c r="L14" s="35"/>
    </row>
    <row r="15" spans="1:12" x14ac:dyDescent="0.2">
      <c r="A15" s="380"/>
      <c r="C15" s="381"/>
      <c r="D15" s="375" t="s">
        <v>24</v>
      </c>
      <c r="E15" s="376"/>
      <c r="F15" s="376"/>
      <c r="G15" s="377"/>
      <c r="H15" s="84">
        <v>3000</v>
      </c>
      <c r="I15" s="84"/>
      <c r="J15" s="270" t="s">
        <v>224</v>
      </c>
      <c r="K15" s="270"/>
      <c r="L15" s="35"/>
    </row>
    <row r="16" spans="1:12" x14ac:dyDescent="0.2">
      <c r="A16" s="380"/>
      <c r="C16" s="381"/>
      <c r="D16" s="375" t="s">
        <v>210</v>
      </c>
      <c r="E16" s="376"/>
      <c r="F16" s="376"/>
      <c r="G16" s="377"/>
      <c r="H16" s="84"/>
      <c r="I16" s="84">
        <v>3000</v>
      </c>
      <c r="J16" s="270"/>
      <c r="K16" s="270"/>
      <c r="L16" s="35"/>
    </row>
    <row r="17" spans="1:12" x14ac:dyDescent="0.2">
      <c r="A17" s="380"/>
      <c r="C17" s="381"/>
      <c r="D17" s="375" t="s">
        <v>218</v>
      </c>
      <c r="E17" s="376"/>
      <c r="F17" s="376"/>
      <c r="G17" s="377"/>
      <c r="H17" s="84"/>
      <c r="I17" s="84">
        <v>2000</v>
      </c>
      <c r="J17" s="387"/>
      <c r="K17" s="387"/>
      <c r="L17" s="157"/>
    </row>
    <row r="18" spans="1:12" x14ac:dyDescent="0.2">
      <c r="A18" s="380"/>
      <c r="C18" s="374"/>
      <c r="D18" s="375" t="s">
        <v>249</v>
      </c>
      <c r="E18" s="376"/>
      <c r="F18" s="376"/>
      <c r="G18" s="377"/>
      <c r="H18" s="84"/>
      <c r="I18" s="84">
        <v>3000</v>
      </c>
      <c r="J18" s="270"/>
      <c r="K18" s="270"/>
      <c r="L18" s="35"/>
    </row>
    <row r="19" spans="1:12" x14ac:dyDescent="0.2">
      <c r="C19" s="35"/>
      <c r="D19" s="66"/>
      <c r="E19" s="66"/>
      <c r="F19" s="66"/>
      <c r="G19" s="66"/>
      <c r="H19" s="69"/>
      <c r="I19" s="69"/>
      <c r="J19" s="35"/>
      <c r="K19" s="35"/>
      <c r="L19" s="35"/>
    </row>
    <row r="20" spans="1:12" x14ac:dyDescent="0.2">
      <c r="A20" s="155"/>
      <c r="C20" s="373" t="s">
        <v>205</v>
      </c>
      <c r="D20" s="376" t="s">
        <v>173</v>
      </c>
      <c r="E20" s="376"/>
      <c r="F20" s="376"/>
      <c r="G20" s="377"/>
      <c r="H20" s="84"/>
      <c r="I20" s="84">
        <v>10000</v>
      </c>
      <c r="J20" s="378"/>
      <c r="K20" s="379"/>
      <c r="L20" s="35"/>
    </row>
    <row r="21" spans="1:12" x14ac:dyDescent="0.2">
      <c r="A21" s="155"/>
      <c r="C21" s="374"/>
      <c r="D21" s="267" t="s">
        <v>260</v>
      </c>
      <c r="E21" s="267"/>
      <c r="F21" s="267"/>
      <c r="G21" s="267"/>
      <c r="H21" s="84"/>
      <c r="I21" s="84">
        <v>5000</v>
      </c>
      <c r="J21" s="270"/>
      <c r="K21" s="270"/>
      <c r="L21" s="35"/>
    </row>
    <row r="22" spans="1:12" x14ac:dyDescent="0.2">
      <c r="H22" s="5"/>
    </row>
    <row r="23" spans="1:12" x14ac:dyDescent="0.2">
      <c r="A23" s="380"/>
      <c r="C23" s="373" t="s">
        <v>206</v>
      </c>
      <c r="D23" s="375" t="s">
        <v>194</v>
      </c>
      <c r="E23" s="376"/>
      <c r="F23" s="376"/>
      <c r="G23" s="377"/>
      <c r="H23" s="84"/>
      <c r="I23" s="84">
        <v>2000</v>
      </c>
      <c r="J23" s="270"/>
      <c r="K23" s="270"/>
      <c r="L23" s="35"/>
    </row>
    <row r="24" spans="1:12" x14ac:dyDescent="0.2">
      <c r="A24" s="380"/>
      <c r="C24" s="381"/>
      <c r="D24" s="375" t="s">
        <v>167</v>
      </c>
      <c r="E24" s="376"/>
      <c r="F24" s="376"/>
      <c r="G24" s="377"/>
      <c r="H24" s="84"/>
      <c r="I24" s="84">
        <v>3000</v>
      </c>
      <c r="J24" s="270"/>
      <c r="K24" s="270"/>
      <c r="L24" s="35"/>
    </row>
    <row r="25" spans="1:12" x14ac:dyDescent="0.2">
      <c r="A25" s="380"/>
      <c r="C25" s="381"/>
      <c r="D25" s="375" t="s">
        <v>252</v>
      </c>
      <c r="E25" s="376"/>
      <c r="F25" s="376"/>
      <c r="G25" s="377"/>
      <c r="H25" s="84"/>
      <c r="I25" s="84">
        <v>10000</v>
      </c>
      <c r="J25" s="270"/>
      <c r="K25" s="270"/>
      <c r="L25" s="35"/>
    </row>
    <row r="26" spans="1:12" x14ac:dyDescent="0.2">
      <c r="A26" s="380"/>
      <c r="C26" s="374"/>
      <c r="D26" s="375" t="s">
        <v>222</v>
      </c>
      <c r="E26" s="376"/>
      <c r="F26" s="376"/>
      <c r="G26" s="377"/>
      <c r="H26" s="84">
        <v>3000</v>
      </c>
      <c r="I26" s="84"/>
      <c r="J26" s="270" t="s">
        <v>223</v>
      </c>
      <c r="K26" s="270"/>
      <c r="L26" s="35"/>
    </row>
    <row r="27" spans="1:12" x14ac:dyDescent="0.2">
      <c r="H27" s="5"/>
    </row>
    <row r="28" spans="1:12" x14ac:dyDescent="0.2">
      <c r="A28" s="155"/>
      <c r="C28" s="388" t="s">
        <v>248</v>
      </c>
      <c r="D28" s="267" t="s">
        <v>207</v>
      </c>
      <c r="E28" s="267"/>
      <c r="F28" s="267"/>
      <c r="G28" s="267"/>
      <c r="H28" s="84">
        <v>5000</v>
      </c>
      <c r="I28" s="165">
        <v>10000</v>
      </c>
      <c r="J28" s="270" t="s">
        <v>225</v>
      </c>
      <c r="K28" s="270"/>
      <c r="L28" s="35"/>
    </row>
    <row r="29" spans="1:12" x14ac:dyDescent="0.2">
      <c r="A29" s="155"/>
      <c r="C29" s="388"/>
      <c r="D29" s="267" t="s">
        <v>263</v>
      </c>
      <c r="E29" s="267"/>
      <c r="F29" s="267"/>
      <c r="G29" s="267"/>
      <c r="H29" s="84"/>
      <c r="I29" s="84">
        <v>1000</v>
      </c>
      <c r="J29" s="270" t="s">
        <v>261</v>
      </c>
      <c r="K29" s="270"/>
      <c r="L29" s="35"/>
    </row>
    <row r="30" spans="1:12" x14ac:dyDescent="0.2">
      <c r="A30" s="155"/>
      <c r="C30" s="388"/>
      <c r="D30" s="375" t="s">
        <v>262</v>
      </c>
      <c r="E30" s="376"/>
      <c r="F30" s="376"/>
      <c r="G30" s="377"/>
      <c r="H30" s="84"/>
      <c r="I30" s="84">
        <v>1000</v>
      </c>
      <c r="J30" s="378"/>
      <c r="K30" s="379"/>
      <c r="L30" s="35"/>
    </row>
    <row r="31" spans="1:12" x14ac:dyDescent="0.2">
      <c r="A31" s="155"/>
      <c r="C31" s="388"/>
      <c r="D31" s="267" t="s">
        <v>254</v>
      </c>
      <c r="E31" s="267"/>
      <c r="F31" s="267"/>
      <c r="G31" s="267"/>
      <c r="H31" s="84">
        <v>2000</v>
      </c>
      <c r="I31" s="84">
        <v>10000</v>
      </c>
      <c r="J31" s="378" t="s">
        <v>255</v>
      </c>
      <c r="K31" s="379"/>
      <c r="L31" s="35"/>
    </row>
    <row r="32" spans="1:12" x14ac:dyDescent="0.2">
      <c r="A32" s="155"/>
      <c r="H32" s="5"/>
    </row>
    <row r="33" spans="1:15" x14ac:dyDescent="0.2">
      <c r="A33" s="155"/>
      <c r="C33" s="142" t="s">
        <v>221</v>
      </c>
      <c r="D33" s="375" t="s">
        <v>258</v>
      </c>
      <c r="E33" s="376"/>
      <c r="F33" s="376"/>
      <c r="G33" s="377"/>
      <c r="H33" s="84">
        <v>5000</v>
      </c>
      <c r="I33" s="84"/>
      <c r="J33" s="378" t="s">
        <v>226</v>
      </c>
      <c r="K33" s="379"/>
      <c r="L33" s="35"/>
    </row>
    <row r="34" spans="1:15" x14ac:dyDescent="0.2">
      <c r="A34" s="155"/>
      <c r="H34" s="5"/>
    </row>
    <row r="35" spans="1:15" x14ac:dyDescent="0.2">
      <c r="A35" s="155"/>
      <c r="C35" s="142" t="s">
        <v>208</v>
      </c>
      <c r="D35" s="375" t="s">
        <v>193</v>
      </c>
      <c r="E35" s="376"/>
      <c r="F35" s="376"/>
      <c r="G35" s="377"/>
      <c r="H35" s="84">
        <v>800</v>
      </c>
      <c r="I35" s="84"/>
      <c r="J35" s="378" t="s">
        <v>267</v>
      </c>
      <c r="K35" s="379"/>
      <c r="L35" s="35"/>
    </row>
    <row r="36" spans="1:15" x14ac:dyDescent="0.2">
      <c r="A36" s="155"/>
      <c r="C36" s="35"/>
      <c r="D36" s="66"/>
      <c r="E36" s="66"/>
      <c r="F36" s="66"/>
      <c r="G36" s="66"/>
      <c r="H36" s="69"/>
      <c r="I36" s="69"/>
      <c r="J36" s="35"/>
      <c r="K36" s="35"/>
      <c r="L36" s="35"/>
    </row>
    <row r="37" spans="1:15" x14ac:dyDescent="0.2">
      <c r="A37" s="155"/>
      <c r="C37" s="388">
        <v>318</v>
      </c>
      <c r="D37" s="375" t="s">
        <v>253</v>
      </c>
      <c r="E37" s="376"/>
      <c r="F37" s="376"/>
      <c r="G37" s="377"/>
      <c r="H37" s="84">
        <v>1500</v>
      </c>
      <c r="I37" s="84"/>
      <c r="J37" s="378" t="s">
        <v>269</v>
      </c>
      <c r="K37" s="379"/>
      <c r="L37" s="35"/>
    </row>
    <row r="38" spans="1:15" x14ac:dyDescent="0.2">
      <c r="A38" s="155"/>
      <c r="C38" s="388"/>
      <c r="D38" s="375" t="s">
        <v>251</v>
      </c>
      <c r="E38" s="376"/>
      <c r="F38" s="376"/>
      <c r="G38" s="377"/>
      <c r="H38" s="84"/>
      <c r="I38" s="84">
        <v>2000</v>
      </c>
      <c r="J38" s="378"/>
      <c r="K38" s="379"/>
      <c r="L38" s="35"/>
    </row>
    <row r="39" spans="1:15" x14ac:dyDescent="0.2">
      <c r="A39" s="155"/>
      <c r="C39" s="35"/>
      <c r="D39" s="66"/>
      <c r="E39" s="66"/>
      <c r="F39" s="66"/>
      <c r="G39" s="66"/>
      <c r="H39" s="69"/>
      <c r="I39" s="69"/>
      <c r="J39" s="35"/>
      <c r="K39" s="35"/>
      <c r="L39" s="35"/>
    </row>
    <row r="40" spans="1:15" x14ac:dyDescent="0.2">
      <c r="A40" s="155"/>
      <c r="C40" s="142" t="s">
        <v>265</v>
      </c>
      <c r="D40" s="375" t="s">
        <v>266</v>
      </c>
      <c r="E40" s="376"/>
      <c r="F40" s="376"/>
      <c r="G40" s="377"/>
      <c r="H40" s="84"/>
      <c r="I40" s="84">
        <v>1000</v>
      </c>
      <c r="J40" s="378"/>
      <c r="K40" s="379"/>
      <c r="L40" s="35"/>
    </row>
    <row r="41" spans="1:15" x14ac:dyDescent="0.2">
      <c r="A41" s="155"/>
      <c r="C41" s="35"/>
      <c r="D41" s="66"/>
      <c r="E41" s="66"/>
      <c r="F41" s="66"/>
      <c r="G41" s="66"/>
      <c r="H41" s="69"/>
      <c r="I41" s="69"/>
      <c r="J41" s="35"/>
      <c r="K41" s="35"/>
      <c r="L41" s="35"/>
    </row>
    <row r="42" spans="1:15" x14ac:dyDescent="0.2">
      <c r="A42" s="155"/>
      <c r="C42" s="142">
        <v>316</v>
      </c>
      <c r="D42" s="375" t="s">
        <v>66</v>
      </c>
      <c r="E42" s="376"/>
      <c r="F42" s="376"/>
      <c r="G42" s="377"/>
      <c r="H42" s="84">
        <v>2000</v>
      </c>
      <c r="I42" s="84">
        <v>10000</v>
      </c>
      <c r="J42" s="378" t="s">
        <v>270</v>
      </c>
      <c r="K42" s="379"/>
      <c r="L42" s="35"/>
    </row>
    <row r="43" spans="1:15" x14ac:dyDescent="0.2">
      <c r="A43" s="155"/>
      <c r="H43" s="5"/>
    </row>
    <row r="44" spans="1:15" ht="18.600000000000001" customHeight="1" x14ac:dyDescent="0.2">
      <c r="A44" s="158"/>
      <c r="C44" s="373">
        <v>309</v>
      </c>
      <c r="D44" s="375" t="s">
        <v>220</v>
      </c>
      <c r="E44" s="376"/>
      <c r="F44" s="376"/>
      <c r="G44" s="377"/>
      <c r="H44" s="84">
        <v>3000</v>
      </c>
      <c r="I44" s="84">
        <v>3000</v>
      </c>
      <c r="J44" s="378" t="s">
        <v>268</v>
      </c>
      <c r="K44" s="379"/>
      <c r="L44" s="35"/>
      <c r="M44" s="397"/>
      <c r="N44" s="397"/>
      <c r="O44" s="397"/>
    </row>
    <row r="45" spans="1:15" ht="18.600000000000001" customHeight="1" x14ac:dyDescent="0.2">
      <c r="A45" s="158"/>
      <c r="C45" s="381"/>
      <c r="D45" s="375" t="s">
        <v>250</v>
      </c>
      <c r="E45" s="376"/>
      <c r="F45" s="376"/>
      <c r="G45" s="377"/>
      <c r="H45" s="84"/>
      <c r="I45" s="84">
        <v>3000</v>
      </c>
      <c r="J45" s="378"/>
      <c r="K45" s="379"/>
      <c r="L45" s="35"/>
      <c r="M45" s="397"/>
      <c r="N45" s="397"/>
      <c r="O45" s="397"/>
    </row>
    <row r="46" spans="1:15" ht="18.600000000000001" customHeight="1" x14ac:dyDescent="0.2">
      <c r="A46" s="158"/>
      <c r="C46" s="381"/>
      <c r="D46" s="376" t="s">
        <v>189</v>
      </c>
      <c r="E46" s="376"/>
      <c r="F46" s="376"/>
      <c r="G46" s="377"/>
      <c r="H46" s="84"/>
      <c r="I46" s="84">
        <v>2000</v>
      </c>
      <c r="J46" s="378"/>
      <c r="K46" s="379"/>
      <c r="L46" s="35"/>
      <c r="M46" s="397"/>
      <c r="N46" s="397"/>
      <c r="O46" s="397"/>
    </row>
    <row r="47" spans="1:15" ht="18.600000000000001" customHeight="1" x14ac:dyDescent="0.2">
      <c r="A47" s="158"/>
      <c r="C47" s="381"/>
      <c r="D47" s="375" t="s">
        <v>264</v>
      </c>
      <c r="E47" s="376"/>
      <c r="F47" s="376"/>
      <c r="G47" s="377"/>
      <c r="H47" s="84"/>
      <c r="I47" s="84">
        <v>1000</v>
      </c>
      <c r="J47" s="378"/>
      <c r="K47" s="379"/>
      <c r="L47" s="35"/>
      <c r="M47" s="163"/>
      <c r="N47" s="163"/>
      <c r="O47" s="163"/>
    </row>
    <row r="48" spans="1:15" ht="18.600000000000001" customHeight="1" x14ac:dyDescent="0.2">
      <c r="A48" s="158"/>
      <c r="C48" s="381"/>
      <c r="D48" s="375" t="s">
        <v>256</v>
      </c>
      <c r="E48" s="376"/>
      <c r="F48" s="376"/>
      <c r="G48" s="377"/>
      <c r="H48" s="84">
        <v>2000</v>
      </c>
      <c r="I48" s="84"/>
      <c r="J48" s="378" t="s">
        <v>257</v>
      </c>
      <c r="K48" s="379"/>
      <c r="L48" s="35"/>
      <c r="M48" s="162"/>
      <c r="N48" s="162"/>
      <c r="O48" s="162"/>
    </row>
    <row r="49" spans="1:15" ht="18.600000000000001" customHeight="1" x14ac:dyDescent="0.2">
      <c r="A49" s="158"/>
      <c r="C49" s="381"/>
      <c r="D49" s="375" t="s">
        <v>259</v>
      </c>
      <c r="E49" s="376"/>
      <c r="F49" s="376"/>
      <c r="G49" s="377"/>
      <c r="H49" s="84"/>
      <c r="I49" s="84">
        <v>3000</v>
      </c>
      <c r="J49" s="378"/>
      <c r="K49" s="379"/>
      <c r="L49" s="35"/>
      <c r="M49" s="162"/>
      <c r="N49" s="162"/>
      <c r="O49" s="162"/>
    </row>
    <row r="50" spans="1:15" ht="18.600000000000001" customHeight="1" x14ac:dyDescent="0.2">
      <c r="A50" s="158"/>
      <c r="C50" s="374"/>
      <c r="D50" s="267" t="s">
        <v>172</v>
      </c>
      <c r="E50" s="267"/>
      <c r="F50" s="267"/>
      <c r="G50" s="267"/>
      <c r="H50" s="84"/>
      <c r="I50" s="84">
        <v>9000</v>
      </c>
      <c r="J50" s="378"/>
      <c r="K50" s="379"/>
      <c r="L50" s="35"/>
      <c r="M50" s="160"/>
      <c r="N50" s="160"/>
      <c r="O50" s="160"/>
    </row>
    <row r="51" spans="1:15" x14ac:dyDescent="0.2">
      <c r="H51" s="5"/>
    </row>
    <row r="52" spans="1:15" x14ac:dyDescent="0.2">
      <c r="H52" s="5"/>
    </row>
    <row r="53" spans="1:15" ht="22.15" customHeight="1" x14ac:dyDescent="0.2">
      <c r="C53" s="382" t="s">
        <v>64</v>
      </c>
      <c r="D53" s="383"/>
      <c r="E53" s="383"/>
      <c r="F53" s="383"/>
      <c r="G53" s="384"/>
      <c r="H53" s="131">
        <f>SUM(H7:H50)</f>
        <v>28300</v>
      </c>
      <c r="I53" s="131">
        <f>SUM(I7:I50)</f>
        <v>118000</v>
      </c>
      <c r="J53" s="378"/>
      <c r="K53" s="379"/>
      <c r="L53" s="35"/>
    </row>
    <row r="55" spans="1:15" ht="13.5" x14ac:dyDescent="0.25">
      <c r="A55" s="144" t="s">
        <v>243</v>
      </c>
      <c r="H55" s="385">
        <f>H53+I53</f>
        <v>146300</v>
      </c>
      <c r="I55" s="386"/>
    </row>
    <row r="58" spans="1:15" x14ac:dyDescent="0.2">
      <c r="C58" s="145" t="s">
        <v>230</v>
      </c>
    </row>
    <row r="59" spans="1:15" x14ac:dyDescent="0.2">
      <c r="C59" s="145" t="s">
        <v>231</v>
      </c>
    </row>
    <row r="60" spans="1:15" x14ac:dyDescent="0.2">
      <c r="C60" s="145"/>
    </row>
    <row r="61" spans="1:15" x14ac:dyDescent="0.2">
      <c r="C61" s="145" t="s">
        <v>239</v>
      </c>
    </row>
    <row r="63" spans="1:15" x14ac:dyDescent="0.2">
      <c r="C63" s="145" t="s">
        <v>240</v>
      </c>
    </row>
    <row r="65" spans="3:13" x14ac:dyDescent="0.2">
      <c r="C65" s="145" t="s">
        <v>228</v>
      </c>
    </row>
    <row r="66" spans="3:13" x14ac:dyDescent="0.2">
      <c r="C66" s="145" t="s">
        <v>229</v>
      </c>
    </row>
    <row r="68" spans="3:13" x14ac:dyDescent="0.2">
      <c r="C68" s="145" t="s">
        <v>232</v>
      </c>
    </row>
    <row r="70" spans="3:13" ht="13.5" thickBot="1" x14ac:dyDescent="0.25">
      <c r="C70" s="28" t="s">
        <v>238</v>
      </c>
    </row>
    <row r="71" spans="3:13" ht="15" x14ac:dyDescent="0.2">
      <c r="C71" s="146" t="s">
        <v>233</v>
      </c>
      <c r="D71" s="147"/>
      <c r="E71" s="147"/>
      <c r="F71" s="147"/>
      <c r="G71" s="147"/>
      <c r="H71" s="147"/>
      <c r="I71" s="147"/>
      <c r="J71" s="147"/>
      <c r="K71" s="147"/>
      <c r="L71" s="147"/>
      <c r="M71" s="148"/>
    </row>
    <row r="72" spans="3:13" ht="15" x14ac:dyDescent="0.2">
      <c r="C72" s="149" t="s">
        <v>236</v>
      </c>
      <c r="M72" s="150"/>
    </row>
    <row r="73" spans="3:13" ht="15" x14ac:dyDescent="0.2">
      <c r="C73" s="149" t="s">
        <v>237</v>
      </c>
      <c r="M73" s="150"/>
    </row>
    <row r="74" spans="3:13" ht="15" x14ac:dyDescent="0.2">
      <c r="C74" s="149"/>
      <c r="M74" s="150"/>
    </row>
    <row r="75" spans="3:13" ht="15" x14ac:dyDescent="0.2">
      <c r="C75" s="151" t="s">
        <v>234</v>
      </c>
      <c r="M75" s="150"/>
    </row>
    <row r="76" spans="3:13" ht="15" x14ac:dyDescent="0.2">
      <c r="C76" s="149" t="s">
        <v>235</v>
      </c>
      <c r="M76" s="150"/>
    </row>
    <row r="77" spans="3:13" ht="13.5" thickBot="1" x14ac:dyDescent="0.25">
      <c r="C77" s="152"/>
      <c r="D77" s="153"/>
      <c r="E77" s="153"/>
      <c r="F77" s="153"/>
      <c r="G77" s="153"/>
      <c r="H77" s="153"/>
      <c r="I77" s="153"/>
      <c r="J77" s="153"/>
      <c r="K77" s="153"/>
      <c r="L77" s="153"/>
      <c r="M77" s="154"/>
    </row>
    <row r="79" spans="3:13" x14ac:dyDescent="0.2">
      <c r="C79" s="145" t="s">
        <v>241</v>
      </c>
    </row>
    <row r="81" spans="3:3" x14ac:dyDescent="0.2">
      <c r="C81" s="145" t="s">
        <v>242</v>
      </c>
    </row>
  </sheetData>
  <mergeCells count="85">
    <mergeCell ref="J20:K20"/>
    <mergeCell ref="J33:K33"/>
    <mergeCell ref="D49:G49"/>
    <mergeCell ref="M44:O44"/>
    <mergeCell ref="M45:O45"/>
    <mergeCell ref="M46:O46"/>
    <mergeCell ref="J49:K49"/>
    <mergeCell ref="D46:G46"/>
    <mergeCell ref="J46:K46"/>
    <mergeCell ref="D26:G26"/>
    <mergeCell ref="J26:K26"/>
    <mergeCell ref="J29:K29"/>
    <mergeCell ref="C28:C31"/>
    <mergeCell ref="D48:G48"/>
    <mergeCell ref="J48:K48"/>
    <mergeCell ref="C37:C38"/>
    <mergeCell ref="D38:G38"/>
    <mergeCell ref="J38:K38"/>
    <mergeCell ref="D45:G45"/>
    <mergeCell ref="D44:G44"/>
    <mergeCell ref="J44:K44"/>
    <mergeCell ref="J35:K35"/>
    <mergeCell ref="D28:G28"/>
    <mergeCell ref="J28:K28"/>
    <mergeCell ref="D33:G33"/>
    <mergeCell ref="D31:G31"/>
    <mergeCell ref="J31:K31"/>
    <mergeCell ref="D29:G29"/>
    <mergeCell ref="A8:A11"/>
    <mergeCell ref="C8:C11"/>
    <mergeCell ref="C2:K3"/>
    <mergeCell ref="D5:G5"/>
    <mergeCell ref="J5:K5"/>
    <mergeCell ref="D8:G8"/>
    <mergeCell ref="D9:G9"/>
    <mergeCell ref="J9:K9"/>
    <mergeCell ref="D10:G10"/>
    <mergeCell ref="J10:K10"/>
    <mergeCell ref="J8:K8"/>
    <mergeCell ref="D11:G11"/>
    <mergeCell ref="J11:K11"/>
    <mergeCell ref="A13:A18"/>
    <mergeCell ref="C13:C18"/>
    <mergeCell ref="D13:G13"/>
    <mergeCell ref="J13:K13"/>
    <mergeCell ref="D14:G14"/>
    <mergeCell ref="J14:K14"/>
    <mergeCell ref="D15:G15"/>
    <mergeCell ref="J15:K15"/>
    <mergeCell ref="D16:G16"/>
    <mergeCell ref="J18:K18"/>
    <mergeCell ref="J16:K16"/>
    <mergeCell ref="D17:G17"/>
    <mergeCell ref="J17:K17"/>
    <mergeCell ref="D18:G18"/>
    <mergeCell ref="C53:G53"/>
    <mergeCell ref="J53:K53"/>
    <mergeCell ref="H55:I55"/>
    <mergeCell ref="J50:K50"/>
    <mergeCell ref="D50:G50"/>
    <mergeCell ref="C44:C50"/>
    <mergeCell ref="A23:A26"/>
    <mergeCell ref="C23:C26"/>
    <mergeCell ref="D23:G23"/>
    <mergeCell ref="J23:K23"/>
    <mergeCell ref="D24:G24"/>
    <mergeCell ref="J24:K24"/>
    <mergeCell ref="D25:G25"/>
    <mergeCell ref="J25:K25"/>
    <mergeCell ref="C20:C21"/>
    <mergeCell ref="J21:K21"/>
    <mergeCell ref="D30:G30"/>
    <mergeCell ref="J30:K30"/>
    <mergeCell ref="D47:G47"/>
    <mergeCell ref="J47:K47"/>
    <mergeCell ref="J45:K45"/>
    <mergeCell ref="D40:G40"/>
    <mergeCell ref="J40:K40"/>
    <mergeCell ref="D37:G37"/>
    <mergeCell ref="J37:K37"/>
    <mergeCell ref="D42:G42"/>
    <mergeCell ref="J42:K42"/>
    <mergeCell ref="D20:G20"/>
    <mergeCell ref="D21:G21"/>
    <mergeCell ref="D35:G35"/>
  </mergeCells>
  <pageMargins left="1" right="1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Y86"/>
  <sheetViews>
    <sheetView topLeftCell="E1" workbookViewId="0">
      <pane ySplit="1" topLeftCell="A2" activePane="bottomLeft" state="frozen"/>
      <selection pane="bottomLeft" activeCell="R14" sqref="R14"/>
    </sheetView>
  </sheetViews>
  <sheetFormatPr defaultColWidth="9.140625" defaultRowHeight="12.75" x14ac:dyDescent="0.2"/>
  <cols>
    <col min="1" max="1" width="16.42578125" style="177" customWidth="1"/>
    <col min="2" max="2" width="23" style="177" customWidth="1"/>
    <col min="3" max="3" width="15.7109375" style="177" customWidth="1"/>
    <col min="4" max="4" width="15.7109375" style="208" customWidth="1"/>
    <col min="5" max="5" width="13.5703125" style="177" customWidth="1"/>
    <col min="6" max="6" width="15.140625" style="177" customWidth="1"/>
    <col min="7" max="7" width="13.5703125" style="177" customWidth="1"/>
    <col min="8" max="8" width="13.7109375" style="177" customWidth="1"/>
    <col min="9" max="9" width="1.140625" style="220" customWidth="1"/>
    <col min="10" max="12" width="13.85546875" style="177" customWidth="1"/>
    <col min="13" max="14" width="14.85546875" style="177" customWidth="1"/>
    <col min="15" max="15" width="1.140625" style="220" customWidth="1"/>
    <col min="16" max="16" width="9.7109375" style="220" customWidth="1"/>
    <col min="17" max="20" width="14.5703125" style="177" customWidth="1"/>
    <col min="21" max="23" width="13.85546875" style="177" customWidth="1"/>
    <col min="24" max="24" width="14.140625" style="177" customWidth="1"/>
    <col min="25" max="25" width="11.28515625" style="177" customWidth="1"/>
    <col min="26" max="16384" width="9.140625" style="177"/>
  </cols>
  <sheetData>
    <row r="1" spans="1:25" ht="35.450000000000003" customHeight="1" x14ac:dyDescent="0.2">
      <c r="A1" s="169" t="s">
        <v>72</v>
      </c>
      <c r="B1" s="176" t="s">
        <v>168</v>
      </c>
      <c r="C1" s="169" t="s">
        <v>271</v>
      </c>
      <c r="D1" s="203" t="s">
        <v>341</v>
      </c>
      <c r="E1" s="398" t="s">
        <v>273</v>
      </c>
      <c r="F1" s="398"/>
      <c r="G1" s="398"/>
      <c r="H1" s="398"/>
      <c r="I1" s="214"/>
      <c r="J1" s="399" t="s">
        <v>274</v>
      </c>
      <c r="K1" s="400"/>
      <c r="L1" s="400"/>
      <c r="M1" s="400"/>
      <c r="N1" s="401"/>
      <c r="O1" s="214"/>
      <c r="P1" s="399" t="s">
        <v>275</v>
      </c>
      <c r="Q1" s="400"/>
      <c r="R1" s="400"/>
      <c r="S1" s="400"/>
      <c r="T1" s="400"/>
      <c r="U1" s="401"/>
      <c r="V1" s="398" t="s">
        <v>276</v>
      </c>
      <c r="W1" s="398"/>
      <c r="X1" s="398" t="s">
        <v>277</v>
      </c>
      <c r="Y1" s="398"/>
    </row>
    <row r="2" spans="1:25" x14ac:dyDescent="0.2">
      <c r="A2" s="178"/>
      <c r="B2" s="178"/>
      <c r="C2" s="178"/>
      <c r="D2" s="204"/>
      <c r="E2" s="402" t="s">
        <v>339</v>
      </c>
      <c r="F2" s="402"/>
      <c r="G2" s="402" t="s">
        <v>340</v>
      </c>
      <c r="H2" s="402"/>
      <c r="I2" s="215"/>
      <c r="J2" s="402" t="s">
        <v>339</v>
      </c>
      <c r="K2" s="402"/>
      <c r="L2" s="402" t="s">
        <v>340</v>
      </c>
      <c r="M2" s="402"/>
      <c r="N2" s="403" t="s">
        <v>64</v>
      </c>
      <c r="O2" s="215"/>
      <c r="P2" s="215"/>
      <c r="Q2" s="178"/>
      <c r="R2" s="178"/>
      <c r="S2" s="178"/>
      <c r="T2" s="178"/>
      <c r="U2" s="178"/>
      <c r="V2" s="178"/>
      <c r="W2" s="178"/>
      <c r="X2" s="178"/>
      <c r="Y2" s="178"/>
    </row>
    <row r="3" spans="1:25" s="202" customFormat="1" ht="25.5" x14ac:dyDescent="0.2">
      <c r="A3" s="200"/>
      <c r="B3" s="200"/>
      <c r="C3" s="200"/>
      <c r="D3" s="205"/>
      <c r="E3" s="201" t="s">
        <v>271</v>
      </c>
      <c r="F3" s="201" t="s">
        <v>342</v>
      </c>
      <c r="G3" s="201" t="s">
        <v>271</v>
      </c>
      <c r="H3" s="201" t="s">
        <v>342</v>
      </c>
      <c r="I3" s="216"/>
      <c r="J3" s="201" t="s">
        <v>271</v>
      </c>
      <c r="K3" s="201" t="s">
        <v>342</v>
      </c>
      <c r="L3" s="201" t="s">
        <v>271</v>
      </c>
      <c r="M3" s="201" t="s">
        <v>342</v>
      </c>
      <c r="N3" s="404"/>
      <c r="O3" s="216"/>
      <c r="P3" s="216"/>
      <c r="Q3" s="200"/>
      <c r="R3" s="200"/>
      <c r="S3" s="200"/>
      <c r="T3" s="200"/>
      <c r="U3" s="200"/>
      <c r="V3" s="200"/>
      <c r="W3" s="200"/>
      <c r="X3" s="200"/>
      <c r="Y3" s="200"/>
    </row>
    <row r="4" spans="1:25" x14ac:dyDescent="0.2">
      <c r="A4" s="405" t="s">
        <v>203</v>
      </c>
      <c r="B4" s="170" t="s">
        <v>246</v>
      </c>
      <c r="C4" s="179">
        <v>5000</v>
      </c>
      <c r="D4" s="204">
        <v>45684</v>
      </c>
      <c r="E4" s="180"/>
      <c r="F4" s="180"/>
      <c r="G4" s="180"/>
      <c r="H4" s="181"/>
      <c r="I4" s="215"/>
      <c r="J4" s="209">
        <v>4349.38</v>
      </c>
      <c r="K4" s="210">
        <v>45705</v>
      </c>
      <c r="L4" s="182">
        <v>570.02</v>
      </c>
      <c r="M4" s="210">
        <v>45734</v>
      </c>
      <c r="N4" s="182">
        <f>L4+J4</f>
        <v>4919.3999999999996</v>
      </c>
      <c r="O4" s="215"/>
      <c r="P4" s="215"/>
      <c r="Q4" s="182" t="s">
        <v>279</v>
      </c>
      <c r="R4" s="182"/>
      <c r="S4" s="182"/>
      <c r="T4" s="182"/>
      <c r="U4" s="182"/>
      <c r="V4" s="182" t="s">
        <v>280</v>
      </c>
      <c r="W4" s="183" t="s">
        <v>282</v>
      </c>
      <c r="X4" s="182" t="s">
        <v>281</v>
      </c>
      <c r="Y4" s="178"/>
    </row>
    <row r="5" spans="1:25" x14ac:dyDescent="0.2">
      <c r="A5" s="405"/>
      <c r="B5" s="171" t="s">
        <v>227</v>
      </c>
      <c r="C5" s="184" t="s">
        <v>272</v>
      </c>
      <c r="D5" s="206"/>
      <c r="E5" s="182"/>
      <c r="F5" s="182"/>
      <c r="G5" s="182"/>
      <c r="H5" s="182"/>
      <c r="I5" s="215"/>
      <c r="J5" s="182"/>
      <c r="K5" s="182"/>
      <c r="L5" s="182"/>
      <c r="M5" s="182"/>
      <c r="N5" s="211"/>
      <c r="O5" s="215"/>
      <c r="P5" s="215"/>
      <c r="Q5" s="182"/>
      <c r="R5" s="182"/>
      <c r="S5" s="182"/>
      <c r="T5" s="182"/>
      <c r="U5" s="182"/>
      <c r="V5" s="182"/>
      <c r="W5" s="182"/>
      <c r="X5" s="182"/>
      <c r="Y5" s="178"/>
    </row>
    <row r="6" spans="1:25" x14ac:dyDescent="0.2">
      <c r="A6" s="405"/>
      <c r="B6" s="170" t="s">
        <v>245</v>
      </c>
      <c r="C6" s="179">
        <v>6000</v>
      </c>
      <c r="D6" s="204"/>
      <c r="E6" s="402" t="s">
        <v>325</v>
      </c>
      <c r="F6" s="402"/>
      <c r="G6" s="402"/>
      <c r="H6" s="402"/>
      <c r="I6" s="402"/>
      <c r="J6" s="402"/>
      <c r="K6" s="402"/>
      <c r="L6" s="402"/>
      <c r="M6" s="402"/>
      <c r="N6" s="402"/>
      <c r="O6" s="402"/>
      <c r="P6" s="402"/>
      <c r="Q6" s="402"/>
      <c r="R6" s="182"/>
      <c r="S6" s="182"/>
      <c r="T6" s="182"/>
      <c r="U6" s="182"/>
      <c r="V6" s="182"/>
      <c r="W6" s="182"/>
      <c r="X6" s="182"/>
      <c r="Y6" s="178"/>
    </row>
    <row r="7" spans="1:25" x14ac:dyDescent="0.2">
      <c r="A7" s="405"/>
      <c r="B7" s="170" t="s">
        <v>244</v>
      </c>
      <c r="C7" s="179">
        <v>5000</v>
      </c>
      <c r="D7" s="204"/>
      <c r="E7" s="180"/>
      <c r="F7" s="180"/>
      <c r="G7" s="185"/>
      <c r="H7" s="182" t="s">
        <v>283</v>
      </c>
      <c r="I7" s="215"/>
      <c r="J7" s="182" t="s">
        <v>284</v>
      </c>
      <c r="K7" s="182"/>
      <c r="L7" s="182"/>
      <c r="M7" s="182" t="s">
        <v>278</v>
      </c>
      <c r="N7" s="211"/>
      <c r="O7" s="215"/>
      <c r="P7" s="215"/>
      <c r="Q7" s="402" t="s">
        <v>285</v>
      </c>
      <c r="R7" s="402"/>
      <c r="S7" s="402"/>
      <c r="T7" s="402"/>
      <c r="U7" s="402"/>
      <c r="V7" s="182" t="s">
        <v>280</v>
      </c>
      <c r="W7" s="182" t="s">
        <v>282</v>
      </c>
      <c r="X7" s="182" t="s">
        <v>281</v>
      </c>
      <c r="Y7" s="178"/>
    </row>
    <row r="8" spans="1:25" x14ac:dyDescent="0.2">
      <c r="A8" s="172"/>
      <c r="B8" s="173"/>
      <c r="C8" s="179"/>
      <c r="D8" s="204"/>
      <c r="E8" s="178"/>
      <c r="F8" s="178"/>
      <c r="G8" s="178"/>
      <c r="H8" s="182"/>
      <c r="I8" s="215"/>
      <c r="J8" s="182"/>
      <c r="K8" s="182"/>
      <c r="L8" s="182"/>
      <c r="M8" s="182"/>
      <c r="N8" s="211"/>
      <c r="O8" s="215"/>
      <c r="P8" s="215"/>
      <c r="Q8" s="182"/>
      <c r="R8" s="182"/>
      <c r="S8" s="182"/>
      <c r="T8" s="182"/>
      <c r="U8" s="182"/>
      <c r="V8" s="182"/>
      <c r="W8" s="182"/>
      <c r="X8" s="182"/>
      <c r="Y8" s="178"/>
    </row>
    <row r="9" spans="1:25" x14ac:dyDescent="0.2">
      <c r="A9" s="172"/>
      <c r="B9" s="173"/>
      <c r="C9" s="179"/>
      <c r="D9" s="204"/>
      <c r="E9" s="178"/>
      <c r="F9" s="178"/>
      <c r="G9" s="178"/>
      <c r="H9" s="182"/>
      <c r="I9" s="215"/>
      <c r="J9" s="182"/>
      <c r="K9" s="182"/>
      <c r="L9" s="182"/>
      <c r="M9" s="182"/>
      <c r="N9" s="211"/>
      <c r="O9" s="215"/>
      <c r="P9" s="215"/>
      <c r="Q9" s="182"/>
      <c r="R9" s="182"/>
      <c r="S9" s="182"/>
      <c r="T9" s="182"/>
      <c r="U9" s="182"/>
      <c r="V9" s="182"/>
      <c r="W9" s="182"/>
      <c r="X9" s="182"/>
      <c r="Y9" s="178"/>
    </row>
    <row r="10" spans="1:25" ht="38.25" x14ac:dyDescent="0.2">
      <c r="A10" s="405" t="s">
        <v>205</v>
      </c>
      <c r="B10" s="170" t="s">
        <v>173</v>
      </c>
      <c r="C10" s="186">
        <v>10000</v>
      </c>
      <c r="D10" s="207"/>
      <c r="E10" s="187" t="s">
        <v>300</v>
      </c>
      <c r="F10" s="187"/>
      <c r="G10" s="187"/>
      <c r="H10" s="188" t="s">
        <v>301</v>
      </c>
      <c r="I10" s="217"/>
      <c r="J10" s="189" t="s">
        <v>306</v>
      </c>
      <c r="K10" s="189"/>
      <c r="L10" s="189"/>
      <c r="M10" s="189" t="s">
        <v>305</v>
      </c>
      <c r="N10" s="221"/>
      <c r="O10" s="217"/>
      <c r="P10" s="217"/>
      <c r="Q10" s="188" t="s">
        <v>304</v>
      </c>
      <c r="R10" s="188"/>
      <c r="S10" s="188"/>
      <c r="T10" s="188"/>
      <c r="U10" s="190" t="s">
        <v>307</v>
      </c>
      <c r="V10" s="407" t="s">
        <v>303</v>
      </c>
      <c r="W10" s="407"/>
      <c r="X10" s="182"/>
      <c r="Y10" s="178"/>
    </row>
    <row r="11" spans="1:25" ht="29.45" customHeight="1" x14ac:dyDescent="0.2">
      <c r="A11" s="405"/>
      <c r="B11" s="170" t="s">
        <v>260</v>
      </c>
      <c r="C11" s="186">
        <v>5000</v>
      </c>
      <c r="D11" s="207"/>
      <c r="E11" s="187"/>
      <c r="F11" s="187"/>
      <c r="G11" s="187"/>
      <c r="H11" s="187"/>
      <c r="I11" s="215"/>
      <c r="J11" s="187"/>
      <c r="K11" s="187"/>
      <c r="L11" s="187"/>
      <c r="M11" s="187"/>
      <c r="N11" s="212"/>
      <c r="O11" s="215"/>
      <c r="P11" s="215"/>
      <c r="Q11" s="187"/>
      <c r="R11" s="187"/>
      <c r="S11" s="187"/>
      <c r="T11" s="187"/>
      <c r="U11" s="187"/>
      <c r="V11" s="182"/>
      <c r="W11" s="182"/>
      <c r="X11" s="182"/>
      <c r="Y11" s="178"/>
    </row>
    <row r="12" spans="1:25" x14ac:dyDescent="0.2">
      <c r="A12" s="172"/>
      <c r="B12" s="173"/>
      <c r="C12" s="179"/>
      <c r="D12" s="204"/>
      <c r="E12" s="178"/>
      <c r="F12" s="178"/>
      <c r="G12" s="178"/>
      <c r="H12" s="182"/>
      <c r="I12" s="215"/>
      <c r="J12" s="182"/>
      <c r="K12" s="182"/>
      <c r="L12" s="182"/>
      <c r="M12" s="182"/>
      <c r="N12" s="211"/>
      <c r="O12" s="215"/>
      <c r="P12" s="215"/>
      <c r="Q12" s="182"/>
      <c r="R12" s="182"/>
      <c r="S12" s="182"/>
      <c r="T12" s="182"/>
      <c r="U12" s="182"/>
      <c r="V12" s="182"/>
      <c r="W12" s="182"/>
      <c r="X12" s="182"/>
      <c r="Y12" s="178"/>
    </row>
    <row r="13" spans="1:25" x14ac:dyDescent="0.2">
      <c r="A13" s="172"/>
      <c r="B13" s="173"/>
      <c r="C13" s="179"/>
      <c r="D13" s="204"/>
      <c r="E13" s="178"/>
      <c r="F13" s="178"/>
      <c r="G13" s="178"/>
      <c r="H13" s="182"/>
      <c r="I13" s="215"/>
      <c r="J13" s="182"/>
      <c r="K13" s="182"/>
      <c r="L13" s="182"/>
      <c r="M13" s="182"/>
      <c r="N13" s="211"/>
      <c r="O13" s="215"/>
      <c r="P13" s="215"/>
      <c r="Q13" s="182"/>
      <c r="R13" s="182"/>
      <c r="S13" s="182"/>
      <c r="T13" s="182"/>
      <c r="U13" s="182"/>
      <c r="V13" s="182"/>
      <c r="W13" s="182"/>
      <c r="X13" s="182"/>
      <c r="Y13" s="178"/>
    </row>
    <row r="14" spans="1:25" x14ac:dyDescent="0.2">
      <c r="A14" s="405" t="s">
        <v>206</v>
      </c>
      <c r="B14" s="173" t="s">
        <v>194</v>
      </c>
      <c r="C14" s="179">
        <v>2000</v>
      </c>
      <c r="D14" s="204"/>
      <c r="E14" s="182" t="s">
        <v>288</v>
      </c>
      <c r="F14" s="182"/>
      <c r="G14" s="182"/>
      <c r="H14" s="182" t="s">
        <v>287</v>
      </c>
      <c r="I14" s="215"/>
      <c r="J14" s="182" t="s">
        <v>289</v>
      </c>
      <c r="K14" s="182"/>
      <c r="L14" s="182"/>
      <c r="M14" s="402" t="s">
        <v>290</v>
      </c>
      <c r="N14" s="402"/>
      <c r="O14" s="402"/>
      <c r="P14" s="402"/>
      <c r="Q14" s="402"/>
      <c r="R14" s="182"/>
      <c r="S14" s="182"/>
      <c r="T14" s="182"/>
      <c r="U14" s="182" t="s">
        <v>295</v>
      </c>
      <c r="V14" s="182" t="s">
        <v>292</v>
      </c>
      <c r="W14" s="182" t="s">
        <v>294</v>
      </c>
      <c r="X14" s="188" t="s">
        <v>291</v>
      </c>
      <c r="Y14" s="178"/>
    </row>
    <row r="15" spans="1:25" x14ac:dyDescent="0.2">
      <c r="A15" s="405"/>
      <c r="B15" s="173" t="s">
        <v>167</v>
      </c>
      <c r="C15" s="179">
        <v>3000</v>
      </c>
      <c r="D15" s="204"/>
      <c r="E15" s="182" t="s">
        <v>288</v>
      </c>
      <c r="F15" s="182"/>
      <c r="G15" s="182"/>
      <c r="H15" s="182" t="s">
        <v>287</v>
      </c>
      <c r="I15" s="215"/>
      <c r="J15" s="182" t="s">
        <v>289</v>
      </c>
      <c r="K15" s="182"/>
      <c r="L15" s="182"/>
      <c r="M15" s="402" t="s">
        <v>290</v>
      </c>
      <c r="N15" s="402"/>
      <c r="O15" s="402"/>
      <c r="P15" s="402"/>
      <c r="Q15" s="402"/>
      <c r="R15" s="182"/>
      <c r="S15" s="182"/>
      <c r="T15" s="182"/>
      <c r="U15" s="182" t="s">
        <v>295</v>
      </c>
      <c r="V15" s="182" t="s">
        <v>296</v>
      </c>
      <c r="W15" s="182" t="s">
        <v>294</v>
      </c>
      <c r="X15" s="188" t="s">
        <v>297</v>
      </c>
      <c r="Y15" s="178"/>
    </row>
    <row r="16" spans="1:25" x14ac:dyDescent="0.2">
      <c r="A16" s="405"/>
      <c r="B16" s="173" t="s">
        <v>252</v>
      </c>
      <c r="C16" s="179">
        <v>10000</v>
      </c>
      <c r="D16" s="204"/>
      <c r="E16" s="187"/>
      <c r="F16" s="187"/>
      <c r="G16" s="187"/>
      <c r="H16" s="187"/>
      <c r="I16" s="215"/>
      <c r="J16" s="187"/>
      <c r="K16" s="187"/>
      <c r="L16" s="187"/>
      <c r="M16" s="187"/>
      <c r="N16" s="212"/>
      <c r="O16" s="215"/>
      <c r="P16" s="215"/>
      <c r="Q16" s="187"/>
      <c r="R16" s="187"/>
      <c r="S16" s="187"/>
      <c r="T16" s="187"/>
      <c r="U16" s="187"/>
      <c r="V16" s="182" t="s">
        <v>298</v>
      </c>
      <c r="W16" s="182" t="s">
        <v>294</v>
      </c>
      <c r="X16" s="188" t="s">
        <v>299</v>
      </c>
      <c r="Y16" s="178"/>
    </row>
    <row r="17" spans="1:25" x14ac:dyDescent="0.2">
      <c r="A17" s="178"/>
      <c r="B17" s="174"/>
      <c r="C17" s="178"/>
      <c r="D17" s="204"/>
      <c r="E17" s="182"/>
      <c r="F17" s="182"/>
      <c r="G17" s="182"/>
      <c r="H17" s="182"/>
      <c r="I17" s="215"/>
      <c r="J17" s="182"/>
      <c r="K17" s="182"/>
      <c r="L17" s="182"/>
      <c r="M17" s="182"/>
      <c r="N17" s="211"/>
      <c r="O17" s="215"/>
      <c r="P17" s="215"/>
      <c r="Q17" s="182"/>
      <c r="R17" s="182"/>
      <c r="S17" s="182"/>
      <c r="T17" s="182"/>
      <c r="U17" s="182"/>
      <c r="V17" s="178"/>
      <c r="W17" s="178"/>
      <c r="X17" s="178"/>
      <c r="Y17" s="178"/>
    </row>
    <row r="18" spans="1:25" x14ac:dyDescent="0.2">
      <c r="A18" s="178"/>
      <c r="B18" s="174"/>
      <c r="C18" s="178"/>
      <c r="D18" s="204"/>
      <c r="E18" s="182"/>
      <c r="F18" s="182"/>
      <c r="G18" s="182"/>
      <c r="H18" s="182"/>
      <c r="I18" s="215"/>
      <c r="J18" s="182"/>
      <c r="K18" s="182"/>
      <c r="L18" s="182"/>
      <c r="M18" s="182"/>
      <c r="N18" s="211"/>
      <c r="O18" s="215"/>
      <c r="P18" s="215"/>
      <c r="Q18" s="182"/>
      <c r="R18" s="182"/>
      <c r="S18" s="182"/>
      <c r="T18" s="182"/>
      <c r="U18" s="182"/>
      <c r="V18" s="178"/>
      <c r="W18" s="178"/>
      <c r="X18" s="178"/>
      <c r="Y18" s="178"/>
    </row>
    <row r="19" spans="1:25" x14ac:dyDescent="0.2">
      <c r="A19" s="175" t="s">
        <v>265</v>
      </c>
      <c r="B19" s="174" t="s">
        <v>266</v>
      </c>
      <c r="C19" s="179">
        <v>1000</v>
      </c>
      <c r="D19" s="204"/>
      <c r="E19" s="187"/>
      <c r="F19" s="187"/>
      <c r="G19" s="187"/>
      <c r="H19" s="187"/>
      <c r="I19" s="215"/>
      <c r="J19" s="187"/>
      <c r="K19" s="187"/>
      <c r="L19" s="187"/>
      <c r="M19" s="187"/>
      <c r="N19" s="212"/>
      <c r="O19" s="215"/>
      <c r="P19" s="215"/>
      <c r="Q19" s="187"/>
      <c r="R19" s="187"/>
      <c r="S19" s="187"/>
      <c r="T19" s="187"/>
      <c r="U19" s="187"/>
      <c r="V19" s="187"/>
      <c r="W19" s="187"/>
      <c r="X19" s="182" t="s">
        <v>281</v>
      </c>
      <c r="Y19" s="178"/>
    </row>
    <row r="20" spans="1:25" x14ac:dyDescent="0.2">
      <c r="A20" s="178"/>
      <c r="B20" s="174"/>
      <c r="C20" s="178"/>
      <c r="D20" s="204"/>
      <c r="E20" s="182"/>
      <c r="F20" s="182"/>
      <c r="G20" s="182"/>
      <c r="H20" s="182"/>
      <c r="I20" s="215"/>
      <c r="J20" s="182"/>
      <c r="K20" s="182"/>
      <c r="L20" s="182"/>
      <c r="M20" s="182"/>
      <c r="N20" s="211"/>
      <c r="O20" s="215"/>
      <c r="P20" s="215"/>
      <c r="Q20" s="182"/>
      <c r="R20" s="182"/>
      <c r="S20" s="182"/>
      <c r="T20" s="182"/>
      <c r="U20" s="182"/>
      <c r="V20" s="178"/>
      <c r="W20" s="178"/>
      <c r="X20" s="178"/>
      <c r="Y20" s="178"/>
    </row>
    <row r="21" spans="1:25" x14ac:dyDescent="0.2">
      <c r="A21" s="178"/>
      <c r="B21" s="174"/>
      <c r="C21" s="178"/>
      <c r="D21" s="204"/>
      <c r="E21" s="182"/>
      <c r="F21" s="182"/>
      <c r="G21" s="182"/>
      <c r="H21" s="182"/>
      <c r="I21" s="215"/>
      <c r="J21" s="182"/>
      <c r="K21" s="182"/>
      <c r="L21" s="182"/>
      <c r="M21" s="182"/>
      <c r="N21" s="211"/>
      <c r="O21" s="215"/>
      <c r="P21" s="215"/>
      <c r="Q21" s="182"/>
      <c r="R21" s="182"/>
      <c r="S21" s="182"/>
      <c r="T21" s="182"/>
      <c r="U21" s="182"/>
      <c r="V21" s="178"/>
      <c r="W21" s="178"/>
      <c r="X21" s="178"/>
      <c r="Y21" s="178"/>
    </row>
    <row r="22" spans="1:25" x14ac:dyDescent="0.2">
      <c r="A22" s="405" t="s">
        <v>204</v>
      </c>
      <c r="B22" s="170" t="s">
        <v>35</v>
      </c>
      <c r="C22" s="179">
        <v>5000</v>
      </c>
      <c r="D22" s="204"/>
      <c r="E22" s="402" t="s">
        <v>286</v>
      </c>
      <c r="F22" s="402"/>
      <c r="G22" s="402"/>
      <c r="H22" s="402"/>
      <c r="I22" s="402"/>
      <c r="J22" s="402"/>
      <c r="K22" s="182"/>
      <c r="L22" s="182"/>
      <c r="M22" s="182"/>
      <c r="N22" s="182"/>
      <c r="O22" s="182"/>
      <c r="P22" s="182"/>
      <c r="Q22" s="182" t="s">
        <v>293</v>
      </c>
      <c r="R22" s="182"/>
      <c r="S22" s="182"/>
      <c r="T22" s="182"/>
      <c r="U22" s="182"/>
      <c r="V22" s="402" t="s">
        <v>324</v>
      </c>
      <c r="W22" s="402"/>
      <c r="X22" s="182"/>
      <c r="Y22" s="178"/>
    </row>
    <row r="23" spans="1:25" x14ac:dyDescent="0.2">
      <c r="A23" s="405"/>
      <c r="B23" s="170" t="s">
        <v>202</v>
      </c>
      <c r="C23" s="179">
        <v>3000</v>
      </c>
      <c r="D23" s="204"/>
      <c r="E23" s="406" t="s">
        <v>337</v>
      </c>
      <c r="F23" s="406"/>
      <c r="G23" s="406"/>
      <c r="H23" s="406"/>
      <c r="I23" s="406"/>
      <c r="J23" s="406"/>
      <c r="K23" s="406"/>
      <c r="L23" s="406"/>
      <c r="M23" s="406"/>
      <c r="N23" s="406"/>
      <c r="O23" s="406"/>
      <c r="P23" s="406"/>
      <c r="Q23" s="406"/>
      <c r="R23" s="406"/>
      <c r="S23" s="406"/>
      <c r="T23" s="406"/>
      <c r="U23" s="406"/>
      <c r="V23" s="406"/>
      <c r="W23" s="182"/>
      <c r="X23" s="182"/>
      <c r="Y23" s="178"/>
    </row>
    <row r="24" spans="1:25" x14ac:dyDescent="0.2">
      <c r="A24" s="405"/>
      <c r="B24" s="170" t="s">
        <v>210</v>
      </c>
      <c r="C24" s="179">
        <v>3000</v>
      </c>
      <c r="D24" s="204"/>
      <c r="E24" s="182" t="s">
        <v>327</v>
      </c>
      <c r="F24" s="182"/>
      <c r="G24" s="182"/>
      <c r="H24" s="182"/>
      <c r="I24" s="215"/>
      <c r="J24" s="182"/>
      <c r="K24" s="182"/>
      <c r="L24" s="182"/>
      <c r="M24" s="182"/>
      <c r="N24" s="211"/>
      <c r="O24" s="215"/>
      <c r="P24" s="215"/>
      <c r="Q24" s="402" t="s">
        <v>326</v>
      </c>
      <c r="R24" s="402"/>
      <c r="S24" s="402"/>
      <c r="T24" s="402"/>
      <c r="U24" s="402"/>
      <c r="V24" s="402"/>
      <c r="W24" s="182"/>
      <c r="X24" s="182"/>
      <c r="Y24" s="178"/>
    </row>
    <row r="25" spans="1:25" x14ac:dyDescent="0.2">
      <c r="A25" s="405"/>
      <c r="B25" s="170" t="s">
        <v>218</v>
      </c>
      <c r="C25" s="179">
        <v>2000</v>
      </c>
      <c r="D25" s="204"/>
      <c r="E25" s="402" t="s">
        <v>329</v>
      </c>
      <c r="F25" s="402"/>
      <c r="G25" s="402"/>
      <c r="H25" s="402"/>
      <c r="I25" s="215"/>
      <c r="J25" s="402" t="s">
        <v>328</v>
      </c>
      <c r="K25" s="402"/>
      <c r="L25" s="402"/>
      <c r="M25" s="402"/>
      <c r="N25" s="402"/>
      <c r="O25" s="402"/>
      <c r="P25" s="402"/>
      <c r="Q25" s="402"/>
      <c r="R25" s="402"/>
      <c r="S25" s="402"/>
      <c r="T25" s="402"/>
      <c r="U25" s="402"/>
      <c r="V25" s="402"/>
      <c r="W25" s="182"/>
      <c r="X25" s="182"/>
      <c r="Y25" s="178"/>
    </row>
    <row r="26" spans="1:25" x14ac:dyDescent="0.2">
      <c r="A26" s="405"/>
      <c r="B26" s="170" t="s">
        <v>249</v>
      </c>
      <c r="C26" s="179">
        <v>3000</v>
      </c>
      <c r="D26" s="204"/>
      <c r="E26" s="182"/>
      <c r="F26" s="182"/>
      <c r="G26" s="182"/>
      <c r="H26" s="182"/>
      <c r="I26" s="215"/>
      <c r="J26" s="402" t="s">
        <v>330</v>
      </c>
      <c r="K26" s="402"/>
      <c r="L26" s="402"/>
      <c r="M26" s="402"/>
      <c r="N26" s="402"/>
      <c r="O26" s="402"/>
      <c r="P26" s="402"/>
      <c r="Q26" s="402"/>
      <c r="R26" s="402"/>
      <c r="S26" s="402"/>
      <c r="T26" s="402"/>
      <c r="U26" s="402"/>
      <c r="V26" s="402"/>
      <c r="W26" s="182"/>
      <c r="X26" s="182"/>
      <c r="Y26" s="178"/>
    </row>
    <row r="27" spans="1:25" x14ac:dyDescent="0.2">
      <c r="A27" s="172"/>
      <c r="B27" s="173"/>
      <c r="C27" s="179"/>
      <c r="D27" s="204"/>
      <c r="E27" s="182"/>
      <c r="F27" s="182"/>
      <c r="G27" s="182"/>
      <c r="H27" s="182"/>
      <c r="I27" s="215"/>
      <c r="J27" s="182"/>
      <c r="K27" s="182"/>
      <c r="L27" s="182"/>
      <c r="M27" s="182"/>
      <c r="N27" s="211"/>
      <c r="O27" s="215"/>
      <c r="P27" s="215"/>
      <c r="Q27" s="182"/>
      <c r="R27" s="182"/>
      <c r="S27" s="182"/>
      <c r="T27" s="182"/>
      <c r="U27" s="182"/>
      <c r="V27" s="182"/>
      <c r="W27" s="182"/>
      <c r="X27" s="182"/>
      <c r="Y27" s="178"/>
    </row>
    <row r="28" spans="1:25" x14ac:dyDescent="0.2">
      <c r="A28" s="172"/>
      <c r="B28" s="173"/>
      <c r="C28" s="179"/>
      <c r="D28" s="204"/>
      <c r="E28" s="182"/>
      <c r="F28" s="182"/>
      <c r="G28" s="182"/>
      <c r="H28" s="182"/>
      <c r="I28" s="215"/>
      <c r="J28" s="182"/>
      <c r="K28" s="182"/>
      <c r="L28" s="182"/>
      <c r="M28" s="182"/>
      <c r="N28" s="211"/>
      <c r="O28" s="215"/>
      <c r="P28" s="215"/>
      <c r="Q28" s="182"/>
      <c r="R28" s="182"/>
      <c r="S28" s="182"/>
      <c r="T28" s="182"/>
      <c r="U28" s="182"/>
      <c r="V28" s="182"/>
      <c r="W28" s="182"/>
      <c r="X28" s="182"/>
      <c r="Y28" s="178"/>
    </row>
    <row r="29" spans="1:25" x14ac:dyDescent="0.2">
      <c r="A29" s="405" t="s">
        <v>248</v>
      </c>
      <c r="B29" s="174" t="s">
        <v>207</v>
      </c>
      <c r="C29" s="179">
        <v>10000</v>
      </c>
      <c r="D29" s="204"/>
      <c r="E29" s="182"/>
      <c r="F29" s="182"/>
      <c r="G29" s="182"/>
      <c r="H29" s="182"/>
      <c r="I29" s="215"/>
      <c r="J29" s="182"/>
      <c r="K29" s="182"/>
      <c r="L29" s="182"/>
      <c r="M29" s="182" t="s">
        <v>334</v>
      </c>
      <c r="N29" s="211"/>
      <c r="O29" s="215"/>
      <c r="P29" s="215"/>
      <c r="Q29" s="182" t="s">
        <v>335</v>
      </c>
      <c r="R29" s="182"/>
      <c r="S29" s="182"/>
      <c r="T29" s="182"/>
      <c r="U29" s="402" t="s">
        <v>333</v>
      </c>
      <c r="V29" s="402"/>
      <c r="W29" s="187"/>
      <c r="X29" s="191"/>
      <c r="Y29" s="185"/>
    </row>
    <row r="30" spans="1:25" x14ac:dyDescent="0.2">
      <c r="A30" s="405"/>
      <c r="B30" s="174" t="s">
        <v>319</v>
      </c>
      <c r="C30" s="179">
        <v>1000</v>
      </c>
      <c r="D30" s="204"/>
      <c r="E30" s="187"/>
      <c r="F30" s="187"/>
      <c r="G30" s="187"/>
      <c r="H30" s="187"/>
      <c r="I30" s="215"/>
      <c r="J30" s="187"/>
      <c r="K30" s="187"/>
      <c r="L30" s="187"/>
      <c r="M30" s="187"/>
      <c r="N30" s="212"/>
      <c r="O30" s="215"/>
      <c r="P30" s="215"/>
      <c r="Q30" s="187"/>
      <c r="R30" s="187"/>
      <c r="S30" s="187"/>
      <c r="T30" s="187"/>
      <c r="U30" s="187"/>
      <c r="V30" s="187"/>
      <c r="W30" s="182"/>
      <c r="X30" s="188"/>
      <c r="Y30" s="178"/>
    </row>
    <row r="31" spans="1:25" ht="34.15" customHeight="1" x14ac:dyDescent="0.2">
      <c r="A31" s="405"/>
      <c r="B31" s="174" t="s">
        <v>254</v>
      </c>
      <c r="C31" s="186">
        <v>10000</v>
      </c>
      <c r="D31" s="207"/>
      <c r="E31" s="187"/>
      <c r="F31" s="187"/>
      <c r="G31" s="187"/>
      <c r="H31" s="187"/>
      <c r="I31" s="215"/>
      <c r="J31" s="187"/>
      <c r="K31" s="187"/>
      <c r="L31" s="187"/>
      <c r="M31" s="187"/>
      <c r="N31" s="212"/>
      <c r="O31" s="215"/>
      <c r="P31" s="215"/>
      <c r="Q31" s="187"/>
      <c r="R31" s="187"/>
      <c r="S31" s="187"/>
      <c r="T31" s="187"/>
      <c r="U31" s="192" t="s">
        <v>338</v>
      </c>
      <c r="V31" s="193" t="s">
        <v>308</v>
      </c>
      <c r="W31" s="188" t="s">
        <v>309</v>
      </c>
      <c r="X31" s="188"/>
      <c r="Y31" s="178"/>
    </row>
    <row r="32" spans="1:25" x14ac:dyDescent="0.2">
      <c r="A32" s="172"/>
      <c r="B32" s="173"/>
      <c r="C32" s="179"/>
      <c r="D32" s="204"/>
      <c r="E32" s="182"/>
      <c r="F32" s="182"/>
      <c r="G32" s="182"/>
      <c r="H32" s="182"/>
      <c r="I32" s="215"/>
      <c r="J32" s="182"/>
      <c r="K32" s="182"/>
      <c r="L32" s="182"/>
      <c r="M32" s="182"/>
      <c r="N32" s="211"/>
      <c r="O32" s="215"/>
      <c r="P32" s="215"/>
      <c r="Q32" s="182"/>
      <c r="R32" s="182"/>
      <c r="S32" s="182"/>
      <c r="T32" s="182"/>
      <c r="U32" s="182"/>
      <c r="V32" s="182"/>
      <c r="W32" s="182"/>
      <c r="X32" s="182"/>
      <c r="Y32" s="178"/>
    </row>
    <row r="33" spans="1:25" x14ac:dyDescent="0.2">
      <c r="A33" s="172"/>
      <c r="B33" s="173"/>
      <c r="C33" s="179"/>
      <c r="D33" s="204"/>
      <c r="E33" s="182"/>
      <c r="F33" s="182"/>
      <c r="G33" s="182"/>
      <c r="H33" s="182"/>
      <c r="I33" s="215"/>
      <c r="J33" s="182"/>
      <c r="K33" s="182"/>
      <c r="L33" s="182"/>
      <c r="M33" s="182"/>
      <c r="N33" s="211"/>
      <c r="O33" s="215"/>
      <c r="P33" s="215"/>
      <c r="Q33" s="182"/>
      <c r="R33" s="182"/>
      <c r="S33" s="182"/>
      <c r="T33" s="182"/>
      <c r="U33" s="182"/>
      <c r="V33" s="182"/>
      <c r="W33" s="182"/>
      <c r="X33" s="182"/>
      <c r="Y33" s="178"/>
    </row>
    <row r="34" spans="1:25" x14ac:dyDescent="0.2">
      <c r="A34" s="405">
        <v>309</v>
      </c>
      <c r="B34" s="174" t="s">
        <v>220</v>
      </c>
      <c r="C34" s="179">
        <v>3000</v>
      </c>
      <c r="D34" s="204"/>
      <c r="E34" s="182" t="s">
        <v>313</v>
      </c>
      <c r="F34" s="182"/>
      <c r="G34" s="182"/>
      <c r="H34" s="182" t="s">
        <v>314</v>
      </c>
      <c r="I34" s="215"/>
      <c r="J34" s="182"/>
      <c r="K34" s="182"/>
      <c r="L34" s="182"/>
      <c r="M34" s="182" t="s">
        <v>302</v>
      </c>
      <c r="N34" s="211"/>
      <c r="O34" s="215"/>
      <c r="P34" s="215"/>
      <c r="Q34" s="182"/>
      <c r="R34" s="182"/>
      <c r="S34" s="182"/>
      <c r="T34" s="182"/>
      <c r="U34" s="182"/>
      <c r="V34" s="182" t="s">
        <v>315</v>
      </c>
      <c r="W34" s="182"/>
      <c r="X34" s="182"/>
      <c r="Y34" s="178"/>
    </row>
    <row r="35" spans="1:25" x14ac:dyDescent="0.2">
      <c r="A35" s="405"/>
      <c r="B35" s="174" t="s">
        <v>316</v>
      </c>
      <c r="C35" s="179">
        <v>3000</v>
      </c>
      <c r="D35" s="204"/>
      <c r="E35" s="187"/>
      <c r="F35" s="187"/>
      <c r="G35" s="187"/>
      <c r="H35" s="187"/>
      <c r="I35" s="215"/>
      <c r="J35" s="187"/>
      <c r="K35" s="187"/>
      <c r="L35" s="187"/>
      <c r="M35" s="187"/>
      <c r="N35" s="212"/>
      <c r="O35" s="215"/>
      <c r="P35" s="215"/>
      <c r="Q35" s="187"/>
      <c r="R35" s="187"/>
      <c r="S35" s="187"/>
      <c r="T35" s="187"/>
      <c r="U35" s="402" t="s">
        <v>332</v>
      </c>
      <c r="V35" s="402"/>
      <c r="W35" s="182"/>
      <c r="X35" s="182"/>
      <c r="Y35" s="178"/>
    </row>
    <row r="36" spans="1:25" x14ac:dyDescent="0.2">
      <c r="A36" s="405"/>
      <c r="B36" s="174" t="s">
        <v>189</v>
      </c>
      <c r="C36" s="179">
        <v>2000</v>
      </c>
      <c r="D36" s="204"/>
      <c r="E36" s="182" t="s">
        <v>317</v>
      </c>
      <c r="F36" s="182"/>
      <c r="G36" s="182"/>
      <c r="H36" s="402" t="s">
        <v>331</v>
      </c>
      <c r="I36" s="402"/>
      <c r="J36" s="402"/>
      <c r="K36" s="182"/>
      <c r="L36" s="182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78"/>
    </row>
    <row r="37" spans="1:25" x14ac:dyDescent="0.2">
      <c r="A37" s="405"/>
      <c r="B37" s="174" t="s">
        <v>318</v>
      </c>
      <c r="C37" s="179">
        <v>1000</v>
      </c>
      <c r="D37" s="204"/>
      <c r="E37" s="187"/>
      <c r="F37" s="187"/>
      <c r="G37" s="187"/>
      <c r="H37" s="187"/>
      <c r="I37" s="215"/>
      <c r="J37" s="187"/>
      <c r="K37" s="187"/>
      <c r="L37" s="187"/>
      <c r="M37" s="187"/>
      <c r="N37" s="212"/>
      <c r="O37" s="215"/>
      <c r="P37" s="215"/>
      <c r="Q37" s="187"/>
      <c r="R37" s="187"/>
      <c r="S37" s="187"/>
      <c r="T37" s="187"/>
      <c r="U37" s="187"/>
      <c r="V37" s="187"/>
      <c r="W37" s="182"/>
      <c r="X37" s="182"/>
      <c r="Y37" s="178"/>
    </row>
    <row r="38" spans="1:25" x14ac:dyDescent="0.2">
      <c r="A38" s="405"/>
      <c r="B38" s="174" t="s">
        <v>321</v>
      </c>
      <c r="C38" s="179">
        <v>3000</v>
      </c>
      <c r="D38" s="204"/>
      <c r="E38" s="187"/>
      <c r="F38" s="187"/>
      <c r="G38" s="187"/>
      <c r="H38" s="187"/>
      <c r="I38" s="215"/>
      <c r="J38" s="187"/>
      <c r="K38" s="187"/>
      <c r="L38" s="187"/>
      <c r="M38" s="187"/>
      <c r="N38" s="212"/>
      <c r="O38" s="215"/>
      <c r="P38" s="215"/>
      <c r="Q38" s="187"/>
      <c r="R38" s="187"/>
      <c r="S38" s="187"/>
      <c r="T38" s="187"/>
      <c r="U38" s="187"/>
      <c r="V38" s="187"/>
      <c r="W38" s="182" t="s">
        <v>320</v>
      </c>
      <c r="X38" s="182"/>
      <c r="Y38" s="178"/>
    </row>
    <row r="39" spans="1:25" x14ac:dyDescent="0.2">
      <c r="A39" s="405"/>
      <c r="B39" s="174" t="s">
        <v>172</v>
      </c>
      <c r="C39" s="179">
        <v>9000</v>
      </c>
      <c r="D39" s="204"/>
      <c r="E39" s="182" t="s">
        <v>322</v>
      </c>
      <c r="F39" s="182"/>
      <c r="G39" s="182"/>
      <c r="H39" s="182"/>
      <c r="I39" s="215"/>
      <c r="J39" s="182" t="s">
        <v>284</v>
      </c>
      <c r="K39" s="182"/>
      <c r="L39" s="182"/>
      <c r="M39" s="182"/>
      <c r="N39" s="211"/>
      <c r="O39" s="215"/>
      <c r="P39" s="215"/>
      <c r="Q39" s="182"/>
      <c r="R39" s="182"/>
      <c r="S39" s="182"/>
      <c r="T39" s="182"/>
      <c r="U39" s="182" t="s">
        <v>323</v>
      </c>
      <c r="V39" s="182"/>
      <c r="W39" s="182"/>
      <c r="X39" s="182"/>
      <c r="Y39" s="178"/>
    </row>
    <row r="40" spans="1:25" x14ac:dyDescent="0.2">
      <c r="A40" s="178"/>
      <c r="B40" s="194"/>
      <c r="C40" s="178"/>
      <c r="D40" s="204"/>
      <c r="E40" s="182"/>
      <c r="F40" s="182"/>
      <c r="G40" s="182"/>
      <c r="H40" s="182"/>
      <c r="I40" s="215"/>
      <c r="J40" s="182"/>
      <c r="K40" s="182"/>
      <c r="L40" s="182"/>
      <c r="M40" s="182"/>
      <c r="N40" s="211"/>
      <c r="O40" s="215"/>
      <c r="P40" s="215"/>
      <c r="Q40" s="182"/>
      <c r="R40" s="182"/>
      <c r="S40" s="182"/>
      <c r="T40" s="182"/>
      <c r="U40" s="182"/>
      <c r="V40" s="182"/>
      <c r="W40" s="182"/>
      <c r="X40" s="182"/>
      <c r="Y40" s="178"/>
    </row>
    <row r="41" spans="1:25" x14ac:dyDescent="0.2">
      <c r="A41" s="178"/>
      <c r="B41" s="194"/>
      <c r="C41" s="178"/>
      <c r="D41" s="204"/>
      <c r="E41" s="182"/>
      <c r="F41" s="182"/>
      <c r="G41" s="182"/>
      <c r="H41" s="182"/>
      <c r="I41" s="215"/>
      <c r="J41" s="182"/>
      <c r="K41" s="182"/>
      <c r="L41" s="182"/>
      <c r="M41" s="182"/>
      <c r="N41" s="211"/>
      <c r="O41" s="215"/>
      <c r="P41" s="215"/>
      <c r="Q41" s="182"/>
      <c r="R41" s="182"/>
      <c r="S41" s="182"/>
      <c r="T41" s="182"/>
      <c r="U41" s="182"/>
      <c r="V41" s="182"/>
      <c r="W41" s="182"/>
      <c r="X41" s="182"/>
      <c r="Y41" s="178"/>
    </row>
    <row r="42" spans="1:25" x14ac:dyDescent="0.2">
      <c r="A42" s="175">
        <v>316</v>
      </c>
      <c r="B42" s="174" t="s">
        <v>66</v>
      </c>
      <c r="C42" s="179">
        <v>10000</v>
      </c>
      <c r="D42" s="204"/>
      <c r="E42" s="187"/>
      <c r="F42" s="187"/>
      <c r="G42" s="187"/>
      <c r="H42" s="187"/>
      <c r="I42" s="215"/>
      <c r="J42" s="402" t="s">
        <v>312</v>
      </c>
      <c r="K42" s="402"/>
      <c r="L42" s="402"/>
      <c r="M42" s="402"/>
      <c r="N42" s="402"/>
      <c r="O42" s="402"/>
      <c r="P42" s="402"/>
      <c r="Q42" s="402"/>
      <c r="R42" s="402"/>
      <c r="S42" s="402"/>
      <c r="T42" s="402"/>
      <c r="U42" s="402"/>
      <c r="V42" s="182"/>
      <c r="W42" s="182"/>
      <c r="X42" s="182"/>
      <c r="Y42" s="178"/>
    </row>
    <row r="43" spans="1:25" x14ac:dyDescent="0.2">
      <c r="A43" s="178"/>
      <c r="B43" s="178"/>
      <c r="C43" s="178"/>
      <c r="D43" s="204"/>
      <c r="E43" s="178"/>
      <c r="F43" s="178"/>
      <c r="G43" s="178"/>
      <c r="H43" s="178"/>
      <c r="I43" s="218"/>
      <c r="J43" s="178"/>
      <c r="K43" s="178"/>
      <c r="L43" s="178"/>
      <c r="M43" s="178"/>
      <c r="N43" s="213"/>
      <c r="O43" s="218"/>
      <c r="P43" s="218"/>
      <c r="Q43" s="178"/>
      <c r="R43" s="178"/>
      <c r="S43" s="178"/>
      <c r="T43" s="178"/>
      <c r="U43" s="178"/>
      <c r="V43" s="178"/>
      <c r="W43" s="178"/>
      <c r="X43" s="178"/>
      <c r="Y43" s="178"/>
    </row>
    <row r="44" spans="1:25" x14ac:dyDescent="0.2">
      <c r="A44" s="178"/>
      <c r="B44" s="178"/>
      <c r="C44" s="178"/>
      <c r="D44" s="204"/>
      <c r="E44" s="178"/>
      <c r="F44" s="178"/>
      <c r="G44" s="178"/>
      <c r="H44" s="178"/>
      <c r="I44" s="218"/>
      <c r="J44" s="178"/>
      <c r="K44" s="178"/>
      <c r="L44" s="178"/>
      <c r="M44" s="178"/>
      <c r="N44" s="213"/>
      <c r="O44" s="218"/>
      <c r="P44" s="218"/>
      <c r="Q44" s="178"/>
      <c r="R44" s="178"/>
      <c r="S44" s="178"/>
      <c r="T44" s="178"/>
      <c r="U44" s="178"/>
      <c r="V44" s="178"/>
      <c r="W44" s="178"/>
      <c r="X44" s="178"/>
      <c r="Y44" s="178"/>
    </row>
    <row r="45" spans="1:25" x14ac:dyDescent="0.2">
      <c r="A45" s="175">
        <v>318</v>
      </c>
      <c r="B45" s="174" t="s">
        <v>251</v>
      </c>
      <c r="C45" s="179">
        <v>2000</v>
      </c>
      <c r="D45" s="204"/>
      <c r="E45" s="187"/>
      <c r="F45" s="187"/>
      <c r="G45" s="187"/>
      <c r="H45" s="187"/>
      <c r="I45" s="215"/>
      <c r="J45" s="187"/>
      <c r="K45" s="187"/>
      <c r="L45" s="187"/>
      <c r="M45" s="187"/>
      <c r="N45" s="212"/>
      <c r="O45" s="215"/>
      <c r="P45" s="215"/>
      <c r="Q45" s="182" t="s">
        <v>310</v>
      </c>
      <c r="R45" s="182"/>
      <c r="S45" s="182"/>
      <c r="T45" s="182"/>
      <c r="U45" s="402" t="s">
        <v>311</v>
      </c>
      <c r="V45" s="402"/>
      <c r="W45" s="402"/>
      <c r="X45" s="182"/>
      <c r="Y45" s="178"/>
    </row>
    <row r="46" spans="1:25" x14ac:dyDescent="0.2">
      <c r="A46" s="172"/>
      <c r="B46" s="173"/>
      <c r="C46" s="179"/>
      <c r="D46" s="204"/>
      <c r="E46" s="182"/>
      <c r="F46" s="182"/>
      <c r="G46" s="182"/>
      <c r="H46" s="182"/>
      <c r="I46" s="215"/>
      <c r="J46" s="182"/>
      <c r="K46" s="182"/>
      <c r="L46" s="182"/>
      <c r="M46" s="182"/>
      <c r="N46" s="211"/>
      <c r="O46" s="215"/>
      <c r="P46" s="215"/>
      <c r="Q46" s="182"/>
      <c r="R46" s="182"/>
      <c r="S46" s="182"/>
      <c r="T46" s="182"/>
      <c r="U46" s="182"/>
      <c r="V46" s="182"/>
      <c r="W46" s="182"/>
      <c r="X46" s="188"/>
      <c r="Y46" s="178"/>
    </row>
    <row r="47" spans="1:25" x14ac:dyDescent="0.2">
      <c r="A47" s="172"/>
      <c r="B47" s="173"/>
      <c r="C47" s="179"/>
      <c r="D47" s="204"/>
      <c r="E47" s="182"/>
      <c r="F47" s="182"/>
      <c r="G47" s="182"/>
      <c r="H47" s="182"/>
      <c r="I47" s="215"/>
      <c r="J47" s="182"/>
      <c r="K47" s="182"/>
      <c r="L47" s="182"/>
      <c r="M47" s="182"/>
      <c r="N47" s="211"/>
      <c r="O47" s="215"/>
      <c r="P47" s="215"/>
      <c r="Q47" s="182"/>
      <c r="R47" s="182"/>
      <c r="S47" s="182"/>
      <c r="T47" s="182"/>
      <c r="U47" s="182"/>
      <c r="V47" s="182"/>
      <c r="W47" s="182"/>
      <c r="X47" s="188"/>
      <c r="Y47" s="178"/>
    </row>
    <row r="48" spans="1:25" x14ac:dyDescent="0.2">
      <c r="A48" s="175">
        <v>320</v>
      </c>
      <c r="B48" s="174" t="s">
        <v>336</v>
      </c>
      <c r="C48" s="179">
        <v>1000</v>
      </c>
      <c r="D48" s="204"/>
      <c r="E48" s="187"/>
      <c r="F48" s="187"/>
      <c r="G48" s="187"/>
      <c r="H48" s="187"/>
      <c r="I48" s="215"/>
      <c r="J48" s="187"/>
      <c r="K48" s="187"/>
      <c r="L48" s="187"/>
      <c r="M48" s="187"/>
      <c r="N48" s="212"/>
      <c r="O48" s="215"/>
      <c r="P48" s="215"/>
      <c r="Q48" s="187"/>
      <c r="R48" s="187"/>
      <c r="S48" s="187"/>
      <c r="T48" s="187"/>
      <c r="U48" s="185"/>
      <c r="V48" s="185"/>
      <c r="W48" s="185"/>
      <c r="X48" s="182"/>
      <c r="Y48" s="178"/>
    </row>
    <row r="49" spans="1:24" x14ac:dyDescent="0.2">
      <c r="B49" s="195"/>
      <c r="E49" s="196"/>
      <c r="F49" s="196"/>
      <c r="G49" s="196"/>
      <c r="H49" s="196"/>
      <c r="I49" s="219"/>
      <c r="J49" s="196"/>
      <c r="K49" s="196"/>
      <c r="L49" s="196"/>
      <c r="M49" s="196"/>
      <c r="N49" s="196"/>
      <c r="O49" s="219"/>
      <c r="P49" s="219"/>
      <c r="Q49" s="196"/>
      <c r="R49" s="196"/>
      <c r="S49" s="196"/>
      <c r="T49" s="196"/>
      <c r="U49" s="196"/>
      <c r="V49" s="196"/>
      <c r="W49" s="196"/>
      <c r="X49" s="197"/>
    </row>
    <row r="53" spans="1:24" x14ac:dyDescent="0.2">
      <c r="A53" s="167"/>
      <c r="B53" s="166"/>
      <c r="C53" s="198"/>
      <c r="E53" s="196"/>
      <c r="F53" s="196"/>
      <c r="G53" s="196"/>
      <c r="H53" s="196"/>
      <c r="I53" s="219"/>
      <c r="J53" s="196"/>
      <c r="K53" s="196"/>
      <c r="L53" s="196"/>
      <c r="M53" s="196"/>
      <c r="N53" s="196"/>
      <c r="O53" s="219"/>
      <c r="P53" s="219"/>
      <c r="Q53" s="196"/>
      <c r="R53" s="196"/>
      <c r="S53" s="196"/>
      <c r="T53" s="196"/>
      <c r="U53" s="196"/>
      <c r="V53" s="196"/>
      <c r="W53" s="196"/>
      <c r="X53" s="196"/>
    </row>
    <row r="54" spans="1:24" x14ac:dyDescent="0.2">
      <c r="A54" s="167"/>
      <c r="B54" s="166"/>
      <c r="C54" s="198"/>
      <c r="E54" s="196"/>
      <c r="F54" s="196"/>
      <c r="G54" s="196"/>
      <c r="H54" s="196"/>
      <c r="I54" s="219"/>
      <c r="J54" s="196"/>
      <c r="K54" s="196"/>
      <c r="L54" s="196"/>
      <c r="M54" s="196"/>
      <c r="N54" s="196"/>
      <c r="O54" s="219"/>
      <c r="P54" s="219"/>
      <c r="Q54" s="196"/>
      <c r="R54" s="196"/>
      <c r="S54" s="196"/>
      <c r="T54" s="196"/>
      <c r="U54" s="196"/>
      <c r="V54" s="196"/>
      <c r="W54" s="196"/>
      <c r="X54" s="196"/>
    </row>
    <row r="55" spans="1:24" x14ac:dyDescent="0.2">
      <c r="B55" s="166"/>
      <c r="E55" s="196"/>
      <c r="F55" s="196"/>
      <c r="G55" s="196"/>
      <c r="H55" s="196"/>
      <c r="I55" s="219"/>
      <c r="J55" s="196"/>
      <c r="K55" s="196"/>
      <c r="L55" s="196"/>
      <c r="M55" s="196"/>
      <c r="N55" s="196"/>
      <c r="O55" s="219"/>
      <c r="P55" s="219"/>
      <c r="Q55" s="196"/>
      <c r="R55" s="196"/>
      <c r="S55" s="196"/>
      <c r="T55" s="196"/>
      <c r="U55" s="196"/>
      <c r="V55" s="196"/>
      <c r="W55" s="196"/>
      <c r="X55" s="196"/>
    </row>
    <row r="57" spans="1:24" x14ac:dyDescent="0.2">
      <c r="A57" s="167"/>
      <c r="B57" s="166"/>
      <c r="C57" s="198"/>
      <c r="E57" s="196"/>
      <c r="F57" s="196"/>
      <c r="G57" s="196"/>
      <c r="H57" s="196"/>
      <c r="I57" s="219"/>
      <c r="J57" s="196"/>
      <c r="K57" s="196"/>
      <c r="L57" s="196"/>
      <c r="M57" s="196"/>
      <c r="N57" s="196"/>
      <c r="O57" s="219"/>
      <c r="P57" s="219"/>
      <c r="Q57" s="196"/>
      <c r="R57" s="196"/>
      <c r="S57" s="196"/>
      <c r="T57" s="196"/>
      <c r="U57" s="196"/>
      <c r="V57" s="196"/>
      <c r="W57" s="196"/>
      <c r="X57" s="196"/>
    </row>
    <row r="58" spans="1:24" x14ac:dyDescent="0.2">
      <c r="A58" s="168"/>
      <c r="B58" s="166"/>
      <c r="C58" s="198"/>
      <c r="E58" s="196"/>
      <c r="F58" s="196"/>
      <c r="G58" s="196"/>
      <c r="H58" s="196"/>
      <c r="I58" s="219"/>
      <c r="J58" s="196"/>
      <c r="K58" s="196"/>
      <c r="L58" s="196"/>
      <c r="M58" s="196"/>
      <c r="N58" s="196"/>
      <c r="O58" s="219"/>
      <c r="P58" s="219"/>
      <c r="Q58" s="196"/>
      <c r="R58" s="196"/>
      <c r="S58" s="196"/>
      <c r="T58" s="196"/>
      <c r="U58" s="196"/>
      <c r="V58" s="196"/>
      <c r="W58" s="196"/>
      <c r="X58" s="196"/>
    </row>
    <row r="59" spans="1:24" x14ac:dyDescent="0.2">
      <c r="A59" s="168"/>
      <c r="B59" s="166"/>
      <c r="C59" s="198"/>
      <c r="E59" s="196"/>
      <c r="F59" s="196"/>
      <c r="G59" s="196"/>
      <c r="H59" s="196"/>
      <c r="I59" s="219"/>
      <c r="J59" s="196"/>
      <c r="K59" s="196"/>
      <c r="L59" s="196"/>
      <c r="M59" s="196"/>
      <c r="N59" s="196"/>
      <c r="O59" s="219"/>
      <c r="P59" s="219"/>
      <c r="Q59" s="196"/>
      <c r="R59" s="196"/>
      <c r="S59" s="196"/>
      <c r="T59" s="196"/>
      <c r="U59" s="196"/>
      <c r="V59" s="196"/>
      <c r="W59" s="196"/>
      <c r="X59" s="196"/>
    </row>
    <row r="61" spans="1:24" x14ac:dyDescent="0.2">
      <c r="B61" s="166"/>
      <c r="E61" s="196"/>
      <c r="F61" s="196"/>
      <c r="G61" s="196"/>
      <c r="H61" s="196"/>
      <c r="I61" s="219"/>
      <c r="J61" s="196"/>
      <c r="K61" s="196"/>
      <c r="L61" s="196"/>
      <c r="M61" s="196"/>
      <c r="N61" s="196"/>
      <c r="O61" s="219"/>
      <c r="P61" s="219"/>
      <c r="Q61" s="196"/>
      <c r="R61" s="196"/>
      <c r="S61" s="196"/>
      <c r="T61" s="196"/>
      <c r="U61" s="196"/>
      <c r="V61" s="196"/>
      <c r="W61" s="196"/>
      <c r="X61" s="196"/>
    </row>
    <row r="62" spans="1:24" x14ac:dyDescent="0.2">
      <c r="B62" s="166"/>
      <c r="E62" s="196"/>
      <c r="F62" s="196"/>
      <c r="G62" s="196"/>
      <c r="H62" s="196"/>
      <c r="I62" s="219"/>
      <c r="J62" s="196"/>
      <c r="K62" s="196"/>
      <c r="L62" s="196"/>
      <c r="M62" s="196"/>
      <c r="N62" s="196"/>
      <c r="O62" s="219"/>
      <c r="P62" s="219"/>
      <c r="Q62" s="196"/>
      <c r="R62" s="196"/>
      <c r="S62" s="196"/>
      <c r="T62" s="196"/>
      <c r="U62" s="196"/>
      <c r="V62" s="196"/>
      <c r="W62" s="196"/>
      <c r="X62" s="196"/>
    </row>
    <row r="63" spans="1:24" x14ac:dyDescent="0.2">
      <c r="B63" s="166"/>
      <c r="E63" s="196"/>
      <c r="F63" s="196"/>
      <c r="G63" s="196"/>
      <c r="H63" s="196"/>
      <c r="I63" s="219"/>
      <c r="J63" s="196"/>
      <c r="K63" s="196"/>
      <c r="L63" s="196"/>
      <c r="M63" s="196"/>
      <c r="N63" s="196"/>
      <c r="O63" s="219"/>
      <c r="P63" s="219"/>
      <c r="Q63" s="196"/>
      <c r="R63" s="196"/>
      <c r="S63" s="196"/>
      <c r="T63" s="196"/>
      <c r="U63" s="196"/>
      <c r="V63" s="196"/>
      <c r="W63" s="196"/>
      <c r="X63" s="196"/>
    </row>
    <row r="65" spans="1:24" x14ac:dyDescent="0.2">
      <c r="A65" s="167"/>
      <c r="B65" s="166"/>
      <c r="C65" s="198"/>
      <c r="E65" s="196"/>
      <c r="F65" s="196"/>
      <c r="G65" s="196"/>
      <c r="H65" s="196"/>
      <c r="I65" s="219"/>
      <c r="J65" s="196"/>
      <c r="K65" s="196"/>
      <c r="L65" s="196"/>
      <c r="M65" s="196"/>
      <c r="N65" s="196"/>
      <c r="O65" s="219"/>
      <c r="P65" s="219"/>
      <c r="Q65" s="196"/>
      <c r="R65" s="196"/>
      <c r="S65" s="196"/>
      <c r="T65" s="196"/>
      <c r="U65" s="196"/>
      <c r="V65" s="196"/>
      <c r="W65" s="196"/>
      <c r="X65" s="196"/>
    </row>
    <row r="66" spans="1:24" x14ac:dyDescent="0.2">
      <c r="A66" s="167"/>
      <c r="B66" s="166"/>
      <c r="C66" s="198"/>
      <c r="E66" s="196"/>
      <c r="F66" s="196"/>
      <c r="G66" s="196"/>
      <c r="H66" s="196"/>
      <c r="I66" s="219"/>
      <c r="J66" s="196"/>
      <c r="K66" s="196"/>
      <c r="L66" s="196"/>
      <c r="M66" s="196"/>
      <c r="N66" s="196"/>
      <c r="O66" s="219"/>
      <c r="P66" s="219"/>
      <c r="Q66" s="196"/>
      <c r="R66" s="196"/>
      <c r="S66" s="196"/>
      <c r="T66" s="196"/>
      <c r="U66" s="196"/>
      <c r="V66" s="196"/>
      <c r="W66" s="196"/>
      <c r="X66" s="196"/>
    </row>
    <row r="67" spans="1:24" x14ac:dyDescent="0.2">
      <c r="B67" s="195"/>
      <c r="E67" s="196"/>
      <c r="F67" s="196"/>
      <c r="G67" s="196"/>
      <c r="H67" s="196"/>
      <c r="I67" s="219"/>
      <c r="J67" s="196"/>
      <c r="K67" s="196"/>
      <c r="L67" s="196"/>
      <c r="M67" s="196"/>
      <c r="N67" s="196"/>
      <c r="O67" s="219"/>
      <c r="P67" s="219"/>
      <c r="Q67" s="196"/>
      <c r="R67" s="196"/>
      <c r="S67" s="196"/>
      <c r="T67" s="196"/>
      <c r="U67" s="196"/>
      <c r="V67" s="196"/>
      <c r="W67" s="196"/>
      <c r="X67" s="196"/>
    </row>
    <row r="74" spans="1:24" x14ac:dyDescent="0.2">
      <c r="V74" s="196"/>
    </row>
    <row r="75" spans="1:24" x14ac:dyDescent="0.2">
      <c r="V75" s="196"/>
    </row>
    <row r="86" spans="1:1" x14ac:dyDescent="0.2">
      <c r="A86" s="199"/>
    </row>
  </sheetData>
  <mergeCells count="33">
    <mergeCell ref="U45:W45"/>
    <mergeCell ref="E22:J22"/>
    <mergeCell ref="J42:U42"/>
    <mergeCell ref="Q7:U7"/>
    <mergeCell ref="M14:Q14"/>
    <mergeCell ref="M15:Q15"/>
    <mergeCell ref="V10:W10"/>
    <mergeCell ref="A34:A39"/>
    <mergeCell ref="E23:V23"/>
    <mergeCell ref="V22:W22"/>
    <mergeCell ref="E6:Q6"/>
    <mergeCell ref="Q24:V24"/>
    <mergeCell ref="J25:V25"/>
    <mergeCell ref="E25:H25"/>
    <mergeCell ref="J26:V26"/>
    <mergeCell ref="H36:J36"/>
    <mergeCell ref="U35:V35"/>
    <mergeCell ref="U29:V29"/>
    <mergeCell ref="A4:A7"/>
    <mergeCell ref="A22:A26"/>
    <mergeCell ref="A10:A11"/>
    <mergeCell ref="A14:A16"/>
    <mergeCell ref="A29:A31"/>
    <mergeCell ref="V1:W1"/>
    <mergeCell ref="X1:Y1"/>
    <mergeCell ref="P1:U1"/>
    <mergeCell ref="E2:F2"/>
    <mergeCell ref="G2:H2"/>
    <mergeCell ref="J2:K2"/>
    <mergeCell ref="L2:M2"/>
    <mergeCell ref="J1:N1"/>
    <mergeCell ref="N2:N3"/>
    <mergeCell ref="E1:H1"/>
  </mergeCells>
  <pageMargins left="0.51181102362204722" right="0.51181102362204722" top="0.78740157480314965" bottom="0.78740157480314965" header="0.31496062992125984" footer="0.31496062992125984"/>
  <pageSetup paperSize="9" scale="6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AF86"/>
  <sheetViews>
    <sheetView workbookViewId="0">
      <pane ySplit="1" topLeftCell="A2" activePane="bottomLeft" state="frozen"/>
      <selection pane="bottomLeft" activeCell="J11" sqref="J11"/>
    </sheetView>
  </sheetViews>
  <sheetFormatPr defaultColWidth="9.140625" defaultRowHeight="12.75" x14ac:dyDescent="0.2"/>
  <cols>
    <col min="1" max="1" width="16.42578125" style="177" customWidth="1"/>
    <col min="2" max="2" width="23" style="177" customWidth="1"/>
    <col min="3" max="3" width="15.7109375" style="177" customWidth="1"/>
    <col min="4" max="4" width="14" style="208" customWidth="1"/>
    <col min="5" max="5" width="12.28515625" style="208" customWidth="1"/>
    <col min="6" max="6" width="1.140625" style="220" customWidth="1"/>
    <col min="7" max="7" width="11.140625" style="220" customWidth="1"/>
    <col min="8" max="8" width="11.28515625" style="220" customWidth="1"/>
    <col min="9" max="9" width="13.5703125" style="177" customWidth="1"/>
    <col min="10" max="10" width="13.28515625" style="177" customWidth="1"/>
    <col min="11" max="11" width="13" style="177" customWidth="1"/>
    <col min="12" max="12" width="11.7109375" style="177" customWidth="1"/>
    <col min="13" max="13" width="13.5703125" style="177" customWidth="1"/>
    <col min="14" max="15" width="13.7109375" style="177" customWidth="1"/>
    <col min="16" max="16" width="1.140625" style="220" customWidth="1"/>
    <col min="17" max="19" width="13.85546875" style="177" customWidth="1"/>
    <col min="20" max="21" width="14.85546875" style="177" customWidth="1"/>
    <col min="22" max="22" width="1.140625" style="220" customWidth="1"/>
    <col min="23" max="23" width="9.7109375" style="220" customWidth="1"/>
    <col min="24" max="27" width="14.5703125" style="177" customWidth="1"/>
    <col min="28" max="30" width="13.85546875" style="177" customWidth="1"/>
    <col min="31" max="31" width="14.140625" style="177" customWidth="1"/>
    <col min="32" max="32" width="11.28515625" style="177" customWidth="1"/>
    <col min="33" max="16384" width="9.140625" style="177"/>
  </cols>
  <sheetData>
    <row r="1" spans="1:32" ht="35.450000000000003" customHeight="1" x14ac:dyDescent="0.2">
      <c r="A1" s="169" t="s">
        <v>72</v>
      </c>
      <c r="B1" s="176" t="s">
        <v>168</v>
      </c>
      <c r="C1" s="169" t="s">
        <v>271</v>
      </c>
      <c r="D1" s="203" t="s">
        <v>341</v>
      </c>
      <c r="E1" s="203" t="s">
        <v>343</v>
      </c>
      <c r="F1" s="214"/>
      <c r="G1" s="399" t="s">
        <v>273</v>
      </c>
      <c r="H1" s="400"/>
      <c r="I1" s="400"/>
      <c r="J1" s="400"/>
      <c r="K1" s="400"/>
      <c r="L1" s="400"/>
      <c r="M1" s="400"/>
      <c r="N1" s="400"/>
      <c r="O1" s="401"/>
      <c r="P1" s="214"/>
      <c r="Q1" s="399" t="s">
        <v>274</v>
      </c>
      <c r="R1" s="400"/>
      <c r="S1" s="400"/>
      <c r="T1" s="400"/>
      <c r="U1" s="401"/>
      <c r="V1" s="214"/>
      <c r="W1" s="399" t="s">
        <v>275</v>
      </c>
      <c r="X1" s="400"/>
      <c r="Y1" s="400"/>
      <c r="Z1" s="400"/>
      <c r="AA1" s="400"/>
      <c r="AB1" s="401"/>
      <c r="AC1" s="398" t="s">
        <v>276</v>
      </c>
      <c r="AD1" s="398"/>
      <c r="AE1" s="398" t="s">
        <v>277</v>
      </c>
      <c r="AF1" s="398"/>
    </row>
    <row r="2" spans="1:32" x14ac:dyDescent="0.2">
      <c r="A2" s="178"/>
      <c r="B2" s="178"/>
      <c r="C2" s="178"/>
      <c r="D2" s="204"/>
      <c r="E2" s="204"/>
      <c r="F2" s="215"/>
      <c r="G2" s="408" t="s">
        <v>339</v>
      </c>
      <c r="H2" s="409"/>
      <c r="I2" s="409"/>
      <c r="J2" s="410"/>
      <c r="K2" s="411" t="s">
        <v>340</v>
      </c>
      <c r="L2" s="412"/>
      <c r="M2" s="412"/>
      <c r="N2" s="412"/>
      <c r="O2" s="413"/>
      <c r="P2" s="215"/>
      <c r="Q2" s="402" t="s">
        <v>339</v>
      </c>
      <c r="R2" s="402"/>
      <c r="S2" s="402" t="s">
        <v>340</v>
      </c>
      <c r="T2" s="402"/>
      <c r="U2" s="403" t="s">
        <v>64</v>
      </c>
      <c r="V2" s="215"/>
      <c r="W2" s="215"/>
      <c r="X2" s="178"/>
      <c r="Y2" s="178"/>
      <c r="Z2" s="178"/>
      <c r="AA2" s="178"/>
      <c r="AB2" s="178"/>
      <c r="AC2" s="178"/>
      <c r="AD2" s="178"/>
      <c r="AE2" s="178"/>
      <c r="AF2" s="178"/>
    </row>
    <row r="3" spans="1:32" s="202" customFormat="1" ht="25.5" x14ac:dyDescent="0.2">
      <c r="A3" s="200"/>
      <c r="B3" s="200"/>
      <c r="C3" s="200"/>
      <c r="D3" s="205"/>
      <c r="E3" s="205"/>
      <c r="F3" s="216"/>
      <c r="G3" s="201" t="s">
        <v>344</v>
      </c>
      <c r="H3" s="201" t="s">
        <v>345</v>
      </c>
      <c r="I3" s="201" t="s">
        <v>346</v>
      </c>
      <c r="J3" s="201" t="s">
        <v>342</v>
      </c>
      <c r="K3" s="201" t="s">
        <v>344</v>
      </c>
      <c r="L3" s="201" t="s">
        <v>345</v>
      </c>
      <c r="M3" s="201" t="s">
        <v>346</v>
      </c>
      <c r="N3" s="201" t="s">
        <v>342</v>
      </c>
      <c r="O3" s="201" t="s">
        <v>347</v>
      </c>
      <c r="P3" s="216"/>
      <c r="Q3" s="201" t="s">
        <v>271</v>
      </c>
      <c r="R3" s="201" t="s">
        <v>342</v>
      </c>
      <c r="S3" s="201" t="s">
        <v>271</v>
      </c>
      <c r="T3" s="201" t="s">
        <v>342</v>
      </c>
      <c r="U3" s="404"/>
      <c r="V3" s="216"/>
      <c r="W3" s="216"/>
      <c r="X3" s="200"/>
      <c r="Y3" s="200"/>
      <c r="Z3" s="200"/>
      <c r="AA3" s="200"/>
      <c r="AB3" s="200"/>
      <c r="AC3" s="200"/>
      <c r="AD3" s="200"/>
      <c r="AE3" s="200"/>
      <c r="AF3" s="200"/>
    </row>
    <row r="4" spans="1:32" x14ac:dyDescent="0.2">
      <c r="A4" s="405" t="s">
        <v>203</v>
      </c>
      <c r="B4" s="170" t="s">
        <v>246</v>
      </c>
      <c r="C4" s="179">
        <v>5000</v>
      </c>
      <c r="D4" s="204">
        <v>45684</v>
      </c>
      <c r="E4" s="204"/>
      <c r="F4" s="215"/>
      <c r="G4" s="180"/>
      <c r="H4" s="180"/>
      <c r="I4" s="180"/>
      <c r="J4" s="180"/>
      <c r="K4" s="180"/>
      <c r="L4" s="180"/>
      <c r="M4" s="180"/>
      <c r="N4" s="181"/>
      <c r="O4" s="181"/>
      <c r="P4" s="215"/>
      <c r="Q4" s="209">
        <v>4349.38</v>
      </c>
      <c r="R4" s="210">
        <v>45705</v>
      </c>
      <c r="S4" s="209">
        <v>570.02</v>
      </c>
      <c r="T4" s="210">
        <v>45734</v>
      </c>
      <c r="U4" s="209">
        <f>S4+Q4</f>
        <v>4919.3999999999996</v>
      </c>
      <c r="V4" s="215"/>
      <c r="W4" s="215"/>
      <c r="X4" s="182" t="s">
        <v>279</v>
      </c>
      <c r="Y4" s="182"/>
      <c r="Z4" s="182"/>
      <c r="AA4" s="182"/>
      <c r="AB4" s="182"/>
      <c r="AC4" s="182" t="s">
        <v>280</v>
      </c>
      <c r="AD4" s="183" t="s">
        <v>282</v>
      </c>
      <c r="AE4" s="182" t="s">
        <v>281</v>
      </c>
      <c r="AF4" s="178"/>
    </row>
    <row r="5" spans="1:32" x14ac:dyDescent="0.2">
      <c r="A5" s="405"/>
      <c r="B5" s="171" t="s">
        <v>227</v>
      </c>
      <c r="C5" s="184" t="s">
        <v>272</v>
      </c>
      <c r="D5" s="206"/>
      <c r="E5" s="206"/>
      <c r="F5" s="215"/>
      <c r="G5" s="182"/>
      <c r="H5" s="182"/>
      <c r="I5" s="182"/>
      <c r="J5" s="182"/>
      <c r="K5" s="182"/>
      <c r="L5" s="182"/>
      <c r="M5" s="182"/>
      <c r="N5" s="182"/>
      <c r="O5" s="182"/>
      <c r="P5" s="215"/>
      <c r="Q5" s="182"/>
      <c r="R5" s="182"/>
      <c r="S5" s="182"/>
      <c r="T5" s="182"/>
      <c r="U5" s="211"/>
      <c r="V5" s="215"/>
      <c r="W5" s="215"/>
      <c r="X5" s="182"/>
      <c r="Y5" s="182"/>
      <c r="Z5" s="182"/>
      <c r="AA5" s="182"/>
      <c r="AB5" s="182"/>
      <c r="AC5" s="182"/>
      <c r="AD5" s="182"/>
      <c r="AE5" s="182"/>
      <c r="AF5" s="178"/>
    </row>
    <row r="6" spans="1:32" x14ac:dyDescent="0.2">
      <c r="A6" s="405"/>
      <c r="B6" s="170" t="s">
        <v>245</v>
      </c>
      <c r="C6" s="179">
        <v>6000</v>
      </c>
      <c r="D6" s="204"/>
      <c r="E6" s="204"/>
      <c r="F6" s="204"/>
      <c r="G6" s="204"/>
      <c r="H6" s="204"/>
      <c r="I6" s="402" t="s">
        <v>325</v>
      </c>
      <c r="J6" s="402"/>
      <c r="K6" s="402"/>
      <c r="L6" s="402"/>
      <c r="M6" s="402"/>
      <c r="N6" s="402"/>
      <c r="O6" s="402"/>
      <c r="P6" s="402"/>
      <c r="Q6" s="402"/>
      <c r="R6" s="402"/>
      <c r="S6" s="402"/>
      <c r="T6" s="402"/>
      <c r="U6" s="402"/>
      <c r="V6" s="402"/>
      <c r="W6" s="402"/>
      <c r="X6" s="402"/>
      <c r="Y6" s="182"/>
      <c r="Z6" s="182"/>
      <c r="AA6" s="182"/>
      <c r="AB6" s="182"/>
      <c r="AC6" s="182"/>
      <c r="AD6" s="182"/>
      <c r="AE6" s="182"/>
      <c r="AF6" s="178"/>
    </row>
    <row r="7" spans="1:32" x14ac:dyDescent="0.2">
      <c r="A7" s="405"/>
      <c r="B7" s="170" t="s">
        <v>244</v>
      </c>
      <c r="C7" s="179">
        <v>5000</v>
      </c>
      <c r="D7" s="204"/>
      <c r="E7" s="204"/>
      <c r="F7" s="215"/>
      <c r="G7" s="215"/>
      <c r="H7" s="215"/>
      <c r="I7" s="180"/>
      <c r="J7" s="180"/>
      <c r="K7" s="185"/>
      <c r="L7" s="185"/>
      <c r="M7" s="185"/>
      <c r="N7" s="182" t="s">
        <v>283</v>
      </c>
      <c r="O7" s="182" t="s">
        <v>283</v>
      </c>
      <c r="P7" s="215"/>
      <c r="Q7" s="182" t="s">
        <v>284</v>
      </c>
      <c r="R7" s="182"/>
      <c r="S7" s="182"/>
      <c r="T7" s="182" t="s">
        <v>278</v>
      </c>
      <c r="U7" s="211"/>
      <c r="V7" s="215"/>
      <c r="W7" s="215"/>
      <c r="X7" s="402" t="s">
        <v>285</v>
      </c>
      <c r="Y7" s="402"/>
      <c r="Z7" s="402"/>
      <c r="AA7" s="402"/>
      <c r="AB7" s="402"/>
      <c r="AC7" s="182" t="s">
        <v>280</v>
      </c>
      <c r="AD7" s="182" t="s">
        <v>282</v>
      </c>
      <c r="AE7" s="182" t="s">
        <v>281</v>
      </c>
      <c r="AF7" s="178"/>
    </row>
    <row r="8" spans="1:32" x14ac:dyDescent="0.2">
      <c r="A8" s="172"/>
      <c r="B8" s="173"/>
      <c r="C8" s="179"/>
      <c r="D8" s="204"/>
      <c r="E8" s="204"/>
      <c r="F8" s="215"/>
      <c r="G8" s="215"/>
      <c r="H8" s="215"/>
      <c r="I8" s="178"/>
      <c r="J8" s="178"/>
      <c r="K8" s="178"/>
      <c r="L8" s="178"/>
      <c r="M8" s="178"/>
      <c r="N8" s="182"/>
      <c r="O8" s="182"/>
      <c r="P8" s="215"/>
      <c r="Q8" s="182"/>
      <c r="R8" s="182"/>
      <c r="S8" s="182"/>
      <c r="T8" s="182"/>
      <c r="U8" s="211"/>
      <c r="V8" s="215"/>
      <c r="W8" s="215"/>
      <c r="X8" s="182"/>
      <c r="Y8" s="182"/>
      <c r="Z8" s="182"/>
      <c r="AA8" s="182"/>
      <c r="AB8" s="182"/>
      <c r="AC8" s="182"/>
      <c r="AD8" s="182"/>
      <c r="AE8" s="182"/>
      <c r="AF8" s="178"/>
    </row>
    <row r="9" spans="1:32" x14ac:dyDescent="0.2">
      <c r="A9" s="172"/>
      <c r="B9" s="173"/>
      <c r="C9" s="179"/>
      <c r="D9" s="204"/>
      <c r="E9" s="204"/>
      <c r="F9" s="215"/>
      <c r="G9" s="215"/>
      <c r="H9" s="215"/>
      <c r="I9" s="178"/>
      <c r="J9" s="178"/>
      <c r="K9" s="178"/>
      <c r="L9" s="178"/>
      <c r="M9" s="178"/>
      <c r="N9" s="182"/>
      <c r="O9" s="182"/>
      <c r="P9" s="215"/>
      <c r="Q9" s="182"/>
      <c r="R9" s="182"/>
      <c r="S9" s="182"/>
      <c r="T9" s="182"/>
      <c r="U9" s="211"/>
      <c r="V9" s="215"/>
      <c r="W9" s="215"/>
      <c r="X9" s="182"/>
      <c r="Y9" s="182"/>
      <c r="Z9" s="182"/>
      <c r="AA9" s="182"/>
      <c r="AB9" s="182"/>
      <c r="AC9" s="182"/>
      <c r="AD9" s="182"/>
      <c r="AE9" s="182"/>
      <c r="AF9" s="178"/>
    </row>
    <row r="10" spans="1:32" ht="38.25" x14ac:dyDescent="0.2">
      <c r="A10" s="405" t="s">
        <v>205</v>
      </c>
      <c r="B10" s="170" t="s">
        <v>173</v>
      </c>
      <c r="C10" s="186">
        <v>10000</v>
      </c>
      <c r="D10" s="207"/>
      <c r="E10" s="207"/>
      <c r="F10" s="217"/>
      <c r="G10" s="217"/>
      <c r="H10" s="217"/>
      <c r="I10" s="187" t="s">
        <v>300</v>
      </c>
      <c r="J10" s="187"/>
      <c r="K10" s="187"/>
      <c r="L10" s="187"/>
      <c r="M10" s="187"/>
      <c r="N10" s="188" t="s">
        <v>301</v>
      </c>
      <c r="O10" s="188" t="s">
        <v>301</v>
      </c>
      <c r="P10" s="217"/>
      <c r="Q10" s="189" t="s">
        <v>306</v>
      </c>
      <c r="R10" s="189"/>
      <c r="S10" s="189"/>
      <c r="T10" s="189" t="s">
        <v>305</v>
      </c>
      <c r="U10" s="221"/>
      <c r="V10" s="217"/>
      <c r="W10" s="217"/>
      <c r="X10" s="188" t="s">
        <v>304</v>
      </c>
      <c r="Y10" s="188"/>
      <c r="Z10" s="188"/>
      <c r="AA10" s="188"/>
      <c r="AB10" s="190" t="s">
        <v>307</v>
      </c>
      <c r="AC10" s="407" t="s">
        <v>303</v>
      </c>
      <c r="AD10" s="407"/>
      <c r="AE10" s="182"/>
      <c r="AF10" s="178"/>
    </row>
    <row r="11" spans="1:32" ht="29.45" customHeight="1" x14ac:dyDescent="0.2">
      <c r="A11" s="405"/>
      <c r="B11" s="170" t="s">
        <v>260</v>
      </c>
      <c r="C11" s="186">
        <v>5000</v>
      </c>
      <c r="D11" s="207"/>
      <c r="E11" s="207"/>
      <c r="F11" s="215"/>
      <c r="G11" s="215"/>
      <c r="H11" s="215"/>
      <c r="I11" s="187"/>
      <c r="J11" s="187"/>
      <c r="K11" s="187"/>
      <c r="L11" s="187"/>
      <c r="M11" s="187"/>
      <c r="N11" s="187"/>
      <c r="O11" s="187"/>
      <c r="P11" s="215"/>
      <c r="Q11" s="187"/>
      <c r="R11" s="187"/>
      <c r="S11" s="187"/>
      <c r="T11" s="187"/>
      <c r="U11" s="212"/>
      <c r="V11" s="215"/>
      <c r="W11" s="215"/>
      <c r="X11" s="187"/>
      <c r="Y11" s="187"/>
      <c r="Z11" s="187"/>
      <c r="AA11" s="187"/>
      <c r="AB11" s="187"/>
      <c r="AC11" s="182"/>
      <c r="AD11" s="182"/>
      <c r="AE11" s="182"/>
      <c r="AF11" s="178"/>
    </row>
    <row r="12" spans="1:32" x14ac:dyDescent="0.2">
      <c r="A12" s="172"/>
      <c r="B12" s="173"/>
      <c r="C12" s="179"/>
      <c r="D12" s="204"/>
      <c r="E12" s="204"/>
      <c r="F12" s="215"/>
      <c r="G12" s="215"/>
      <c r="H12" s="215"/>
      <c r="I12" s="178"/>
      <c r="J12" s="178"/>
      <c r="K12" s="178"/>
      <c r="L12" s="178"/>
      <c r="M12" s="178"/>
      <c r="N12" s="182"/>
      <c r="O12" s="182"/>
      <c r="P12" s="215"/>
      <c r="Q12" s="182"/>
      <c r="R12" s="182"/>
      <c r="S12" s="182"/>
      <c r="T12" s="182"/>
      <c r="U12" s="211"/>
      <c r="V12" s="215"/>
      <c r="W12" s="215"/>
      <c r="X12" s="182"/>
      <c r="Y12" s="182"/>
      <c r="Z12" s="182"/>
      <c r="AA12" s="182"/>
      <c r="AB12" s="182"/>
      <c r="AC12" s="182"/>
      <c r="AD12" s="182"/>
      <c r="AE12" s="182"/>
      <c r="AF12" s="178"/>
    </row>
    <row r="13" spans="1:32" x14ac:dyDescent="0.2">
      <c r="A13" s="172"/>
      <c r="B13" s="173"/>
      <c r="C13" s="179"/>
      <c r="D13" s="204"/>
      <c r="E13" s="204"/>
      <c r="F13" s="215"/>
      <c r="G13" s="215"/>
      <c r="H13" s="215"/>
      <c r="I13" s="178"/>
      <c r="J13" s="178"/>
      <c r="K13" s="178"/>
      <c r="L13" s="178"/>
      <c r="M13" s="178"/>
      <c r="N13" s="182"/>
      <c r="O13" s="182"/>
      <c r="P13" s="215"/>
      <c r="Q13" s="182"/>
      <c r="R13" s="182"/>
      <c r="S13" s="182"/>
      <c r="T13" s="182"/>
      <c r="U13" s="211"/>
      <c r="V13" s="215"/>
      <c r="W13" s="215"/>
      <c r="X13" s="182"/>
      <c r="Y13" s="182"/>
      <c r="Z13" s="182"/>
      <c r="AA13" s="182"/>
      <c r="AB13" s="182"/>
      <c r="AC13" s="182"/>
      <c r="AD13" s="182"/>
      <c r="AE13" s="182"/>
      <c r="AF13" s="178"/>
    </row>
    <row r="14" spans="1:32" x14ac:dyDescent="0.2">
      <c r="A14" s="405" t="s">
        <v>206</v>
      </c>
      <c r="B14" s="173" t="s">
        <v>194</v>
      </c>
      <c r="C14" s="179">
        <v>2000</v>
      </c>
      <c r="D14" s="204"/>
      <c r="E14" s="204"/>
      <c r="F14" s="215"/>
      <c r="G14" s="215"/>
      <c r="H14" s="215"/>
      <c r="I14" s="182" t="s">
        <v>288</v>
      </c>
      <c r="J14" s="182"/>
      <c r="K14" s="182"/>
      <c r="L14" s="182"/>
      <c r="M14" s="182"/>
      <c r="N14" s="182" t="s">
        <v>287</v>
      </c>
      <c r="O14" s="182" t="s">
        <v>287</v>
      </c>
      <c r="P14" s="215"/>
      <c r="Q14" s="182" t="s">
        <v>289</v>
      </c>
      <c r="R14" s="182"/>
      <c r="S14" s="182"/>
      <c r="T14" s="402" t="s">
        <v>290</v>
      </c>
      <c r="U14" s="402"/>
      <c r="V14" s="402"/>
      <c r="W14" s="402"/>
      <c r="X14" s="402"/>
      <c r="Y14" s="182"/>
      <c r="Z14" s="182"/>
      <c r="AA14" s="182"/>
      <c r="AB14" s="182" t="s">
        <v>295</v>
      </c>
      <c r="AC14" s="182" t="s">
        <v>292</v>
      </c>
      <c r="AD14" s="182" t="s">
        <v>294</v>
      </c>
      <c r="AE14" s="188" t="s">
        <v>291</v>
      </c>
      <c r="AF14" s="178"/>
    </row>
    <row r="15" spans="1:32" x14ac:dyDescent="0.2">
      <c r="A15" s="405"/>
      <c r="B15" s="173" t="s">
        <v>167</v>
      </c>
      <c r="C15" s="179">
        <v>3000</v>
      </c>
      <c r="D15" s="204"/>
      <c r="E15" s="204"/>
      <c r="F15" s="215"/>
      <c r="G15" s="215"/>
      <c r="H15" s="215"/>
      <c r="I15" s="182" t="s">
        <v>288</v>
      </c>
      <c r="J15" s="182"/>
      <c r="K15" s="182"/>
      <c r="L15" s="182"/>
      <c r="M15" s="182"/>
      <c r="N15" s="182" t="s">
        <v>287</v>
      </c>
      <c r="O15" s="182" t="s">
        <v>287</v>
      </c>
      <c r="P15" s="215"/>
      <c r="Q15" s="182" t="s">
        <v>289</v>
      </c>
      <c r="R15" s="182"/>
      <c r="S15" s="182"/>
      <c r="T15" s="402" t="s">
        <v>290</v>
      </c>
      <c r="U15" s="402"/>
      <c r="V15" s="402"/>
      <c r="W15" s="402"/>
      <c r="X15" s="402"/>
      <c r="Y15" s="182"/>
      <c r="Z15" s="182"/>
      <c r="AA15" s="182"/>
      <c r="AB15" s="182" t="s">
        <v>295</v>
      </c>
      <c r="AC15" s="182" t="s">
        <v>296</v>
      </c>
      <c r="AD15" s="182" t="s">
        <v>294</v>
      </c>
      <c r="AE15" s="188" t="s">
        <v>297</v>
      </c>
      <c r="AF15" s="178"/>
    </row>
    <row r="16" spans="1:32" x14ac:dyDescent="0.2">
      <c r="A16" s="405"/>
      <c r="B16" s="173" t="s">
        <v>252</v>
      </c>
      <c r="C16" s="179">
        <v>10000</v>
      </c>
      <c r="D16" s="204"/>
      <c r="E16" s="204"/>
      <c r="F16" s="215"/>
      <c r="G16" s="215"/>
      <c r="H16" s="215"/>
      <c r="I16" s="187"/>
      <c r="J16" s="187"/>
      <c r="K16" s="187"/>
      <c r="L16" s="187"/>
      <c r="M16" s="187"/>
      <c r="N16" s="187"/>
      <c r="O16" s="187"/>
      <c r="P16" s="215"/>
      <c r="Q16" s="187"/>
      <c r="R16" s="187"/>
      <c r="S16" s="187"/>
      <c r="T16" s="187"/>
      <c r="U16" s="212"/>
      <c r="V16" s="215"/>
      <c r="W16" s="215"/>
      <c r="X16" s="187"/>
      <c r="Y16" s="187"/>
      <c r="Z16" s="187"/>
      <c r="AA16" s="187"/>
      <c r="AB16" s="187"/>
      <c r="AC16" s="182" t="s">
        <v>298</v>
      </c>
      <c r="AD16" s="182" t="s">
        <v>294</v>
      </c>
      <c r="AE16" s="188" t="s">
        <v>299</v>
      </c>
      <c r="AF16" s="178"/>
    </row>
    <row r="17" spans="1:32" x14ac:dyDescent="0.2">
      <c r="A17" s="178"/>
      <c r="B17" s="174"/>
      <c r="C17" s="178"/>
      <c r="D17" s="204"/>
      <c r="E17" s="204"/>
      <c r="F17" s="215"/>
      <c r="G17" s="215"/>
      <c r="H17" s="215"/>
      <c r="I17" s="182"/>
      <c r="J17" s="182"/>
      <c r="K17" s="182"/>
      <c r="L17" s="182"/>
      <c r="M17" s="182"/>
      <c r="N17" s="182"/>
      <c r="O17" s="182"/>
      <c r="P17" s="215"/>
      <c r="Q17" s="182"/>
      <c r="R17" s="182"/>
      <c r="S17" s="182"/>
      <c r="T17" s="182"/>
      <c r="U17" s="211"/>
      <c r="V17" s="215"/>
      <c r="W17" s="215"/>
      <c r="X17" s="182"/>
      <c r="Y17" s="182"/>
      <c r="Z17" s="182"/>
      <c r="AA17" s="182"/>
      <c r="AB17" s="182"/>
      <c r="AC17" s="178"/>
      <c r="AD17" s="178"/>
      <c r="AE17" s="178"/>
      <c r="AF17" s="178"/>
    </row>
    <row r="18" spans="1:32" x14ac:dyDescent="0.2">
      <c r="A18" s="178"/>
      <c r="B18" s="174"/>
      <c r="C18" s="178"/>
      <c r="D18" s="204"/>
      <c r="E18" s="204"/>
      <c r="F18" s="215"/>
      <c r="G18" s="215"/>
      <c r="H18" s="215"/>
      <c r="I18" s="182"/>
      <c r="J18" s="182"/>
      <c r="K18" s="182"/>
      <c r="L18" s="182"/>
      <c r="M18" s="182"/>
      <c r="N18" s="182"/>
      <c r="O18" s="182"/>
      <c r="P18" s="215"/>
      <c r="Q18" s="182"/>
      <c r="R18" s="182"/>
      <c r="S18" s="182"/>
      <c r="T18" s="182"/>
      <c r="U18" s="211"/>
      <c r="V18" s="215"/>
      <c r="W18" s="215"/>
      <c r="X18" s="182"/>
      <c r="Y18" s="182"/>
      <c r="Z18" s="182"/>
      <c r="AA18" s="182"/>
      <c r="AB18" s="182"/>
      <c r="AC18" s="178"/>
      <c r="AD18" s="178"/>
      <c r="AE18" s="178"/>
      <c r="AF18" s="178"/>
    </row>
    <row r="19" spans="1:32" x14ac:dyDescent="0.2">
      <c r="A19" s="175" t="s">
        <v>265</v>
      </c>
      <c r="B19" s="174" t="s">
        <v>266</v>
      </c>
      <c r="C19" s="179">
        <v>1000</v>
      </c>
      <c r="D19" s="204"/>
      <c r="E19" s="204"/>
      <c r="F19" s="215"/>
      <c r="G19" s="215"/>
      <c r="H19" s="215"/>
      <c r="I19" s="187"/>
      <c r="J19" s="187"/>
      <c r="K19" s="187"/>
      <c r="L19" s="187"/>
      <c r="M19" s="187"/>
      <c r="N19" s="187"/>
      <c r="O19" s="187"/>
      <c r="P19" s="215"/>
      <c r="Q19" s="187"/>
      <c r="R19" s="187"/>
      <c r="S19" s="187"/>
      <c r="T19" s="187"/>
      <c r="U19" s="212"/>
      <c r="V19" s="215"/>
      <c r="W19" s="215"/>
      <c r="X19" s="187"/>
      <c r="Y19" s="187"/>
      <c r="Z19" s="187"/>
      <c r="AA19" s="187"/>
      <c r="AB19" s="187"/>
      <c r="AC19" s="187"/>
      <c r="AD19" s="187"/>
      <c r="AE19" s="182" t="s">
        <v>281</v>
      </c>
      <c r="AF19" s="178"/>
    </row>
    <row r="20" spans="1:32" x14ac:dyDescent="0.2">
      <c r="A20" s="178"/>
      <c r="B20" s="174"/>
      <c r="C20" s="178"/>
      <c r="D20" s="204"/>
      <c r="E20" s="204"/>
      <c r="F20" s="215"/>
      <c r="G20" s="215"/>
      <c r="H20" s="215"/>
      <c r="I20" s="182"/>
      <c r="J20" s="182"/>
      <c r="K20" s="182"/>
      <c r="L20" s="182"/>
      <c r="M20" s="182"/>
      <c r="N20" s="182"/>
      <c r="O20" s="182"/>
      <c r="P20" s="215"/>
      <c r="Q20" s="182"/>
      <c r="R20" s="182"/>
      <c r="S20" s="182"/>
      <c r="T20" s="182"/>
      <c r="U20" s="211"/>
      <c r="V20" s="215"/>
      <c r="W20" s="215"/>
      <c r="X20" s="182"/>
      <c r="Y20" s="182"/>
      <c r="Z20" s="182"/>
      <c r="AA20" s="182"/>
      <c r="AB20" s="182"/>
      <c r="AC20" s="178"/>
      <c r="AD20" s="178"/>
      <c r="AE20" s="178"/>
      <c r="AF20" s="178"/>
    </row>
    <row r="21" spans="1:32" x14ac:dyDescent="0.2">
      <c r="A21" s="178"/>
      <c r="B21" s="174"/>
      <c r="C21" s="178"/>
      <c r="D21" s="204"/>
      <c r="E21" s="204"/>
      <c r="F21" s="215"/>
      <c r="G21" s="215"/>
      <c r="H21" s="215"/>
      <c r="I21" s="182"/>
      <c r="J21" s="182"/>
      <c r="K21" s="182"/>
      <c r="L21" s="182"/>
      <c r="M21" s="182"/>
      <c r="N21" s="182"/>
      <c r="O21" s="182"/>
      <c r="P21" s="215"/>
      <c r="Q21" s="182"/>
      <c r="R21" s="182"/>
      <c r="S21" s="182"/>
      <c r="T21" s="182"/>
      <c r="U21" s="211"/>
      <c r="V21" s="215"/>
      <c r="W21" s="215"/>
      <c r="X21" s="182"/>
      <c r="Y21" s="182"/>
      <c r="Z21" s="182"/>
      <c r="AA21" s="182"/>
      <c r="AB21" s="182"/>
      <c r="AC21" s="178"/>
      <c r="AD21" s="178"/>
      <c r="AE21" s="178"/>
      <c r="AF21" s="178"/>
    </row>
    <row r="22" spans="1:32" x14ac:dyDescent="0.2">
      <c r="A22" s="405" t="s">
        <v>204</v>
      </c>
      <c r="B22" s="170" t="s">
        <v>35</v>
      </c>
      <c r="C22" s="179">
        <v>5000</v>
      </c>
      <c r="D22" s="204"/>
      <c r="E22" s="204"/>
      <c r="F22" s="204"/>
      <c r="G22" s="204"/>
      <c r="H22" s="204"/>
      <c r="I22" s="402" t="s">
        <v>286</v>
      </c>
      <c r="J22" s="402"/>
      <c r="K22" s="402"/>
      <c r="L22" s="402"/>
      <c r="M22" s="402"/>
      <c r="N22" s="402"/>
      <c r="O22" s="402"/>
      <c r="P22" s="402"/>
      <c r="Q22" s="402"/>
      <c r="R22" s="182"/>
      <c r="S22" s="182"/>
      <c r="T22" s="182"/>
      <c r="U22" s="182"/>
      <c r="V22" s="182"/>
      <c r="W22" s="182"/>
      <c r="X22" s="182" t="s">
        <v>293</v>
      </c>
      <c r="Y22" s="182"/>
      <c r="Z22" s="182"/>
      <c r="AA22" s="182"/>
      <c r="AB22" s="182"/>
      <c r="AC22" s="402" t="s">
        <v>324</v>
      </c>
      <c r="AD22" s="402"/>
      <c r="AE22" s="182"/>
      <c r="AF22" s="178"/>
    </row>
    <row r="23" spans="1:32" x14ac:dyDescent="0.2">
      <c r="A23" s="405"/>
      <c r="B23" s="170" t="s">
        <v>202</v>
      </c>
      <c r="C23" s="179">
        <v>3000</v>
      </c>
      <c r="D23" s="204"/>
      <c r="E23" s="204"/>
      <c r="F23" s="204"/>
      <c r="G23" s="204"/>
      <c r="H23" s="204"/>
      <c r="I23" s="406" t="s">
        <v>337</v>
      </c>
      <c r="J23" s="406"/>
      <c r="K23" s="406"/>
      <c r="L23" s="406"/>
      <c r="M23" s="406"/>
      <c r="N23" s="406"/>
      <c r="O23" s="406"/>
      <c r="P23" s="406"/>
      <c r="Q23" s="406"/>
      <c r="R23" s="406"/>
      <c r="S23" s="406"/>
      <c r="T23" s="406"/>
      <c r="U23" s="406"/>
      <c r="V23" s="406"/>
      <c r="W23" s="406"/>
      <c r="X23" s="406"/>
      <c r="Y23" s="406"/>
      <c r="Z23" s="406"/>
      <c r="AA23" s="406"/>
      <c r="AB23" s="406"/>
      <c r="AC23" s="406"/>
      <c r="AD23" s="182"/>
      <c r="AE23" s="182"/>
      <c r="AF23" s="178"/>
    </row>
    <row r="24" spans="1:32" x14ac:dyDescent="0.2">
      <c r="A24" s="405"/>
      <c r="B24" s="170" t="s">
        <v>210</v>
      </c>
      <c r="C24" s="179">
        <v>3000</v>
      </c>
      <c r="D24" s="204"/>
      <c r="E24" s="204"/>
      <c r="F24" s="215"/>
      <c r="G24" s="215"/>
      <c r="H24" s="215"/>
      <c r="I24" s="182" t="s">
        <v>327</v>
      </c>
      <c r="J24" s="182"/>
      <c r="K24" s="182"/>
      <c r="L24" s="182"/>
      <c r="M24" s="182"/>
      <c r="N24" s="182"/>
      <c r="O24" s="182"/>
      <c r="P24" s="215"/>
      <c r="Q24" s="182"/>
      <c r="R24" s="182"/>
      <c r="S24" s="182"/>
      <c r="T24" s="182"/>
      <c r="U24" s="211"/>
      <c r="V24" s="215"/>
      <c r="W24" s="215"/>
      <c r="X24" s="402" t="s">
        <v>326</v>
      </c>
      <c r="Y24" s="402"/>
      <c r="Z24" s="402"/>
      <c r="AA24" s="402"/>
      <c r="AB24" s="402"/>
      <c r="AC24" s="402"/>
      <c r="AD24" s="182"/>
      <c r="AE24" s="182"/>
      <c r="AF24" s="178"/>
    </row>
    <row r="25" spans="1:32" x14ac:dyDescent="0.2">
      <c r="A25" s="405"/>
      <c r="B25" s="170" t="s">
        <v>218</v>
      </c>
      <c r="C25" s="179">
        <v>2000</v>
      </c>
      <c r="D25" s="204"/>
      <c r="E25" s="204"/>
      <c r="F25" s="215"/>
      <c r="G25" s="215"/>
      <c r="H25" s="215"/>
      <c r="I25" s="402" t="s">
        <v>329</v>
      </c>
      <c r="J25" s="402"/>
      <c r="K25" s="402"/>
      <c r="L25" s="402"/>
      <c r="M25" s="402"/>
      <c r="N25" s="402"/>
      <c r="O25" s="211"/>
      <c r="P25" s="215"/>
      <c r="Q25" s="402" t="s">
        <v>328</v>
      </c>
      <c r="R25" s="402"/>
      <c r="S25" s="402"/>
      <c r="T25" s="402"/>
      <c r="U25" s="402"/>
      <c r="V25" s="402"/>
      <c r="W25" s="402"/>
      <c r="X25" s="402"/>
      <c r="Y25" s="402"/>
      <c r="Z25" s="402"/>
      <c r="AA25" s="402"/>
      <c r="AB25" s="402"/>
      <c r="AC25" s="402"/>
      <c r="AD25" s="182"/>
      <c r="AE25" s="182"/>
      <c r="AF25" s="178"/>
    </row>
    <row r="26" spans="1:32" x14ac:dyDescent="0.2">
      <c r="A26" s="405"/>
      <c r="B26" s="170" t="s">
        <v>249</v>
      </c>
      <c r="C26" s="179">
        <v>3000</v>
      </c>
      <c r="D26" s="204"/>
      <c r="E26" s="204"/>
      <c r="F26" s="215"/>
      <c r="G26" s="215"/>
      <c r="H26" s="215"/>
      <c r="I26" s="182"/>
      <c r="J26" s="182"/>
      <c r="K26" s="182"/>
      <c r="L26" s="182"/>
      <c r="M26" s="182"/>
      <c r="N26" s="182"/>
      <c r="O26" s="182"/>
      <c r="P26" s="215"/>
      <c r="Q26" s="402" t="s">
        <v>330</v>
      </c>
      <c r="R26" s="402"/>
      <c r="S26" s="402"/>
      <c r="T26" s="402"/>
      <c r="U26" s="402"/>
      <c r="V26" s="402"/>
      <c r="W26" s="402"/>
      <c r="X26" s="402"/>
      <c r="Y26" s="402"/>
      <c r="Z26" s="402"/>
      <c r="AA26" s="402"/>
      <c r="AB26" s="402"/>
      <c r="AC26" s="402"/>
      <c r="AD26" s="182"/>
      <c r="AE26" s="182"/>
      <c r="AF26" s="178"/>
    </row>
    <row r="27" spans="1:32" x14ac:dyDescent="0.2">
      <c r="A27" s="172"/>
      <c r="B27" s="173"/>
      <c r="C27" s="179"/>
      <c r="D27" s="204"/>
      <c r="E27" s="204"/>
      <c r="F27" s="215"/>
      <c r="G27" s="215"/>
      <c r="H27" s="215"/>
      <c r="I27" s="182"/>
      <c r="J27" s="182"/>
      <c r="K27" s="182"/>
      <c r="L27" s="182"/>
      <c r="M27" s="182"/>
      <c r="N27" s="182"/>
      <c r="O27" s="182"/>
      <c r="P27" s="215"/>
      <c r="Q27" s="182"/>
      <c r="R27" s="182"/>
      <c r="S27" s="182"/>
      <c r="T27" s="182"/>
      <c r="U27" s="211"/>
      <c r="V27" s="215"/>
      <c r="W27" s="215"/>
      <c r="X27" s="182"/>
      <c r="Y27" s="182"/>
      <c r="Z27" s="182"/>
      <c r="AA27" s="182"/>
      <c r="AB27" s="182"/>
      <c r="AC27" s="182"/>
      <c r="AD27" s="182"/>
      <c r="AE27" s="182"/>
      <c r="AF27" s="178"/>
    </row>
    <row r="28" spans="1:32" x14ac:dyDescent="0.2">
      <c r="A28" s="172"/>
      <c r="B28" s="173"/>
      <c r="C28" s="179"/>
      <c r="D28" s="204"/>
      <c r="E28" s="204"/>
      <c r="F28" s="215"/>
      <c r="G28" s="215"/>
      <c r="H28" s="215"/>
      <c r="I28" s="182"/>
      <c r="J28" s="182"/>
      <c r="K28" s="182"/>
      <c r="L28" s="182"/>
      <c r="M28" s="182"/>
      <c r="N28" s="182"/>
      <c r="O28" s="182"/>
      <c r="P28" s="215"/>
      <c r="Q28" s="182"/>
      <c r="R28" s="182"/>
      <c r="S28" s="182"/>
      <c r="T28" s="182"/>
      <c r="U28" s="211"/>
      <c r="V28" s="215"/>
      <c r="W28" s="215"/>
      <c r="X28" s="182"/>
      <c r="Y28" s="182"/>
      <c r="Z28" s="182"/>
      <c r="AA28" s="182"/>
      <c r="AB28" s="182"/>
      <c r="AC28" s="182"/>
      <c r="AD28" s="182"/>
      <c r="AE28" s="182"/>
      <c r="AF28" s="178"/>
    </row>
    <row r="29" spans="1:32" x14ac:dyDescent="0.2">
      <c r="A29" s="405" t="s">
        <v>248</v>
      </c>
      <c r="B29" s="174" t="s">
        <v>207</v>
      </c>
      <c r="C29" s="179">
        <v>10000</v>
      </c>
      <c r="D29" s="204"/>
      <c r="E29" s="204"/>
      <c r="F29" s="215"/>
      <c r="G29" s="215"/>
      <c r="H29" s="215"/>
      <c r="I29" s="182"/>
      <c r="J29" s="182"/>
      <c r="K29" s="182"/>
      <c r="L29" s="182"/>
      <c r="M29" s="182"/>
      <c r="N29" s="182"/>
      <c r="O29" s="182"/>
      <c r="P29" s="215"/>
      <c r="Q29" s="182"/>
      <c r="R29" s="182"/>
      <c r="S29" s="182"/>
      <c r="T29" s="182" t="s">
        <v>334</v>
      </c>
      <c r="U29" s="211"/>
      <c r="V29" s="215"/>
      <c r="W29" s="215"/>
      <c r="X29" s="182" t="s">
        <v>335</v>
      </c>
      <c r="Y29" s="182"/>
      <c r="Z29" s="182"/>
      <c r="AA29" s="182"/>
      <c r="AB29" s="402" t="s">
        <v>333</v>
      </c>
      <c r="AC29" s="402"/>
      <c r="AD29" s="187"/>
      <c r="AE29" s="191"/>
      <c r="AF29" s="185"/>
    </row>
    <row r="30" spans="1:32" x14ac:dyDescent="0.2">
      <c r="A30" s="405"/>
      <c r="B30" s="174" t="s">
        <v>319</v>
      </c>
      <c r="C30" s="179">
        <v>1000</v>
      </c>
      <c r="D30" s="204"/>
      <c r="E30" s="204"/>
      <c r="F30" s="215"/>
      <c r="G30" s="215"/>
      <c r="H30" s="215"/>
      <c r="I30" s="187"/>
      <c r="J30" s="187"/>
      <c r="K30" s="187"/>
      <c r="L30" s="187"/>
      <c r="M30" s="187"/>
      <c r="N30" s="187"/>
      <c r="O30" s="187"/>
      <c r="P30" s="215"/>
      <c r="Q30" s="187"/>
      <c r="R30" s="187"/>
      <c r="S30" s="187"/>
      <c r="T30" s="187"/>
      <c r="U30" s="212"/>
      <c r="V30" s="215"/>
      <c r="W30" s="215"/>
      <c r="X30" s="187"/>
      <c r="Y30" s="187"/>
      <c r="Z30" s="187"/>
      <c r="AA30" s="187"/>
      <c r="AB30" s="187"/>
      <c r="AC30" s="187"/>
      <c r="AD30" s="182"/>
      <c r="AE30" s="188"/>
      <c r="AF30" s="178"/>
    </row>
    <row r="31" spans="1:32" ht="34.15" customHeight="1" x14ac:dyDescent="0.2">
      <c r="A31" s="405"/>
      <c r="B31" s="174" t="s">
        <v>254</v>
      </c>
      <c r="C31" s="186">
        <v>10000</v>
      </c>
      <c r="D31" s="207"/>
      <c r="E31" s="207"/>
      <c r="F31" s="215"/>
      <c r="G31" s="215"/>
      <c r="H31" s="215"/>
      <c r="I31" s="187"/>
      <c r="J31" s="187"/>
      <c r="K31" s="187"/>
      <c r="L31" s="187"/>
      <c r="M31" s="187"/>
      <c r="N31" s="187"/>
      <c r="O31" s="187"/>
      <c r="P31" s="215"/>
      <c r="Q31" s="187"/>
      <c r="R31" s="187"/>
      <c r="S31" s="187"/>
      <c r="T31" s="187"/>
      <c r="U31" s="212"/>
      <c r="V31" s="215"/>
      <c r="W31" s="215"/>
      <c r="X31" s="187"/>
      <c r="Y31" s="187"/>
      <c r="Z31" s="187"/>
      <c r="AA31" s="187"/>
      <c r="AB31" s="192" t="s">
        <v>338</v>
      </c>
      <c r="AC31" s="193" t="s">
        <v>308</v>
      </c>
      <c r="AD31" s="188" t="s">
        <v>309</v>
      </c>
      <c r="AE31" s="188"/>
      <c r="AF31" s="178"/>
    </row>
    <row r="32" spans="1:32" x14ac:dyDescent="0.2">
      <c r="A32" s="172"/>
      <c r="B32" s="173"/>
      <c r="C32" s="179"/>
      <c r="D32" s="204"/>
      <c r="E32" s="204"/>
      <c r="F32" s="215"/>
      <c r="G32" s="215"/>
      <c r="H32" s="215"/>
      <c r="I32" s="182"/>
      <c r="J32" s="182"/>
      <c r="K32" s="182"/>
      <c r="L32" s="182"/>
      <c r="M32" s="182"/>
      <c r="N32" s="182"/>
      <c r="O32" s="182"/>
      <c r="P32" s="215"/>
      <c r="Q32" s="182"/>
      <c r="R32" s="182"/>
      <c r="S32" s="182"/>
      <c r="T32" s="182"/>
      <c r="U32" s="211"/>
      <c r="V32" s="215"/>
      <c r="W32" s="215"/>
      <c r="X32" s="182"/>
      <c r="Y32" s="182"/>
      <c r="Z32" s="182"/>
      <c r="AA32" s="182"/>
      <c r="AB32" s="182"/>
      <c r="AC32" s="182"/>
      <c r="AD32" s="182"/>
      <c r="AE32" s="182"/>
      <c r="AF32" s="178"/>
    </row>
    <row r="33" spans="1:32" x14ac:dyDescent="0.2">
      <c r="A33" s="172"/>
      <c r="B33" s="173"/>
      <c r="C33" s="179"/>
      <c r="D33" s="204"/>
      <c r="E33" s="204"/>
      <c r="F33" s="215"/>
      <c r="G33" s="215"/>
      <c r="H33" s="215"/>
      <c r="I33" s="182"/>
      <c r="J33" s="182"/>
      <c r="K33" s="182"/>
      <c r="L33" s="182"/>
      <c r="M33" s="182"/>
      <c r="N33" s="182"/>
      <c r="O33" s="182"/>
      <c r="P33" s="215"/>
      <c r="Q33" s="182"/>
      <c r="R33" s="182"/>
      <c r="S33" s="182"/>
      <c r="T33" s="182"/>
      <c r="U33" s="211"/>
      <c r="V33" s="215"/>
      <c r="W33" s="215"/>
      <c r="X33" s="182"/>
      <c r="Y33" s="182"/>
      <c r="Z33" s="182"/>
      <c r="AA33" s="182"/>
      <c r="AB33" s="182"/>
      <c r="AC33" s="182"/>
      <c r="AD33" s="182"/>
      <c r="AE33" s="182"/>
      <c r="AF33" s="178"/>
    </row>
    <row r="34" spans="1:32" x14ac:dyDescent="0.2">
      <c r="A34" s="405">
        <v>309</v>
      </c>
      <c r="B34" s="174" t="s">
        <v>220</v>
      </c>
      <c r="C34" s="179">
        <v>3000</v>
      </c>
      <c r="D34" s="204"/>
      <c r="E34" s="204"/>
      <c r="F34" s="215"/>
      <c r="G34" s="215"/>
      <c r="H34" s="215"/>
      <c r="I34" s="182" t="s">
        <v>313</v>
      </c>
      <c r="J34" s="182"/>
      <c r="K34" s="182"/>
      <c r="L34" s="182"/>
      <c r="M34" s="182"/>
      <c r="N34" s="182" t="s">
        <v>314</v>
      </c>
      <c r="O34" s="182" t="s">
        <v>314</v>
      </c>
      <c r="P34" s="215"/>
      <c r="Q34" s="182"/>
      <c r="R34" s="182"/>
      <c r="S34" s="182"/>
      <c r="T34" s="182" t="s">
        <v>302</v>
      </c>
      <c r="U34" s="211"/>
      <c r="V34" s="215"/>
      <c r="W34" s="215"/>
      <c r="X34" s="182"/>
      <c r="Y34" s="182"/>
      <c r="Z34" s="182"/>
      <c r="AA34" s="182"/>
      <c r="AB34" s="182"/>
      <c r="AC34" s="182" t="s">
        <v>315</v>
      </c>
      <c r="AD34" s="182"/>
      <c r="AE34" s="182"/>
      <c r="AF34" s="178"/>
    </row>
    <row r="35" spans="1:32" x14ac:dyDescent="0.2">
      <c r="A35" s="405"/>
      <c r="B35" s="174" t="s">
        <v>316</v>
      </c>
      <c r="C35" s="179">
        <v>3000</v>
      </c>
      <c r="D35" s="204"/>
      <c r="E35" s="204"/>
      <c r="F35" s="215"/>
      <c r="G35" s="215"/>
      <c r="H35" s="215"/>
      <c r="I35" s="187"/>
      <c r="J35" s="187"/>
      <c r="K35" s="187"/>
      <c r="L35" s="187"/>
      <c r="M35" s="187"/>
      <c r="N35" s="187"/>
      <c r="O35" s="187"/>
      <c r="P35" s="215"/>
      <c r="Q35" s="187"/>
      <c r="R35" s="187"/>
      <c r="S35" s="187"/>
      <c r="T35" s="187"/>
      <c r="U35" s="212"/>
      <c r="V35" s="215"/>
      <c r="W35" s="215"/>
      <c r="X35" s="187"/>
      <c r="Y35" s="187"/>
      <c r="Z35" s="187"/>
      <c r="AA35" s="187"/>
      <c r="AB35" s="402" t="s">
        <v>332</v>
      </c>
      <c r="AC35" s="402"/>
      <c r="AD35" s="182"/>
      <c r="AE35" s="182"/>
      <c r="AF35" s="178"/>
    </row>
    <row r="36" spans="1:32" x14ac:dyDescent="0.2">
      <c r="A36" s="405"/>
      <c r="B36" s="174" t="s">
        <v>189</v>
      </c>
      <c r="C36" s="179">
        <v>2000</v>
      </c>
      <c r="D36" s="204"/>
      <c r="E36" s="204"/>
      <c r="F36" s="204"/>
      <c r="G36" s="204"/>
      <c r="H36" s="204"/>
      <c r="I36" s="182" t="s">
        <v>317</v>
      </c>
      <c r="J36" s="182"/>
      <c r="K36" s="182"/>
      <c r="L36" s="182"/>
      <c r="M36" s="182"/>
      <c r="N36" s="402" t="s">
        <v>331</v>
      </c>
      <c r="O36" s="402"/>
      <c r="P36" s="402"/>
      <c r="Q36" s="402"/>
      <c r="R36" s="182"/>
      <c r="S36" s="182"/>
      <c r="T36" s="182"/>
      <c r="U36" s="182"/>
      <c r="V36" s="182"/>
      <c r="W36" s="182"/>
      <c r="X36" s="182"/>
      <c r="Y36" s="182"/>
      <c r="Z36" s="182"/>
      <c r="AA36" s="182"/>
      <c r="AB36" s="182"/>
      <c r="AC36" s="182"/>
      <c r="AD36" s="182"/>
      <c r="AE36" s="182"/>
      <c r="AF36" s="178"/>
    </row>
    <row r="37" spans="1:32" x14ac:dyDescent="0.2">
      <c r="A37" s="405"/>
      <c r="B37" s="174" t="s">
        <v>318</v>
      </c>
      <c r="C37" s="179">
        <v>1000</v>
      </c>
      <c r="D37" s="204"/>
      <c r="E37" s="204"/>
      <c r="F37" s="215"/>
      <c r="G37" s="215"/>
      <c r="H37" s="215"/>
      <c r="I37" s="187"/>
      <c r="J37" s="187"/>
      <c r="K37" s="187"/>
      <c r="L37" s="187"/>
      <c r="M37" s="187"/>
      <c r="N37" s="187"/>
      <c r="O37" s="187"/>
      <c r="P37" s="215"/>
      <c r="Q37" s="187"/>
      <c r="R37" s="187"/>
      <c r="S37" s="187"/>
      <c r="T37" s="187"/>
      <c r="U37" s="212"/>
      <c r="V37" s="215"/>
      <c r="W37" s="215"/>
      <c r="X37" s="187"/>
      <c r="Y37" s="187"/>
      <c r="Z37" s="187"/>
      <c r="AA37" s="187"/>
      <c r="AB37" s="187"/>
      <c r="AC37" s="187"/>
      <c r="AD37" s="182"/>
      <c r="AE37" s="182"/>
      <c r="AF37" s="178"/>
    </row>
    <row r="38" spans="1:32" x14ac:dyDescent="0.2">
      <c r="A38" s="405"/>
      <c r="B38" s="174" t="s">
        <v>321</v>
      </c>
      <c r="C38" s="179">
        <v>3000</v>
      </c>
      <c r="D38" s="204"/>
      <c r="E38" s="204"/>
      <c r="F38" s="215"/>
      <c r="G38" s="215"/>
      <c r="H38" s="215"/>
      <c r="I38" s="187"/>
      <c r="J38" s="187"/>
      <c r="K38" s="187"/>
      <c r="L38" s="187"/>
      <c r="M38" s="187"/>
      <c r="N38" s="187"/>
      <c r="O38" s="187"/>
      <c r="P38" s="215"/>
      <c r="Q38" s="187"/>
      <c r="R38" s="187"/>
      <c r="S38" s="187"/>
      <c r="T38" s="187"/>
      <c r="U38" s="212"/>
      <c r="V38" s="215"/>
      <c r="W38" s="215"/>
      <c r="X38" s="187"/>
      <c r="Y38" s="187"/>
      <c r="Z38" s="187"/>
      <c r="AA38" s="187"/>
      <c r="AB38" s="187"/>
      <c r="AC38" s="187"/>
      <c r="AD38" s="182" t="s">
        <v>320</v>
      </c>
      <c r="AE38" s="182"/>
      <c r="AF38" s="178"/>
    </row>
    <row r="39" spans="1:32" x14ac:dyDescent="0.2">
      <c r="A39" s="405"/>
      <c r="B39" s="174" t="s">
        <v>172</v>
      </c>
      <c r="C39" s="179">
        <v>9000</v>
      </c>
      <c r="D39" s="204"/>
      <c r="E39" s="204"/>
      <c r="F39" s="215"/>
      <c r="G39" s="215"/>
      <c r="H39" s="215"/>
      <c r="I39" s="182" t="s">
        <v>322</v>
      </c>
      <c r="J39" s="182"/>
      <c r="K39" s="182"/>
      <c r="L39" s="182"/>
      <c r="M39" s="182"/>
      <c r="N39" s="182"/>
      <c r="O39" s="182"/>
      <c r="P39" s="215"/>
      <c r="Q39" s="182" t="s">
        <v>284</v>
      </c>
      <c r="R39" s="182"/>
      <c r="S39" s="182"/>
      <c r="T39" s="182"/>
      <c r="U39" s="211"/>
      <c r="V39" s="215"/>
      <c r="W39" s="215"/>
      <c r="X39" s="182"/>
      <c r="Y39" s="182"/>
      <c r="Z39" s="182"/>
      <c r="AA39" s="182"/>
      <c r="AB39" s="182" t="s">
        <v>323</v>
      </c>
      <c r="AC39" s="182"/>
      <c r="AD39" s="182"/>
      <c r="AE39" s="182"/>
      <c r="AF39" s="178"/>
    </row>
    <row r="40" spans="1:32" x14ac:dyDescent="0.2">
      <c r="A40" s="178"/>
      <c r="B40" s="194"/>
      <c r="C40" s="178"/>
      <c r="D40" s="204"/>
      <c r="E40" s="204"/>
      <c r="F40" s="215"/>
      <c r="G40" s="215"/>
      <c r="H40" s="215"/>
      <c r="I40" s="182"/>
      <c r="J40" s="182"/>
      <c r="K40" s="182"/>
      <c r="L40" s="182"/>
      <c r="M40" s="182"/>
      <c r="N40" s="182"/>
      <c r="O40" s="182"/>
      <c r="P40" s="215"/>
      <c r="Q40" s="182"/>
      <c r="R40" s="182"/>
      <c r="S40" s="182"/>
      <c r="T40" s="182"/>
      <c r="U40" s="211"/>
      <c r="V40" s="215"/>
      <c r="W40" s="215"/>
      <c r="X40" s="182"/>
      <c r="Y40" s="182"/>
      <c r="Z40" s="182"/>
      <c r="AA40" s="182"/>
      <c r="AB40" s="182"/>
      <c r="AC40" s="182"/>
      <c r="AD40" s="182"/>
      <c r="AE40" s="182"/>
      <c r="AF40" s="178"/>
    </row>
    <row r="41" spans="1:32" x14ac:dyDescent="0.2">
      <c r="A41" s="178"/>
      <c r="B41" s="194"/>
      <c r="C41" s="178"/>
      <c r="D41" s="204"/>
      <c r="E41" s="204"/>
      <c r="F41" s="215"/>
      <c r="G41" s="215"/>
      <c r="H41" s="215"/>
      <c r="I41" s="182"/>
      <c r="J41" s="182"/>
      <c r="K41" s="182"/>
      <c r="L41" s="182"/>
      <c r="M41" s="182"/>
      <c r="N41" s="182"/>
      <c r="O41" s="182"/>
      <c r="P41" s="215"/>
      <c r="Q41" s="182"/>
      <c r="R41" s="182"/>
      <c r="S41" s="182"/>
      <c r="T41" s="182"/>
      <c r="U41" s="211"/>
      <c r="V41" s="215"/>
      <c r="W41" s="215"/>
      <c r="X41" s="182"/>
      <c r="Y41" s="182"/>
      <c r="Z41" s="182"/>
      <c r="AA41" s="182"/>
      <c r="AB41" s="182"/>
      <c r="AC41" s="182"/>
      <c r="AD41" s="182"/>
      <c r="AE41" s="182"/>
      <c r="AF41" s="178"/>
    </row>
    <row r="42" spans="1:32" x14ac:dyDescent="0.2">
      <c r="A42" s="175">
        <v>316</v>
      </c>
      <c r="B42" s="174" t="s">
        <v>66</v>
      </c>
      <c r="C42" s="179">
        <v>10000</v>
      </c>
      <c r="D42" s="204"/>
      <c r="E42" s="204"/>
      <c r="F42" s="215"/>
      <c r="G42" s="215"/>
      <c r="H42" s="215"/>
      <c r="I42" s="187"/>
      <c r="J42" s="187"/>
      <c r="K42" s="187"/>
      <c r="L42" s="187"/>
      <c r="M42" s="187"/>
      <c r="N42" s="187"/>
      <c r="O42" s="187"/>
      <c r="P42" s="215"/>
      <c r="Q42" s="402" t="s">
        <v>312</v>
      </c>
      <c r="R42" s="402"/>
      <c r="S42" s="402"/>
      <c r="T42" s="402"/>
      <c r="U42" s="402"/>
      <c r="V42" s="402"/>
      <c r="W42" s="402"/>
      <c r="X42" s="402"/>
      <c r="Y42" s="402"/>
      <c r="Z42" s="402"/>
      <c r="AA42" s="402"/>
      <c r="AB42" s="402"/>
      <c r="AC42" s="182"/>
      <c r="AD42" s="182"/>
      <c r="AE42" s="182"/>
      <c r="AF42" s="178"/>
    </row>
    <row r="43" spans="1:32" x14ac:dyDescent="0.2">
      <c r="A43" s="178"/>
      <c r="B43" s="178"/>
      <c r="C43" s="178"/>
      <c r="D43" s="204"/>
      <c r="E43" s="204"/>
      <c r="F43" s="218"/>
      <c r="G43" s="218"/>
      <c r="H43" s="218"/>
      <c r="I43" s="178"/>
      <c r="J43" s="178"/>
      <c r="K43" s="178"/>
      <c r="L43" s="178"/>
      <c r="M43" s="178"/>
      <c r="N43" s="178"/>
      <c r="O43" s="178"/>
      <c r="P43" s="218"/>
      <c r="Q43" s="178"/>
      <c r="R43" s="178"/>
      <c r="S43" s="178"/>
      <c r="T43" s="178"/>
      <c r="U43" s="213"/>
      <c r="V43" s="218"/>
      <c r="W43" s="218"/>
      <c r="X43" s="178"/>
      <c r="Y43" s="178"/>
      <c r="Z43" s="178"/>
      <c r="AA43" s="178"/>
      <c r="AB43" s="178"/>
      <c r="AC43" s="178"/>
      <c r="AD43" s="178"/>
      <c r="AE43" s="178"/>
      <c r="AF43" s="178"/>
    </row>
    <row r="44" spans="1:32" x14ac:dyDescent="0.2">
      <c r="A44" s="178"/>
      <c r="B44" s="178"/>
      <c r="C44" s="178"/>
      <c r="D44" s="204"/>
      <c r="E44" s="204"/>
      <c r="F44" s="218"/>
      <c r="G44" s="218"/>
      <c r="H44" s="218"/>
      <c r="I44" s="178"/>
      <c r="J44" s="178"/>
      <c r="K44" s="178"/>
      <c r="L44" s="178"/>
      <c r="M44" s="178"/>
      <c r="N44" s="178"/>
      <c r="O44" s="178"/>
      <c r="P44" s="218"/>
      <c r="Q44" s="178"/>
      <c r="R44" s="178"/>
      <c r="S44" s="178"/>
      <c r="T44" s="178"/>
      <c r="U44" s="213"/>
      <c r="V44" s="218"/>
      <c r="W44" s="218"/>
      <c r="X44" s="178"/>
      <c r="Y44" s="178"/>
      <c r="Z44" s="178"/>
      <c r="AA44" s="178"/>
      <c r="AB44" s="178"/>
      <c r="AC44" s="178"/>
      <c r="AD44" s="178"/>
      <c r="AE44" s="178"/>
      <c r="AF44" s="178"/>
    </row>
    <row r="45" spans="1:32" x14ac:dyDescent="0.2">
      <c r="A45" s="175">
        <v>318</v>
      </c>
      <c r="B45" s="174" t="s">
        <v>251</v>
      </c>
      <c r="C45" s="179">
        <v>2000</v>
      </c>
      <c r="D45" s="204"/>
      <c r="E45" s="204"/>
      <c r="F45" s="215"/>
      <c r="G45" s="215"/>
      <c r="H45" s="215"/>
      <c r="I45" s="187"/>
      <c r="J45" s="187"/>
      <c r="K45" s="187"/>
      <c r="L45" s="187"/>
      <c r="M45" s="187"/>
      <c r="N45" s="187"/>
      <c r="O45" s="187"/>
      <c r="P45" s="215"/>
      <c r="Q45" s="187"/>
      <c r="R45" s="187"/>
      <c r="S45" s="187"/>
      <c r="T45" s="187"/>
      <c r="U45" s="212"/>
      <c r="V45" s="215"/>
      <c r="W45" s="215"/>
      <c r="X45" s="182" t="s">
        <v>310</v>
      </c>
      <c r="Y45" s="182"/>
      <c r="Z45" s="182"/>
      <c r="AA45" s="182"/>
      <c r="AB45" s="402" t="s">
        <v>311</v>
      </c>
      <c r="AC45" s="402"/>
      <c r="AD45" s="402"/>
      <c r="AE45" s="182"/>
      <c r="AF45" s="178"/>
    </row>
    <row r="46" spans="1:32" x14ac:dyDescent="0.2">
      <c r="A46" s="172"/>
      <c r="B46" s="173"/>
      <c r="C46" s="179"/>
      <c r="D46" s="204"/>
      <c r="E46" s="204"/>
      <c r="F46" s="215"/>
      <c r="G46" s="215"/>
      <c r="H46" s="215"/>
      <c r="I46" s="182"/>
      <c r="J46" s="182"/>
      <c r="K46" s="182"/>
      <c r="L46" s="182"/>
      <c r="M46" s="182"/>
      <c r="N46" s="182"/>
      <c r="O46" s="182"/>
      <c r="P46" s="215"/>
      <c r="Q46" s="182"/>
      <c r="R46" s="182"/>
      <c r="S46" s="182"/>
      <c r="T46" s="182"/>
      <c r="U46" s="211"/>
      <c r="V46" s="215"/>
      <c r="W46" s="215"/>
      <c r="X46" s="182"/>
      <c r="Y46" s="182"/>
      <c r="Z46" s="182"/>
      <c r="AA46" s="182"/>
      <c r="AB46" s="182"/>
      <c r="AC46" s="182"/>
      <c r="AD46" s="182"/>
      <c r="AE46" s="188"/>
      <c r="AF46" s="178"/>
    </row>
    <row r="47" spans="1:32" x14ac:dyDescent="0.2">
      <c r="A47" s="172"/>
      <c r="B47" s="173"/>
      <c r="C47" s="179"/>
      <c r="D47" s="204"/>
      <c r="E47" s="204"/>
      <c r="F47" s="215"/>
      <c r="G47" s="215"/>
      <c r="H47" s="215"/>
      <c r="I47" s="182"/>
      <c r="J47" s="182"/>
      <c r="K47" s="182"/>
      <c r="L47" s="182"/>
      <c r="M47" s="182"/>
      <c r="N47" s="182"/>
      <c r="O47" s="182"/>
      <c r="P47" s="215"/>
      <c r="Q47" s="182"/>
      <c r="R47" s="182"/>
      <c r="S47" s="182"/>
      <c r="T47" s="182"/>
      <c r="U47" s="211"/>
      <c r="V47" s="215"/>
      <c r="W47" s="215"/>
      <c r="X47" s="182"/>
      <c r="Y47" s="182"/>
      <c r="Z47" s="182"/>
      <c r="AA47" s="182"/>
      <c r="AB47" s="182"/>
      <c r="AC47" s="182"/>
      <c r="AD47" s="182"/>
      <c r="AE47" s="188"/>
      <c r="AF47" s="178"/>
    </row>
    <row r="48" spans="1:32" x14ac:dyDescent="0.2">
      <c r="A48" s="175">
        <v>320</v>
      </c>
      <c r="B48" s="174" t="s">
        <v>336</v>
      </c>
      <c r="C48" s="179">
        <v>1000</v>
      </c>
      <c r="D48" s="204"/>
      <c r="E48" s="204"/>
      <c r="F48" s="215"/>
      <c r="G48" s="215"/>
      <c r="H48" s="215"/>
      <c r="I48" s="187"/>
      <c r="J48" s="187"/>
      <c r="K48" s="187"/>
      <c r="L48" s="187"/>
      <c r="M48" s="187"/>
      <c r="N48" s="187"/>
      <c r="O48" s="187"/>
      <c r="P48" s="215"/>
      <c r="Q48" s="187"/>
      <c r="R48" s="187"/>
      <c r="S48" s="187"/>
      <c r="T48" s="187"/>
      <c r="U48" s="212"/>
      <c r="V48" s="215"/>
      <c r="W48" s="215"/>
      <c r="X48" s="187"/>
      <c r="Y48" s="187"/>
      <c r="Z48" s="187"/>
      <c r="AA48" s="187"/>
      <c r="AB48" s="185"/>
      <c r="AC48" s="185"/>
      <c r="AD48" s="185"/>
      <c r="AE48" s="182"/>
      <c r="AF48" s="178"/>
    </row>
    <row r="49" spans="1:31" x14ac:dyDescent="0.2">
      <c r="B49" s="195"/>
      <c r="F49" s="219"/>
      <c r="G49" s="219"/>
      <c r="H49" s="219"/>
      <c r="I49" s="196"/>
      <c r="J49" s="196"/>
      <c r="K49" s="196"/>
      <c r="L49" s="196"/>
      <c r="M49" s="196"/>
      <c r="N49" s="196"/>
      <c r="O49" s="196"/>
      <c r="P49" s="219"/>
      <c r="Q49" s="196"/>
      <c r="R49" s="196"/>
      <c r="S49" s="196"/>
      <c r="T49" s="196"/>
      <c r="U49" s="196"/>
      <c r="V49" s="219"/>
      <c r="W49" s="219"/>
      <c r="X49" s="196"/>
      <c r="Y49" s="196"/>
      <c r="Z49" s="196"/>
      <c r="AA49" s="196"/>
      <c r="AB49" s="196"/>
      <c r="AC49" s="196"/>
      <c r="AD49" s="196"/>
      <c r="AE49" s="197"/>
    </row>
    <row r="53" spans="1:31" x14ac:dyDescent="0.2">
      <c r="A53" s="167"/>
      <c r="B53" s="166"/>
      <c r="C53" s="198"/>
      <c r="F53" s="219"/>
      <c r="G53" s="219"/>
      <c r="H53" s="219"/>
      <c r="I53" s="196"/>
      <c r="J53" s="196"/>
      <c r="K53" s="196"/>
      <c r="L53" s="196"/>
      <c r="M53" s="196"/>
      <c r="N53" s="196"/>
      <c r="O53" s="196"/>
      <c r="P53" s="219"/>
      <c r="Q53" s="196"/>
      <c r="R53" s="196"/>
      <c r="S53" s="196"/>
      <c r="T53" s="196"/>
      <c r="U53" s="196"/>
      <c r="V53" s="219"/>
      <c r="W53" s="219"/>
      <c r="X53" s="196"/>
      <c r="Y53" s="196"/>
      <c r="Z53" s="196"/>
      <c r="AA53" s="196"/>
      <c r="AB53" s="196"/>
      <c r="AC53" s="196"/>
      <c r="AD53" s="196"/>
      <c r="AE53" s="196"/>
    </row>
    <row r="54" spans="1:31" x14ac:dyDescent="0.2">
      <c r="A54" s="167"/>
      <c r="B54" s="166"/>
      <c r="C54" s="198"/>
      <c r="F54" s="219"/>
      <c r="G54" s="219"/>
      <c r="H54" s="219"/>
      <c r="I54" s="196"/>
      <c r="J54" s="196"/>
      <c r="K54" s="196"/>
      <c r="L54" s="196"/>
      <c r="M54" s="196"/>
      <c r="N54" s="196"/>
      <c r="O54" s="196"/>
      <c r="P54" s="219"/>
      <c r="Q54" s="196"/>
      <c r="R54" s="196"/>
      <c r="S54" s="196"/>
      <c r="T54" s="196"/>
      <c r="U54" s="196"/>
      <c r="V54" s="219"/>
      <c r="W54" s="219"/>
      <c r="X54" s="196"/>
      <c r="Y54" s="196"/>
      <c r="Z54" s="196"/>
      <c r="AA54" s="196"/>
      <c r="AB54" s="196"/>
      <c r="AC54" s="196"/>
      <c r="AD54" s="196"/>
      <c r="AE54" s="196"/>
    </row>
    <row r="55" spans="1:31" x14ac:dyDescent="0.2">
      <c r="B55" s="166"/>
      <c r="F55" s="219"/>
      <c r="G55" s="219"/>
      <c r="H55" s="219"/>
      <c r="I55" s="196"/>
      <c r="J55" s="196"/>
      <c r="K55" s="196"/>
      <c r="L55" s="196"/>
      <c r="M55" s="196"/>
      <c r="N55" s="196"/>
      <c r="O55" s="196"/>
      <c r="P55" s="219"/>
      <c r="Q55" s="196"/>
      <c r="R55" s="196"/>
      <c r="S55" s="196"/>
      <c r="T55" s="196"/>
      <c r="U55" s="196"/>
      <c r="V55" s="219"/>
      <c r="W55" s="219"/>
      <c r="X55" s="196"/>
      <c r="Y55" s="196"/>
      <c r="Z55" s="196"/>
      <c r="AA55" s="196"/>
      <c r="AB55" s="196"/>
      <c r="AC55" s="196"/>
      <c r="AD55" s="196"/>
      <c r="AE55" s="196"/>
    </row>
    <row r="57" spans="1:31" x14ac:dyDescent="0.2">
      <c r="A57" s="167"/>
      <c r="B57" s="166"/>
      <c r="C57" s="198"/>
      <c r="F57" s="219"/>
      <c r="G57" s="219"/>
      <c r="H57" s="219"/>
      <c r="I57" s="196"/>
      <c r="J57" s="196"/>
      <c r="K57" s="196"/>
      <c r="L57" s="196"/>
      <c r="M57" s="196"/>
      <c r="N57" s="196"/>
      <c r="O57" s="196"/>
      <c r="P57" s="219"/>
      <c r="Q57" s="196"/>
      <c r="R57" s="196"/>
      <c r="S57" s="196"/>
      <c r="T57" s="196"/>
      <c r="U57" s="196"/>
      <c r="V57" s="219"/>
      <c r="W57" s="219"/>
      <c r="X57" s="196"/>
      <c r="Y57" s="196"/>
      <c r="Z57" s="196"/>
      <c r="AA57" s="196"/>
      <c r="AB57" s="196"/>
      <c r="AC57" s="196"/>
      <c r="AD57" s="196"/>
      <c r="AE57" s="196"/>
    </row>
    <row r="58" spans="1:31" x14ac:dyDescent="0.2">
      <c r="A58" s="168"/>
      <c r="B58" s="166"/>
      <c r="C58" s="198"/>
      <c r="F58" s="219"/>
      <c r="G58" s="219"/>
      <c r="H58" s="219"/>
      <c r="I58" s="196"/>
      <c r="J58" s="196"/>
      <c r="K58" s="196"/>
      <c r="L58" s="196"/>
      <c r="M58" s="196"/>
      <c r="N58" s="196"/>
      <c r="O58" s="196"/>
      <c r="P58" s="219"/>
      <c r="Q58" s="196"/>
      <c r="R58" s="196"/>
      <c r="S58" s="196"/>
      <c r="T58" s="196"/>
      <c r="U58" s="196"/>
      <c r="V58" s="219"/>
      <c r="W58" s="219"/>
      <c r="X58" s="196"/>
      <c r="Y58" s="196"/>
      <c r="Z58" s="196"/>
      <c r="AA58" s="196"/>
      <c r="AB58" s="196"/>
      <c r="AC58" s="196"/>
      <c r="AD58" s="196"/>
      <c r="AE58" s="196"/>
    </row>
    <row r="59" spans="1:31" x14ac:dyDescent="0.2">
      <c r="A59" s="168"/>
      <c r="B59" s="166"/>
      <c r="C59" s="198"/>
      <c r="F59" s="219"/>
      <c r="G59" s="219"/>
      <c r="H59" s="219"/>
      <c r="I59" s="196"/>
      <c r="J59" s="196"/>
      <c r="K59" s="196"/>
      <c r="L59" s="196"/>
      <c r="M59" s="196"/>
      <c r="N59" s="196"/>
      <c r="O59" s="196"/>
      <c r="P59" s="219"/>
      <c r="Q59" s="196"/>
      <c r="R59" s="196"/>
      <c r="S59" s="196"/>
      <c r="T59" s="196"/>
      <c r="U59" s="196"/>
      <c r="V59" s="219"/>
      <c r="W59" s="219"/>
      <c r="X59" s="196"/>
      <c r="Y59" s="196"/>
      <c r="Z59" s="196"/>
      <c r="AA59" s="196"/>
      <c r="AB59" s="196"/>
      <c r="AC59" s="196"/>
      <c r="AD59" s="196"/>
      <c r="AE59" s="196"/>
    </row>
    <row r="61" spans="1:31" x14ac:dyDescent="0.2">
      <c r="B61" s="166"/>
      <c r="F61" s="219"/>
      <c r="G61" s="219"/>
      <c r="H61" s="219"/>
      <c r="I61" s="196"/>
      <c r="J61" s="196"/>
      <c r="K61" s="196"/>
      <c r="L61" s="196"/>
      <c r="M61" s="196"/>
      <c r="N61" s="196"/>
      <c r="O61" s="196"/>
      <c r="P61" s="219"/>
      <c r="Q61" s="196"/>
      <c r="R61" s="196"/>
      <c r="S61" s="196"/>
      <c r="T61" s="196"/>
      <c r="U61" s="196"/>
      <c r="V61" s="219"/>
      <c r="W61" s="219"/>
      <c r="X61" s="196"/>
      <c r="Y61" s="196"/>
      <c r="Z61" s="196"/>
      <c r="AA61" s="196"/>
      <c r="AB61" s="196"/>
      <c r="AC61" s="196"/>
      <c r="AD61" s="196"/>
      <c r="AE61" s="196"/>
    </row>
    <row r="62" spans="1:31" x14ac:dyDescent="0.2">
      <c r="B62" s="166"/>
      <c r="F62" s="219"/>
      <c r="G62" s="219"/>
      <c r="H62" s="219"/>
      <c r="I62" s="196"/>
      <c r="J62" s="196"/>
      <c r="K62" s="196"/>
      <c r="L62" s="196"/>
      <c r="M62" s="196"/>
      <c r="N62" s="196"/>
      <c r="O62" s="196"/>
      <c r="P62" s="219"/>
      <c r="Q62" s="196"/>
      <c r="R62" s="196"/>
      <c r="S62" s="196"/>
      <c r="T62" s="196"/>
      <c r="U62" s="196"/>
      <c r="V62" s="219"/>
      <c r="W62" s="219"/>
      <c r="X62" s="196"/>
      <c r="Y62" s="196"/>
      <c r="Z62" s="196"/>
      <c r="AA62" s="196"/>
      <c r="AB62" s="196"/>
      <c r="AC62" s="196"/>
      <c r="AD62" s="196"/>
      <c r="AE62" s="196"/>
    </row>
    <row r="63" spans="1:31" x14ac:dyDescent="0.2">
      <c r="B63" s="166"/>
      <c r="F63" s="219"/>
      <c r="G63" s="219"/>
      <c r="H63" s="219"/>
      <c r="I63" s="196"/>
      <c r="J63" s="196"/>
      <c r="K63" s="196"/>
      <c r="L63" s="196"/>
      <c r="M63" s="196"/>
      <c r="N63" s="196"/>
      <c r="O63" s="196"/>
      <c r="P63" s="219"/>
      <c r="Q63" s="196"/>
      <c r="R63" s="196"/>
      <c r="S63" s="196"/>
      <c r="T63" s="196"/>
      <c r="U63" s="196"/>
      <c r="V63" s="219"/>
      <c r="W63" s="219"/>
      <c r="X63" s="196"/>
      <c r="Y63" s="196"/>
      <c r="Z63" s="196"/>
      <c r="AA63" s="196"/>
      <c r="AB63" s="196"/>
      <c r="AC63" s="196"/>
      <c r="AD63" s="196"/>
      <c r="AE63" s="196"/>
    </row>
    <row r="65" spans="1:31" x14ac:dyDescent="0.2">
      <c r="A65" s="167"/>
      <c r="B65" s="166"/>
      <c r="C65" s="198"/>
      <c r="F65" s="219"/>
      <c r="G65" s="219"/>
      <c r="H65" s="219"/>
      <c r="I65" s="196"/>
      <c r="J65" s="196"/>
      <c r="K65" s="196"/>
      <c r="L65" s="196"/>
      <c r="M65" s="196"/>
      <c r="N65" s="196"/>
      <c r="O65" s="196"/>
      <c r="P65" s="219"/>
      <c r="Q65" s="196"/>
      <c r="R65" s="196"/>
      <c r="S65" s="196"/>
      <c r="T65" s="196"/>
      <c r="U65" s="196"/>
      <c r="V65" s="219"/>
      <c r="W65" s="219"/>
      <c r="X65" s="196"/>
      <c r="Y65" s="196"/>
      <c r="Z65" s="196"/>
      <c r="AA65" s="196"/>
      <c r="AB65" s="196"/>
      <c r="AC65" s="196"/>
      <c r="AD65" s="196"/>
      <c r="AE65" s="196"/>
    </row>
    <row r="66" spans="1:31" x14ac:dyDescent="0.2">
      <c r="A66" s="167"/>
      <c r="B66" s="166"/>
      <c r="C66" s="198"/>
      <c r="F66" s="219"/>
      <c r="G66" s="219"/>
      <c r="H66" s="219"/>
      <c r="I66" s="196"/>
      <c r="J66" s="196"/>
      <c r="K66" s="196"/>
      <c r="L66" s="196"/>
      <c r="M66" s="196"/>
      <c r="N66" s="196"/>
      <c r="O66" s="196"/>
      <c r="P66" s="219"/>
      <c r="Q66" s="196"/>
      <c r="R66" s="196"/>
      <c r="S66" s="196"/>
      <c r="T66" s="196"/>
      <c r="U66" s="196"/>
      <c r="V66" s="219"/>
      <c r="W66" s="219"/>
      <c r="X66" s="196"/>
      <c r="Y66" s="196"/>
      <c r="Z66" s="196"/>
      <c r="AA66" s="196"/>
      <c r="AB66" s="196"/>
      <c r="AC66" s="196"/>
      <c r="AD66" s="196"/>
      <c r="AE66" s="196"/>
    </row>
    <row r="67" spans="1:31" x14ac:dyDescent="0.2">
      <c r="B67" s="195"/>
      <c r="F67" s="219"/>
      <c r="G67" s="219"/>
      <c r="H67" s="219"/>
      <c r="I67" s="196"/>
      <c r="J67" s="196"/>
      <c r="K67" s="196"/>
      <c r="L67" s="196"/>
      <c r="M67" s="196"/>
      <c r="N67" s="196"/>
      <c r="O67" s="196"/>
      <c r="P67" s="219"/>
      <c r="Q67" s="196"/>
      <c r="R67" s="196"/>
      <c r="S67" s="196"/>
      <c r="T67" s="196"/>
      <c r="U67" s="196"/>
      <c r="V67" s="219"/>
      <c r="W67" s="219"/>
      <c r="X67" s="196"/>
      <c r="Y67" s="196"/>
      <c r="Z67" s="196"/>
      <c r="AA67" s="196"/>
      <c r="AB67" s="196"/>
      <c r="AC67" s="196"/>
      <c r="AD67" s="196"/>
      <c r="AE67" s="196"/>
    </row>
    <row r="74" spans="1:31" x14ac:dyDescent="0.2">
      <c r="AC74" s="196"/>
    </row>
    <row r="75" spans="1:31" x14ac:dyDescent="0.2">
      <c r="AC75" s="196"/>
    </row>
    <row r="86" spans="1:1" x14ac:dyDescent="0.2">
      <c r="A86" s="199"/>
    </row>
  </sheetData>
  <mergeCells count="33">
    <mergeCell ref="AB45:AD45"/>
    <mergeCell ref="G1:O1"/>
    <mergeCell ref="G2:J2"/>
    <mergeCell ref="K2:O2"/>
    <mergeCell ref="A29:A31"/>
    <mergeCell ref="AB29:AC29"/>
    <mergeCell ref="A34:A39"/>
    <mergeCell ref="AB35:AC35"/>
    <mergeCell ref="N36:Q36"/>
    <mergeCell ref="Q42:AB42"/>
    <mergeCell ref="A22:A26"/>
    <mergeCell ref="I22:Q22"/>
    <mergeCell ref="AC22:AD22"/>
    <mergeCell ref="I23:AC23"/>
    <mergeCell ref="X24:AC24"/>
    <mergeCell ref="I25:N25"/>
    <mergeCell ref="Q25:AC25"/>
    <mergeCell ref="Q26:AC26"/>
    <mergeCell ref="A4:A7"/>
    <mergeCell ref="I6:X6"/>
    <mergeCell ref="X7:AB7"/>
    <mergeCell ref="A10:A11"/>
    <mergeCell ref="AC10:AD10"/>
    <mergeCell ref="A14:A16"/>
    <mergeCell ref="T14:X14"/>
    <mergeCell ref="T15:X15"/>
    <mergeCell ref="Q1:U1"/>
    <mergeCell ref="W1:AB1"/>
    <mergeCell ref="AC1:AD1"/>
    <mergeCell ref="AE1:AF1"/>
    <mergeCell ref="Q2:R2"/>
    <mergeCell ref="S2:T2"/>
    <mergeCell ref="U2:U3"/>
  </mergeCells>
  <pageMargins left="0.51181102362204722" right="0.51181102362204722" top="0.78740157480314965" bottom="0.78740157480314965" header="0.31496062992125984" footer="0.31496062992125984"/>
  <pageSetup paperSize="9" scale="6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4"/>
  <sheetViews>
    <sheetView workbookViewId="0">
      <selection activeCell="G27" sqref="G27"/>
    </sheetView>
  </sheetViews>
  <sheetFormatPr defaultColWidth="9.140625" defaultRowHeight="12.75" x14ac:dyDescent="0.2"/>
  <cols>
    <col min="1" max="1" width="15.85546875" style="196" customWidth="1"/>
    <col min="2" max="2" width="9.85546875" style="224" bestFit="1" customWidth="1"/>
    <col min="3" max="3" width="9.140625" style="224"/>
    <col min="4" max="4" width="9.85546875" style="177" bestFit="1" customWidth="1"/>
    <col min="5" max="16384" width="9.140625" style="177"/>
  </cols>
  <sheetData>
    <row r="1" spans="1:28" ht="20.25" x14ac:dyDescent="0.3">
      <c r="A1" s="223" t="s">
        <v>348</v>
      </c>
    </row>
    <row r="2" spans="1:28" x14ac:dyDescent="0.2">
      <c r="B2" s="224" t="s">
        <v>349</v>
      </c>
      <c r="C2" s="224" t="s">
        <v>350</v>
      </c>
      <c r="D2" s="177" t="s">
        <v>351</v>
      </c>
      <c r="F2" s="177" t="s">
        <v>173</v>
      </c>
      <c r="G2" s="177" t="s">
        <v>260</v>
      </c>
      <c r="H2" s="177" t="s">
        <v>35</v>
      </c>
      <c r="I2" s="177" t="s">
        <v>202</v>
      </c>
      <c r="J2" s="177" t="s">
        <v>352</v>
      </c>
      <c r="K2" s="177" t="s">
        <v>249</v>
      </c>
      <c r="L2" s="177" t="s">
        <v>218</v>
      </c>
      <c r="M2" s="177" t="s">
        <v>353</v>
      </c>
      <c r="N2" s="177" t="s">
        <v>354</v>
      </c>
      <c r="O2" s="177" t="s">
        <v>245</v>
      </c>
      <c r="P2" s="177" t="s">
        <v>355</v>
      </c>
      <c r="Q2" s="177" t="s">
        <v>356</v>
      </c>
      <c r="R2" s="177" t="s">
        <v>357</v>
      </c>
      <c r="S2" s="177" t="s">
        <v>358</v>
      </c>
      <c r="T2" s="177" t="s">
        <v>252</v>
      </c>
      <c r="U2" s="177" t="s">
        <v>359</v>
      </c>
      <c r="V2" s="177" t="s">
        <v>360</v>
      </c>
      <c r="W2" s="177" t="s">
        <v>361</v>
      </c>
      <c r="X2" s="177" t="s">
        <v>262</v>
      </c>
      <c r="Y2" s="177" t="s">
        <v>362</v>
      </c>
      <c r="Z2" s="177" t="s">
        <v>363</v>
      </c>
      <c r="AA2" s="177" t="s">
        <v>364</v>
      </c>
      <c r="AB2" s="177" t="s">
        <v>365</v>
      </c>
    </row>
    <row r="3" spans="1:28" x14ac:dyDescent="0.2">
      <c r="A3" s="196" t="s">
        <v>343</v>
      </c>
      <c r="D3" s="224">
        <f>36896.92+2000</f>
        <v>38896.92</v>
      </c>
    </row>
    <row r="4" spans="1:28" x14ac:dyDescent="0.2">
      <c r="A4" s="222">
        <v>45778</v>
      </c>
      <c r="B4" s="224">
        <v>140000</v>
      </c>
      <c r="D4" s="225">
        <f>D3+B4-C4</f>
        <v>178896.91999999998</v>
      </c>
    </row>
    <row r="5" spans="1:28" x14ac:dyDescent="0.2">
      <c r="A5" s="222">
        <v>45779</v>
      </c>
      <c r="D5" s="225">
        <f t="shared" ref="D5:D34" si="0">D4+B5-C5</f>
        <v>178896.91999999998</v>
      </c>
    </row>
    <row r="6" spans="1:28" x14ac:dyDescent="0.2">
      <c r="A6" s="222">
        <v>45780</v>
      </c>
      <c r="D6" s="225">
        <f t="shared" si="0"/>
        <v>178896.91999999998</v>
      </c>
    </row>
    <row r="7" spans="1:28" x14ac:dyDescent="0.2">
      <c r="A7" s="222">
        <v>45781</v>
      </c>
      <c r="D7" s="225">
        <f t="shared" si="0"/>
        <v>178896.91999999998</v>
      </c>
    </row>
    <row r="8" spans="1:28" x14ac:dyDescent="0.2">
      <c r="A8" s="222">
        <v>45782</v>
      </c>
      <c r="C8" s="224">
        <f>11000</f>
        <v>11000</v>
      </c>
      <c r="D8" s="225">
        <f t="shared" si="0"/>
        <v>167896.91999999998</v>
      </c>
    </row>
    <row r="9" spans="1:28" x14ac:dyDescent="0.2">
      <c r="A9" s="222">
        <v>45783</v>
      </c>
      <c r="C9" s="224">
        <f>6000+3000+8000+3000+2000</f>
        <v>22000</v>
      </c>
      <c r="D9" s="225">
        <f t="shared" si="0"/>
        <v>145896.91999999998</v>
      </c>
    </row>
    <row r="10" spans="1:28" x14ac:dyDescent="0.2">
      <c r="A10" s="222">
        <v>45784</v>
      </c>
      <c r="C10" s="224">
        <f>2000+2000+2000+2000+1000</f>
        <v>9000</v>
      </c>
      <c r="D10" s="225">
        <f t="shared" si="0"/>
        <v>136896.91999999998</v>
      </c>
    </row>
    <row r="11" spans="1:28" x14ac:dyDescent="0.2">
      <c r="A11" s="222">
        <v>45785</v>
      </c>
      <c r="D11" s="225">
        <f t="shared" si="0"/>
        <v>136896.91999999998</v>
      </c>
    </row>
    <row r="12" spans="1:28" x14ac:dyDescent="0.2">
      <c r="A12" s="222">
        <v>45786</v>
      </c>
      <c r="C12" s="224">
        <f>5000+5000+7000+7000</f>
        <v>24000</v>
      </c>
      <c r="D12" s="225">
        <f t="shared" si="0"/>
        <v>112896.91999999998</v>
      </c>
    </row>
    <row r="13" spans="1:28" x14ac:dyDescent="0.2">
      <c r="A13" s="222">
        <v>45787</v>
      </c>
      <c r="D13" s="225">
        <f t="shared" si="0"/>
        <v>112896.91999999998</v>
      </c>
    </row>
    <row r="14" spans="1:28" x14ac:dyDescent="0.2">
      <c r="A14" s="222">
        <v>45788</v>
      </c>
      <c r="D14" s="225">
        <f t="shared" si="0"/>
        <v>112896.91999999998</v>
      </c>
    </row>
    <row r="15" spans="1:28" x14ac:dyDescent="0.2">
      <c r="A15" s="222">
        <v>45789</v>
      </c>
      <c r="D15" s="225">
        <f t="shared" si="0"/>
        <v>112896.91999999998</v>
      </c>
    </row>
    <row r="16" spans="1:28" x14ac:dyDescent="0.2">
      <c r="A16" s="222">
        <v>45790</v>
      </c>
      <c r="D16" s="225">
        <f t="shared" si="0"/>
        <v>112896.91999999998</v>
      </c>
    </row>
    <row r="17" spans="1:4" x14ac:dyDescent="0.2">
      <c r="A17" s="222">
        <v>45791</v>
      </c>
      <c r="D17" s="225">
        <f t="shared" si="0"/>
        <v>112896.91999999998</v>
      </c>
    </row>
    <row r="18" spans="1:4" x14ac:dyDescent="0.2">
      <c r="A18" s="222">
        <v>45792</v>
      </c>
      <c r="D18" s="225">
        <f t="shared" si="0"/>
        <v>112896.91999999998</v>
      </c>
    </row>
    <row r="19" spans="1:4" x14ac:dyDescent="0.2">
      <c r="A19" s="222">
        <v>45793</v>
      </c>
      <c r="C19" s="224">
        <f>3000+10000</f>
        <v>13000</v>
      </c>
      <c r="D19" s="225">
        <f t="shared" si="0"/>
        <v>99896.919999999984</v>
      </c>
    </row>
    <row r="20" spans="1:4" x14ac:dyDescent="0.2">
      <c r="A20" s="222">
        <v>45794</v>
      </c>
      <c r="C20" s="224">
        <v>10000</v>
      </c>
      <c r="D20" s="225">
        <f t="shared" si="0"/>
        <v>89896.919999999984</v>
      </c>
    </row>
    <row r="21" spans="1:4" x14ac:dyDescent="0.2">
      <c r="A21" s="222">
        <v>45795</v>
      </c>
      <c r="C21" s="224">
        <v>5000</v>
      </c>
      <c r="D21" s="225">
        <f t="shared" si="0"/>
        <v>84896.919999999984</v>
      </c>
    </row>
    <row r="22" spans="1:4" x14ac:dyDescent="0.2">
      <c r="A22" s="222">
        <v>45796</v>
      </c>
      <c r="C22" s="224">
        <v>2000</v>
      </c>
      <c r="D22" s="225">
        <f t="shared" si="0"/>
        <v>82896.919999999984</v>
      </c>
    </row>
    <row r="23" spans="1:4" x14ac:dyDescent="0.2">
      <c r="A23" s="222">
        <v>45797</v>
      </c>
      <c r="C23" s="224">
        <v>1000</v>
      </c>
      <c r="D23" s="225">
        <f t="shared" si="0"/>
        <v>81896.919999999984</v>
      </c>
    </row>
    <row r="24" spans="1:4" x14ac:dyDescent="0.2">
      <c r="A24" s="222">
        <v>45798</v>
      </c>
      <c r="C24" s="224">
        <v>8000</v>
      </c>
      <c r="D24" s="225">
        <f t="shared" si="0"/>
        <v>73896.919999999984</v>
      </c>
    </row>
    <row r="25" spans="1:4" x14ac:dyDescent="0.2">
      <c r="A25" s="222">
        <v>45799</v>
      </c>
      <c r="C25" s="224">
        <v>300</v>
      </c>
      <c r="D25" s="225">
        <f t="shared" si="0"/>
        <v>73596.919999999984</v>
      </c>
    </row>
    <row r="26" spans="1:4" x14ac:dyDescent="0.2">
      <c r="A26" s="222">
        <v>45800</v>
      </c>
      <c r="C26" s="224">
        <f>1200+9000</f>
        <v>10200</v>
      </c>
      <c r="D26" s="225">
        <f t="shared" si="0"/>
        <v>63396.919999999984</v>
      </c>
    </row>
    <row r="27" spans="1:4" x14ac:dyDescent="0.2">
      <c r="A27" s="222">
        <v>45801</v>
      </c>
      <c r="D27" s="225">
        <f t="shared" si="0"/>
        <v>63396.919999999984</v>
      </c>
    </row>
    <row r="28" spans="1:4" x14ac:dyDescent="0.2">
      <c r="A28" s="222">
        <v>45802</v>
      </c>
      <c r="D28" s="225">
        <f t="shared" si="0"/>
        <v>63396.919999999984</v>
      </c>
    </row>
    <row r="29" spans="1:4" x14ac:dyDescent="0.2">
      <c r="A29" s="222">
        <v>45803</v>
      </c>
      <c r="D29" s="225">
        <f t="shared" si="0"/>
        <v>63396.919999999984</v>
      </c>
    </row>
    <row r="30" spans="1:4" x14ac:dyDescent="0.2">
      <c r="A30" s="222">
        <v>45804</v>
      </c>
      <c r="C30" s="224">
        <v>1000</v>
      </c>
      <c r="D30" s="225">
        <f t="shared" si="0"/>
        <v>62396.919999999984</v>
      </c>
    </row>
    <row r="31" spans="1:4" x14ac:dyDescent="0.2">
      <c r="A31" s="222">
        <v>45805</v>
      </c>
      <c r="D31" s="225">
        <f t="shared" si="0"/>
        <v>62396.919999999984</v>
      </c>
    </row>
    <row r="32" spans="1:4" x14ac:dyDescent="0.2">
      <c r="A32" s="222">
        <v>45806</v>
      </c>
      <c r="C32" s="224">
        <v>500</v>
      </c>
      <c r="D32" s="225">
        <f t="shared" si="0"/>
        <v>61896.919999999984</v>
      </c>
    </row>
    <row r="33" spans="1:4" x14ac:dyDescent="0.2">
      <c r="A33" s="222">
        <v>45807</v>
      </c>
      <c r="C33" s="224">
        <f>900+2500+2000</f>
        <v>5400</v>
      </c>
      <c r="D33" s="225">
        <f t="shared" si="0"/>
        <v>56496.919999999984</v>
      </c>
    </row>
    <row r="34" spans="1:4" x14ac:dyDescent="0.2">
      <c r="A34" s="222">
        <v>45808</v>
      </c>
      <c r="B34" s="224">
        <f>2000+2000</f>
        <v>4000</v>
      </c>
      <c r="C34" s="224">
        <v>2000</v>
      </c>
      <c r="D34" s="225">
        <f t="shared" si="0"/>
        <v>58496.919999999984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39"/>
  <sheetViews>
    <sheetView tabSelected="1" zoomScaleNormal="100" workbookViewId="0">
      <pane xSplit="12780" topLeftCell="G1"/>
      <selection activeCell="E13" sqref="E13"/>
      <selection pane="topRight" activeCell="K11" sqref="K11"/>
    </sheetView>
  </sheetViews>
  <sheetFormatPr defaultColWidth="9.140625" defaultRowHeight="12.75" x14ac:dyDescent="0.2"/>
  <cols>
    <col min="1" max="1" width="18.140625" style="177" customWidth="1"/>
    <col min="2" max="2" width="26" style="196" customWidth="1"/>
    <col min="3" max="3" width="21.28515625" style="224" customWidth="1"/>
    <col min="4" max="4" width="17.42578125" style="224" customWidth="1"/>
    <col min="5" max="5" width="24.5703125" style="177" customWidth="1"/>
    <col min="6" max="6" width="10.5703125" style="177" customWidth="1"/>
    <col min="7" max="36" width="9.140625" style="177"/>
    <col min="37" max="37" width="9.85546875" style="177" bestFit="1" customWidth="1"/>
    <col min="38" max="38" width="9.140625" style="227"/>
    <col min="39" max="16384" width="9.140625" style="177"/>
  </cols>
  <sheetData>
    <row r="1" spans="1:39" s="226" customFormat="1" ht="38.25" x14ac:dyDescent="0.2">
      <c r="A1" s="239" t="s">
        <v>367</v>
      </c>
      <c r="B1" s="240" t="s">
        <v>371</v>
      </c>
      <c r="C1" s="241" t="s">
        <v>366</v>
      </c>
      <c r="D1" s="241" t="s">
        <v>369</v>
      </c>
      <c r="E1" s="242" t="s">
        <v>370</v>
      </c>
      <c r="F1" s="228">
        <v>45778</v>
      </c>
      <c r="G1" s="228">
        <v>45779</v>
      </c>
      <c r="H1" s="228">
        <v>45780</v>
      </c>
      <c r="I1" s="228">
        <v>45781</v>
      </c>
      <c r="J1" s="228">
        <v>45782</v>
      </c>
      <c r="K1" s="228">
        <v>45783</v>
      </c>
      <c r="L1" s="228">
        <v>45784</v>
      </c>
      <c r="M1" s="228">
        <v>45785</v>
      </c>
      <c r="N1" s="228">
        <v>45786</v>
      </c>
      <c r="O1" s="228">
        <v>45787</v>
      </c>
      <c r="P1" s="228">
        <v>45788</v>
      </c>
      <c r="Q1" s="228">
        <v>45789</v>
      </c>
      <c r="R1" s="228">
        <v>45790</v>
      </c>
      <c r="S1" s="228">
        <v>45791</v>
      </c>
      <c r="T1" s="228">
        <v>45792</v>
      </c>
      <c r="U1" s="228">
        <v>45793</v>
      </c>
      <c r="V1" s="228">
        <v>45794</v>
      </c>
      <c r="W1" s="228">
        <v>45795</v>
      </c>
      <c r="X1" s="228">
        <v>45796</v>
      </c>
      <c r="Y1" s="228">
        <v>45797</v>
      </c>
      <c r="Z1" s="228">
        <v>45798</v>
      </c>
      <c r="AA1" s="228">
        <v>45799</v>
      </c>
      <c r="AB1" s="228">
        <v>45800</v>
      </c>
      <c r="AC1" s="228">
        <v>45801</v>
      </c>
      <c r="AD1" s="228">
        <v>45802</v>
      </c>
      <c r="AE1" s="228">
        <v>45803</v>
      </c>
      <c r="AF1" s="228">
        <v>45804</v>
      </c>
      <c r="AG1" s="228">
        <v>45805</v>
      </c>
      <c r="AH1" s="228">
        <v>45806</v>
      </c>
      <c r="AI1" s="228">
        <v>45807</v>
      </c>
      <c r="AJ1" s="228">
        <v>45808</v>
      </c>
      <c r="AK1" s="229" t="s">
        <v>64</v>
      </c>
      <c r="AL1" s="230" t="s">
        <v>368</v>
      </c>
    </row>
    <row r="2" spans="1:39" x14ac:dyDescent="0.2">
      <c r="A2" s="237" t="s">
        <v>382</v>
      </c>
      <c r="B2" s="234" t="s">
        <v>372</v>
      </c>
      <c r="C2" s="232">
        <v>6000</v>
      </c>
      <c r="D2" s="236">
        <v>45671</v>
      </c>
      <c r="E2" s="238">
        <v>45848</v>
      </c>
      <c r="F2" s="233"/>
      <c r="G2" s="233"/>
      <c r="H2" s="233"/>
      <c r="I2" s="233"/>
      <c r="J2" s="233"/>
      <c r="K2" s="233">
        <v>6000</v>
      </c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233"/>
      <c r="X2" s="233"/>
      <c r="Y2" s="233"/>
      <c r="Z2" s="233"/>
      <c r="AA2" s="233"/>
      <c r="AB2" s="233"/>
      <c r="AC2" s="233"/>
      <c r="AD2" s="233"/>
      <c r="AE2" s="233"/>
      <c r="AF2" s="233"/>
      <c r="AG2" s="233"/>
      <c r="AH2" s="233"/>
      <c r="AI2" s="233">
        <v>2500</v>
      </c>
      <c r="AJ2" s="233"/>
      <c r="AK2" s="235">
        <f t="shared" ref="AK2:AK12" si="0">SUM(F2:AJ2)</f>
        <v>8500</v>
      </c>
      <c r="AL2" s="233">
        <f>C2-AK2</f>
        <v>-2500</v>
      </c>
      <c r="AM2" s="225"/>
    </row>
    <row r="3" spans="1:39" x14ac:dyDescent="0.2">
      <c r="A3" s="237" t="s">
        <v>383</v>
      </c>
      <c r="B3" s="234" t="s">
        <v>373</v>
      </c>
      <c r="C3" s="232">
        <v>1000</v>
      </c>
      <c r="D3" s="236">
        <v>45776</v>
      </c>
      <c r="E3" s="243">
        <v>45833</v>
      </c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  <c r="U3" s="233"/>
      <c r="V3" s="233"/>
      <c r="W3" s="233"/>
      <c r="X3" s="233"/>
      <c r="Y3" s="233"/>
      <c r="Z3" s="233"/>
      <c r="AA3" s="233"/>
      <c r="AB3" s="233"/>
      <c r="AC3" s="233"/>
      <c r="AD3" s="233"/>
      <c r="AE3" s="233"/>
      <c r="AF3" s="233"/>
      <c r="AG3" s="233"/>
      <c r="AH3" s="233"/>
      <c r="AI3" s="233"/>
      <c r="AJ3" s="233"/>
      <c r="AK3" s="235">
        <f t="shared" si="0"/>
        <v>0</v>
      </c>
      <c r="AL3" s="233">
        <f t="shared" ref="AL3:AL11" si="1">C3-AK3</f>
        <v>1000</v>
      </c>
      <c r="AM3" s="225"/>
    </row>
    <row r="4" spans="1:39" x14ac:dyDescent="0.2">
      <c r="A4" s="237" t="s">
        <v>384</v>
      </c>
      <c r="B4" s="234" t="s">
        <v>374</v>
      </c>
      <c r="C4" s="232">
        <v>10000</v>
      </c>
      <c r="D4" s="236">
        <v>45670</v>
      </c>
      <c r="E4" s="238">
        <v>45838</v>
      </c>
      <c r="F4" s="233"/>
      <c r="G4" s="233"/>
      <c r="H4" s="233"/>
      <c r="I4" s="233"/>
      <c r="J4" s="233"/>
      <c r="K4" s="233"/>
      <c r="L4" s="233"/>
      <c r="M4" s="233"/>
      <c r="N4" s="233"/>
      <c r="O4" s="233"/>
      <c r="P4" s="233"/>
      <c r="Q4" s="233"/>
      <c r="R4" s="233"/>
      <c r="S4" s="233"/>
      <c r="T4" s="233"/>
      <c r="U4" s="233"/>
      <c r="V4" s="233"/>
      <c r="W4" s="233"/>
      <c r="X4" s="233"/>
      <c r="Y4" s="233"/>
      <c r="Z4" s="233"/>
      <c r="AA4" s="233"/>
      <c r="AB4" s="233"/>
      <c r="AC4" s="233"/>
      <c r="AD4" s="233"/>
      <c r="AE4" s="233"/>
      <c r="AF4" s="233"/>
      <c r="AG4" s="233"/>
      <c r="AH4" s="233"/>
      <c r="AI4" s="233">
        <v>900</v>
      </c>
      <c r="AJ4" s="233">
        <v>2000</v>
      </c>
      <c r="AK4" s="235">
        <f>SUM(F4:AJ4)</f>
        <v>2900</v>
      </c>
      <c r="AL4" s="233">
        <f t="shared" si="1"/>
        <v>7100</v>
      </c>
      <c r="AM4" s="225"/>
    </row>
    <row r="5" spans="1:39" x14ac:dyDescent="0.2">
      <c r="A5" s="237" t="s">
        <v>383</v>
      </c>
      <c r="B5" s="234" t="s">
        <v>375</v>
      </c>
      <c r="C5" s="232">
        <v>2000</v>
      </c>
      <c r="D5" s="236">
        <v>45357</v>
      </c>
      <c r="E5" s="238">
        <v>45855</v>
      </c>
      <c r="F5" s="233"/>
      <c r="G5" s="233"/>
      <c r="H5" s="233"/>
      <c r="I5" s="233"/>
      <c r="J5" s="233"/>
      <c r="K5" s="233"/>
      <c r="L5" s="233"/>
      <c r="M5" s="233"/>
      <c r="N5" s="233"/>
      <c r="O5" s="233"/>
      <c r="P5" s="233"/>
      <c r="Q5" s="233"/>
      <c r="R5" s="233"/>
      <c r="S5" s="233"/>
      <c r="T5" s="233"/>
      <c r="U5" s="233"/>
      <c r="V5" s="233"/>
      <c r="W5" s="233"/>
      <c r="X5" s="233"/>
      <c r="Y5" s="233"/>
      <c r="Z5" s="233"/>
      <c r="AA5" s="233"/>
      <c r="AB5" s="233"/>
      <c r="AC5" s="233"/>
      <c r="AD5" s="233"/>
      <c r="AE5" s="233"/>
      <c r="AF5" s="233">
        <v>1000</v>
      </c>
      <c r="AG5" s="233"/>
      <c r="AH5" s="233"/>
      <c r="AI5" s="233"/>
      <c r="AJ5" s="233"/>
      <c r="AK5" s="235">
        <f t="shared" si="0"/>
        <v>1000</v>
      </c>
      <c r="AL5" s="233">
        <f t="shared" si="1"/>
        <v>1000</v>
      </c>
      <c r="AM5" s="225"/>
    </row>
    <row r="6" spans="1:39" x14ac:dyDescent="0.2">
      <c r="A6" s="237" t="s">
        <v>382</v>
      </c>
      <c r="B6" s="234" t="s">
        <v>376</v>
      </c>
      <c r="C6" s="232">
        <v>2000</v>
      </c>
      <c r="D6" s="236">
        <v>45343</v>
      </c>
      <c r="E6" s="238">
        <v>45792</v>
      </c>
      <c r="F6" s="233"/>
      <c r="G6" s="233"/>
      <c r="H6" s="233"/>
      <c r="I6" s="233"/>
      <c r="J6" s="233"/>
      <c r="K6" s="233">
        <v>2000</v>
      </c>
      <c r="L6" s="233"/>
      <c r="M6" s="233"/>
      <c r="N6" s="233"/>
      <c r="O6" s="233"/>
      <c r="P6" s="233"/>
      <c r="Q6" s="233"/>
      <c r="R6" s="233"/>
      <c r="S6" s="233"/>
      <c r="T6" s="233"/>
      <c r="U6" s="233"/>
      <c r="V6" s="233"/>
      <c r="W6" s="233"/>
      <c r="X6" s="233"/>
      <c r="Y6" s="233"/>
      <c r="Z6" s="233"/>
      <c r="AA6" s="233"/>
      <c r="AB6" s="233"/>
      <c r="AC6" s="233"/>
      <c r="AD6" s="233"/>
      <c r="AE6" s="233"/>
      <c r="AF6" s="233"/>
      <c r="AG6" s="233"/>
      <c r="AH6" s="233"/>
      <c r="AI6" s="233">
        <v>2000</v>
      </c>
      <c r="AJ6" s="233"/>
      <c r="AK6" s="235">
        <f t="shared" si="0"/>
        <v>4000</v>
      </c>
      <c r="AL6" s="233">
        <f t="shared" si="1"/>
        <v>-2000</v>
      </c>
      <c r="AM6" s="225"/>
    </row>
    <row r="7" spans="1:39" x14ac:dyDescent="0.2">
      <c r="A7" s="237" t="s">
        <v>384</v>
      </c>
      <c r="B7" s="234" t="s">
        <v>377</v>
      </c>
      <c r="C7" s="232">
        <v>9000</v>
      </c>
      <c r="D7" s="236">
        <v>45216</v>
      </c>
      <c r="E7" s="238">
        <v>45838</v>
      </c>
      <c r="F7" s="233"/>
      <c r="G7" s="233"/>
      <c r="H7" s="233"/>
      <c r="I7" s="233"/>
      <c r="J7" s="233"/>
      <c r="K7" s="233">
        <v>3000</v>
      </c>
      <c r="L7" s="233"/>
      <c r="M7" s="233"/>
      <c r="N7" s="233"/>
      <c r="O7" s="233"/>
      <c r="P7" s="233"/>
      <c r="Q7" s="233"/>
      <c r="R7" s="233"/>
      <c r="S7" s="233"/>
      <c r="T7" s="233"/>
      <c r="U7" s="233"/>
      <c r="V7" s="233"/>
      <c r="W7" s="233"/>
      <c r="X7" s="233"/>
      <c r="Y7" s="233"/>
      <c r="Z7" s="233"/>
      <c r="AA7" s="233"/>
      <c r="AB7" s="233"/>
      <c r="AC7" s="233"/>
      <c r="AD7" s="233"/>
      <c r="AE7" s="233"/>
      <c r="AF7" s="233"/>
      <c r="AG7" s="233"/>
      <c r="AH7" s="233"/>
      <c r="AI7" s="233"/>
      <c r="AJ7" s="233"/>
      <c r="AK7" s="235">
        <f t="shared" si="0"/>
        <v>3000</v>
      </c>
      <c r="AL7" s="233">
        <f t="shared" si="1"/>
        <v>6000</v>
      </c>
      <c r="AM7" s="225"/>
    </row>
    <row r="8" spans="1:39" x14ac:dyDescent="0.2">
      <c r="A8" s="237" t="s">
        <v>383</v>
      </c>
      <c r="B8" s="234" t="s">
        <v>378</v>
      </c>
      <c r="C8" s="232">
        <v>1000</v>
      </c>
      <c r="D8" s="236">
        <v>45811</v>
      </c>
      <c r="E8" s="238">
        <v>45858</v>
      </c>
      <c r="F8" s="233"/>
      <c r="G8" s="233"/>
      <c r="H8" s="233"/>
      <c r="I8" s="233"/>
      <c r="J8" s="233"/>
      <c r="K8" s="233"/>
      <c r="L8" s="233"/>
      <c r="M8" s="233"/>
      <c r="N8" s="233">
        <v>7000</v>
      </c>
      <c r="O8" s="233"/>
      <c r="P8" s="233"/>
      <c r="Q8" s="233"/>
      <c r="R8" s="233"/>
      <c r="S8" s="233"/>
      <c r="T8" s="233"/>
      <c r="U8" s="233"/>
      <c r="V8" s="233"/>
      <c r="W8" s="233"/>
      <c r="X8" s="233"/>
      <c r="Y8" s="233"/>
      <c r="Z8" s="233"/>
      <c r="AA8" s="233"/>
      <c r="AB8" s="233"/>
      <c r="AC8" s="233"/>
      <c r="AD8" s="233"/>
      <c r="AE8" s="233"/>
      <c r="AF8" s="233"/>
      <c r="AG8" s="233"/>
      <c r="AH8" s="233"/>
      <c r="AI8" s="233"/>
      <c r="AJ8" s="233"/>
      <c r="AK8" s="235">
        <f t="shared" si="0"/>
        <v>7000</v>
      </c>
      <c r="AL8" s="233">
        <f t="shared" si="1"/>
        <v>-6000</v>
      </c>
      <c r="AM8" s="225"/>
    </row>
    <row r="9" spans="1:39" x14ac:dyDescent="0.2">
      <c r="A9" s="237" t="s">
        <v>384</v>
      </c>
      <c r="B9" s="234" t="s">
        <v>379</v>
      </c>
      <c r="C9" s="232">
        <v>5000</v>
      </c>
      <c r="D9" s="236">
        <v>45728</v>
      </c>
      <c r="E9" s="238">
        <v>45858</v>
      </c>
      <c r="F9" s="233"/>
      <c r="G9" s="233"/>
      <c r="H9" s="233"/>
      <c r="I9" s="233"/>
      <c r="J9" s="233"/>
      <c r="K9" s="233"/>
      <c r="L9" s="233"/>
      <c r="M9" s="233"/>
      <c r="N9" s="233"/>
      <c r="O9" s="233"/>
      <c r="P9" s="233"/>
      <c r="Q9" s="233"/>
      <c r="R9" s="233"/>
      <c r="S9" s="233"/>
      <c r="T9" s="233"/>
      <c r="U9" s="233"/>
      <c r="V9" s="233"/>
      <c r="W9" s="233"/>
      <c r="X9" s="233"/>
      <c r="Y9" s="233"/>
      <c r="Z9" s="233">
        <v>8000</v>
      </c>
      <c r="AA9" s="233"/>
      <c r="AB9" s="233"/>
      <c r="AC9" s="233"/>
      <c r="AD9" s="233"/>
      <c r="AE9" s="233"/>
      <c r="AF9" s="233"/>
      <c r="AG9" s="233"/>
      <c r="AH9" s="233"/>
      <c r="AI9" s="233"/>
      <c r="AJ9" s="233"/>
      <c r="AK9" s="235">
        <f t="shared" si="0"/>
        <v>8000</v>
      </c>
      <c r="AL9" s="233">
        <f t="shared" si="1"/>
        <v>-3000</v>
      </c>
      <c r="AM9" s="225"/>
    </row>
    <row r="10" spans="1:39" x14ac:dyDescent="0.2">
      <c r="A10" s="237" t="s">
        <v>383</v>
      </c>
      <c r="B10" s="234" t="s">
        <v>380</v>
      </c>
      <c r="C10" s="232">
        <v>10000</v>
      </c>
      <c r="D10" s="236">
        <v>45699</v>
      </c>
      <c r="E10" s="238">
        <v>45839</v>
      </c>
      <c r="F10" s="233"/>
      <c r="G10" s="233"/>
      <c r="H10" s="233"/>
      <c r="I10" s="233"/>
      <c r="J10" s="233"/>
      <c r="K10" s="233"/>
      <c r="L10" s="233"/>
      <c r="M10" s="233"/>
      <c r="N10" s="233">
        <v>5000</v>
      </c>
      <c r="O10" s="233"/>
      <c r="P10" s="233"/>
      <c r="Q10" s="233"/>
      <c r="R10" s="233"/>
      <c r="S10" s="233"/>
      <c r="T10" s="233"/>
      <c r="U10" s="233"/>
      <c r="V10" s="233"/>
      <c r="W10" s="233"/>
      <c r="X10" s="233"/>
      <c r="Y10" s="233"/>
      <c r="Z10" s="233"/>
      <c r="AA10" s="233"/>
      <c r="AB10" s="233"/>
      <c r="AC10" s="233"/>
      <c r="AD10" s="233"/>
      <c r="AE10" s="233"/>
      <c r="AF10" s="233"/>
      <c r="AG10" s="233"/>
      <c r="AH10" s="233"/>
      <c r="AI10" s="233"/>
      <c r="AJ10" s="233"/>
      <c r="AK10" s="235">
        <f t="shared" si="0"/>
        <v>5000</v>
      </c>
      <c r="AL10" s="233">
        <f t="shared" si="1"/>
        <v>5000</v>
      </c>
      <c r="AM10" s="225"/>
    </row>
    <row r="11" spans="1:39" x14ac:dyDescent="0.2">
      <c r="A11" s="237" t="s">
        <v>383</v>
      </c>
      <c r="B11" s="234" t="s">
        <v>381</v>
      </c>
      <c r="C11" s="232">
        <v>3000</v>
      </c>
      <c r="D11" s="236">
        <v>45756</v>
      </c>
      <c r="E11" s="238">
        <v>45858</v>
      </c>
      <c r="F11" s="233"/>
      <c r="G11" s="233"/>
      <c r="H11" s="233"/>
      <c r="I11" s="233"/>
      <c r="J11" s="233"/>
      <c r="K11" s="233"/>
      <c r="L11" s="233"/>
      <c r="M11" s="233"/>
      <c r="N11" s="233"/>
      <c r="O11" s="233"/>
      <c r="P11" s="233"/>
      <c r="Q11" s="233"/>
      <c r="R11" s="233"/>
      <c r="S11" s="233"/>
      <c r="T11" s="233"/>
      <c r="U11" s="233"/>
      <c r="V11" s="233"/>
      <c r="W11" s="233"/>
      <c r="X11" s="233"/>
      <c r="Y11" s="233"/>
      <c r="Z11" s="233"/>
      <c r="AA11" s="233"/>
      <c r="AB11" s="233"/>
      <c r="AC11" s="233"/>
      <c r="AD11" s="233"/>
      <c r="AE11" s="233"/>
      <c r="AF11" s="233"/>
      <c r="AG11" s="233"/>
      <c r="AH11" s="233"/>
      <c r="AI11" s="233"/>
      <c r="AJ11" s="233"/>
      <c r="AK11" s="235">
        <f t="shared" si="0"/>
        <v>0</v>
      </c>
      <c r="AL11" s="233">
        <f t="shared" si="1"/>
        <v>3000</v>
      </c>
      <c r="AM11" s="225"/>
    </row>
    <row r="12" spans="1:39" x14ac:dyDescent="0.2">
      <c r="A12" s="231"/>
      <c r="B12" s="234"/>
      <c r="C12" s="232"/>
      <c r="D12" s="232"/>
      <c r="E12" s="231"/>
      <c r="F12" s="233"/>
      <c r="G12" s="233"/>
      <c r="H12" s="233"/>
      <c r="I12" s="233"/>
      <c r="J12" s="233"/>
      <c r="K12" s="233"/>
      <c r="L12" s="233"/>
      <c r="M12" s="233"/>
      <c r="N12" s="233"/>
      <c r="O12" s="233"/>
      <c r="P12" s="233"/>
      <c r="Q12" s="233"/>
      <c r="R12" s="233"/>
      <c r="S12" s="233"/>
      <c r="T12" s="233"/>
      <c r="U12" s="233"/>
      <c r="V12" s="233"/>
      <c r="W12" s="233"/>
      <c r="X12" s="233"/>
      <c r="Y12" s="233"/>
      <c r="Z12" s="233"/>
      <c r="AA12" s="233"/>
      <c r="AB12" s="233"/>
      <c r="AC12" s="233"/>
      <c r="AD12" s="233"/>
      <c r="AE12" s="233"/>
      <c r="AF12" s="233"/>
      <c r="AG12" s="233"/>
      <c r="AH12" s="233"/>
      <c r="AI12" s="233"/>
      <c r="AJ12" s="233"/>
      <c r="AK12" s="235">
        <f t="shared" si="0"/>
        <v>0</v>
      </c>
      <c r="AL12" s="233"/>
      <c r="AM12" s="225"/>
    </row>
    <row r="13" spans="1:39" x14ac:dyDescent="0.2">
      <c r="F13" s="227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27"/>
      <c r="R13" s="227"/>
      <c r="S13" s="227"/>
      <c r="T13" s="227"/>
      <c r="U13" s="227"/>
      <c r="V13" s="227"/>
      <c r="W13" s="227"/>
      <c r="X13" s="227"/>
      <c r="Y13" s="227"/>
      <c r="Z13" s="227"/>
      <c r="AA13" s="227"/>
      <c r="AB13" s="227"/>
      <c r="AC13" s="227"/>
      <c r="AD13" s="227"/>
      <c r="AE13" s="227"/>
      <c r="AF13" s="227"/>
      <c r="AG13" s="227"/>
      <c r="AH13" s="227"/>
      <c r="AI13" s="227"/>
      <c r="AJ13" s="227"/>
    </row>
    <row r="14" spans="1:39" x14ac:dyDescent="0.2">
      <c r="F14" s="227"/>
      <c r="G14" s="227"/>
      <c r="H14" s="227"/>
      <c r="I14" s="227"/>
      <c r="J14" s="227"/>
      <c r="K14" s="227"/>
      <c r="L14" s="227"/>
      <c r="M14" s="227"/>
      <c r="N14" s="227"/>
      <c r="O14" s="227"/>
      <c r="P14" s="227"/>
      <c r="Q14" s="227"/>
      <c r="R14" s="227"/>
      <c r="S14" s="227"/>
      <c r="T14" s="227"/>
      <c r="U14" s="227"/>
      <c r="V14" s="227"/>
      <c r="W14" s="227"/>
      <c r="X14" s="227"/>
      <c r="Y14" s="227"/>
      <c r="Z14" s="227"/>
      <c r="AA14" s="227"/>
      <c r="AB14" s="227"/>
      <c r="AC14" s="227"/>
      <c r="AD14" s="227"/>
      <c r="AE14" s="227"/>
      <c r="AF14" s="227"/>
      <c r="AG14" s="227"/>
      <c r="AH14" s="227"/>
      <c r="AI14" s="227"/>
      <c r="AJ14" s="227"/>
    </row>
    <row r="15" spans="1:39" x14ac:dyDescent="0.2">
      <c r="F15" s="227"/>
      <c r="G15" s="227"/>
      <c r="H15" s="227"/>
      <c r="I15" s="227"/>
      <c r="J15" s="227"/>
      <c r="K15" s="227"/>
      <c r="L15" s="227"/>
      <c r="M15" s="227"/>
      <c r="N15" s="227"/>
      <c r="O15" s="227"/>
      <c r="P15" s="227"/>
      <c r="Q15" s="227"/>
      <c r="R15" s="227"/>
      <c r="S15" s="227"/>
      <c r="T15" s="227"/>
      <c r="U15" s="227"/>
      <c r="V15" s="227"/>
      <c r="W15" s="227"/>
      <c r="X15" s="227"/>
      <c r="Y15" s="227"/>
      <c r="Z15" s="227"/>
      <c r="AA15" s="227"/>
      <c r="AB15" s="227"/>
      <c r="AC15" s="227"/>
      <c r="AD15" s="227"/>
      <c r="AE15" s="227"/>
      <c r="AF15" s="227"/>
      <c r="AG15" s="227"/>
      <c r="AH15" s="227"/>
      <c r="AI15" s="227"/>
      <c r="AJ15" s="227"/>
    </row>
    <row r="16" spans="1:39" x14ac:dyDescent="0.2">
      <c r="F16" s="227"/>
      <c r="G16" s="227"/>
      <c r="H16" s="227"/>
      <c r="I16" s="227"/>
      <c r="J16" s="227"/>
      <c r="K16" s="227"/>
      <c r="L16" s="227"/>
      <c r="M16" s="227"/>
      <c r="N16" s="227"/>
      <c r="O16" s="227"/>
      <c r="P16" s="227"/>
      <c r="Q16" s="227"/>
      <c r="R16" s="227"/>
      <c r="S16" s="227"/>
      <c r="T16" s="227"/>
      <c r="U16" s="227"/>
      <c r="V16" s="227"/>
      <c r="W16" s="227"/>
      <c r="X16" s="227"/>
      <c r="Y16" s="227"/>
      <c r="Z16" s="227"/>
      <c r="AA16" s="227"/>
      <c r="AB16" s="227"/>
      <c r="AC16" s="227"/>
      <c r="AD16" s="227"/>
      <c r="AE16" s="227"/>
      <c r="AF16" s="227"/>
      <c r="AG16" s="227"/>
      <c r="AH16" s="227"/>
      <c r="AI16" s="227"/>
      <c r="AJ16" s="227"/>
    </row>
    <row r="17" spans="6:36" x14ac:dyDescent="0.2">
      <c r="F17" s="227"/>
      <c r="G17" s="227"/>
      <c r="H17" s="227"/>
      <c r="I17" s="227"/>
      <c r="J17" s="227"/>
      <c r="K17" s="227"/>
      <c r="L17" s="227"/>
      <c r="M17" s="227"/>
      <c r="N17" s="227"/>
      <c r="O17" s="227"/>
      <c r="P17" s="227"/>
      <c r="Q17" s="227"/>
      <c r="R17" s="227"/>
      <c r="S17" s="227"/>
      <c r="T17" s="227"/>
      <c r="U17" s="227"/>
      <c r="V17" s="227"/>
      <c r="W17" s="227"/>
      <c r="X17" s="227"/>
      <c r="Y17" s="227"/>
      <c r="Z17" s="227"/>
      <c r="AA17" s="227"/>
      <c r="AB17" s="227"/>
      <c r="AC17" s="227"/>
      <c r="AD17" s="227"/>
      <c r="AE17" s="227"/>
      <c r="AF17" s="227"/>
      <c r="AG17" s="227"/>
      <c r="AH17" s="227"/>
      <c r="AI17" s="227"/>
      <c r="AJ17" s="227"/>
    </row>
    <row r="18" spans="6:36" x14ac:dyDescent="0.2">
      <c r="F18" s="227"/>
      <c r="G18" s="227"/>
      <c r="H18" s="227"/>
      <c r="I18" s="227"/>
      <c r="J18" s="227"/>
      <c r="K18" s="227"/>
      <c r="L18" s="227"/>
      <c r="M18" s="227"/>
      <c r="N18" s="227"/>
      <c r="O18" s="227"/>
      <c r="P18" s="227"/>
      <c r="Q18" s="227"/>
      <c r="R18" s="227"/>
      <c r="S18" s="227"/>
      <c r="T18" s="227"/>
      <c r="U18" s="227"/>
      <c r="V18" s="227"/>
      <c r="W18" s="227"/>
      <c r="X18" s="227"/>
      <c r="Y18" s="227"/>
      <c r="Z18" s="227"/>
      <c r="AA18" s="227"/>
      <c r="AB18" s="227"/>
      <c r="AC18" s="227"/>
      <c r="AD18" s="227"/>
      <c r="AE18" s="227"/>
      <c r="AF18" s="227"/>
      <c r="AG18" s="227"/>
      <c r="AH18" s="227"/>
      <c r="AI18" s="227"/>
      <c r="AJ18" s="227"/>
    </row>
    <row r="19" spans="6:36" x14ac:dyDescent="0.2">
      <c r="F19" s="227"/>
      <c r="G19" s="227"/>
      <c r="H19" s="227"/>
      <c r="I19" s="227"/>
      <c r="J19" s="227"/>
      <c r="K19" s="227"/>
      <c r="L19" s="227"/>
      <c r="M19" s="227"/>
      <c r="N19" s="227"/>
      <c r="O19" s="227"/>
      <c r="P19" s="227"/>
      <c r="Q19" s="227"/>
      <c r="R19" s="227"/>
      <c r="S19" s="227"/>
      <c r="T19" s="227"/>
      <c r="U19" s="227"/>
      <c r="V19" s="227"/>
      <c r="W19" s="227"/>
      <c r="X19" s="227"/>
      <c r="Y19" s="227"/>
      <c r="Z19" s="227"/>
      <c r="AA19" s="227"/>
      <c r="AB19" s="227"/>
      <c r="AC19" s="227"/>
      <c r="AD19" s="227"/>
      <c r="AE19" s="227"/>
      <c r="AF19" s="227"/>
      <c r="AG19" s="227"/>
      <c r="AH19" s="227"/>
      <c r="AI19" s="227"/>
      <c r="AJ19" s="227"/>
    </row>
    <row r="20" spans="6:36" x14ac:dyDescent="0.2">
      <c r="F20" s="227"/>
      <c r="G20" s="227"/>
      <c r="H20" s="227"/>
      <c r="I20" s="227"/>
      <c r="J20" s="227"/>
      <c r="K20" s="227"/>
      <c r="L20" s="227"/>
      <c r="M20" s="227"/>
      <c r="N20" s="227"/>
      <c r="O20" s="227"/>
      <c r="P20" s="227"/>
      <c r="Q20" s="227"/>
      <c r="R20" s="227"/>
      <c r="S20" s="227"/>
      <c r="T20" s="227"/>
      <c r="U20" s="227"/>
      <c r="V20" s="227"/>
      <c r="W20" s="227"/>
      <c r="X20" s="227"/>
      <c r="Y20" s="227"/>
      <c r="Z20" s="227"/>
      <c r="AA20" s="227"/>
      <c r="AB20" s="227"/>
      <c r="AC20" s="227"/>
      <c r="AD20" s="227"/>
      <c r="AE20" s="227"/>
      <c r="AF20" s="227"/>
      <c r="AG20" s="227"/>
      <c r="AH20" s="227"/>
      <c r="AI20" s="227"/>
      <c r="AJ20" s="227"/>
    </row>
    <row r="21" spans="6:36" x14ac:dyDescent="0.2">
      <c r="F21" s="227"/>
      <c r="G21" s="227"/>
      <c r="H21" s="227"/>
      <c r="I21" s="227"/>
      <c r="J21" s="227"/>
      <c r="K21" s="227"/>
      <c r="L21" s="227"/>
      <c r="M21" s="227"/>
      <c r="N21" s="227"/>
      <c r="O21" s="227"/>
      <c r="P21" s="227"/>
      <c r="Q21" s="227"/>
      <c r="R21" s="227"/>
      <c r="S21" s="227"/>
      <c r="T21" s="227"/>
      <c r="U21" s="227"/>
      <c r="V21" s="227"/>
      <c r="W21" s="227"/>
      <c r="X21" s="227"/>
      <c r="Y21" s="227"/>
      <c r="Z21" s="227"/>
      <c r="AA21" s="227"/>
      <c r="AB21" s="227"/>
      <c r="AC21" s="227"/>
      <c r="AD21" s="227"/>
      <c r="AE21" s="227"/>
      <c r="AF21" s="227"/>
      <c r="AG21" s="227"/>
      <c r="AH21" s="227"/>
      <c r="AI21" s="227"/>
      <c r="AJ21" s="227"/>
    </row>
    <row r="22" spans="6:36" x14ac:dyDescent="0.2"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  <c r="V22" s="227"/>
      <c r="W22" s="227"/>
      <c r="X22" s="227"/>
      <c r="Y22" s="227"/>
      <c r="Z22" s="227"/>
      <c r="AA22" s="227"/>
      <c r="AB22" s="227"/>
      <c r="AC22" s="227"/>
      <c r="AD22" s="227"/>
      <c r="AE22" s="227"/>
      <c r="AF22" s="227"/>
      <c r="AG22" s="227"/>
      <c r="AH22" s="227"/>
      <c r="AI22" s="227"/>
      <c r="AJ22" s="227"/>
    </row>
    <row r="23" spans="6:36" x14ac:dyDescent="0.2"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U23" s="227"/>
      <c r="V23" s="227"/>
      <c r="W23" s="227"/>
      <c r="X23" s="227"/>
      <c r="Y23" s="227"/>
      <c r="Z23" s="227"/>
      <c r="AA23" s="227"/>
      <c r="AB23" s="227"/>
      <c r="AC23" s="227"/>
      <c r="AD23" s="227"/>
      <c r="AE23" s="227"/>
      <c r="AF23" s="227"/>
      <c r="AG23" s="227"/>
      <c r="AH23" s="227"/>
      <c r="AI23" s="227"/>
      <c r="AJ23" s="227"/>
    </row>
    <row r="24" spans="6:36" x14ac:dyDescent="0.2">
      <c r="F24" s="227"/>
      <c r="G24" s="227"/>
      <c r="H24" s="227"/>
      <c r="I24" s="227"/>
      <c r="J24" s="227"/>
      <c r="K24" s="227"/>
      <c r="L24" s="227"/>
      <c r="M24" s="227"/>
      <c r="N24" s="227"/>
      <c r="O24" s="227"/>
      <c r="P24" s="227"/>
      <c r="Q24" s="227"/>
      <c r="R24" s="227"/>
      <c r="S24" s="227"/>
      <c r="T24" s="227"/>
      <c r="U24" s="227"/>
      <c r="V24" s="227"/>
      <c r="W24" s="227"/>
      <c r="X24" s="227"/>
      <c r="Y24" s="227"/>
      <c r="Z24" s="227"/>
      <c r="AA24" s="227"/>
      <c r="AB24" s="227"/>
      <c r="AC24" s="227"/>
      <c r="AD24" s="227"/>
      <c r="AE24" s="227"/>
      <c r="AF24" s="227"/>
      <c r="AG24" s="227"/>
      <c r="AH24" s="227"/>
      <c r="AI24" s="227"/>
      <c r="AJ24" s="227"/>
    </row>
    <row r="25" spans="6:36" x14ac:dyDescent="0.2">
      <c r="F25" s="227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27"/>
      <c r="R25" s="227"/>
      <c r="S25" s="227"/>
      <c r="T25" s="227"/>
      <c r="U25" s="227"/>
      <c r="V25" s="227"/>
      <c r="W25" s="227"/>
      <c r="X25" s="227"/>
      <c r="Y25" s="227"/>
      <c r="Z25" s="227"/>
      <c r="AA25" s="227"/>
      <c r="AB25" s="227"/>
      <c r="AC25" s="227"/>
      <c r="AD25" s="227"/>
      <c r="AE25" s="227"/>
      <c r="AF25" s="227"/>
      <c r="AG25" s="227"/>
      <c r="AH25" s="227"/>
      <c r="AI25" s="227"/>
      <c r="AJ25" s="227"/>
    </row>
    <row r="26" spans="6:36" x14ac:dyDescent="0.2">
      <c r="F26" s="227"/>
      <c r="G26" s="227"/>
      <c r="H26" s="227"/>
      <c r="I26" s="227"/>
      <c r="J26" s="227"/>
      <c r="K26" s="227"/>
      <c r="L26" s="227"/>
      <c r="M26" s="227"/>
      <c r="N26" s="227"/>
      <c r="O26" s="227"/>
      <c r="P26" s="227"/>
      <c r="Q26" s="227"/>
      <c r="R26" s="227"/>
      <c r="S26" s="227"/>
      <c r="T26" s="227"/>
      <c r="U26" s="227"/>
      <c r="V26" s="227"/>
      <c r="W26" s="227"/>
      <c r="X26" s="227"/>
      <c r="Y26" s="227"/>
      <c r="Z26" s="227"/>
      <c r="AA26" s="227"/>
      <c r="AB26" s="227"/>
      <c r="AC26" s="227"/>
      <c r="AD26" s="227"/>
      <c r="AE26" s="227"/>
      <c r="AF26" s="227"/>
      <c r="AG26" s="227"/>
      <c r="AH26" s="227"/>
      <c r="AI26" s="227"/>
      <c r="AJ26" s="227"/>
    </row>
    <row r="27" spans="6:36" x14ac:dyDescent="0.2">
      <c r="F27" s="227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27"/>
      <c r="R27" s="227"/>
      <c r="S27" s="227"/>
      <c r="T27" s="227"/>
      <c r="U27" s="227"/>
      <c r="V27" s="227"/>
      <c r="W27" s="227"/>
      <c r="X27" s="227"/>
      <c r="Y27" s="227"/>
      <c r="Z27" s="227"/>
      <c r="AA27" s="227"/>
      <c r="AB27" s="227"/>
      <c r="AC27" s="227"/>
      <c r="AD27" s="227"/>
      <c r="AE27" s="227"/>
      <c r="AF27" s="227"/>
      <c r="AG27" s="227"/>
      <c r="AH27" s="227"/>
      <c r="AI27" s="227"/>
      <c r="AJ27" s="227"/>
    </row>
    <row r="28" spans="6:36" x14ac:dyDescent="0.2">
      <c r="F28" s="227"/>
      <c r="G28" s="227"/>
      <c r="H28" s="227"/>
      <c r="I28" s="227"/>
      <c r="J28" s="227"/>
      <c r="K28" s="227"/>
      <c r="L28" s="227"/>
      <c r="M28" s="227"/>
      <c r="N28" s="227"/>
      <c r="O28" s="227"/>
      <c r="P28" s="227"/>
      <c r="Q28" s="227"/>
      <c r="R28" s="227"/>
      <c r="S28" s="227"/>
      <c r="T28" s="227"/>
      <c r="U28" s="227"/>
      <c r="V28" s="227"/>
      <c r="W28" s="227"/>
      <c r="X28" s="227"/>
      <c r="Y28" s="227"/>
      <c r="Z28" s="227"/>
      <c r="AA28" s="227"/>
      <c r="AB28" s="227"/>
      <c r="AC28" s="227"/>
      <c r="AD28" s="227"/>
      <c r="AE28" s="227"/>
      <c r="AF28" s="227"/>
      <c r="AG28" s="227"/>
      <c r="AH28" s="227"/>
      <c r="AI28" s="227"/>
      <c r="AJ28" s="227"/>
    </row>
    <row r="29" spans="6:36" x14ac:dyDescent="0.2">
      <c r="F29" s="227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27"/>
      <c r="R29" s="227"/>
      <c r="S29" s="227"/>
      <c r="T29" s="227"/>
      <c r="U29" s="227"/>
      <c r="V29" s="227"/>
      <c r="W29" s="227"/>
      <c r="X29" s="227"/>
      <c r="Y29" s="227"/>
      <c r="Z29" s="227"/>
      <c r="AA29" s="227"/>
      <c r="AB29" s="227"/>
      <c r="AC29" s="227"/>
      <c r="AD29" s="227"/>
      <c r="AE29" s="227"/>
      <c r="AF29" s="227"/>
      <c r="AG29" s="227"/>
      <c r="AH29" s="227"/>
      <c r="AI29" s="227"/>
      <c r="AJ29" s="227"/>
    </row>
    <row r="30" spans="6:36" x14ac:dyDescent="0.2">
      <c r="F30" s="227"/>
      <c r="G30" s="227"/>
      <c r="H30" s="227"/>
      <c r="I30" s="227"/>
      <c r="J30" s="227"/>
      <c r="K30" s="227"/>
      <c r="L30" s="227"/>
      <c r="M30" s="227"/>
      <c r="N30" s="227"/>
      <c r="O30" s="227"/>
      <c r="P30" s="227"/>
      <c r="Q30" s="227"/>
      <c r="R30" s="227"/>
      <c r="S30" s="227"/>
      <c r="T30" s="227"/>
      <c r="U30" s="227"/>
      <c r="V30" s="227"/>
      <c r="W30" s="227"/>
      <c r="X30" s="227"/>
      <c r="Y30" s="227"/>
      <c r="Z30" s="227"/>
      <c r="AA30" s="227"/>
      <c r="AB30" s="227"/>
      <c r="AC30" s="227"/>
      <c r="AD30" s="227"/>
      <c r="AE30" s="227"/>
      <c r="AF30" s="227"/>
      <c r="AG30" s="227"/>
      <c r="AH30" s="227"/>
      <c r="AI30" s="227"/>
      <c r="AJ30" s="227"/>
    </row>
    <row r="31" spans="6:36" x14ac:dyDescent="0.2">
      <c r="F31" s="227"/>
      <c r="G31" s="227"/>
      <c r="H31" s="227"/>
      <c r="I31" s="227"/>
      <c r="J31" s="227"/>
      <c r="K31" s="227"/>
      <c r="L31" s="227"/>
      <c r="M31" s="227"/>
      <c r="N31" s="227"/>
      <c r="O31" s="227"/>
      <c r="P31" s="227"/>
      <c r="Q31" s="227"/>
      <c r="R31" s="227"/>
      <c r="S31" s="227"/>
      <c r="T31" s="227"/>
      <c r="U31" s="227"/>
      <c r="V31" s="227"/>
      <c r="W31" s="227"/>
      <c r="X31" s="227"/>
      <c r="Y31" s="227"/>
      <c r="Z31" s="227"/>
      <c r="AA31" s="227"/>
      <c r="AB31" s="227"/>
      <c r="AC31" s="227"/>
      <c r="AD31" s="227"/>
      <c r="AE31" s="227"/>
      <c r="AF31" s="227"/>
      <c r="AG31" s="227"/>
      <c r="AH31" s="227"/>
      <c r="AI31" s="227"/>
      <c r="AJ31" s="227"/>
    </row>
    <row r="32" spans="6:36" x14ac:dyDescent="0.2">
      <c r="F32" s="227"/>
      <c r="G32" s="227"/>
      <c r="H32" s="227"/>
      <c r="I32" s="227"/>
      <c r="J32" s="227"/>
      <c r="K32" s="227"/>
      <c r="L32" s="227"/>
      <c r="M32" s="227"/>
      <c r="N32" s="227"/>
      <c r="O32" s="227"/>
      <c r="P32" s="227"/>
      <c r="Q32" s="227"/>
      <c r="R32" s="227"/>
      <c r="S32" s="227"/>
      <c r="T32" s="227"/>
      <c r="U32" s="227"/>
      <c r="V32" s="227"/>
      <c r="W32" s="227"/>
      <c r="X32" s="227"/>
      <c r="Y32" s="227"/>
      <c r="Z32" s="227"/>
      <c r="AA32" s="227"/>
      <c r="AB32" s="227"/>
      <c r="AC32" s="227"/>
      <c r="AD32" s="227"/>
      <c r="AE32" s="227"/>
      <c r="AF32" s="227"/>
      <c r="AG32" s="227"/>
      <c r="AH32" s="227"/>
      <c r="AI32" s="227"/>
      <c r="AJ32" s="227"/>
    </row>
    <row r="33" spans="6:36" x14ac:dyDescent="0.2">
      <c r="F33" s="227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27"/>
      <c r="R33" s="227"/>
      <c r="S33" s="227"/>
      <c r="T33" s="227"/>
      <c r="U33" s="227"/>
      <c r="V33" s="227"/>
      <c r="W33" s="227"/>
      <c r="X33" s="227"/>
      <c r="Y33" s="227"/>
      <c r="Z33" s="227"/>
      <c r="AA33" s="227"/>
      <c r="AB33" s="227"/>
      <c r="AC33" s="227"/>
      <c r="AD33" s="227"/>
      <c r="AE33" s="227"/>
      <c r="AF33" s="227"/>
      <c r="AG33" s="227"/>
      <c r="AH33" s="227"/>
      <c r="AI33" s="227"/>
      <c r="AJ33" s="227"/>
    </row>
    <row r="34" spans="6:36" x14ac:dyDescent="0.2">
      <c r="F34" s="227"/>
      <c r="G34" s="227"/>
      <c r="H34" s="227"/>
      <c r="I34" s="227"/>
      <c r="J34" s="227"/>
      <c r="K34" s="227"/>
      <c r="L34" s="227"/>
      <c r="M34" s="227"/>
      <c r="N34" s="227"/>
      <c r="O34" s="227"/>
      <c r="P34" s="227"/>
      <c r="Q34" s="227"/>
      <c r="R34" s="227"/>
      <c r="S34" s="227"/>
      <c r="T34" s="227"/>
      <c r="U34" s="227"/>
      <c r="V34" s="227"/>
      <c r="W34" s="227"/>
      <c r="X34" s="227"/>
      <c r="Y34" s="227"/>
      <c r="Z34" s="227"/>
      <c r="AA34" s="227"/>
      <c r="AB34" s="227"/>
      <c r="AC34" s="227"/>
      <c r="AD34" s="227"/>
      <c r="AE34" s="227"/>
      <c r="AF34" s="227"/>
      <c r="AG34" s="227"/>
      <c r="AH34" s="227"/>
      <c r="AI34" s="227"/>
      <c r="AJ34" s="227"/>
    </row>
    <row r="35" spans="6:36" x14ac:dyDescent="0.2">
      <c r="F35" s="227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27"/>
      <c r="R35" s="227"/>
      <c r="S35" s="227"/>
      <c r="T35" s="227"/>
      <c r="U35" s="227"/>
      <c r="V35" s="227"/>
      <c r="W35" s="227"/>
      <c r="X35" s="227"/>
      <c r="Y35" s="227"/>
      <c r="Z35" s="227"/>
      <c r="AA35" s="227"/>
      <c r="AB35" s="227"/>
      <c r="AC35" s="227"/>
      <c r="AD35" s="227"/>
      <c r="AE35" s="227"/>
      <c r="AF35" s="227"/>
      <c r="AG35" s="227"/>
      <c r="AH35" s="227"/>
      <c r="AI35" s="227"/>
      <c r="AJ35" s="227"/>
    </row>
    <row r="36" spans="6:36" x14ac:dyDescent="0.2">
      <c r="F36" s="227"/>
      <c r="G36" s="227"/>
      <c r="H36" s="227"/>
      <c r="I36" s="227"/>
      <c r="J36" s="227"/>
      <c r="K36" s="227"/>
      <c r="L36" s="227"/>
      <c r="M36" s="227"/>
      <c r="N36" s="227"/>
      <c r="O36" s="227"/>
      <c r="P36" s="227"/>
      <c r="Q36" s="227"/>
      <c r="R36" s="227"/>
      <c r="S36" s="227"/>
      <c r="T36" s="227"/>
      <c r="U36" s="227"/>
      <c r="V36" s="227"/>
      <c r="W36" s="227"/>
      <c r="X36" s="227"/>
      <c r="Y36" s="227"/>
      <c r="Z36" s="227"/>
      <c r="AA36" s="227"/>
      <c r="AB36" s="227"/>
      <c r="AC36" s="227"/>
      <c r="AD36" s="227"/>
      <c r="AE36" s="227"/>
      <c r="AF36" s="227"/>
      <c r="AG36" s="227"/>
      <c r="AH36" s="227"/>
      <c r="AI36" s="227"/>
      <c r="AJ36" s="227"/>
    </row>
    <row r="37" spans="6:36" x14ac:dyDescent="0.2">
      <c r="F37" s="227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27"/>
      <c r="R37" s="227"/>
      <c r="S37" s="227"/>
      <c r="T37" s="227"/>
      <c r="U37" s="227"/>
      <c r="V37" s="227"/>
      <c r="W37" s="227"/>
      <c r="X37" s="227"/>
      <c r="Y37" s="227"/>
      <c r="Z37" s="227"/>
      <c r="AA37" s="227"/>
      <c r="AB37" s="227"/>
      <c r="AC37" s="227"/>
      <c r="AD37" s="227"/>
      <c r="AE37" s="227"/>
      <c r="AF37" s="227"/>
      <c r="AG37" s="227"/>
      <c r="AH37" s="227"/>
      <c r="AI37" s="227"/>
      <c r="AJ37" s="227"/>
    </row>
    <row r="38" spans="6:36" x14ac:dyDescent="0.2">
      <c r="F38" s="227"/>
      <c r="G38" s="227"/>
      <c r="H38" s="227"/>
      <c r="I38" s="227"/>
      <c r="J38" s="227"/>
      <c r="K38" s="227"/>
      <c r="L38" s="227"/>
      <c r="M38" s="227"/>
      <c r="N38" s="227"/>
      <c r="O38" s="227"/>
      <c r="P38" s="227"/>
      <c r="Q38" s="227"/>
      <c r="R38" s="227"/>
      <c r="S38" s="227"/>
      <c r="T38" s="227"/>
      <c r="U38" s="227"/>
      <c r="V38" s="227"/>
      <c r="W38" s="227"/>
      <c r="X38" s="227"/>
      <c r="Y38" s="227"/>
      <c r="Z38" s="227"/>
      <c r="AA38" s="227"/>
      <c r="AB38" s="227"/>
      <c r="AC38" s="227"/>
      <c r="AD38" s="227"/>
      <c r="AE38" s="227"/>
      <c r="AF38" s="227"/>
      <c r="AG38" s="227"/>
      <c r="AH38" s="227"/>
      <c r="AI38" s="227"/>
      <c r="AJ38" s="227"/>
    </row>
    <row r="39" spans="6:36" x14ac:dyDescent="0.2">
      <c r="F39" s="227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27"/>
      <c r="R39" s="227"/>
      <c r="S39" s="227"/>
      <c r="T39" s="227"/>
      <c r="U39" s="227"/>
      <c r="V39" s="227"/>
      <c r="W39" s="227"/>
      <c r="X39" s="227"/>
      <c r="Y39" s="227"/>
      <c r="Z39" s="227"/>
      <c r="AA39" s="227"/>
      <c r="AB39" s="227"/>
      <c r="AC39" s="227"/>
      <c r="AD39" s="227"/>
      <c r="AE39" s="227"/>
      <c r="AF39" s="227"/>
      <c r="AG39" s="227"/>
      <c r="AH39" s="227"/>
      <c r="AI39" s="227"/>
      <c r="AJ39" s="227"/>
    </row>
    <row r="40" spans="6:36" x14ac:dyDescent="0.2">
      <c r="F40" s="227"/>
      <c r="G40" s="227"/>
      <c r="H40" s="227"/>
      <c r="I40" s="227"/>
      <c r="J40" s="227"/>
      <c r="K40" s="227"/>
      <c r="L40" s="227"/>
      <c r="M40" s="227"/>
      <c r="N40" s="227"/>
      <c r="O40" s="227"/>
      <c r="P40" s="227"/>
      <c r="Q40" s="227"/>
      <c r="R40" s="227"/>
      <c r="S40" s="227"/>
      <c r="T40" s="227"/>
      <c r="U40" s="227"/>
      <c r="V40" s="227"/>
      <c r="W40" s="227"/>
      <c r="X40" s="227"/>
      <c r="Y40" s="227"/>
      <c r="Z40" s="227"/>
      <c r="AA40" s="227"/>
      <c r="AB40" s="227"/>
      <c r="AC40" s="227"/>
      <c r="AD40" s="227"/>
      <c r="AE40" s="227"/>
      <c r="AF40" s="227"/>
      <c r="AG40" s="227"/>
      <c r="AH40" s="227"/>
      <c r="AI40" s="227"/>
      <c r="AJ40" s="227"/>
    </row>
    <row r="41" spans="6:36" x14ac:dyDescent="0.2">
      <c r="F41" s="227"/>
      <c r="G41" s="227"/>
      <c r="H41" s="227"/>
      <c r="I41" s="227"/>
      <c r="J41" s="227"/>
      <c r="K41" s="227"/>
      <c r="L41" s="227"/>
      <c r="M41" s="227"/>
      <c r="N41" s="227"/>
      <c r="O41" s="227"/>
      <c r="P41" s="227"/>
      <c r="Q41" s="227"/>
      <c r="R41" s="227"/>
      <c r="S41" s="227"/>
      <c r="T41" s="227"/>
      <c r="U41" s="227"/>
      <c r="V41" s="227"/>
      <c r="W41" s="227"/>
      <c r="X41" s="227"/>
      <c r="Y41" s="227"/>
      <c r="Z41" s="227"/>
      <c r="AA41" s="227"/>
      <c r="AB41" s="227"/>
      <c r="AC41" s="227"/>
      <c r="AD41" s="227"/>
      <c r="AE41" s="227"/>
      <c r="AF41" s="227"/>
      <c r="AG41" s="227"/>
      <c r="AH41" s="227"/>
      <c r="AI41" s="227"/>
      <c r="AJ41" s="227"/>
    </row>
    <row r="42" spans="6:36" x14ac:dyDescent="0.2">
      <c r="F42" s="227"/>
      <c r="G42" s="227"/>
      <c r="H42" s="227"/>
      <c r="I42" s="227"/>
      <c r="J42" s="227"/>
      <c r="K42" s="227"/>
      <c r="L42" s="227"/>
      <c r="M42" s="227"/>
      <c r="N42" s="227"/>
      <c r="O42" s="227"/>
      <c r="P42" s="227"/>
      <c r="Q42" s="227"/>
      <c r="R42" s="227"/>
      <c r="S42" s="227"/>
      <c r="T42" s="227"/>
      <c r="U42" s="227"/>
      <c r="V42" s="227"/>
      <c r="W42" s="227"/>
      <c r="X42" s="227"/>
      <c r="Y42" s="227"/>
      <c r="Z42" s="227"/>
      <c r="AA42" s="227"/>
      <c r="AB42" s="227"/>
      <c r="AC42" s="227"/>
      <c r="AD42" s="227"/>
      <c r="AE42" s="227"/>
      <c r="AF42" s="227"/>
      <c r="AG42" s="227"/>
      <c r="AH42" s="227"/>
      <c r="AI42" s="227"/>
      <c r="AJ42" s="227"/>
    </row>
    <row r="43" spans="6:36" x14ac:dyDescent="0.2">
      <c r="F43" s="227"/>
      <c r="G43" s="227"/>
      <c r="H43" s="227"/>
      <c r="I43" s="227"/>
      <c r="J43" s="227"/>
      <c r="K43" s="227"/>
      <c r="L43" s="227"/>
      <c r="M43" s="227"/>
      <c r="N43" s="227"/>
      <c r="O43" s="227"/>
      <c r="P43" s="227"/>
      <c r="Q43" s="227"/>
      <c r="R43" s="227"/>
      <c r="S43" s="227"/>
      <c r="T43" s="227"/>
      <c r="U43" s="227"/>
      <c r="V43" s="227"/>
      <c r="W43" s="227"/>
      <c r="X43" s="227"/>
      <c r="Y43" s="227"/>
      <c r="Z43" s="227"/>
      <c r="AA43" s="227"/>
      <c r="AB43" s="227"/>
      <c r="AC43" s="227"/>
      <c r="AD43" s="227"/>
      <c r="AE43" s="227"/>
      <c r="AF43" s="227"/>
      <c r="AG43" s="227"/>
      <c r="AH43" s="227"/>
      <c r="AI43" s="227"/>
      <c r="AJ43" s="227"/>
    </row>
    <row r="44" spans="6:36" x14ac:dyDescent="0.2">
      <c r="F44" s="227"/>
      <c r="G44" s="227"/>
      <c r="H44" s="227"/>
      <c r="I44" s="227"/>
      <c r="J44" s="227"/>
      <c r="K44" s="227"/>
      <c r="L44" s="227"/>
      <c r="M44" s="227"/>
      <c r="N44" s="227"/>
      <c r="O44" s="227"/>
      <c r="P44" s="227"/>
      <c r="Q44" s="227"/>
      <c r="R44" s="227"/>
      <c r="S44" s="227"/>
      <c r="T44" s="227"/>
      <c r="U44" s="227"/>
      <c r="V44" s="227"/>
      <c r="W44" s="227"/>
      <c r="X44" s="227"/>
      <c r="Y44" s="227"/>
      <c r="Z44" s="227"/>
      <c r="AA44" s="227"/>
      <c r="AB44" s="227"/>
      <c r="AC44" s="227"/>
      <c r="AD44" s="227"/>
      <c r="AE44" s="227"/>
      <c r="AF44" s="227"/>
      <c r="AG44" s="227"/>
      <c r="AH44" s="227"/>
      <c r="AI44" s="227"/>
      <c r="AJ44" s="227"/>
    </row>
    <row r="45" spans="6:36" x14ac:dyDescent="0.2">
      <c r="F45" s="227"/>
      <c r="G45" s="227"/>
      <c r="H45" s="227"/>
      <c r="I45" s="227"/>
      <c r="J45" s="227"/>
      <c r="K45" s="227"/>
      <c r="L45" s="227"/>
      <c r="M45" s="227"/>
      <c r="N45" s="227"/>
      <c r="O45" s="227"/>
      <c r="P45" s="227"/>
      <c r="Q45" s="227"/>
      <c r="R45" s="227"/>
      <c r="S45" s="227"/>
      <c r="T45" s="227"/>
      <c r="U45" s="227"/>
      <c r="V45" s="227"/>
      <c r="W45" s="227"/>
      <c r="X45" s="227"/>
      <c r="Y45" s="227"/>
      <c r="Z45" s="227"/>
      <c r="AA45" s="227"/>
      <c r="AB45" s="227"/>
      <c r="AC45" s="227"/>
      <c r="AD45" s="227"/>
      <c r="AE45" s="227"/>
      <c r="AF45" s="227"/>
      <c r="AG45" s="227"/>
      <c r="AH45" s="227"/>
      <c r="AI45" s="227"/>
      <c r="AJ45" s="227"/>
    </row>
    <row r="46" spans="6:36" x14ac:dyDescent="0.2">
      <c r="F46" s="227"/>
      <c r="G46" s="227"/>
      <c r="H46" s="227"/>
      <c r="I46" s="227"/>
      <c r="J46" s="227"/>
      <c r="K46" s="227"/>
      <c r="L46" s="227"/>
      <c r="M46" s="227"/>
      <c r="N46" s="227"/>
      <c r="O46" s="227"/>
      <c r="P46" s="227"/>
      <c r="Q46" s="227"/>
      <c r="R46" s="227"/>
      <c r="S46" s="227"/>
      <c r="T46" s="227"/>
      <c r="U46" s="227"/>
      <c r="V46" s="227"/>
      <c r="W46" s="227"/>
      <c r="X46" s="227"/>
      <c r="Y46" s="227"/>
      <c r="Z46" s="227"/>
      <c r="AA46" s="227"/>
      <c r="AB46" s="227"/>
      <c r="AC46" s="227"/>
      <c r="AD46" s="227"/>
      <c r="AE46" s="227"/>
      <c r="AF46" s="227"/>
      <c r="AG46" s="227"/>
      <c r="AH46" s="227"/>
      <c r="AI46" s="227"/>
      <c r="AJ46" s="227"/>
    </row>
    <row r="47" spans="6:36" x14ac:dyDescent="0.2">
      <c r="F47" s="227"/>
      <c r="G47" s="227"/>
      <c r="H47" s="227"/>
      <c r="I47" s="227"/>
      <c r="J47" s="227"/>
      <c r="K47" s="227"/>
      <c r="L47" s="227"/>
      <c r="M47" s="227"/>
      <c r="N47" s="227"/>
      <c r="O47" s="227"/>
      <c r="P47" s="227"/>
      <c r="Q47" s="227"/>
      <c r="R47" s="227"/>
      <c r="S47" s="227"/>
      <c r="T47" s="227"/>
      <c r="U47" s="227"/>
      <c r="V47" s="227"/>
      <c r="W47" s="227"/>
      <c r="X47" s="227"/>
      <c r="Y47" s="227"/>
      <c r="Z47" s="227"/>
      <c r="AA47" s="227"/>
      <c r="AB47" s="227"/>
      <c r="AC47" s="227"/>
      <c r="AD47" s="227"/>
      <c r="AE47" s="227"/>
      <c r="AF47" s="227"/>
      <c r="AG47" s="227"/>
      <c r="AH47" s="227"/>
      <c r="AI47" s="227"/>
      <c r="AJ47" s="227"/>
    </row>
    <row r="48" spans="6:36" x14ac:dyDescent="0.2">
      <c r="F48" s="227"/>
      <c r="G48" s="227"/>
      <c r="H48" s="227"/>
      <c r="I48" s="227"/>
      <c r="J48" s="227"/>
      <c r="K48" s="227"/>
      <c r="L48" s="227"/>
      <c r="M48" s="227"/>
      <c r="N48" s="227"/>
      <c r="O48" s="227"/>
      <c r="P48" s="227"/>
      <c r="Q48" s="227"/>
      <c r="R48" s="227"/>
      <c r="S48" s="227"/>
      <c r="T48" s="227"/>
      <c r="U48" s="227"/>
      <c r="V48" s="227"/>
      <c r="W48" s="227"/>
      <c r="X48" s="227"/>
      <c r="Y48" s="227"/>
      <c r="Z48" s="227"/>
      <c r="AA48" s="227"/>
      <c r="AB48" s="227"/>
      <c r="AC48" s="227"/>
      <c r="AD48" s="227"/>
      <c r="AE48" s="227"/>
      <c r="AF48" s="227"/>
      <c r="AG48" s="227"/>
      <c r="AH48" s="227"/>
      <c r="AI48" s="227"/>
      <c r="AJ48" s="227"/>
    </row>
    <row r="49" spans="6:36" x14ac:dyDescent="0.2">
      <c r="F49" s="227"/>
      <c r="G49" s="227"/>
      <c r="H49" s="227"/>
      <c r="I49" s="227"/>
      <c r="J49" s="227"/>
      <c r="K49" s="227"/>
      <c r="L49" s="227"/>
      <c r="M49" s="227"/>
      <c r="N49" s="227"/>
      <c r="O49" s="227"/>
      <c r="P49" s="227"/>
      <c r="Q49" s="227"/>
      <c r="R49" s="227"/>
      <c r="S49" s="227"/>
      <c r="T49" s="227"/>
      <c r="U49" s="227"/>
      <c r="V49" s="227"/>
      <c r="W49" s="227"/>
      <c r="X49" s="227"/>
      <c r="Y49" s="227"/>
      <c r="Z49" s="227"/>
      <c r="AA49" s="227"/>
      <c r="AB49" s="227"/>
      <c r="AC49" s="227"/>
      <c r="AD49" s="227"/>
      <c r="AE49" s="227"/>
      <c r="AF49" s="227"/>
      <c r="AG49" s="227"/>
      <c r="AH49" s="227"/>
      <c r="AI49" s="227"/>
      <c r="AJ49" s="227"/>
    </row>
    <row r="50" spans="6:36" x14ac:dyDescent="0.2">
      <c r="F50" s="227"/>
      <c r="G50" s="227"/>
      <c r="H50" s="227"/>
      <c r="I50" s="227"/>
      <c r="J50" s="227"/>
      <c r="K50" s="227"/>
      <c r="L50" s="227"/>
      <c r="M50" s="227"/>
      <c r="N50" s="227"/>
      <c r="O50" s="227"/>
      <c r="P50" s="227"/>
      <c r="Q50" s="227"/>
      <c r="R50" s="227"/>
      <c r="S50" s="227"/>
      <c r="T50" s="227"/>
      <c r="U50" s="227"/>
      <c r="V50" s="227"/>
      <c r="W50" s="227"/>
      <c r="X50" s="227"/>
      <c r="Y50" s="227"/>
      <c r="Z50" s="227"/>
      <c r="AA50" s="227"/>
      <c r="AB50" s="227"/>
      <c r="AC50" s="227"/>
      <c r="AD50" s="227"/>
      <c r="AE50" s="227"/>
      <c r="AF50" s="227"/>
      <c r="AG50" s="227"/>
      <c r="AH50" s="227"/>
      <c r="AI50" s="227"/>
      <c r="AJ50" s="227"/>
    </row>
    <row r="51" spans="6:36" x14ac:dyDescent="0.2">
      <c r="F51" s="227"/>
      <c r="G51" s="227"/>
      <c r="H51" s="227"/>
      <c r="I51" s="227"/>
      <c r="J51" s="227"/>
      <c r="K51" s="227"/>
      <c r="L51" s="227"/>
      <c r="M51" s="227"/>
      <c r="N51" s="227"/>
      <c r="O51" s="227"/>
      <c r="P51" s="227"/>
      <c r="Q51" s="227"/>
      <c r="R51" s="227"/>
      <c r="S51" s="227"/>
      <c r="T51" s="227"/>
      <c r="U51" s="227"/>
      <c r="V51" s="227"/>
      <c r="W51" s="227"/>
      <c r="X51" s="227"/>
      <c r="Y51" s="227"/>
      <c r="Z51" s="227"/>
      <c r="AA51" s="227"/>
      <c r="AB51" s="227"/>
      <c r="AC51" s="227"/>
      <c r="AD51" s="227"/>
      <c r="AE51" s="227"/>
      <c r="AF51" s="227"/>
      <c r="AG51" s="227"/>
      <c r="AH51" s="227"/>
      <c r="AI51" s="227"/>
      <c r="AJ51" s="227"/>
    </row>
    <row r="52" spans="6:36" x14ac:dyDescent="0.2">
      <c r="F52" s="227"/>
      <c r="G52" s="227"/>
      <c r="H52" s="227"/>
      <c r="I52" s="227"/>
      <c r="J52" s="227"/>
      <c r="K52" s="227"/>
      <c r="L52" s="227"/>
      <c r="M52" s="227"/>
      <c r="N52" s="227"/>
      <c r="O52" s="227"/>
      <c r="P52" s="227"/>
      <c r="Q52" s="227"/>
      <c r="R52" s="227"/>
      <c r="S52" s="227"/>
      <c r="T52" s="227"/>
      <c r="U52" s="227"/>
      <c r="V52" s="227"/>
      <c r="W52" s="227"/>
      <c r="X52" s="227"/>
      <c r="Y52" s="227"/>
      <c r="Z52" s="227"/>
      <c r="AA52" s="227"/>
      <c r="AB52" s="227"/>
      <c r="AC52" s="227"/>
      <c r="AD52" s="227"/>
      <c r="AE52" s="227"/>
      <c r="AF52" s="227"/>
      <c r="AG52" s="227"/>
      <c r="AH52" s="227"/>
      <c r="AI52" s="227"/>
      <c r="AJ52" s="227"/>
    </row>
    <row r="53" spans="6:36" x14ac:dyDescent="0.2">
      <c r="F53" s="227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27"/>
      <c r="R53" s="227"/>
      <c r="S53" s="227"/>
      <c r="T53" s="227"/>
      <c r="U53" s="227"/>
      <c r="V53" s="227"/>
      <c r="W53" s="227"/>
      <c r="X53" s="227"/>
      <c r="Y53" s="227"/>
      <c r="Z53" s="227"/>
      <c r="AA53" s="227"/>
      <c r="AB53" s="227"/>
      <c r="AC53" s="227"/>
      <c r="AD53" s="227"/>
      <c r="AE53" s="227"/>
      <c r="AF53" s="227"/>
      <c r="AG53" s="227"/>
      <c r="AH53" s="227"/>
      <c r="AI53" s="227"/>
      <c r="AJ53" s="227"/>
    </row>
    <row r="54" spans="6:36" x14ac:dyDescent="0.2">
      <c r="F54" s="227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27"/>
      <c r="R54" s="227"/>
      <c r="S54" s="227"/>
      <c r="T54" s="227"/>
      <c r="U54" s="227"/>
      <c r="V54" s="227"/>
      <c r="W54" s="227"/>
      <c r="X54" s="227"/>
      <c r="Y54" s="227"/>
      <c r="Z54" s="227"/>
      <c r="AA54" s="227"/>
      <c r="AB54" s="227"/>
      <c r="AC54" s="227"/>
      <c r="AD54" s="227"/>
      <c r="AE54" s="227"/>
      <c r="AF54" s="227"/>
      <c r="AG54" s="227"/>
      <c r="AH54" s="227"/>
      <c r="AI54" s="227"/>
      <c r="AJ54" s="227"/>
    </row>
    <row r="55" spans="6:36" x14ac:dyDescent="0.2">
      <c r="F55" s="227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27"/>
      <c r="R55" s="227"/>
      <c r="S55" s="227"/>
      <c r="T55" s="227"/>
      <c r="U55" s="227"/>
      <c r="V55" s="227"/>
      <c r="W55" s="227"/>
      <c r="X55" s="227"/>
      <c r="Y55" s="227"/>
      <c r="Z55" s="227"/>
      <c r="AA55" s="227"/>
      <c r="AB55" s="227"/>
      <c r="AC55" s="227"/>
      <c r="AD55" s="227"/>
      <c r="AE55" s="227"/>
      <c r="AF55" s="227"/>
      <c r="AG55" s="227"/>
      <c r="AH55" s="227"/>
      <c r="AI55" s="227"/>
      <c r="AJ55" s="227"/>
    </row>
    <row r="56" spans="6:36" x14ac:dyDescent="0.2">
      <c r="F56" s="227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27"/>
      <c r="R56" s="227"/>
      <c r="S56" s="227"/>
      <c r="T56" s="227"/>
      <c r="U56" s="227"/>
      <c r="V56" s="227"/>
      <c r="W56" s="227"/>
      <c r="X56" s="227"/>
      <c r="Y56" s="227"/>
      <c r="Z56" s="227"/>
      <c r="AA56" s="227"/>
      <c r="AB56" s="227"/>
      <c r="AC56" s="227"/>
      <c r="AD56" s="227"/>
      <c r="AE56" s="227"/>
      <c r="AF56" s="227"/>
      <c r="AG56" s="227"/>
      <c r="AH56" s="227"/>
      <c r="AI56" s="227"/>
      <c r="AJ56" s="227"/>
    </row>
    <row r="57" spans="6:36" x14ac:dyDescent="0.2">
      <c r="F57" s="227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27"/>
      <c r="R57" s="227"/>
      <c r="S57" s="227"/>
      <c r="T57" s="227"/>
      <c r="U57" s="227"/>
      <c r="V57" s="227"/>
      <c r="W57" s="227"/>
      <c r="X57" s="227"/>
      <c r="Y57" s="227"/>
      <c r="Z57" s="227"/>
      <c r="AA57" s="227"/>
      <c r="AB57" s="227"/>
      <c r="AC57" s="227"/>
      <c r="AD57" s="227"/>
      <c r="AE57" s="227"/>
      <c r="AF57" s="227"/>
      <c r="AG57" s="227"/>
      <c r="AH57" s="227"/>
      <c r="AI57" s="227"/>
      <c r="AJ57" s="227"/>
    </row>
    <row r="58" spans="6:36" x14ac:dyDescent="0.2">
      <c r="F58" s="227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27"/>
      <c r="R58" s="227"/>
      <c r="S58" s="227"/>
      <c r="T58" s="227"/>
      <c r="U58" s="227"/>
      <c r="V58" s="227"/>
      <c r="W58" s="227"/>
      <c r="X58" s="227"/>
      <c r="Y58" s="227"/>
      <c r="Z58" s="227"/>
      <c r="AA58" s="227"/>
      <c r="AB58" s="227"/>
      <c r="AC58" s="227"/>
      <c r="AD58" s="227"/>
      <c r="AE58" s="227"/>
      <c r="AF58" s="227"/>
      <c r="AG58" s="227"/>
      <c r="AH58" s="227"/>
      <c r="AI58" s="227"/>
      <c r="AJ58" s="227"/>
    </row>
    <row r="59" spans="6:36" x14ac:dyDescent="0.2">
      <c r="F59" s="227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27"/>
      <c r="R59" s="227"/>
      <c r="S59" s="227"/>
      <c r="T59" s="227"/>
      <c r="U59" s="227"/>
      <c r="V59" s="227"/>
      <c r="W59" s="227"/>
      <c r="X59" s="227"/>
      <c r="Y59" s="227"/>
      <c r="Z59" s="227"/>
      <c r="AA59" s="227"/>
      <c r="AB59" s="227"/>
      <c r="AC59" s="227"/>
      <c r="AD59" s="227"/>
      <c r="AE59" s="227"/>
      <c r="AF59" s="227"/>
      <c r="AG59" s="227"/>
      <c r="AH59" s="227"/>
      <c r="AI59" s="227"/>
      <c r="AJ59" s="227"/>
    </row>
    <row r="60" spans="6:36" x14ac:dyDescent="0.2">
      <c r="F60" s="227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27"/>
      <c r="R60" s="227"/>
      <c r="S60" s="227"/>
      <c r="T60" s="227"/>
      <c r="U60" s="227"/>
      <c r="V60" s="227"/>
      <c r="W60" s="227"/>
      <c r="X60" s="227"/>
      <c r="Y60" s="227"/>
      <c r="Z60" s="227"/>
      <c r="AA60" s="227"/>
      <c r="AB60" s="227"/>
      <c r="AC60" s="227"/>
      <c r="AD60" s="227"/>
      <c r="AE60" s="227"/>
      <c r="AF60" s="227"/>
      <c r="AG60" s="227"/>
      <c r="AH60" s="227"/>
      <c r="AI60" s="227"/>
      <c r="AJ60" s="227"/>
    </row>
    <row r="61" spans="6:36" x14ac:dyDescent="0.2">
      <c r="F61" s="227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27"/>
      <c r="R61" s="227"/>
      <c r="S61" s="227"/>
      <c r="T61" s="227"/>
      <c r="U61" s="227"/>
      <c r="V61" s="227"/>
      <c r="W61" s="227"/>
      <c r="X61" s="227"/>
      <c r="Y61" s="227"/>
      <c r="Z61" s="227"/>
      <c r="AA61" s="227"/>
      <c r="AB61" s="227"/>
      <c r="AC61" s="227"/>
      <c r="AD61" s="227"/>
      <c r="AE61" s="227"/>
      <c r="AF61" s="227"/>
      <c r="AG61" s="227"/>
      <c r="AH61" s="227"/>
      <c r="AI61" s="227"/>
      <c r="AJ61" s="227"/>
    </row>
    <row r="62" spans="6:36" x14ac:dyDescent="0.2">
      <c r="F62" s="227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27"/>
      <c r="R62" s="227"/>
      <c r="S62" s="227"/>
      <c r="T62" s="227"/>
      <c r="U62" s="227"/>
      <c r="V62" s="227"/>
      <c r="W62" s="227"/>
      <c r="X62" s="227"/>
      <c r="Y62" s="227"/>
      <c r="Z62" s="227"/>
      <c r="AA62" s="227"/>
      <c r="AB62" s="227"/>
      <c r="AC62" s="227"/>
      <c r="AD62" s="227"/>
      <c r="AE62" s="227"/>
      <c r="AF62" s="227"/>
      <c r="AG62" s="227"/>
      <c r="AH62" s="227"/>
      <c r="AI62" s="227"/>
      <c r="AJ62" s="227"/>
    </row>
    <row r="63" spans="6:36" x14ac:dyDescent="0.2">
      <c r="F63" s="227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27"/>
      <c r="R63" s="227"/>
      <c r="S63" s="227"/>
      <c r="T63" s="227"/>
      <c r="U63" s="227"/>
      <c r="V63" s="227"/>
      <c r="W63" s="227"/>
      <c r="X63" s="227"/>
      <c r="Y63" s="227"/>
      <c r="Z63" s="227"/>
      <c r="AA63" s="227"/>
      <c r="AB63" s="227"/>
      <c r="AC63" s="227"/>
      <c r="AD63" s="227"/>
      <c r="AE63" s="227"/>
      <c r="AF63" s="227"/>
      <c r="AG63" s="227"/>
      <c r="AH63" s="227"/>
      <c r="AI63" s="227"/>
      <c r="AJ63" s="227"/>
    </row>
    <row r="64" spans="6:36" x14ac:dyDescent="0.2">
      <c r="F64" s="227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27"/>
      <c r="R64" s="227"/>
      <c r="S64" s="227"/>
      <c r="T64" s="227"/>
      <c r="U64" s="227"/>
      <c r="V64" s="227"/>
      <c r="W64" s="227"/>
      <c r="X64" s="227"/>
      <c r="Y64" s="227"/>
      <c r="Z64" s="227"/>
      <c r="AA64" s="227"/>
      <c r="AB64" s="227"/>
      <c r="AC64" s="227"/>
      <c r="AD64" s="227"/>
      <c r="AE64" s="227"/>
      <c r="AF64" s="227"/>
      <c r="AG64" s="227"/>
      <c r="AH64" s="227"/>
      <c r="AI64" s="227"/>
      <c r="AJ64" s="227"/>
    </row>
    <row r="65" spans="6:36" x14ac:dyDescent="0.2">
      <c r="F65" s="227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27"/>
      <c r="R65" s="227"/>
      <c r="S65" s="227"/>
      <c r="T65" s="227"/>
      <c r="U65" s="227"/>
      <c r="V65" s="227"/>
      <c r="W65" s="227"/>
      <c r="X65" s="227"/>
      <c r="Y65" s="227"/>
      <c r="Z65" s="227"/>
      <c r="AA65" s="227"/>
      <c r="AB65" s="227"/>
      <c r="AC65" s="227"/>
      <c r="AD65" s="227"/>
      <c r="AE65" s="227"/>
      <c r="AF65" s="227"/>
      <c r="AG65" s="227"/>
      <c r="AH65" s="227"/>
      <c r="AI65" s="227"/>
      <c r="AJ65" s="227"/>
    </row>
    <row r="66" spans="6:36" x14ac:dyDescent="0.2">
      <c r="F66" s="227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27"/>
      <c r="R66" s="227"/>
      <c r="S66" s="227"/>
      <c r="T66" s="227"/>
      <c r="U66" s="227"/>
      <c r="V66" s="227"/>
      <c r="W66" s="227"/>
      <c r="X66" s="227"/>
      <c r="Y66" s="227"/>
      <c r="Z66" s="227"/>
      <c r="AA66" s="227"/>
      <c r="AB66" s="227"/>
      <c r="AC66" s="227"/>
      <c r="AD66" s="227"/>
      <c r="AE66" s="227"/>
      <c r="AF66" s="227"/>
      <c r="AG66" s="227"/>
      <c r="AH66" s="227"/>
      <c r="AI66" s="227"/>
      <c r="AJ66" s="227"/>
    </row>
    <row r="67" spans="6:36" x14ac:dyDescent="0.2">
      <c r="F67" s="227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27"/>
      <c r="R67" s="227"/>
      <c r="S67" s="227"/>
      <c r="T67" s="227"/>
      <c r="U67" s="227"/>
      <c r="V67" s="227"/>
      <c r="W67" s="227"/>
      <c r="X67" s="227"/>
      <c r="Y67" s="227"/>
      <c r="Z67" s="227"/>
      <c r="AA67" s="227"/>
      <c r="AB67" s="227"/>
      <c r="AC67" s="227"/>
      <c r="AD67" s="227"/>
      <c r="AE67" s="227"/>
      <c r="AF67" s="227"/>
      <c r="AG67" s="227"/>
      <c r="AH67" s="227"/>
      <c r="AI67" s="227"/>
      <c r="AJ67" s="227"/>
    </row>
    <row r="68" spans="6:36" x14ac:dyDescent="0.2">
      <c r="F68" s="227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27"/>
      <c r="R68" s="227"/>
      <c r="S68" s="227"/>
      <c r="T68" s="227"/>
      <c r="U68" s="227"/>
      <c r="V68" s="227"/>
      <c r="W68" s="227"/>
      <c r="X68" s="227"/>
      <c r="Y68" s="227"/>
      <c r="Z68" s="227"/>
      <c r="AA68" s="227"/>
      <c r="AB68" s="227"/>
      <c r="AC68" s="227"/>
      <c r="AD68" s="227"/>
      <c r="AE68" s="227"/>
      <c r="AF68" s="227"/>
      <c r="AG68" s="227"/>
      <c r="AH68" s="227"/>
      <c r="AI68" s="227"/>
      <c r="AJ68" s="227"/>
    </row>
    <row r="69" spans="6:36" x14ac:dyDescent="0.2">
      <c r="F69" s="227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27"/>
      <c r="R69" s="227"/>
      <c r="S69" s="227"/>
      <c r="T69" s="227"/>
      <c r="U69" s="227"/>
      <c r="V69" s="227"/>
      <c r="W69" s="227"/>
      <c r="X69" s="227"/>
      <c r="Y69" s="227"/>
      <c r="Z69" s="227"/>
      <c r="AA69" s="227"/>
      <c r="AB69" s="227"/>
      <c r="AC69" s="227"/>
      <c r="AD69" s="227"/>
      <c r="AE69" s="227"/>
      <c r="AF69" s="227"/>
      <c r="AG69" s="227"/>
      <c r="AH69" s="227"/>
      <c r="AI69" s="227"/>
      <c r="AJ69" s="227"/>
    </row>
    <row r="70" spans="6:36" x14ac:dyDescent="0.2">
      <c r="F70" s="227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27"/>
      <c r="R70" s="227"/>
      <c r="S70" s="227"/>
      <c r="T70" s="227"/>
      <c r="U70" s="227"/>
      <c r="V70" s="227"/>
      <c r="W70" s="227"/>
      <c r="X70" s="227"/>
      <c r="Y70" s="227"/>
      <c r="Z70" s="227"/>
      <c r="AA70" s="227"/>
      <c r="AB70" s="227"/>
      <c r="AC70" s="227"/>
      <c r="AD70" s="227"/>
      <c r="AE70" s="227"/>
      <c r="AF70" s="227"/>
      <c r="AG70" s="227"/>
      <c r="AH70" s="227"/>
      <c r="AI70" s="227"/>
      <c r="AJ70" s="227"/>
    </row>
    <row r="71" spans="6:36" x14ac:dyDescent="0.2">
      <c r="F71" s="227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27"/>
      <c r="R71" s="227"/>
      <c r="S71" s="227"/>
      <c r="T71" s="227"/>
      <c r="U71" s="227"/>
      <c r="V71" s="227"/>
      <c r="W71" s="227"/>
      <c r="X71" s="227"/>
      <c r="Y71" s="227"/>
      <c r="Z71" s="227"/>
      <c r="AA71" s="227"/>
      <c r="AB71" s="227"/>
      <c r="AC71" s="227"/>
      <c r="AD71" s="227"/>
      <c r="AE71" s="227"/>
      <c r="AF71" s="227"/>
      <c r="AG71" s="227"/>
      <c r="AH71" s="227"/>
      <c r="AI71" s="227"/>
      <c r="AJ71" s="227"/>
    </row>
    <row r="72" spans="6:36" x14ac:dyDescent="0.2">
      <c r="F72" s="227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27"/>
      <c r="R72" s="227"/>
      <c r="S72" s="227"/>
      <c r="T72" s="227"/>
      <c r="U72" s="227"/>
      <c r="V72" s="227"/>
      <c r="W72" s="227"/>
      <c r="X72" s="227"/>
      <c r="Y72" s="227"/>
      <c r="Z72" s="227"/>
      <c r="AA72" s="227"/>
      <c r="AB72" s="227"/>
      <c r="AC72" s="227"/>
      <c r="AD72" s="227"/>
      <c r="AE72" s="227"/>
      <c r="AF72" s="227"/>
      <c r="AG72" s="227"/>
      <c r="AH72" s="227"/>
      <c r="AI72" s="227"/>
      <c r="AJ72" s="227"/>
    </row>
    <row r="73" spans="6:36" x14ac:dyDescent="0.2">
      <c r="F73" s="227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27"/>
      <c r="R73" s="227"/>
      <c r="S73" s="227"/>
      <c r="T73" s="227"/>
      <c r="U73" s="227"/>
      <c r="V73" s="227"/>
      <c r="W73" s="227"/>
      <c r="X73" s="227"/>
      <c r="Y73" s="227"/>
      <c r="Z73" s="227"/>
      <c r="AA73" s="227"/>
      <c r="AB73" s="227"/>
      <c r="AC73" s="227"/>
      <c r="AD73" s="227"/>
      <c r="AE73" s="227"/>
      <c r="AF73" s="227"/>
      <c r="AG73" s="227"/>
      <c r="AH73" s="227"/>
      <c r="AI73" s="227"/>
      <c r="AJ73" s="227"/>
    </row>
    <row r="74" spans="6:36" x14ac:dyDescent="0.2">
      <c r="F74" s="227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27"/>
      <c r="R74" s="227"/>
      <c r="S74" s="227"/>
      <c r="T74" s="227"/>
      <c r="U74" s="227"/>
      <c r="V74" s="227"/>
      <c r="W74" s="227"/>
      <c r="X74" s="227"/>
      <c r="Y74" s="227"/>
      <c r="Z74" s="227"/>
      <c r="AA74" s="227"/>
      <c r="AB74" s="227"/>
      <c r="AC74" s="227"/>
      <c r="AD74" s="227"/>
      <c r="AE74" s="227"/>
      <c r="AF74" s="227"/>
      <c r="AG74" s="227"/>
      <c r="AH74" s="227"/>
      <c r="AI74" s="227"/>
      <c r="AJ74" s="227"/>
    </row>
    <row r="75" spans="6:36" x14ac:dyDescent="0.2">
      <c r="F75" s="227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27"/>
      <c r="R75" s="227"/>
      <c r="S75" s="227"/>
      <c r="T75" s="227"/>
      <c r="U75" s="227"/>
      <c r="V75" s="227"/>
      <c r="W75" s="227"/>
      <c r="X75" s="227"/>
      <c r="Y75" s="227"/>
      <c r="Z75" s="227"/>
      <c r="AA75" s="227"/>
      <c r="AB75" s="227"/>
      <c r="AC75" s="227"/>
      <c r="AD75" s="227"/>
      <c r="AE75" s="227"/>
      <c r="AF75" s="227"/>
      <c r="AG75" s="227"/>
      <c r="AH75" s="227"/>
      <c r="AI75" s="227"/>
      <c r="AJ75" s="227"/>
    </row>
    <row r="76" spans="6:36" x14ac:dyDescent="0.2">
      <c r="F76" s="227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27"/>
      <c r="R76" s="227"/>
      <c r="S76" s="227"/>
      <c r="T76" s="227"/>
      <c r="U76" s="227"/>
      <c r="V76" s="227"/>
      <c r="W76" s="227"/>
      <c r="X76" s="227"/>
      <c r="Y76" s="227"/>
      <c r="Z76" s="227"/>
      <c r="AA76" s="227"/>
      <c r="AB76" s="227"/>
      <c r="AC76" s="227"/>
      <c r="AD76" s="227"/>
      <c r="AE76" s="227"/>
      <c r="AF76" s="227"/>
      <c r="AG76" s="227"/>
      <c r="AH76" s="227"/>
      <c r="AI76" s="227"/>
      <c r="AJ76" s="227"/>
    </row>
    <row r="77" spans="6:36" x14ac:dyDescent="0.2">
      <c r="F77" s="227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27"/>
      <c r="R77" s="227"/>
      <c r="S77" s="227"/>
      <c r="T77" s="227"/>
      <c r="U77" s="227"/>
      <c r="V77" s="227"/>
      <c r="W77" s="227"/>
      <c r="X77" s="227"/>
      <c r="Y77" s="227"/>
      <c r="Z77" s="227"/>
      <c r="AA77" s="227"/>
      <c r="AB77" s="227"/>
      <c r="AC77" s="227"/>
      <c r="AD77" s="227"/>
      <c r="AE77" s="227"/>
      <c r="AF77" s="227"/>
      <c r="AG77" s="227"/>
      <c r="AH77" s="227"/>
      <c r="AI77" s="227"/>
      <c r="AJ77" s="227"/>
    </row>
    <row r="78" spans="6:36" x14ac:dyDescent="0.2">
      <c r="F78" s="227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27"/>
      <c r="R78" s="227"/>
      <c r="S78" s="227"/>
      <c r="T78" s="227"/>
      <c r="U78" s="227"/>
      <c r="V78" s="227"/>
      <c r="W78" s="227"/>
      <c r="X78" s="227"/>
      <c r="Y78" s="227"/>
      <c r="Z78" s="227"/>
      <c r="AA78" s="227"/>
      <c r="AB78" s="227"/>
      <c r="AC78" s="227"/>
      <c r="AD78" s="227"/>
      <c r="AE78" s="227"/>
      <c r="AF78" s="227"/>
      <c r="AG78" s="227"/>
      <c r="AH78" s="227"/>
      <c r="AI78" s="227"/>
      <c r="AJ78" s="227"/>
    </row>
    <row r="79" spans="6:36" x14ac:dyDescent="0.2">
      <c r="F79" s="227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27"/>
      <c r="R79" s="227"/>
      <c r="S79" s="227"/>
      <c r="T79" s="227"/>
      <c r="U79" s="227"/>
      <c r="V79" s="227"/>
      <c r="W79" s="227"/>
      <c r="X79" s="227"/>
      <c r="Y79" s="227"/>
      <c r="Z79" s="227"/>
      <c r="AA79" s="227"/>
      <c r="AB79" s="227"/>
      <c r="AC79" s="227"/>
      <c r="AD79" s="227"/>
      <c r="AE79" s="227"/>
      <c r="AF79" s="227"/>
      <c r="AG79" s="227"/>
      <c r="AH79" s="227"/>
      <c r="AI79" s="227"/>
      <c r="AJ79" s="227"/>
    </row>
    <row r="80" spans="6:36" x14ac:dyDescent="0.2">
      <c r="F80" s="227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27"/>
      <c r="R80" s="227"/>
      <c r="S80" s="227"/>
      <c r="T80" s="227"/>
      <c r="U80" s="227"/>
      <c r="V80" s="227"/>
      <c r="W80" s="227"/>
      <c r="X80" s="227"/>
      <c r="Y80" s="227"/>
      <c r="Z80" s="227"/>
      <c r="AA80" s="227"/>
      <c r="AB80" s="227"/>
      <c r="AC80" s="227"/>
      <c r="AD80" s="227"/>
      <c r="AE80" s="227"/>
      <c r="AF80" s="227"/>
      <c r="AG80" s="227"/>
      <c r="AH80" s="227"/>
      <c r="AI80" s="227"/>
      <c r="AJ80" s="227"/>
    </row>
    <row r="81" spans="6:36" x14ac:dyDescent="0.2"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27"/>
      <c r="R81" s="227"/>
      <c r="S81" s="227"/>
      <c r="T81" s="227"/>
      <c r="U81" s="227"/>
      <c r="V81" s="227"/>
      <c r="W81" s="227"/>
      <c r="X81" s="227"/>
      <c r="Y81" s="227"/>
      <c r="Z81" s="227"/>
      <c r="AA81" s="227"/>
      <c r="AB81" s="227"/>
      <c r="AC81" s="227"/>
      <c r="AD81" s="227"/>
      <c r="AE81" s="227"/>
      <c r="AF81" s="227"/>
      <c r="AG81" s="227"/>
      <c r="AH81" s="227"/>
      <c r="AI81" s="227"/>
      <c r="AJ81" s="227"/>
    </row>
    <row r="82" spans="6:36" x14ac:dyDescent="0.2">
      <c r="F82" s="227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27"/>
      <c r="R82" s="227"/>
      <c r="S82" s="227"/>
      <c r="T82" s="227"/>
      <c r="U82" s="227"/>
      <c r="V82" s="227"/>
      <c r="W82" s="227"/>
      <c r="X82" s="227"/>
      <c r="Y82" s="227"/>
      <c r="Z82" s="227"/>
      <c r="AA82" s="227"/>
      <c r="AB82" s="227"/>
      <c r="AC82" s="227"/>
      <c r="AD82" s="227"/>
      <c r="AE82" s="227"/>
      <c r="AF82" s="227"/>
      <c r="AG82" s="227"/>
      <c r="AH82" s="227"/>
      <c r="AI82" s="227"/>
      <c r="AJ82" s="227"/>
    </row>
    <row r="83" spans="6:36" x14ac:dyDescent="0.2">
      <c r="F83" s="227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27"/>
      <c r="R83" s="227"/>
      <c r="S83" s="227"/>
      <c r="T83" s="227"/>
      <c r="U83" s="227"/>
      <c r="V83" s="227"/>
      <c r="W83" s="227"/>
      <c r="X83" s="227"/>
      <c r="Y83" s="227"/>
      <c r="Z83" s="227"/>
      <c r="AA83" s="227"/>
      <c r="AB83" s="227"/>
      <c r="AC83" s="227"/>
      <c r="AD83" s="227"/>
      <c r="AE83" s="227"/>
      <c r="AF83" s="227"/>
      <c r="AG83" s="227"/>
      <c r="AH83" s="227"/>
      <c r="AI83" s="227"/>
      <c r="AJ83" s="227"/>
    </row>
    <row r="84" spans="6:36" x14ac:dyDescent="0.2">
      <c r="F84" s="227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27"/>
      <c r="R84" s="227"/>
      <c r="S84" s="227"/>
      <c r="T84" s="227"/>
      <c r="U84" s="227"/>
      <c r="V84" s="227"/>
      <c r="W84" s="227"/>
      <c r="X84" s="227"/>
      <c r="Y84" s="227"/>
      <c r="Z84" s="227"/>
      <c r="AA84" s="227"/>
      <c r="AB84" s="227"/>
      <c r="AC84" s="227"/>
      <c r="AD84" s="227"/>
      <c r="AE84" s="227"/>
      <c r="AF84" s="227"/>
      <c r="AG84" s="227"/>
      <c r="AH84" s="227"/>
      <c r="AI84" s="227"/>
      <c r="AJ84" s="227"/>
    </row>
    <row r="85" spans="6:36" x14ac:dyDescent="0.2">
      <c r="F85" s="227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27"/>
      <c r="R85" s="227"/>
      <c r="S85" s="227"/>
      <c r="T85" s="227"/>
      <c r="U85" s="227"/>
      <c r="V85" s="227"/>
      <c r="W85" s="227"/>
      <c r="X85" s="227"/>
      <c r="Y85" s="227"/>
      <c r="Z85" s="227"/>
      <c r="AA85" s="227"/>
      <c r="AB85" s="227"/>
      <c r="AC85" s="227"/>
      <c r="AD85" s="227"/>
      <c r="AE85" s="227"/>
      <c r="AF85" s="227"/>
      <c r="AG85" s="227"/>
      <c r="AH85" s="227"/>
      <c r="AI85" s="227"/>
      <c r="AJ85" s="227"/>
    </row>
    <row r="86" spans="6:36" x14ac:dyDescent="0.2"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27"/>
      <c r="R86" s="227"/>
      <c r="S86" s="227"/>
      <c r="T86" s="227"/>
      <c r="U86" s="227"/>
      <c r="V86" s="227"/>
      <c r="W86" s="227"/>
      <c r="X86" s="227"/>
      <c r="Y86" s="227"/>
      <c r="Z86" s="227"/>
      <c r="AA86" s="227"/>
      <c r="AB86" s="227"/>
      <c r="AC86" s="227"/>
      <c r="AD86" s="227"/>
      <c r="AE86" s="227"/>
      <c r="AF86" s="227"/>
      <c r="AG86" s="227"/>
      <c r="AH86" s="227"/>
      <c r="AI86" s="227"/>
      <c r="AJ86" s="227"/>
    </row>
    <row r="87" spans="6:36" x14ac:dyDescent="0.2">
      <c r="F87" s="227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27"/>
      <c r="R87" s="227"/>
      <c r="S87" s="227"/>
      <c r="T87" s="227"/>
      <c r="U87" s="227"/>
      <c r="V87" s="227"/>
      <c r="W87" s="227"/>
      <c r="X87" s="227"/>
      <c r="Y87" s="227"/>
      <c r="Z87" s="227"/>
      <c r="AA87" s="227"/>
      <c r="AB87" s="227"/>
      <c r="AC87" s="227"/>
      <c r="AD87" s="227"/>
      <c r="AE87" s="227"/>
      <c r="AF87" s="227"/>
      <c r="AG87" s="227"/>
      <c r="AH87" s="227"/>
      <c r="AI87" s="227"/>
      <c r="AJ87" s="227"/>
    </row>
    <row r="88" spans="6:36" x14ac:dyDescent="0.2">
      <c r="F88" s="227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27"/>
      <c r="R88" s="227"/>
      <c r="S88" s="227"/>
      <c r="T88" s="227"/>
      <c r="U88" s="227"/>
      <c r="V88" s="227"/>
      <c r="W88" s="227"/>
      <c r="X88" s="227"/>
      <c r="Y88" s="227"/>
      <c r="Z88" s="227"/>
      <c r="AA88" s="227"/>
      <c r="AB88" s="227"/>
      <c r="AC88" s="227"/>
      <c r="AD88" s="227"/>
      <c r="AE88" s="227"/>
      <c r="AF88" s="227"/>
      <c r="AG88" s="227"/>
      <c r="AH88" s="227"/>
      <c r="AI88" s="227"/>
      <c r="AJ88" s="227"/>
    </row>
    <row r="89" spans="6:36" x14ac:dyDescent="0.2">
      <c r="F89" s="227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27"/>
      <c r="R89" s="227"/>
      <c r="S89" s="227"/>
      <c r="T89" s="227"/>
      <c r="U89" s="227"/>
      <c r="V89" s="227"/>
      <c r="W89" s="227"/>
      <c r="X89" s="227"/>
      <c r="Y89" s="227"/>
      <c r="Z89" s="227"/>
      <c r="AA89" s="227"/>
      <c r="AB89" s="227"/>
      <c r="AC89" s="227"/>
      <c r="AD89" s="227"/>
      <c r="AE89" s="227"/>
      <c r="AF89" s="227"/>
      <c r="AG89" s="227"/>
      <c r="AH89" s="227"/>
      <c r="AI89" s="227"/>
      <c r="AJ89" s="227"/>
    </row>
    <row r="90" spans="6:36" x14ac:dyDescent="0.2">
      <c r="F90" s="227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27"/>
      <c r="R90" s="227"/>
      <c r="S90" s="227"/>
      <c r="T90" s="227"/>
      <c r="U90" s="227"/>
      <c r="V90" s="227"/>
      <c r="W90" s="227"/>
      <c r="X90" s="227"/>
      <c r="Y90" s="227"/>
      <c r="Z90" s="227"/>
      <c r="AA90" s="227"/>
      <c r="AB90" s="227"/>
      <c r="AC90" s="227"/>
      <c r="AD90" s="227"/>
      <c r="AE90" s="227"/>
      <c r="AF90" s="227"/>
      <c r="AG90" s="227"/>
      <c r="AH90" s="227"/>
      <c r="AI90" s="227"/>
      <c r="AJ90" s="227"/>
    </row>
    <row r="91" spans="6:36" x14ac:dyDescent="0.2">
      <c r="F91" s="227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27"/>
      <c r="R91" s="227"/>
      <c r="S91" s="227"/>
      <c r="T91" s="227"/>
      <c r="U91" s="227"/>
      <c r="V91" s="227"/>
      <c r="W91" s="227"/>
      <c r="X91" s="227"/>
      <c r="Y91" s="227"/>
      <c r="Z91" s="227"/>
      <c r="AA91" s="227"/>
      <c r="AB91" s="227"/>
      <c r="AC91" s="227"/>
      <c r="AD91" s="227"/>
      <c r="AE91" s="227"/>
      <c r="AF91" s="227"/>
      <c r="AG91" s="227"/>
      <c r="AH91" s="227"/>
      <c r="AI91" s="227"/>
      <c r="AJ91" s="227"/>
    </row>
    <row r="92" spans="6:36" x14ac:dyDescent="0.2">
      <c r="F92" s="227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27"/>
      <c r="R92" s="227"/>
      <c r="S92" s="227"/>
      <c r="T92" s="227"/>
      <c r="U92" s="227"/>
      <c r="V92" s="227"/>
      <c r="W92" s="227"/>
      <c r="X92" s="227"/>
      <c r="Y92" s="227"/>
      <c r="Z92" s="227"/>
      <c r="AA92" s="227"/>
      <c r="AB92" s="227"/>
      <c r="AC92" s="227"/>
      <c r="AD92" s="227"/>
      <c r="AE92" s="227"/>
      <c r="AF92" s="227"/>
      <c r="AG92" s="227"/>
      <c r="AH92" s="227"/>
      <c r="AI92" s="227"/>
      <c r="AJ92" s="227"/>
    </row>
    <row r="93" spans="6:36" x14ac:dyDescent="0.2">
      <c r="F93" s="227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27"/>
      <c r="R93" s="227"/>
      <c r="S93" s="227"/>
      <c r="T93" s="227"/>
      <c r="U93" s="227"/>
      <c r="V93" s="227"/>
      <c r="W93" s="227"/>
      <c r="X93" s="227"/>
      <c r="Y93" s="227"/>
      <c r="Z93" s="227"/>
      <c r="AA93" s="227"/>
      <c r="AB93" s="227"/>
      <c r="AC93" s="227"/>
      <c r="AD93" s="227"/>
      <c r="AE93" s="227"/>
      <c r="AF93" s="227"/>
      <c r="AG93" s="227"/>
      <c r="AH93" s="227"/>
      <c r="AI93" s="227"/>
      <c r="AJ93" s="227"/>
    </row>
    <row r="94" spans="6:36" x14ac:dyDescent="0.2">
      <c r="F94" s="227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27"/>
      <c r="R94" s="227"/>
      <c r="S94" s="227"/>
      <c r="T94" s="227"/>
      <c r="U94" s="227"/>
      <c r="V94" s="227"/>
      <c r="W94" s="227"/>
      <c r="X94" s="227"/>
      <c r="Y94" s="227"/>
      <c r="Z94" s="227"/>
      <c r="AA94" s="227"/>
      <c r="AB94" s="227"/>
      <c r="AC94" s="227"/>
      <c r="AD94" s="227"/>
      <c r="AE94" s="227"/>
      <c r="AF94" s="227"/>
      <c r="AG94" s="227"/>
      <c r="AH94" s="227"/>
      <c r="AI94" s="227"/>
      <c r="AJ94" s="227"/>
    </row>
    <row r="95" spans="6:36" x14ac:dyDescent="0.2">
      <c r="F95" s="227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27"/>
      <c r="R95" s="227"/>
      <c r="S95" s="227"/>
      <c r="T95" s="227"/>
      <c r="U95" s="227"/>
      <c r="V95" s="227"/>
      <c r="W95" s="227"/>
      <c r="X95" s="227"/>
      <c r="Y95" s="227"/>
      <c r="Z95" s="227"/>
      <c r="AA95" s="227"/>
      <c r="AB95" s="227"/>
      <c r="AC95" s="227"/>
      <c r="AD95" s="227"/>
      <c r="AE95" s="227"/>
      <c r="AF95" s="227"/>
      <c r="AG95" s="227"/>
      <c r="AH95" s="227"/>
      <c r="AI95" s="227"/>
      <c r="AJ95" s="227"/>
    </row>
    <row r="96" spans="6:36" x14ac:dyDescent="0.2">
      <c r="F96" s="227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27"/>
      <c r="R96" s="227"/>
      <c r="S96" s="227"/>
      <c r="T96" s="227"/>
      <c r="U96" s="227"/>
      <c r="V96" s="227"/>
      <c r="W96" s="227"/>
      <c r="X96" s="227"/>
      <c r="Y96" s="227"/>
      <c r="Z96" s="227"/>
      <c r="AA96" s="227"/>
      <c r="AB96" s="227"/>
      <c r="AC96" s="227"/>
      <c r="AD96" s="227"/>
      <c r="AE96" s="227"/>
      <c r="AF96" s="227"/>
      <c r="AG96" s="227"/>
      <c r="AH96" s="227"/>
      <c r="AI96" s="227"/>
      <c r="AJ96" s="227"/>
    </row>
    <row r="97" spans="6:36" x14ac:dyDescent="0.2">
      <c r="F97" s="227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27"/>
      <c r="R97" s="227"/>
      <c r="S97" s="227"/>
      <c r="T97" s="227"/>
      <c r="U97" s="227"/>
      <c r="V97" s="227"/>
      <c r="W97" s="227"/>
      <c r="X97" s="227"/>
      <c r="Y97" s="227"/>
      <c r="Z97" s="227"/>
      <c r="AA97" s="227"/>
      <c r="AB97" s="227"/>
      <c r="AC97" s="227"/>
      <c r="AD97" s="227"/>
      <c r="AE97" s="227"/>
      <c r="AF97" s="227"/>
      <c r="AG97" s="227"/>
      <c r="AH97" s="227"/>
      <c r="AI97" s="227"/>
      <c r="AJ97" s="227"/>
    </row>
    <row r="98" spans="6:36" x14ac:dyDescent="0.2">
      <c r="F98" s="227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27"/>
      <c r="R98" s="227"/>
      <c r="S98" s="227"/>
      <c r="T98" s="227"/>
      <c r="U98" s="227"/>
      <c r="V98" s="227"/>
      <c r="W98" s="227"/>
      <c r="X98" s="227"/>
      <c r="Y98" s="227"/>
      <c r="Z98" s="227"/>
      <c r="AA98" s="227"/>
      <c r="AB98" s="227"/>
      <c r="AC98" s="227"/>
      <c r="AD98" s="227"/>
      <c r="AE98" s="227"/>
      <c r="AF98" s="227"/>
      <c r="AG98" s="227"/>
      <c r="AH98" s="227"/>
      <c r="AI98" s="227"/>
      <c r="AJ98" s="227"/>
    </row>
    <row r="99" spans="6:36" x14ac:dyDescent="0.2">
      <c r="F99" s="227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27"/>
      <c r="R99" s="227"/>
      <c r="S99" s="227"/>
      <c r="T99" s="227"/>
      <c r="U99" s="227"/>
      <c r="V99" s="227"/>
      <c r="W99" s="227"/>
      <c r="X99" s="227"/>
      <c r="Y99" s="227"/>
      <c r="Z99" s="227"/>
      <c r="AA99" s="227"/>
      <c r="AB99" s="227"/>
      <c r="AC99" s="227"/>
      <c r="AD99" s="227"/>
      <c r="AE99" s="227"/>
      <c r="AF99" s="227"/>
      <c r="AG99" s="227"/>
      <c r="AH99" s="227"/>
      <c r="AI99" s="227"/>
      <c r="AJ99" s="227"/>
    </row>
    <row r="100" spans="6:36" x14ac:dyDescent="0.2">
      <c r="F100" s="227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27"/>
      <c r="R100" s="227"/>
      <c r="S100" s="227"/>
      <c r="T100" s="227"/>
      <c r="U100" s="227"/>
      <c r="V100" s="227"/>
      <c r="W100" s="227"/>
      <c r="X100" s="227"/>
      <c r="Y100" s="227"/>
      <c r="Z100" s="227"/>
      <c r="AA100" s="227"/>
      <c r="AB100" s="227"/>
      <c r="AC100" s="227"/>
      <c r="AD100" s="227"/>
      <c r="AE100" s="227"/>
      <c r="AF100" s="227"/>
      <c r="AG100" s="227"/>
      <c r="AH100" s="227"/>
      <c r="AI100" s="227"/>
      <c r="AJ100" s="227"/>
    </row>
    <row r="101" spans="6:36" x14ac:dyDescent="0.2">
      <c r="F101" s="227"/>
      <c r="G101" s="227"/>
      <c r="H101" s="227"/>
      <c r="I101" s="227"/>
      <c r="J101" s="227"/>
      <c r="K101" s="227"/>
      <c r="L101" s="227"/>
      <c r="M101" s="227"/>
      <c r="N101" s="227"/>
      <c r="O101" s="227"/>
      <c r="P101" s="227"/>
      <c r="Q101" s="227"/>
      <c r="R101" s="227"/>
      <c r="S101" s="227"/>
      <c r="T101" s="227"/>
      <c r="U101" s="227"/>
      <c r="V101" s="227"/>
      <c r="W101" s="227"/>
      <c r="X101" s="227"/>
      <c r="Y101" s="227"/>
      <c r="Z101" s="227"/>
      <c r="AA101" s="227"/>
      <c r="AB101" s="227"/>
      <c r="AC101" s="227"/>
      <c r="AD101" s="227"/>
      <c r="AE101" s="227"/>
      <c r="AF101" s="227"/>
      <c r="AG101" s="227"/>
      <c r="AH101" s="227"/>
      <c r="AI101" s="227"/>
      <c r="AJ101" s="227"/>
    </row>
    <row r="102" spans="6:36" x14ac:dyDescent="0.2">
      <c r="F102" s="227"/>
      <c r="G102" s="227"/>
      <c r="H102" s="227"/>
      <c r="I102" s="227"/>
      <c r="J102" s="227"/>
      <c r="K102" s="227"/>
      <c r="L102" s="227"/>
      <c r="M102" s="227"/>
      <c r="N102" s="227"/>
      <c r="O102" s="227"/>
      <c r="P102" s="227"/>
      <c r="Q102" s="227"/>
      <c r="R102" s="227"/>
      <c r="S102" s="227"/>
      <c r="T102" s="227"/>
      <c r="U102" s="227"/>
      <c r="V102" s="227"/>
      <c r="W102" s="227"/>
      <c r="X102" s="227"/>
      <c r="Y102" s="227"/>
      <c r="Z102" s="227"/>
      <c r="AA102" s="227"/>
      <c r="AB102" s="227"/>
      <c r="AC102" s="227"/>
      <c r="AD102" s="227"/>
      <c r="AE102" s="227"/>
      <c r="AF102" s="227"/>
      <c r="AG102" s="227"/>
      <c r="AH102" s="227"/>
      <c r="AI102" s="227"/>
      <c r="AJ102" s="227"/>
    </row>
    <row r="103" spans="6:36" x14ac:dyDescent="0.2">
      <c r="F103" s="227"/>
      <c r="G103" s="227"/>
      <c r="H103" s="227"/>
      <c r="I103" s="227"/>
      <c r="J103" s="227"/>
      <c r="K103" s="227"/>
      <c r="L103" s="227"/>
      <c r="M103" s="227"/>
      <c r="N103" s="227"/>
      <c r="O103" s="227"/>
      <c r="P103" s="227"/>
      <c r="Q103" s="227"/>
      <c r="R103" s="227"/>
      <c r="S103" s="227"/>
      <c r="T103" s="227"/>
      <c r="U103" s="227"/>
      <c r="V103" s="227"/>
      <c r="W103" s="227"/>
      <c r="X103" s="227"/>
      <c r="Y103" s="227"/>
      <c r="Z103" s="227"/>
      <c r="AA103" s="227"/>
      <c r="AB103" s="227"/>
      <c r="AC103" s="227"/>
      <c r="AD103" s="227"/>
      <c r="AE103" s="227"/>
      <c r="AF103" s="227"/>
      <c r="AG103" s="227"/>
      <c r="AH103" s="227"/>
      <c r="AI103" s="227"/>
      <c r="AJ103" s="227"/>
    </row>
    <row r="104" spans="6:36" x14ac:dyDescent="0.2">
      <c r="F104" s="227"/>
      <c r="G104" s="227"/>
      <c r="H104" s="227"/>
      <c r="I104" s="227"/>
      <c r="J104" s="227"/>
      <c r="K104" s="227"/>
      <c r="L104" s="227"/>
      <c r="M104" s="227"/>
      <c r="N104" s="227"/>
      <c r="O104" s="227"/>
      <c r="P104" s="227"/>
      <c r="Q104" s="227"/>
      <c r="R104" s="227"/>
      <c r="S104" s="227"/>
      <c r="T104" s="227"/>
      <c r="U104" s="227"/>
      <c r="V104" s="227"/>
      <c r="W104" s="227"/>
      <c r="X104" s="227"/>
      <c r="Y104" s="227"/>
      <c r="Z104" s="227"/>
      <c r="AA104" s="227"/>
      <c r="AB104" s="227"/>
      <c r="AC104" s="227"/>
      <c r="AD104" s="227"/>
      <c r="AE104" s="227"/>
      <c r="AF104" s="227"/>
      <c r="AG104" s="227"/>
      <c r="AH104" s="227"/>
      <c r="AI104" s="227"/>
      <c r="AJ104" s="227"/>
    </row>
    <row r="105" spans="6:36" x14ac:dyDescent="0.2">
      <c r="F105" s="227"/>
      <c r="G105" s="227"/>
      <c r="H105" s="227"/>
      <c r="I105" s="227"/>
      <c r="J105" s="227"/>
      <c r="K105" s="227"/>
      <c r="L105" s="227"/>
      <c r="M105" s="227"/>
      <c r="N105" s="227"/>
      <c r="O105" s="227"/>
      <c r="P105" s="227"/>
      <c r="Q105" s="227"/>
      <c r="R105" s="227"/>
      <c r="S105" s="227"/>
      <c r="T105" s="227"/>
      <c r="U105" s="227"/>
      <c r="V105" s="227"/>
      <c r="W105" s="227"/>
      <c r="X105" s="227"/>
      <c r="Y105" s="227"/>
      <c r="Z105" s="227"/>
      <c r="AA105" s="227"/>
      <c r="AB105" s="227"/>
      <c r="AC105" s="227"/>
      <c r="AD105" s="227"/>
      <c r="AE105" s="227"/>
      <c r="AF105" s="227"/>
      <c r="AG105" s="227"/>
      <c r="AH105" s="227"/>
      <c r="AI105" s="227"/>
      <c r="AJ105" s="227"/>
    </row>
    <row r="106" spans="6:36" x14ac:dyDescent="0.2">
      <c r="F106" s="227"/>
      <c r="G106" s="227"/>
      <c r="H106" s="227"/>
      <c r="I106" s="227"/>
      <c r="J106" s="227"/>
      <c r="K106" s="227"/>
      <c r="L106" s="227"/>
      <c r="M106" s="227"/>
      <c r="N106" s="227"/>
      <c r="O106" s="227"/>
      <c r="P106" s="227"/>
      <c r="Q106" s="227"/>
      <c r="R106" s="227"/>
      <c r="S106" s="227"/>
      <c r="T106" s="227"/>
      <c r="U106" s="227"/>
      <c r="V106" s="227"/>
      <c r="W106" s="227"/>
      <c r="X106" s="227"/>
      <c r="Y106" s="227"/>
      <c r="Z106" s="227"/>
      <c r="AA106" s="227"/>
      <c r="AB106" s="227"/>
      <c r="AC106" s="227"/>
      <c r="AD106" s="227"/>
      <c r="AE106" s="227"/>
      <c r="AF106" s="227"/>
      <c r="AG106" s="227"/>
      <c r="AH106" s="227"/>
      <c r="AI106" s="227"/>
      <c r="AJ106" s="227"/>
    </row>
    <row r="107" spans="6:36" x14ac:dyDescent="0.2">
      <c r="F107" s="227"/>
      <c r="G107" s="227"/>
      <c r="H107" s="227"/>
      <c r="I107" s="227"/>
      <c r="J107" s="227"/>
      <c r="K107" s="227"/>
      <c r="L107" s="227"/>
      <c r="M107" s="227"/>
      <c r="N107" s="227"/>
      <c r="O107" s="227"/>
      <c r="P107" s="227"/>
      <c r="Q107" s="227"/>
      <c r="R107" s="227"/>
      <c r="S107" s="227"/>
      <c r="T107" s="227"/>
      <c r="U107" s="227"/>
      <c r="V107" s="227"/>
      <c r="W107" s="227"/>
      <c r="X107" s="227"/>
      <c r="Y107" s="227"/>
      <c r="Z107" s="227"/>
      <c r="AA107" s="227"/>
      <c r="AB107" s="227"/>
      <c r="AC107" s="227"/>
      <c r="AD107" s="227"/>
      <c r="AE107" s="227"/>
      <c r="AF107" s="227"/>
      <c r="AG107" s="227"/>
      <c r="AH107" s="227"/>
      <c r="AI107" s="227"/>
      <c r="AJ107" s="227"/>
    </row>
    <row r="108" spans="6:36" x14ac:dyDescent="0.2">
      <c r="F108" s="227"/>
      <c r="G108" s="227"/>
      <c r="H108" s="227"/>
      <c r="I108" s="227"/>
      <c r="J108" s="227"/>
      <c r="K108" s="227"/>
      <c r="L108" s="227"/>
      <c r="M108" s="227"/>
      <c r="N108" s="227"/>
      <c r="O108" s="227"/>
      <c r="P108" s="227"/>
      <c r="Q108" s="227"/>
      <c r="R108" s="227"/>
      <c r="S108" s="227"/>
      <c r="T108" s="227"/>
      <c r="U108" s="227"/>
      <c r="V108" s="227"/>
      <c r="W108" s="227"/>
      <c r="X108" s="227"/>
      <c r="Y108" s="227"/>
      <c r="Z108" s="227"/>
      <c r="AA108" s="227"/>
      <c r="AB108" s="227"/>
      <c r="AC108" s="227"/>
      <c r="AD108" s="227"/>
      <c r="AE108" s="227"/>
      <c r="AF108" s="227"/>
      <c r="AG108" s="227"/>
      <c r="AH108" s="227"/>
      <c r="AI108" s="227"/>
      <c r="AJ108" s="227"/>
    </row>
    <row r="109" spans="6:36" x14ac:dyDescent="0.2">
      <c r="F109" s="227"/>
      <c r="G109" s="227"/>
      <c r="H109" s="227"/>
      <c r="I109" s="227"/>
      <c r="J109" s="227"/>
      <c r="K109" s="227"/>
      <c r="L109" s="227"/>
      <c r="M109" s="227"/>
      <c r="N109" s="227"/>
      <c r="O109" s="227"/>
      <c r="P109" s="227"/>
      <c r="Q109" s="227"/>
      <c r="R109" s="227"/>
      <c r="S109" s="227"/>
      <c r="T109" s="227"/>
      <c r="U109" s="227"/>
      <c r="V109" s="227"/>
      <c r="W109" s="227"/>
      <c r="X109" s="227"/>
      <c r="Y109" s="227"/>
      <c r="Z109" s="227"/>
      <c r="AA109" s="227"/>
      <c r="AB109" s="227"/>
      <c r="AC109" s="227"/>
      <c r="AD109" s="227"/>
      <c r="AE109" s="227"/>
      <c r="AF109" s="227"/>
      <c r="AG109" s="227"/>
      <c r="AH109" s="227"/>
      <c r="AI109" s="227"/>
      <c r="AJ109" s="227"/>
    </row>
    <row r="110" spans="6:36" x14ac:dyDescent="0.2">
      <c r="F110" s="227"/>
      <c r="G110" s="227"/>
      <c r="H110" s="227"/>
      <c r="I110" s="227"/>
      <c r="J110" s="227"/>
      <c r="K110" s="227"/>
      <c r="L110" s="227"/>
      <c r="M110" s="227"/>
      <c r="N110" s="227"/>
      <c r="O110" s="227"/>
      <c r="P110" s="227"/>
      <c r="Q110" s="227"/>
      <c r="R110" s="227"/>
      <c r="S110" s="227"/>
      <c r="T110" s="227"/>
      <c r="U110" s="227"/>
      <c r="V110" s="227"/>
      <c r="W110" s="227"/>
      <c r="X110" s="227"/>
      <c r="Y110" s="227"/>
      <c r="Z110" s="227"/>
      <c r="AA110" s="227"/>
      <c r="AB110" s="227"/>
      <c r="AC110" s="227"/>
      <c r="AD110" s="227"/>
      <c r="AE110" s="227"/>
      <c r="AF110" s="227"/>
      <c r="AG110" s="227"/>
      <c r="AH110" s="227"/>
      <c r="AI110" s="227"/>
      <c r="AJ110" s="227"/>
    </row>
    <row r="111" spans="6:36" x14ac:dyDescent="0.2">
      <c r="F111" s="227"/>
      <c r="G111" s="227"/>
      <c r="H111" s="227"/>
      <c r="I111" s="227"/>
      <c r="J111" s="227"/>
      <c r="K111" s="227"/>
      <c r="L111" s="227"/>
      <c r="M111" s="227"/>
      <c r="N111" s="227"/>
      <c r="O111" s="227"/>
      <c r="P111" s="227"/>
      <c r="Q111" s="227"/>
      <c r="R111" s="227"/>
      <c r="S111" s="227"/>
      <c r="T111" s="227"/>
      <c r="U111" s="227"/>
      <c r="V111" s="227"/>
      <c r="W111" s="227"/>
      <c r="X111" s="227"/>
      <c r="Y111" s="227"/>
      <c r="Z111" s="227"/>
      <c r="AA111" s="227"/>
      <c r="AB111" s="227"/>
      <c r="AC111" s="227"/>
      <c r="AD111" s="227"/>
      <c r="AE111" s="227"/>
      <c r="AF111" s="227"/>
      <c r="AG111" s="227"/>
      <c r="AH111" s="227"/>
      <c r="AI111" s="227"/>
      <c r="AJ111" s="227"/>
    </row>
    <row r="112" spans="6:36" x14ac:dyDescent="0.2">
      <c r="F112" s="227"/>
      <c r="G112" s="227"/>
      <c r="H112" s="227"/>
      <c r="I112" s="227"/>
      <c r="J112" s="227"/>
      <c r="K112" s="227"/>
      <c r="L112" s="227"/>
      <c r="M112" s="227"/>
      <c r="N112" s="227"/>
      <c r="O112" s="227"/>
      <c r="P112" s="227"/>
      <c r="Q112" s="227"/>
      <c r="R112" s="227"/>
      <c r="S112" s="227"/>
      <c r="T112" s="227"/>
      <c r="U112" s="227"/>
      <c r="V112" s="227"/>
      <c r="W112" s="227"/>
      <c r="X112" s="227"/>
      <c r="Y112" s="227"/>
      <c r="Z112" s="227"/>
      <c r="AA112" s="227"/>
      <c r="AB112" s="227"/>
      <c r="AC112" s="227"/>
      <c r="AD112" s="227"/>
      <c r="AE112" s="227"/>
      <c r="AF112" s="227"/>
      <c r="AG112" s="227"/>
      <c r="AH112" s="227"/>
      <c r="AI112" s="227"/>
      <c r="AJ112" s="227"/>
    </row>
    <row r="113" spans="6:36" x14ac:dyDescent="0.2">
      <c r="F113" s="227"/>
      <c r="G113" s="227"/>
      <c r="H113" s="227"/>
      <c r="I113" s="227"/>
      <c r="J113" s="227"/>
      <c r="K113" s="227"/>
      <c r="L113" s="227"/>
      <c r="M113" s="227"/>
      <c r="N113" s="227"/>
      <c r="O113" s="227"/>
      <c r="P113" s="227"/>
      <c r="Q113" s="227"/>
      <c r="R113" s="227"/>
      <c r="S113" s="227"/>
      <c r="T113" s="227"/>
      <c r="U113" s="227"/>
      <c r="V113" s="227"/>
      <c r="W113" s="227"/>
      <c r="X113" s="227"/>
      <c r="Y113" s="227"/>
      <c r="Z113" s="227"/>
      <c r="AA113" s="227"/>
      <c r="AB113" s="227"/>
      <c r="AC113" s="227"/>
      <c r="AD113" s="227"/>
      <c r="AE113" s="227"/>
      <c r="AF113" s="227"/>
      <c r="AG113" s="227"/>
      <c r="AH113" s="227"/>
      <c r="AI113" s="227"/>
      <c r="AJ113" s="227"/>
    </row>
    <row r="114" spans="6:36" x14ac:dyDescent="0.2">
      <c r="F114" s="227"/>
      <c r="G114" s="227"/>
      <c r="H114" s="227"/>
      <c r="I114" s="227"/>
      <c r="J114" s="227"/>
      <c r="K114" s="227"/>
      <c r="L114" s="227"/>
      <c r="M114" s="227"/>
      <c r="N114" s="227"/>
      <c r="O114" s="227"/>
      <c r="P114" s="227"/>
      <c r="Q114" s="227"/>
      <c r="R114" s="227"/>
      <c r="S114" s="227"/>
      <c r="T114" s="227"/>
      <c r="U114" s="227"/>
      <c r="V114" s="227"/>
      <c r="W114" s="227"/>
      <c r="X114" s="227"/>
      <c r="Y114" s="227"/>
      <c r="Z114" s="227"/>
      <c r="AA114" s="227"/>
      <c r="AB114" s="227"/>
      <c r="AC114" s="227"/>
      <c r="AD114" s="227"/>
      <c r="AE114" s="227"/>
      <c r="AF114" s="227"/>
      <c r="AG114" s="227"/>
      <c r="AH114" s="227"/>
      <c r="AI114" s="227"/>
      <c r="AJ114" s="227"/>
    </row>
    <row r="115" spans="6:36" x14ac:dyDescent="0.2">
      <c r="F115" s="227"/>
      <c r="G115" s="227"/>
      <c r="H115" s="227"/>
      <c r="I115" s="227"/>
      <c r="J115" s="227"/>
      <c r="K115" s="227"/>
      <c r="L115" s="227"/>
      <c r="M115" s="227"/>
      <c r="N115" s="227"/>
      <c r="O115" s="227"/>
      <c r="P115" s="227"/>
      <c r="Q115" s="227"/>
      <c r="R115" s="227"/>
      <c r="S115" s="227"/>
      <c r="T115" s="227"/>
      <c r="U115" s="227"/>
      <c r="V115" s="227"/>
      <c r="W115" s="227"/>
      <c r="X115" s="227"/>
      <c r="Y115" s="227"/>
      <c r="Z115" s="227"/>
      <c r="AA115" s="227"/>
      <c r="AB115" s="227"/>
      <c r="AC115" s="227"/>
      <c r="AD115" s="227"/>
      <c r="AE115" s="227"/>
      <c r="AF115" s="227"/>
      <c r="AG115" s="227"/>
      <c r="AH115" s="227"/>
      <c r="AI115" s="227"/>
      <c r="AJ115" s="227"/>
    </row>
    <row r="116" spans="6:36" x14ac:dyDescent="0.2">
      <c r="F116" s="227"/>
      <c r="G116" s="227"/>
      <c r="H116" s="227"/>
      <c r="I116" s="227"/>
      <c r="J116" s="227"/>
      <c r="K116" s="227"/>
      <c r="L116" s="227"/>
      <c r="M116" s="227"/>
      <c r="N116" s="227"/>
      <c r="O116" s="227"/>
      <c r="P116" s="227"/>
      <c r="Q116" s="227"/>
      <c r="R116" s="227"/>
      <c r="S116" s="227"/>
      <c r="T116" s="227"/>
      <c r="U116" s="227"/>
      <c r="V116" s="227"/>
      <c r="W116" s="227"/>
      <c r="X116" s="227"/>
      <c r="Y116" s="227"/>
      <c r="Z116" s="227"/>
      <c r="AA116" s="227"/>
      <c r="AB116" s="227"/>
      <c r="AC116" s="227"/>
      <c r="AD116" s="227"/>
      <c r="AE116" s="227"/>
      <c r="AF116" s="227"/>
      <c r="AG116" s="227"/>
      <c r="AH116" s="227"/>
      <c r="AI116" s="227"/>
      <c r="AJ116" s="227"/>
    </row>
    <row r="117" spans="6:36" x14ac:dyDescent="0.2">
      <c r="F117" s="227"/>
      <c r="G117" s="227"/>
      <c r="H117" s="227"/>
      <c r="I117" s="227"/>
      <c r="J117" s="227"/>
      <c r="K117" s="227"/>
      <c r="L117" s="227"/>
      <c r="M117" s="227"/>
      <c r="N117" s="227"/>
      <c r="O117" s="227"/>
      <c r="P117" s="227"/>
      <c r="Q117" s="227"/>
      <c r="R117" s="227"/>
      <c r="S117" s="227"/>
      <c r="T117" s="227"/>
      <c r="U117" s="227"/>
      <c r="V117" s="227"/>
      <c r="W117" s="227"/>
      <c r="X117" s="227"/>
      <c r="Y117" s="227"/>
      <c r="Z117" s="227"/>
      <c r="AA117" s="227"/>
      <c r="AB117" s="227"/>
      <c r="AC117" s="227"/>
      <c r="AD117" s="227"/>
      <c r="AE117" s="227"/>
      <c r="AF117" s="227"/>
      <c r="AG117" s="227"/>
      <c r="AH117" s="227"/>
      <c r="AI117" s="227"/>
      <c r="AJ117" s="227"/>
    </row>
    <row r="118" spans="6:36" x14ac:dyDescent="0.2">
      <c r="F118" s="227"/>
      <c r="G118" s="227"/>
      <c r="H118" s="227"/>
      <c r="I118" s="227"/>
      <c r="J118" s="227"/>
      <c r="K118" s="227"/>
      <c r="L118" s="227"/>
      <c r="M118" s="227"/>
      <c r="N118" s="227"/>
      <c r="O118" s="227"/>
      <c r="P118" s="227"/>
      <c r="Q118" s="227"/>
      <c r="R118" s="227"/>
      <c r="S118" s="227"/>
      <c r="T118" s="227"/>
      <c r="U118" s="227"/>
      <c r="V118" s="227"/>
      <c r="W118" s="227"/>
      <c r="X118" s="227"/>
      <c r="Y118" s="227"/>
      <c r="Z118" s="227"/>
      <c r="AA118" s="227"/>
      <c r="AB118" s="227"/>
      <c r="AC118" s="227"/>
      <c r="AD118" s="227"/>
      <c r="AE118" s="227"/>
      <c r="AF118" s="227"/>
      <c r="AG118" s="227"/>
      <c r="AH118" s="227"/>
      <c r="AI118" s="227"/>
      <c r="AJ118" s="227"/>
    </row>
    <row r="119" spans="6:36" x14ac:dyDescent="0.2">
      <c r="F119" s="227"/>
      <c r="G119" s="227"/>
      <c r="H119" s="227"/>
      <c r="I119" s="227"/>
      <c r="J119" s="227"/>
      <c r="K119" s="227"/>
      <c r="L119" s="227"/>
      <c r="M119" s="227"/>
      <c r="N119" s="227"/>
      <c r="O119" s="227"/>
      <c r="P119" s="227"/>
      <c r="Q119" s="227"/>
      <c r="R119" s="227"/>
      <c r="S119" s="227"/>
      <c r="T119" s="227"/>
      <c r="U119" s="227"/>
      <c r="V119" s="227"/>
      <c r="W119" s="227"/>
      <c r="X119" s="227"/>
      <c r="Y119" s="227"/>
      <c r="Z119" s="227"/>
      <c r="AA119" s="227"/>
      <c r="AB119" s="227"/>
      <c r="AC119" s="227"/>
      <c r="AD119" s="227"/>
      <c r="AE119" s="227"/>
      <c r="AF119" s="227"/>
      <c r="AG119" s="227"/>
      <c r="AH119" s="227"/>
      <c r="AI119" s="227"/>
      <c r="AJ119" s="227"/>
    </row>
    <row r="120" spans="6:36" x14ac:dyDescent="0.2">
      <c r="F120" s="227"/>
      <c r="G120" s="227"/>
      <c r="H120" s="227"/>
      <c r="I120" s="227"/>
      <c r="J120" s="227"/>
      <c r="K120" s="227"/>
      <c r="L120" s="227"/>
      <c r="M120" s="227"/>
      <c r="N120" s="227"/>
      <c r="O120" s="227"/>
      <c r="P120" s="227"/>
      <c r="Q120" s="227"/>
      <c r="R120" s="227"/>
      <c r="S120" s="227"/>
      <c r="T120" s="227"/>
      <c r="U120" s="227"/>
      <c r="V120" s="227"/>
      <c r="W120" s="227"/>
      <c r="X120" s="227"/>
      <c r="Y120" s="227"/>
      <c r="Z120" s="227"/>
      <c r="AA120" s="227"/>
      <c r="AB120" s="227"/>
      <c r="AC120" s="227"/>
      <c r="AD120" s="227"/>
      <c r="AE120" s="227"/>
      <c r="AF120" s="227"/>
      <c r="AG120" s="227"/>
      <c r="AH120" s="227"/>
      <c r="AI120" s="227"/>
      <c r="AJ120" s="227"/>
    </row>
    <row r="121" spans="6:36" x14ac:dyDescent="0.2">
      <c r="F121" s="227"/>
      <c r="G121" s="227"/>
      <c r="H121" s="227"/>
      <c r="I121" s="227"/>
      <c r="J121" s="227"/>
      <c r="K121" s="227"/>
      <c r="L121" s="227"/>
      <c r="M121" s="227"/>
      <c r="N121" s="227"/>
      <c r="O121" s="227"/>
      <c r="P121" s="227"/>
      <c r="Q121" s="227"/>
      <c r="R121" s="227"/>
      <c r="S121" s="227"/>
      <c r="T121" s="227"/>
      <c r="U121" s="227"/>
      <c r="V121" s="227"/>
      <c r="W121" s="227"/>
      <c r="X121" s="227"/>
      <c r="Y121" s="227"/>
      <c r="Z121" s="227"/>
      <c r="AA121" s="227"/>
      <c r="AB121" s="227"/>
      <c r="AC121" s="227"/>
      <c r="AD121" s="227"/>
      <c r="AE121" s="227"/>
      <c r="AF121" s="227"/>
      <c r="AG121" s="227"/>
      <c r="AH121" s="227"/>
      <c r="AI121" s="227"/>
      <c r="AJ121" s="227"/>
    </row>
    <row r="122" spans="6:36" x14ac:dyDescent="0.2">
      <c r="F122" s="227"/>
      <c r="G122" s="227"/>
      <c r="H122" s="227"/>
      <c r="I122" s="227"/>
      <c r="J122" s="227"/>
      <c r="K122" s="227"/>
      <c r="L122" s="227"/>
      <c r="M122" s="227"/>
      <c r="N122" s="227"/>
      <c r="O122" s="227"/>
      <c r="P122" s="227"/>
      <c r="Q122" s="227"/>
      <c r="R122" s="227"/>
      <c r="S122" s="227"/>
      <c r="T122" s="227"/>
      <c r="U122" s="227"/>
      <c r="V122" s="227"/>
      <c r="W122" s="227"/>
      <c r="X122" s="227"/>
      <c r="Y122" s="227"/>
      <c r="Z122" s="227"/>
      <c r="AA122" s="227"/>
      <c r="AB122" s="227"/>
      <c r="AC122" s="227"/>
      <c r="AD122" s="227"/>
      <c r="AE122" s="227"/>
      <c r="AF122" s="227"/>
      <c r="AG122" s="227"/>
      <c r="AH122" s="227"/>
      <c r="AI122" s="227"/>
      <c r="AJ122" s="227"/>
    </row>
    <row r="123" spans="6:36" x14ac:dyDescent="0.2">
      <c r="F123" s="227"/>
      <c r="G123" s="227"/>
      <c r="H123" s="227"/>
      <c r="I123" s="227"/>
      <c r="J123" s="227"/>
      <c r="K123" s="227"/>
      <c r="L123" s="227"/>
      <c r="M123" s="227"/>
      <c r="N123" s="227"/>
      <c r="O123" s="227"/>
      <c r="P123" s="227"/>
      <c r="Q123" s="227"/>
      <c r="R123" s="227"/>
      <c r="S123" s="227"/>
      <c r="T123" s="227"/>
      <c r="U123" s="227"/>
      <c r="V123" s="227"/>
      <c r="W123" s="227"/>
      <c r="X123" s="227"/>
      <c r="Y123" s="227"/>
      <c r="Z123" s="227"/>
      <c r="AA123" s="227"/>
      <c r="AB123" s="227"/>
      <c r="AC123" s="227"/>
      <c r="AD123" s="227"/>
      <c r="AE123" s="227"/>
      <c r="AF123" s="227"/>
      <c r="AG123" s="227"/>
      <c r="AH123" s="227"/>
      <c r="AI123" s="227"/>
      <c r="AJ123" s="227"/>
    </row>
    <row r="124" spans="6:36" x14ac:dyDescent="0.2">
      <c r="F124" s="227"/>
      <c r="G124" s="227"/>
      <c r="H124" s="227"/>
      <c r="I124" s="227"/>
      <c r="J124" s="227"/>
      <c r="K124" s="227"/>
      <c r="L124" s="227"/>
      <c r="M124" s="227"/>
      <c r="N124" s="227"/>
      <c r="O124" s="227"/>
      <c r="P124" s="227"/>
      <c r="Q124" s="227"/>
      <c r="R124" s="227"/>
      <c r="S124" s="227"/>
      <c r="T124" s="227"/>
      <c r="U124" s="227"/>
      <c r="V124" s="227"/>
      <c r="W124" s="227"/>
      <c r="X124" s="227"/>
      <c r="Y124" s="227"/>
      <c r="Z124" s="227"/>
      <c r="AA124" s="227"/>
      <c r="AB124" s="227"/>
      <c r="AC124" s="227"/>
      <c r="AD124" s="227"/>
      <c r="AE124" s="227"/>
      <c r="AF124" s="227"/>
      <c r="AG124" s="227"/>
      <c r="AH124" s="227"/>
      <c r="AI124" s="227"/>
      <c r="AJ124" s="227"/>
    </row>
    <row r="125" spans="6:36" x14ac:dyDescent="0.2">
      <c r="F125" s="227"/>
      <c r="G125" s="227"/>
      <c r="H125" s="227"/>
      <c r="I125" s="227"/>
      <c r="J125" s="227"/>
      <c r="K125" s="227"/>
      <c r="L125" s="227"/>
      <c r="M125" s="227"/>
      <c r="N125" s="227"/>
      <c r="O125" s="227"/>
      <c r="P125" s="227"/>
      <c r="Q125" s="227"/>
      <c r="R125" s="227"/>
      <c r="S125" s="227"/>
      <c r="T125" s="227"/>
      <c r="U125" s="227"/>
      <c r="V125" s="227"/>
      <c r="W125" s="227"/>
      <c r="X125" s="227"/>
      <c r="Y125" s="227"/>
      <c r="Z125" s="227"/>
      <c r="AA125" s="227"/>
      <c r="AB125" s="227"/>
      <c r="AC125" s="227"/>
      <c r="AD125" s="227"/>
      <c r="AE125" s="227"/>
      <c r="AF125" s="227"/>
      <c r="AG125" s="227"/>
      <c r="AH125" s="227"/>
      <c r="AI125" s="227"/>
      <c r="AJ125" s="227"/>
    </row>
    <row r="126" spans="6:36" x14ac:dyDescent="0.2">
      <c r="F126" s="227"/>
      <c r="G126" s="227"/>
      <c r="H126" s="227"/>
      <c r="I126" s="227"/>
      <c r="J126" s="227"/>
      <c r="K126" s="227"/>
      <c r="L126" s="227"/>
      <c r="M126" s="227"/>
      <c r="N126" s="227"/>
      <c r="O126" s="227"/>
      <c r="P126" s="227"/>
      <c r="Q126" s="227"/>
      <c r="R126" s="227"/>
      <c r="S126" s="227"/>
      <c r="T126" s="227"/>
      <c r="U126" s="227"/>
      <c r="V126" s="227"/>
      <c r="W126" s="227"/>
      <c r="X126" s="227"/>
      <c r="Y126" s="227"/>
      <c r="Z126" s="227"/>
      <c r="AA126" s="227"/>
      <c r="AB126" s="227"/>
      <c r="AC126" s="227"/>
      <c r="AD126" s="227"/>
      <c r="AE126" s="227"/>
      <c r="AF126" s="227"/>
      <c r="AG126" s="227"/>
      <c r="AH126" s="227"/>
      <c r="AI126" s="227"/>
      <c r="AJ126" s="227"/>
    </row>
    <row r="127" spans="6:36" x14ac:dyDescent="0.2">
      <c r="F127" s="227"/>
      <c r="G127" s="227"/>
      <c r="H127" s="227"/>
      <c r="I127" s="227"/>
      <c r="J127" s="227"/>
      <c r="K127" s="227"/>
      <c r="L127" s="227"/>
      <c r="M127" s="227"/>
      <c r="N127" s="227"/>
      <c r="O127" s="227"/>
      <c r="P127" s="227"/>
      <c r="Q127" s="227"/>
      <c r="R127" s="227"/>
      <c r="S127" s="227"/>
      <c r="T127" s="227"/>
      <c r="U127" s="227"/>
      <c r="V127" s="227"/>
      <c r="W127" s="227"/>
      <c r="X127" s="227"/>
      <c r="Y127" s="227"/>
      <c r="Z127" s="227"/>
      <c r="AA127" s="227"/>
      <c r="AB127" s="227"/>
      <c r="AC127" s="227"/>
      <c r="AD127" s="227"/>
      <c r="AE127" s="227"/>
      <c r="AF127" s="227"/>
      <c r="AG127" s="227"/>
      <c r="AH127" s="227"/>
      <c r="AI127" s="227"/>
      <c r="AJ127" s="227"/>
    </row>
    <row r="128" spans="6:36" x14ac:dyDescent="0.2">
      <c r="F128" s="227"/>
      <c r="G128" s="227"/>
      <c r="H128" s="227"/>
      <c r="I128" s="227"/>
      <c r="J128" s="227"/>
      <c r="K128" s="227"/>
      <c r="L128" s="227"/>
      <c r="M128" s="227"/>
      <c r="N128" s="227"/>
      <c r="O128" s="227"/>
      <c r="P128" s="227"/>
      <c r="Q128" s="227"/>
      <c r="R128" s="227"/>
      <c r="S128" s="227"/>
      <c r="T128" s="227"/>
      <c r="U128" s="227"/>
      <c r="V128" s="227"/>
      <c r="W128" s="227"/>
      <c r="X128" s="227"/>
      <c r="Y128" s="227"/>
      <c r="Z128" s="227"/>
      <c r="AA128" s="227"/>
      <c r="AB128" s="227"/>
      <c r="AC128" s="227"/>
      <c r="AD128" s="227"/>
      <c r="AE128" s="227"/>
      <c r="AF128" s="227"/>
      <c r="AG128" s="227"/>
      <c r="AH128" s="227"/>
      <c r="AI128" s="227"/>
      <c r="AJ128" s="227"/>
    </row>
    <row r="129" spans="6:36" x14ac:dyDescent="0.2">
      <c r="F129" s="227"/>
      <c r="G129" s="227"/>
      <c r="H129" s="227"/>
      <c r="I129" s="227"/>
      <c r="J129" s="227"/>
      <c r="K129" s="227"/>
      <c r="L129" s="227"/>
      <c r="M129" s="227"/>
      <c r="N129" s="227"/>
      <c r="O129" s="227"/>
      <c r="P129" s="227"/>
      <c r="Q129" s="227"/>
      <c r="R129" s="227"/>
      <c r="S129" s="227"/>
      <c r="T129" s="227"/>
      <c r="U129" s="227"/>
      <c r="V129" s="227"/>
      <c r="W129" s="227"/>
      <c r="X129" s="227"/>
      <c r="Y129" s="227"/>
      <c r="Z129" s="227"/>
      <c r="AA129" s="227"/>
      <c r="AB129" s="227"/>
      <c r="AC129" s="227"/>
      <c r="AD129" s="227"/>
      <c r="AE129" s="227"/>
      <c r="AF129" s="227"/>
      <c r="AG129" s="227"/>
      <c r="AH129" s="227"/>
      <c r="AI129" s="227"/>
      <c r="AJ129" s="227"/>
    </row>
    <row r="130" spans="6:36" x14ac:dyDescent="0.2">
      <c r="F130" s="227"/>
      <c r="G130" s="227"/>
      <c r="H130" s="227"/>
      <c r="I130" s="227"/>
      <c r="J130" s="227"/>
      <c r="K130" s="227"/>
      <c r="L130" s="227"/>
      <c r="M130" s="227"/>
      <c r="N130" s="227"/>
      <c r="O130" s="227"/>
      <c r="P130" s="227"/>
      <c r="Q130" s="227"/>
      <c r="R130" s="227"/>
      <c r="S130" s="227"/>
      <c r="T130" s="227"/>
      <c r="U130" s="227"/>
      <c r="V130" s="227"/>
      <c r="W130" s="227"/>
      <c r="X130" s="227"/>
      <c r="Y130" s="227"/>
      <c r="Z130" s="227"/>
      <c r="AA130" s="227"/>
      <c r="AB130" s="227"/>
      <c r="AC130" s="227"/>
      <c r="AD130" s="227"/>
      <c r="AE130" s="227"/>
      <c r="AF130" s="227"/>
      <c r="AG130" s="227"/>
      <c r="AH130" s="227"/>
      <c r="AI130" s="227"/>
      <c r="AJ130" s="227"/>
    </row>
    <row r="131" spans="6:36" x14ac:dyDescent="0.2">
      <c r="F131" s="227"/>
      <c r="G131" s="227"/>
      <c r="H131" s="227"/>
      <c r="I131" s="227"/>
      <c r="J131" s="227"/>
      <c r="K131" s="227"/>
      <c r="L131" s="227"/>
      <c r="M131" s="227"/>
      <c r="N131" s="227"/>
      <c r="O131" s="227"/>
      <c r="P131" s="227"/>
      <c r="Q131" s="227"/>
      <c r="R131" s="227"/>
      <c r="S131" s="227"/>
      <c r="T131" s="227"/>
      <c r="U131" s="227"/>
      <c r="V131" s="227"/>
      <c r="W131" s="227"/>
      <c r="X131" s="227"/>
      <c r="Y131" s="227"/>
      <c r="Z131" s="227"/>
      <c r="AA131" s="227"/>
      <c r="AB131" s="227"/>
      <c r="AC131" s="227"/>
      <c r="AD131" s="227"/>
      <c r="AE131" s="227"/>
      <c r="AF131" s="227"/>
      <c r="AG131" s="227"/>
      <c r="AH131" s="227"/>
      <c r="AI131" s="227"/>
      <c r="AJ131" s="227"/>
    </row>
    <row r="132" spans="6:36" x14ac:dyDescent="0.2">
      <c r="F132" s="227"/>
      <c r="G132" s="227"/>
      <c r="H132" s="227"/>
      <c r="I132" s="227"/>
      <c r="J132" s="227"/>
      <c r="K132" s="227"/>
      <c r="L132" s="227"/>
      <c r="M132" s="227"/>
      <c r="N132" s="227"/>
      <c r="O132" s="227"/>
      <c r="P132" s="227"/>
      <c r="Q132" s="227"/>
      <c r="R132" s="227"/>
      <c r="S132" s="227"/>
      <c r="T132" s="227"/>
      <c r="U132" s="227"/>
      <c r="V132" s="227"/>
      <c r="W132" s="227"/>
      <c r="X132" s="227"/>
      <c r="Y132" s="227"/>
      <c r="Z132" s="227"/>
      <c r="AA132" s="227"/>
      <c r="AB132" s="227"/>
      <c r="AC132" s="227"/>
      <c r="AD132" s="227"/>
      <c r="AE132" s="227"/>
      <c r="AF132" s="227"/>
      <c r="AG132" s="227"/>
      <c r="AH132" s="227"/>
      <c r="AI132" s="227"/>
      <c r="AJ132" s="227"/>
    </row>
    <row r="133" spans="6:36" x14ac:dyDescent="0.2">
      <c r="F133" s="227"/>
      <c r="G133" s="227"/>
      <c r="H133" s="227"/>
      <c r="I133" s="227"/>
      <c r="J133" s="227"/>
      <c r="K133" s="227"/>
      <c r="L133" s="227"/>
      <c r="M133" s="227"/>
      <c r="N133" s="227"/>
      <c r="O133" s="227"/>
      <c r="P133" s="227"/>
      <c r="Q133" s="227"/>
      <c r="R133" s="227"/>
      <c r="S133" s="227"/>
      <c r="T133" s="227"/>
      <c r="U133" s="227"/>
      <c r="V133" s="227"/>
      <c r="W133" s="227"/>
      <c r="X133" s="227"/>
      <c r="Y133" s="227"/>
      <c r="Z133" s="227"/>
      <c r="AA133" s="227"/>
      <c r="AB133" s="227"/>
      <c r="AC133" s="227"/>
      <c r="AD133" s="227"/>
      <c r="AE133" s="227"/>
      <c r="AF133" s="227"/>
      <c r="AG133" s="227"/>
      <c r="AH133" s="227"/>
      <c r="AI133" s="227"/>
      <c r="AJ133" s="227"/>
    </row>
    <row r="134" spans="6:36" x14ac:dyDescent="0.2">
      <c r="F134" s="227"/>
      <c r="G134" s="227"/>
      <c r="H134" s="227"/>
      <c r="I134" s="227"/>
      <c r="J134" s="227"/>
      <c r="K134" s="227"/>
      <c r="L134" s="227"/>
      <c r="M134" s="227"/>
      <c r="N134" s="227"/>
      <c r="O134" s="227"/>
      <c r="P134" s="227"/>
      <c r="Q134" s="227"/>
      <c r="R134" s="227"/>
      <c r="S134" s="227"/>
      <c r="T134" s="227"/>
      <c r="U134" s="227"/>
      <c r="V134" s="227"/>
      <c r="W134" s="227"/>
      <c r="X134" s="227"/>
      <c r="Y134" s="227"/>
      <c r="Z134" s="227"/>
      <c r="AA134" s="227"/>
      <c r="AB134" s="227"/>
      <c r="AC134" s="227"/>
      <c r="AD134" s="227"/>
      <c r="AE134" s="227"/>
      <c r="AF134" s="227"/>
      <c r="AG134" s="227"/>
      <c r="AH134" s="227"/>
      <c r="AI134" s="227"/>
      <c r="AJ134" s="227"/>
    </row>
    <row r="135" spans="6:36" x14ac:dyDescent="0.2">
      <c r="F135" s="227"/>
      <c r="G135" s="227"/>
      <c r="H135" s="227"/>
      <c r="I135" s="227"/>
      <c r="J135" s="227"/>
      <c r="K135" s="227"/>
      <c r="L135" s="227"/>
      <c r="M135" s="227"/>
      <c r="N135" s="227"/>
      <c r="O135" s="227"/>
      <c r="P135" s="227"/>
      <c r="Q135" s="227"/>
      <c r="R135" s="227"/>
      <c r="S135" s="227"/>
      <c r="T135" s="227"/>
      <c r="U135" s="227"/>
      <c r="V135" s="227"/>
      <c r="W135" s="227"/>
      <c r="X135" s="227"/>
      <c r="Y135" s="227"/>
      <c r="Z135" s="227"/>
      <c r="AA135" s="227"/>
      <c r="AB135" s="227"/>
      <c r="AC135" s="227"/>
      <c r="AD135" s="227"/>
      <c r="AE135" s="227"/>
      <c r="AF135" s="227"/>
      <c r="AG135" s="227"/>
      <c r="AH135" s="227"/>
      <c r="AI135" s="227"/>
      <c r="AJ135" s="227"/>
    </row>
    <row r="136" spans="6:36" x14ac:dyDescent="0.2">
      <c r="F136" s="227"/>
      <c r="G136" s="227"/>
      <c r="H136" s="227"/>
      <c r="I136" s="227"/>
      <c r="J136" s="227"/>
      <c r="K136" s="227"/>
      <c r="L136" s="227"/>
      <c r="M136" s="227"/>
      <c r="N136" s="227"/>
      <c r="O136" s="227"/>
      <c r="P136" s="227"/>
      <c r="Q136" s="227"/>
      <c r="R136" s="227"/>
      <c r="S136" s="227"/>
      <c r="T136" s="227"/>
      <c r="U136" s="227"/>
      <c r="V136" s="227"/>
      <c r="W136" s="227"/>
      <c r="X136" s="227"/>
      <c r="Y136" s="227"/>
      <c r="Z136" s="227"/>
      <c r="AA136" s="227"/>
      <c r="AB136" s="227"/>
      <c r="AC136" s="227"/>
      <c r="AD136" s="227"/>
      <c r="AE136" s="227"/>
      <c r="AF136" s="227"/>
      <c r="AG136" s="227"/>
      <c r="AH136" s="227"/>
      <c r="AI136" s="227"/>
      <c r="AJ136" s="227"/>
    </row>
    <row r="137" spans="6:36" x14ac:dyDescent="0.2">
      <c r="F137" s="227"/>
      <c r="G137" s="227"/>
      <c r="H137" s="227"/>
      <c r="I137" s="227"/>
      <c r="J137" s="227"/>
      <c r="K137" s="227"/>
      <c r="L137" s="227"/>
      <c r="M137" s="227"/>
      <c r="N137" s="227"/>
      <c r="O137" s="227"/>
      <c r="P137" s="227"/>
      <c r="Q137" s="227"/>
      <c r="R137" s="227"/>
      <c r="S137" s="227"/>
      <c r="T137" s="227"/>
      <c r="U137" s="227"/>
      <c r="V137" s="227"/>
      <c r="W137" s="227"/>
      <c r="X137" s="227"/>
      <c r="Y137" s="227"/>
      <c r="Z137" s="227"/>
      <c r="AA137" s="227"/>
      <c r="AB137" s="227"/>
      <c r="AC137" s="227"/>
      <c r="AD137" s="227"/>
      <c r="AE137" s="227"/>
      <c r="AF137" s="227"/>
      <c r="AG137" s="227"/>
      <c r="AH137" s="227"/>
      <c r="AI137" s="227"/>
      <c r="AJ137" s="227"/>
    </row>
    <row r="138" spans="6:36" x14ac:dyDescent="0.2">
      <c r="F138" s="227"/>
      <c r="G138" s="227"/>
      <c r="H138" s="227"/>
      <c r="I138" s="227"/>
      <c r="J138" s="227"/>
      <c r="K138" s="227"/>
      <c r="L138" s="227"/>
      <c r="M138" s="227"/>
      <c r="N138" s="227"/>
      <c r="O138" s="227"/>
      <c r="P138" s="227"/>
      <c r="Q138" s="227"/>
      <c r="R138" s="227"/>
      <c r="S138" s="227"/>
      <c r="T138" s="227"/>
      <c r="U138" s="227"/>
      <c r="V138" s="227"/>
      <c r="W138" s="227"/>
      <c r="X138" s="227"/>
      <c r="Y138" s="227"/>
      <c r="Z138" s="227"/>
      <c r="AA138" s="227"/>
      <c r="AB138" s="227"/>
      <c r="AC138" s="227"/>
      <c r="AD138" s="227"/>
      <c r="AE138" s="227"/>
      <c r="AF138" s="227"/>
      <c r="AG138" s="227"/>
      <c r="AH138" s="227"/>
      <c r="AI138" s="227"/>
      <c r="AJ138" s="227"/>
    </row>
    <row r="139" spans="6:36" x14ac:dyDescent="0.2">
      <c r="F139" s="227"/>
      <c r="G139" s="227"/>
      <c r="H139" s="227"/>
      <c r="I139" s="227"/>
      <c r="J139" s="227"/>
      <c r="K139" s="227"/>
      <c r="L139" s="227"/>
      <c r="M139" s="227"/>
      <c r="N139" s="227"/>
      <c r="O139" s="227"/>
      <c r="P139" s="227"/>
      <c r="Q139" s="227"/>
      <c r="R139" s="227"/>
      <c r="S139" s="227"/>
      <c r="T139" s="227"/>
      <c r="U139" s="227"/>
      <c r="V139" s="227"/>
      <c r="W139" s="227"/>
      <c r="X139" s="227"/>
      <c r="Y139" s="227"/>
      <c r="Z139" s="227"/>
      <c r="AA139" s="227"/>
      <c r="AB139" s="227"/>
      <c r="AC139" s="227"/>
      <c r="AD139" s="227"/>
      <c r="AE139" s="227"/>
      <c r="AF139" s="227"/>
      <c r="AG139" s="227"/>
      <c r="AH139" s="227"/>
      <c r="AI139" s="227"/>
      <c r="AJ139" s="227"/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AK2:AK11 AK12" formulaRange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RELAÇÃO ADM</vt:lpstr>
      <vt:lpstr>Valor FDC</vt:lpstr>
      <vt:lpstr>ALELO</vt:lpstr>
      <vt:lpstr>PRESTAÇÃO DE CONTAS</vt:lpstr>
      <vt:lpstr>HISTORICO</vt:lpstr>
      <vt:lpstr>Plan1</vt:lpstr>
      <vt:lpstr>tb_prestação</vt:lpstr>
    </vt:vector>
  </TitlesOfParts>
  <Company>pciltda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cida</dc:creator>
  <cp:lastModifiedBy>Bruna Colares Zordenoni</cp:lastModifiedBy>
  <cp:lastPrinted>2025-06-04T18:00:11Z</cp:lastPrinted>
  <dcterms:created xsi:type="dcterms:W3CDTF">2007-11-16T19:29:42Z</dcterms:created>
  <dcterms:modified xsi:type="dcterms:W3CDTF">2025-07-23T14:18:57Z</dcterms:modified>
</cp:coreProperties>
</file>