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b_baria_morimitsu_avanade_com/Documents/"/>
    </mc:Choice>
  </mc:AlternateContent>
  <xr:revisionPtr revIDLastSave="0" documentId="8_{DDC02B8C-C792-4211-9B94-FC330ED7AAF9}" xr6:coauthVersionLast="47" xr6:coauthVersionMax="47" xr10:uidLastSave="{00000000-0000-0000-0000-000000000000}"/>
  <bookViews>
    <workbookView xWindow="28680" yWindow="765" windowWidth="29040" windowHeight="15720" xr2:uid="{9E07BE9B-C80B-4948-88BE-7A58426CA3B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6" i="1" l="1"/>
  <c r="AD36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5" i="1"/>
  <c r="AD34" i="1"/>
  <c r="AD33" i="1"/>
  <c r="AD26" i="1"/>
  <c r="AD25" i="1"/>
  <c r="AD32" i="1"/>
  <c r="AD31" i="1"/>
  <c r="AD30" i="1"/>
  <c r="AD29" i="1"/>
  <c r="AD28" i="1"/>
  <c r="AD27" i="1"/>
  <c r="AD24" i="1"/>
  <c r="AD23" i="1"/>
  <c r="AC14" i="1"/>
  <c r="AD14" i="1" s="1"/>
  <c r="AC15" i="1"/>
  <c r="AD15" i="1" s="1"/>
  <c r="AC16" i="1"/>
  <c r="AD16" i="1" s="1"/>
  <c r="AC17" i="1"/>
  <c r="AD17" i="1" s="1"/>
  <c r="AC18" i="1"/>
  <c r="AC19" i="1"/>
  <c r="AD19" i="1" s="1"/>
  <c r="AC20" i="1"/>
  <c r="AD20" i="1" s="1"/>
  <c r="AC21" i="1"/>
  <c r="AD21" i="1" s="1"/>
  <c r="AC22" i="1"/>
  <c r="AD22" i="1" s="1"/>
  <c r="AC13" i="1"/>
  <c r="AD13" i="1" s="1"/>
  <c r="AD18" i="1"/>
  <c r="AC12" i="1"/>
  <c r="AD12" i="1" s="1"/>
  <c r="AC11" i="1"/>
  <c r="AD11" i="1" s="1"/>
  <c r="AC10" i="1"/>
  <c r="AD10" i="1" s="1"/>
  <c r="AC9" i="1"/>
  <c r="AD9" i="1" s="1"/>
  <c r="AC8" i="1"/>
  <c r="AD8" i="1" s="1"/>
  <c r="AC7" i="1"/>
  <c r="AD7" i="1" s="1"/>
  <c r="AC6" i="1"/>
  <c r="AD6" i="1" s="1"/>
  <c r="AC5" i="1"/>
  <c r="AD5" i="1" s="1"/>
  <c r="AC4" i="1"/>
  <c r="AD4" i="1" s="1"/>
  <c r="AC3" i="1"/>
  <c r="AD3" i="1" s="1"/>
</calcChain>
</file>

<file path=xl/sharedStrings.xml><?xml version="1.0" encoding="utf-8"?>
<sst xmlns="http://schemas.openxmlformats.org/spreadsheetml/2006/main" count="372" uniqueCount="191">
  <si>
    <t>Filmes</t>
  </si>
  <si>
    <t>filme_id(PK)</t>
  </si>
  <si>
    <t>titulo</t>
  </si>
  <si>
    <t>genero</t>
  </si>
  <si>
    <t>ano_lancamento</t>
  </si>
  <si>
    <t>orcamento</t>
  </si>
  <si>
    <t>moeda</t>
  </si>
  <si>
    <t>faturamento_global</t>
  </si>
  <si>
    <t>Matrix</t>
  </si>
  <si>
    <t>Ficcao Cientifica</t>
  </si>
  <si>
    <t>63 000 000,00</t>
  </si>
  <si>
    <t>dolar</t>
  </si>
  <si>
    <t>Elenco</t>
  </si>
  <si>
    <t>elenco_id(PK)</t>
  </si>
  <si>
    <t>nome_atores</t>
  </si>
  <si>
    <t>sobrenome_atores</t>
  </si>
  <si>
    <t>Keanu</t>
  </si>
  <si>
    <t>Reeves</t>
  </si>
  <si>
    <t>filme_id(FK)</t>
  </si>
  <si>
    <t>Laurence</t>
  </si>
  <si>
    <t>Fishburne</t>
  </si>
  <si>
    <t>Carrie-Anne</t>
  </si>
  <si>
    <t>Moss</t>
  </si>
  <si>
    <t>Diretor</t>
  </si>
  <si>
    <t>diretor_id(PK)</t>
  </si>
  <si>
    <t>nome</t>
  </si>
  <si>
    <t>sobrenome</t>
  </si>
  <si>
    <t>Lana</t>
  </si>
  <si>
    <t>Wachowski</t>
  </si>
  <si>
    <t>Lilly</t>
  </si>
  <si>
    <t>Clube da Luta</t>
  </si>
  <si>
    <t>Suspense</t>
  </si>
  <si>
    <t>A Origem</t>
  </si>
  <si>
    <t>160 000 000,00</t>
  </si>
  <si>
    <t>V de Vinganca</t>
  </si>
  <si>
    <t>Aventura</t>
  </si>
  <si>
    <t>54 000 000,00</t>
  </si>
  <si>
    <t>A forma da agua</t>
  </si>
  <si>
    <t>Fantasia</t>
  </si>
  <si>
    <t>19 500 000,00</t>
  </si>
  <si>
    <t>A pele que habito</t>
  </si>
  <si>
    <t>euro</t>
  </si>
  <si>
    <t>Constantine</t>
  </si>
  <si>
    <t>100 000 000,00</t>
  </si>
  <si>
    <t>Brad</t>
  </si>
  <si>
    <t>Pitt</t>
  </si>
  <si>
    <t>Edward</t>
  </si>
  <si>
    <t>Norton</t>
  </si>
  <si>
    <t>Helena Bonham</t>
  </si>
  <si>
    <t>Carter</t>
  </si>
  <si>
    <t>David</t>
  </si>
  <si>
    <t>Fincher</t>
  </si>
  <si>
    <t>Roteiristas</t>
  </si>
  <si>
    <t>roteirista_id(PK)</t>
  </si>
  <si>
    <t>nome_roteiristas</t>
  </si>
  <si>
    <t>sobrenome_roteiristas</t>
  </si>
  <si>
    <t>Jim</t>
  </si>
  <si>
    <t>Uhls</t>
  </si>
  <si>
    <t>Produtoras</t>
  </si>
  <si>
    <t>produtora_id(PK)</t>
  </si>
  <si>
    <t>nome_produtora</t>
  </si>
  <si>
    <t>Warner Bros.Pictures</t>
  </si>
  <si>
    <t>Village Road Pictures</t>
  </si>
  <si>
    <t>Silver Pictures</t>
  </si>
  <si>
    <t>Produtores</t>
  </si>
  <si>
    <t>produtor_id</t>
  </si>
  <si>
    <t>nome_produtor</t>
  </si>
  <si>
    <t>sobrenome_produtor</t>
  </si>
  <si>
    <t>produtora_id(FK)</t>
  </si>
  <si>
    <t xml:space="preserve">Joel </t>
  </si>
  <si>
    <t>Silver</t>
  </si>
  <si>
    <t xml:space="preserve">Bilheteria </t>
  </si>
  <si>
    <t>bilheteria_id(PK)</t>
  </si>
  <si>
    <t>receita_pais</t>
  </si>
  <si>
    <t>Espectadores</t>
  </si>
  <si>
    <t>pais_id(FK)</t>
  </si>
  <si>
    <t>Países Onde os Filmes são exibidos</t>
  </si>
  <si>
    <t>pais_id(PK)</t>
  </si>
  <si>
    <t>pais</t>
  </si>
  <si>
    <t>sigla</t>
  </si>
  <si>
    <t>Brasil</t>
  </si>
  <si>
    <t>BR</t>
  </si>
  <si>
    <t>Argentina</t>
  </si>
  <si>
    <t>AR</t>
  </si>
  <si>
    <t>Estados Unidos</t>
  </si>
  <si>
    <t>EUA</t>
  </si>
  <si>
    <t>Canada</t>
  </si>
  <si>
    <t>CA</t>
  </si>
  <si>
    <t>Inglaterra</t>
  </si>
  <si>
    <t>UK</t>
  </si>
  <si>
    <t>Escocia</t>
  </si>
  <si>
    <t>Pais de Gales</t>
  </si>
  <si>
    <t>Irlanda do Norte</t>
  </si>
  <si>
    <t>Franca</t>
  </si>
  <si>
    <t>FR</t>
  </si>
  <si>
    <t>Espanha</t>
  </si>
  <si>
    <t>ES</t>
  </si>
  <si>
    <t>20th Century Studios</t>
  </si>
  <si>
    <t>Regency Enterprise</t>
  </si>
  <si>
    <t>Fox 2000 Pictures</t>
  </si>
  <si>
    <t>Taurus Films</t>
  </si>
  <si>
    <t>Linson Films</t>
  </si>
  <si>
    <t>Art Linson Productions</t>
  </si>
  <si>
    <t xml:space="preserve">Art </t>
  </si>
  <si>
    <t>Linson</t>
  </si>
  <si>
    <t xml:space="preserve">Ceán </t>
  </si>
  <si>
    <t>Chaffin</t>
  </si>
  <si>
    <t xml:space="preserve">Ross </t>
  </si>
  <si>
    <t>Grayson Bell</t>
  </si>
  <si>
    <t>Christopher</t>
  </si>
  <si>
    <t>Nolan</t>
  </si>
  <si>
    <t>Leonardo</t>
  </si>
  <si>
    <t>DiCaprio</t>
  </si>
  <si>
    <t xml:space="preserve">Marion </t>
  </si>
  <si>
    <t>Cotillard</t>
  </si>
  <si>
    <t>Elliot</t>
  </si>
  <si>
    <t>Page</t>
  </si>
  <si>
    <t>Legendary Pictures</t>
  </si>
  <si>
    <t>Syncopy</t>
  </si>
  <si>
    <t>Emma</t>
  </si>
  <si>
    <t>Thomas</t>
  </si>
  <si>
    <t>Natalie</t>
  </si>
  <si>
    <t>Portman</t>
  </si>
  <si>
    <t>Hugo</t>
  </si>
  <si>
    <t>Weaving</t>
  </si>
  <si>
    <t>Stephen</t>
  </si>
  <si>
    <t>Rea</t>
  </si>
  <si>
    <t>James</t>
  </si>
  <si>
    <t>Mc Teigue</t>
  </si>
  <si>
    <t>Vertigo Comics</t>
  </si>
  <si>
    <t>Virtual Studios</t>
  </si>
  <si>
    <t>Grant</t>
  </si>
  <si>
    <t>Hill</t>
  </si>
  <si>
    <t>Sally</t>
  </si>
  <si>
    <t>Hawkins</t>
  </si>
  <si>
    <t>Michael</t>
  </si>
  <si>
    <t>Shannon</t>
  </si>
  <si>
    <t>Richard</t>
  </si>
  <si>
    <t>Jenkins</t>
  </si>
  <si>
    <t>Octavia</t>
  </si>
  <si>
    <t>Spencer</t>
  </si>
  <si>
    <t>Guillermo</t>
  </si>
  <si>
    <t>del Toro</t>
  </si>
  <si>
    <t>Bull Productions</t>
  </si>
  <si>
    <t>Searchlight Pictures</t>
  </si>
  <si>
    <t>TSG Entertainment</t>
  </si>
  <si>
    <t>Double Dare You</t>
  </si>
  <si>
    <t>J. Miles</t>
  </si>
  <si>
    <t>Dale</t>
  </si>
  <si>
    <t>Antonio</t>
  </si>
  <si>
    <t>Banderas</t>
  </si>
  <si>
    <t>Elena</t>
  </si>
  <si>
    <t>Anaya</t>
  </si>
  <si>
    <t>Marisa</t>
  </si>
  <si>
    <t>Paredes</t>
  </si>
  <si>
    <t>Rachel</t>
  </si>
  <si>
    <t>Weisz</t>
  </si>
  <si>
    <t>Djimon</t>
  </si>
  <si>
    <t>Hounsou</t>
  </si>
  <si>
    <t>Pedro</t>
  </si>
  <si>
    <t>Almodovar</t>
  </si>
  <si>
    <t>Francis</t>
  </si>
  <si>
    <t>Lawrence</t>
  </si>
  <si>
    <t>Vanessa</t>
  </si>
  <si>
    <t>Taylor</t>
  </si>
  <si>
    <t>Mark</t>
  </si>
  <si>
    <t>Bomback</t>
  </si>
  <si>
    <t>Frank</t>
  </si>
  <si>
    <t>A. Cappello</t>
  </si>
  <si>
    <t>Canal + España</t>
  </si>
  <si>
    <t>El Deseo S.A.</t>
  </si>
  <si>
    <t>Televisión Española</t>
  </si>
  <si>
    <t>FilmNation Entertainment</t>
  </si>
  <si>
    <t>Institute of Cinematography and Audiovisual Arts</t>
  </si>
  <si>
    <t>Di Bonaventura Pictures</t>
  </si>
  <si>
    <t>The Donners Company</t>
  </si>
  <si>
    <t>Agustín</t>
  </si>
  <si>
    <t>Almodóvar</t>
  </si>
  <si>
    <t>Esther</t>
  </si>
  <si>
    <t>García</t>
  </si>
  <si>
    <t>Lorenzo</t>
  </si>
  <si>
    <t>di Bonaventura</t>
  </si>
  <si>
    <t>Akiva</t>
  </si>
  <si>
    <t>Goldsman</t>
  </si>
  <si>
    <t>Benjamin</t>
  </si>
  <si>
    <t>Melniker</t>
  </si>
  <si>
    <t>Lauren</t>
  </si>
  <si>
    <t>Shuler Donner</t>
  </si>
  <si>
    <t>Erwin</t>
  </si>
  <si>
    <t>Stoff</t>
  </si>
  <si>
    <t>E. Uslan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</si>
</sst>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164" fontId="3" fillId="0" borderId="0" xfId="1" applyNumberFormat="1" applyFont="1" applyBorder="1" applyAlignment="1">
      <alignment horizontal="right" wrapText="1"/>
    </xf>
    <xf numFmtId="164" fontId="0" fillId="0" borderId="0" xfId="0" applyNumberFormat="1"/>
    <xf numFmtId="44" fontId="3" fillId="0" borderId="0" xfId="1" applyFont="1" applyBorder="1" applyAlignment="1">
      <alignment horizontal="right" wrapText="1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0" borderId="4" xfId="0" applyBorder="1"/>
    <xf numFmtId="0" fontId="0" fillId="0" borderId="0" xfId="0" applyBorder="1"/>
    <xf numFmtId="2" fontId="3" fillId="0" borderId="0" xfId="0" applyNumberFormat="1" applyFont="1" applyBorder="1"/>
    <xf numFmtId="0" fontId="0" fillId="0" borderId="6" xfId="0" applyBorder="1"/>
    <xf numFmtId="0" fontId="0" fillId="0" borderId="7" xfId="0" applyBorder="1"/>
    <xf numFmtId="2" fontId="3" fillId="0" borderId="7" xfId="0" applyNumberFormat="1" applyFont="1" applyBorder="1" applyAlignment="1">
      <alignment horizontal="right"/>
    </xf>
    <xf numFmtId="164" fontId="0" fillId="0" borderId="0" xfId="0" applyNumberFormat="1" applyBorder="1"/>
    <xf numFmtId="164" fontId="0" fillId="0" borderId="7" xfId="0" applyNumberFormat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0" borderId="5" xfId="0" applyBorder="1"/>
    <xf numFmtId="0" fontId="0" fillId="0" borderId="8" xfId="0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0" xfId="0" applyFill="1" applyBorder="1"/>
    <xf numFmtId="0" fontId="0" fillId="9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 applyBorder="1"/>
    <xf numFmtId="0" fontId="2" fillId="2" borderId="0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4" xfId="0" applyFill="1" applyBorder="1"/>
    <xf numFmtId="0" fontId="0" fillId="7" borderId="0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0" xfId="0" applyFill="1" applyBorder="1"/>
    <xf numFmtId="1" fontId="0" fillId="0" borderId="0" xfId="1" applyNumberFormat="1" applyFont="1" applyBorder="1"/>
    <xf numFmtId="1" fontId="0" fillId="0" borderId="0" xfId="0" applyNumberFormat="1" applyBorder="1"/>
    <xf numFmtId="1" fontId="0" fillId="0" borderId="7" xfId="0" applyNumberFormat="1" applyBorder="1"/>
    <xf numFmtId="0" fontId="2" fillId="9" borderId="5" xfId="0" applyFont="1" applyFill="1" applyBorder="1"/>
    <xf numFmtId="0" fontId="2" fillId="8" borderId="4" xfId="0" applyFont="1" applyFill="1" applyBorder="1"/>
    <xf numFmtId="0" fontId="2" fillId="6" borderId="0" xfId="0" applyFont="1" applyFill="1" applyBorder="1"/>
    <xf numFmtId="0" fontId="2" fillId="9" borderId="4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7D3B-E16F-418E-B749-DB7E26670D77}">
  <dimension ref="A1:AF87"/>
  <sheetViews>
    <sheetView tabSelected="1" topLeftCell="L1" workbookViewId="0">
      <selection activeCell="AB20" sqref="AB20"/>
    </sheetView>
  </sheetViews>
  <sheetFormatPr defaultRowHeight="14.5" x14ac:dyDescent="0.35"/>
  <cols>
    <col min="1" max="1" width="11.90625" customWidth="1"/>
    <col min="2" max="2" width="11.453125" customWidth="1"/>
    <col min="3" max="3" width="12.7265625" customWidth="1"/>
    <col min="5" max="5" width="17.36328125" customWidth="1"/>
    <col min="7" max="7" width="15.453125" customWidth="1"/>
    <col min="10" max="10" width="9.7265625" customWidth="1"/>
    <col min="11" max="11" width="17" customWidth="1"/>
    <col min="14" max="14" width="11.08984375" customWidth="1"/>
    <col min="15" max="15" width="13.54296875" customWidth="1"/>
    <col min="19" max="19" width="11.36328125" customWidth="1"/>
    <col min="21" max="21" width="18.7265625" customWidth="1"/>
    <col min="22" max="22" width="16.08984375" customWidth="1"/>
    <col min="23" max="23" width="11" bestFit="1" customWidth="1"/>
    <col min="25" max="25" width="10.36328125" customWidth="1"/>
    <col min="26" max="26" width="13" customWidth="1"/>
    <col min="27" max="27" width="15.7265625" customWidth="1"/>
    <col min="28" max="28" width="16.36328125" customWidth="1"/>
    <col min="29" max="29" width="14.90625" customWidth="1"/>
    <col min="30" max="30" width="10.90625" customWidth="1"/>
    <col min="31" max="31" width="12.453125" customWidth="1"/>
    <col min="32" max="32" width="11.453125" customWidth="1"/>
  </cols>
  <sheetData>
    <row r="1" spans="1:32" x14ac:dyDescent="0.35">
      <c r="A1" s="4" t="s">
        <v>0</v>
      </c>
      <c r="B1" s="5"/>
      <c r="C1" s="5"/>
      <c r="D1" s="5"/>
      <c r="E1" s="5"/>
      <c r="F1" s="5"/>
      <c r="G1" s="5"/>
      <c r="H1" s="15" t="s">
        <v>12</v>
      </c>
      <c r="I1" s="16"/>
      <c r="J1" s="16"/>
      <c r="K1" s="16"/>
      <c r="L1" s="26" t="s">
        <v>23</v>
      </c>
      <c r="M1" s="27"/>
      <c r="N1" s="27"/>
      <c r="O1" s="28"/>
      <c r="P1" s="33" t="s">
        <v>52</v>
      </c>
      <c r="Q1" s="34"/>
      <c r="R1" s="34"/>
      <c r="S1" s="34"/>
      <c r="T1" s="38" t="s">
        <v>58</v>
      </c>
      <c r="U1" s="39"/>
      <c r="V1" s="39"/>
      <c r="W1" s="42" t="s">
        <v>64</v>
      </c>
      <c r="X1" s="43"/>
      <c r="Y1" s="43"/>
      <c r="Z1" s="43"/>
      <c r="AA1" s="43"/>
      <c r="AB1" s="46" t="s">
        <v>71</v>
      </c>
      <c r="AC1" s="47"/>
      <c r="AD1" s="47"/>
      <c r="AE1" s="5" t="s">
        <v>0</v>
      </c>
      <c r="AF1" s="23"/>
    </row>
    <row r="2" spans="1:32" x14ac:dyDescent="0.35">
      <c r="A2" s="31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17" t="s">
        <v>13</v>
      </c>
      <c r="I2" s="18" t="s">
        <v>14</v>
      </c>
      <c r="J2" s="18" t="s">
        <v>15</v>
      </c>
      <c r="K2" s="32" t="s">
        <v>18</v>
      </c>
      <c r="L2" s="29" t="s">
        <v>24</v>
      </c>
      <c r="M2" s="30" t="s">
        <v>25</v>
      </c>
      <c r="N2" s="30" t="s">
        <v>26</v>
      </c>
      <c r="O2" s="32" t="s">
        <v>18</v>
      </c>
      <c r="P2" s="35" t="s">
        <v>53</v>
      </c>
      <c r="Q2" s="36" t="s">
        <v>54</v>
      </c>
      <c r="R2" s="36" t="s">
        <v>55</v>
      </c>
      <c r="S2" s="37" t="s">
        <v>18</v>
      </c>
      <c r="T2" s="40" t="s">
        <v>59</v>
      </c>
      <c r="U2" s="41" t="s">
        <v>60</v>
      </c>
      <c r="V2" s="37" t="s">
        <v>18</v>
      </c>
      <c r="W2" s="44" t="s">
        <v>65</v>
      </c>
      <c r="X2" s="45" t="s">
        <v>66</v>
      </c>
      <c r="Y2" s="45" t="s">
        <v>67</v>
      </c>
      <c r="Z2" s="37" t="s">
        <v>18</v>
      </c>
      <c r="AA2" s="54" t="s">
        <v>68</v>
      </c>
      <c r="AB2" s="53" t="s">
        <v>72</v>
      </c>
      <c r="AC2" s="48" t="s">
        <v>73</v>
      </c>
      <c r="AD2" s="48" t="s">
        <v>74</v>
      </c>
      <c r="AE2" s="37" t="s">
        <v>18</v>
      </c>
      <c r="AF2" s="52" t="s">
        <v>75</v>
      </c>
    </row>
    <row r="3" spans="1:32" x14ac:dyDescent="0.35">
      <c r="A3" s="7">
        <v>1</v>
      </c>
      <c r="B3" s="8" t="s">
        <v>8</v>
      </c>
      <c r="C3" s="8" t="s">
        <v>9</v>
      </c>
      <c r="D3" s="8">
        <v>1999</v>
      </c>
      <c r="E3" s="1" t="s">
        <v>10</v>
      </c>
      <c r="F3" s="8" t="s">
        <v>11</v>
      </c>
      <c r="G3" s="13">
        <v>467222728</v>
      </c>
      <c r="H3" s="7">
        <v>1</v>
      </c>
      <c r="I3" s="8" t="s">
        <v>16</v>
      </c>
      <c r="J3" s="8" t="s">
        <v>17</v>
      </c>
      <c r="K3" s="19">
        <v>1</v>
      </c>
      <c r="L3" s="7">
        <v>1</v>
      </c>
      <c r="M3" s="8" t="s">
        <v>27</v>
      </c>
      <c r="N3" s="8" t="s">
        <v>28</v>
      </c>
      <c r="O3" s="19">
        <v>1</v>
      </c>
      <c r="P3" s="7">
        <v>1</v>
      </c>
      <c r="Q3" s="8" t="s">
        <v>27</v>
      </c>
      <c r="R3" s="8" t="s">
        <v>28</v>
      </c>
      <c r="S3" s="8">
        <v>1</v>
      </c>
      <c r="T3" s="7">
        <v>1</v>
      </c>
      <c r="U3" s="8" t="s">
        <v>61</v>
      </c>
      <c r="V3" s="8">
        <v>1</v>
      </c>
      <c r="W3" s="7">
        <v>1</v>
      </c>
      <c r="X3" s="8" t="s">
        <v>69</v>
      </c>
      <c r="Y3" s="8" t="s">
        <v>70</v>
      </c>
      <c r="Z3" s="8">
        <v>1</v>
      </c>
      <c r="AA3" s="8">
        <v>1</v>
      </c>
      <c r="AB3" s="7">
        <v>1</v>
      </c>
      <c r="AC3" s="13">
        <f>$G$4/10</f>
        <v>10100000</v>
      </c>
      <c r="AD3" s="49">
        <f>AC3/12</f>
        <v>841666.66666666663</v>
      </c>
      <c r="AE3" s="8">
        <v>1</v>
      </c>
      <c r="AF3" s="19">
        <v>1</v>
      </c>
    </row>
    <row r="4" spans="1:32" x14ac:dyDescent="0.35">
      <c r="A4" s="7">
        <v>2</v>
      </c>
      <c r="B4" s="8" t="s">
        <v>30</v>
      </c>
      <c r="C4" s="8" t="s">
        <v>31</v>
      </c>
      <c r="D4" s="8">
        <v>1999</v>
      </c>
      <c r="E4" s="3" t="s">
        <v>10</v>
      </c>
      <c r="F4" s="8" t="s">
        <v>11</v>
      </c>
      <c r="G4" s="13">
        <v>101000000</v>
      </c>
      <c r="H4" s="7">
        <v>2</v>
      </c>
      <c r="I4" s="8" t="s">
        <v>19</v>
      </c>
      <c r="J4" s="8" t="s">
        <v>20</v>
      </c>
      <c r="K4" s="19">
        <v>1</v>
      </c>
      <c r="L4" s="7">
        <v>2</v>
      </c>
      <c r="M4" s="8" t="s">
        <v>29</v>
      </c>
      <c r="N4" s="8" t="s">
        <v>28</v>
      </c>
      <c r="O4" s="19">
        <v>1</v>
      </c>
      <c r="P4" s="7">
        <v>2</v>
      </c>
      <c r="Q4" s="8" t="s">
        <v>29</v>
      </c>
      <c r="R4" s="8" t="s">
        <v>28</v>
      </c>
      <c r="S4" s="8">
        <v>1</v>
      </c>
      <c r="T4" s="7">
        <v>2</v>
      </c>
      <c r="U4" s="8" t="s">
        <v>62</v>
      </c>
      <c r="V4" s="8">
        <v>1</v>
      </c>
      <c r="W4" s="7">
        <v>1</v>
      </c>
      <c r="X4" s="8" t="s">
        <v>69</v>
      </c>
      <c r="Y4" s="8" t="s">
        <v>70</v>
      </c>
      <c r="Z4" s="8">
        <v>1</v>
      </c>
      <c r="AA4" s="8">
        <v>2</v>
      </c>
      <c r="AB4" s="7">
        <v>2</v>
      </c>
      <c r="AC4" s="13">
        <f t="shared" ref="AC4:AC22" si="0">$G$4/10</f>
        <v>10100000</v>
      </c>
      <c r="AD4" s="50">
        <f>AC4/6</f>
        <v>1683333.3333333333</v>
      </c>
      <c r="AE4" s="8">
        <v>1</v>
      </c>
      <c r="AF4" s="19">
        <v>2</v>
      </c>
    </row>
    <row r="5" spans="1:32" x14ac:dyDescent="0.35">
      <c r="A5" s="7">
        <v>3</v>
      </c>
      <c r="B5" s="8" t="s">
        <v>32</v>
      </c>
      <c r="C5" s="8" t="s">
        <v>9</v>
      </c>
      <c r="D5" s="8">
        <v>2010</v>
      </c>
      <c r="E5" s="3" t="s">
        <v>33</v>
      </c>
      <c r="F5" s="8" t="s">
        <v>11</v>
      </c>
      <c r="G5" s="13">
        <v>825532764</v>
      </c>
      <c r="H5" s="7">
        <v>3</v>
      </c>
      <c r="I5" s="8" t="s">
        <v>21</v>
      </c>
      <c r="J5" s="8" t="s">
        <v>22</v>
      </c>
      <c r="K5" s="19">
        <v>1</v>
      </c>
      <c r="L5" s="7">
        <v>3</v>
      </c>
      <c r="M5" s="8" t="s">
        <v>50</v>
      </c>
      <c r="N5" s="8" t="s">
        <v>51</v>
      </c>
      <c r="O5" s="19">
        <v>2</v>
      </c>
      <c r="P5" s="7">
        <v>3</v>
      </c>
      <c r="Q5" s="8" t="s">
        <v>56</v>
      </c>
      <c r="R5" s="8" t="s">
        <v>57</v>
      </c>
      <c r="S5" s="8">
        <v>2</v>
      </c>
      <c r="T5" s="7">
        <v>3</v>
      </c>
      <c r="U5" s="8" t="s">
        <v>63</v>
      </c>
      <c r="V5" s="8">
        <v>1</v>
      </c>
      <c r="W5" s="7">
        <v>1</v>
      </c>
      <c r="X5" s="8" t="s">
        <v>69</v>
      </c>
      <c r="Y5" s="8" t="s">
        <v>70</v>
      </c>
      <c r="Z5" s="8">
        <v>1</v>
      </c>
      <c r="AA5" s="8">
        <v>3</v>
      </c>
      <c r="AB5" s="7">
        <v>3</v>
      </c>
      <c r="AC5" s="13">
        <f t="shared" si="0"/>
        <v>10100000</v>
      </c>
      <c r="AD5" s="50">
        <f>AC5/5</f>
        <v>2020000</v>
      </c>
      <c r="AE5" s="8">
        <v>1</v>
      </c>
      <c r="AF5" s="19">
        <v>3</v>
      </c>
    </row>
    <row r="6" spans="1:32" x14ac:dyDescent="0.35">
      <c r="A6" s="7">
        <v>4</v>
      </c>
      <c r="B6" s="8" t="s">
        <v>34</v>
      </c>
      <c r="C6" s="8" t="s">
        <v>35</v>
      </c>
      <c r="D6" s="8">
        <v>2005</v>
      </c>
      <c r="E6" s="3" t="s">
        <v>36</v>
      </c>
      <c r="F6" s="8" t="s">
        <v>11</v>
      </c>
      <c r="G6" s="13">
        <v>132511035</v>
      </c>
      <c r="H6" s="7">
        <v>4</v>
      </c>
      <c r="I6" s="8" t="s">
        <v>44</v>
      </c>
      <c r="J6" s="8" t="s">
        <v>45</v>
      </c>
      <c r="K6" s="19">
        <v>2</v>
      </c>
      <c r="L6" s="7">
        <v>4</v>
      </c>
      <c r="M6" s="8" t="s">
        <v>109</v>
      </c>
      <c r="N6" s="8" t="s">
        <v>110</v>
      </c>
      <c r="O6" s="19">
        <v>3</v>
      </c>
      <c r="P6" s="7">
        <v>4</v>
      </c>
      <c r="Q6" s="8" t="s">
        <v>109</v>
      </c>
      <c r="R6" s="8" t="s">
        <v>110</v>
      </c>
      <c r="S6" s="8">
        <v>3</v>
      </c>
      <c r="T6" s="7">
        <v>4</v>
      </c>
      <c r="U6" s="8" t="s">
        <v>97</v>
      </c>
      <c r="V6" s="8">
        <v>2</v>
      </c>
      <c r="W6" s="7">
        <v>2</v>
      </c>
      <c r="X6" s="8" t="s">
        <v>103</v>
      </c>
      <c r="Y6" s="8" t="s">
        <v>104</v>
      </c>
      <c r="Z6" s="8">
        <v>2</v>
      </c>
      <c r="AA6" s="8">
        <v>4</v>
      </c>
      <c r="AB6" s="7">
        <v>4</v>
      </c>
      <c r="AC6" s="13">
        <f t="shared" si="0"/>
        <v>10100000</v>
      </c>
      <c r="AD6" s="50">
        <f>AC6/13</f>
        <v>776923.07692307688</v>
      </c>
      <c r="AE6" s="8">
        <v>1</v>
      </c>
      <c r="AF6" s="19">
        <v>4</v>
      </c>
    </row>
    <row r="7" spans="1:32" x14ac:dyDescent="0.35">
      <c r="A7" s="7">
        <v>5</v>
      </c>
      <c r="B7" s="8" t="s">
        <v>37</v>
      </c>
      <c r="C7" s="8" t="s">
        <v>38</v>
      </c>
      <c r="D7" s="8">
        <v>2017</v>
      </c>
      <c r="E7" s="3" t="s">
        <v>39</v>
      </c>
      <c r="F7" s="8" t="s">
        <v>11</v>
      </c>
      <c r="G7" s="13">
        <v>195243464</v>
      </c>
      <c r="H7" s="7">
        <v>5</v>
      </c>
      <c r="I7" s="8" t="s">
        <v>46</v>
      </c>
      <c r="J7" s="8" t="s">
        <v>47</v>
      </c>
      <c r="K7" s="19">
        <v>2</v>
      </c>
      <c r="L7" s="7">
        <v>5</v>
      </c>
      <c r="M7" s="8" t="s">
        <v>127</v>
      </c>
      <c r="N7" s="8" t="s">
        <v>128</v>
      </c>
      <c r="O7" s="19">
        <v>4</v>
      </c>
      <c r="P7" s="7">
        <v>1</v>
      </c>
      <c r="Q7" s="8" t="s">
        <v>27</v>
      </c>
      <c r="R7" s="8" t="s">
        <v>28</v>
      </c>
      <c r="S7" s="8">
        <v>4</v>
      </c>
      <c r="T7" s="7">
        <v>5</v>
      </c>
      <c r="U7" s="8" t="s">
        <v>98</v>
      </c>
      <c r="V7" s="8">
        <v>2</v>
      </c>
      <c r="W7" s="7">
        <v>2</v>
      </c>
      <c r="X7" s="8" t="s">
        <v>103</v>
      </c>
      <c r="Y7" s="8" t="s">
        <v>104</v>
      </c>
      <c r="Z7" s="8">
        <v>2</v>
      </c>
      <c r="AA7" s="8">
        <v>5</v>
      </c>
      <c r="AB7" s="7">
        <v>5</v>
      </c>
      <c r="AC7" s="13">
        <f t="shared" si="0"/>
        <v>10100000</v>
      </c>
      <c r="AD7" s="50">
        <f>AC7/13</f>
        <v>776923.07692307688</v>
      </c>
      <c r="AE7" s="8">
        <v>1</v>
      </c>
      <c r="AF7" s="19">
        <v>5</v>
      </c>
    </row>
    <row r="8" spans="1:32" x14ac:dyDescent="0.35">
      <c r="A8" s="7">
        <v>6</v>
      </c>
      <c r="B8" s="8" t="s">
        <v>40</v>
      </c>
      <c r="C8" s="8" t="s">
        <v>31</v>
      </c>
      <c r="D8" s="8">
        <v>2011</v>
      </c>
      <c r="E8" s="9">
        <v>10000000</v>
      </c>
      <c r="F8" s="8" t="s">
        <v>41</v>
      </c>
      <c r="G8" s="13">
        <v>30842353</v>
      </c>
      <c r="H8" s="7">
        <v>6</v>
      </c>
      <c r="I8" s="8" t="s">
        <v>48</v>
      </c>
      <c r="J8" s="8" t="s">
        <v>49</v>
      </c>
      <c r="K8" s="19">
        <v>2</v>
      </c>
      <c r="L8" s="7">
        <v>6</v>
      </c>
      <c r="M8" s="8" t="s">
        <v>141</v>
      </c>
      <c r="N8" s="8" t="s">
        <v>142</v>
      </c>
      <c r="O8" s="19">
        <v>5</v>
      </c>
      <c r="P8" s="7">
        <v>2</v>
      </c>
      <c r="Q8" s="8" t="s">
        <v>29</v>
      </c>
      <c r="R8" s="8" t="s">
        <v>28</v>
      </c>
      <c r="S8" s="8">
        <v>4</v>
      </c>
      <c r="T8" s="7">
        <v>6</v>
      </c>
      <c r="U8" s="8" t="s">
        <v>99</v>
      </c>
      <c r="V8" s="8">
        <v>2</v>
      </c>
      <c r="W8" s="7">
        <v>2</v>
      </c>
      <c r="X8" s="8" t="s">
        <v>103</v>
      </c>
      <c r="Y8" s="8" t="s">
        <v>104</v>
      </c>
      <c r="Z8" s="8">
        <v>2</v>
      </c>
      <c r="AA8" s="8">
        <v>6</v>
      </c>
      <c r="AB8" s="7">
        <v>6</v>
      </c>
      <c r="AC8" s="13">
        <f>$G$4/10</f>
        <v>10100000</v>
      </c>
      <c r="AD8" s="50">
        <f>AC8/13</f>
        <v>776923.07692307688</v>
      </c>
      <c r="AE8" s="8">
        <v>1</v>
      </c>
      <c r="AF8" s="19">
        <v>6</v>
      </c>
    </row>
    <row r="9" spans="1:32" ht="15" thickBot="1" x14ac:dyDescent="0.4">
      <c r="A9" s="10">
        <v>7</v>
      </c>
      <c r="B9" s="11" t="s">
        <v>42</v>
      </c>
      <c r="C9" s="11" t="s">
        <v>38</v>
      </c>
      <c r="D9" s="11">
        <v>2005</v>
      </c>
      <c r="E9" s="12" t="s">
        <v>43</v>
      </c>
      <c r="F9" s="11" t="s">
        <v>11</v>
      </c>
      <c r="G9" s="14">
        <v>230800000</v>
      </c>
      <c r="H9" s="7">
        <v>7</v>
      </c>
      <c r="I9" s="8" t="s">
        <v>111</v>
      </c>
      <c r="J9" s="8" t="s">
        <v>112</v>
      </c>
      <c r="K9" s="19">
        <v>3</v>
      </c>
      <c r="L9" s="7">
        <v>7</v>
      </c>
      <c r="M9" s="8" t="s">
        <v>159</v>
      </c>
      <c r="N9" s="8" t="s">
        <v>160</v>
      </c>
      <c r="O9" s="19">
        <v>6</v>
      </c>
      <c r="P9" s="7">
        <v>5</v>
      </c>
      <c r="Q9" s="8" t="s">
        <v>141</v>
      </c>
      <c r="R9" s="8" t="s">
        <v>142</v>
      </c>
      <c r="S9" s="8">
        <v>5</v>
      </c>
      <c r="T9" s="7">
        <v>7</v>
      </c>
      <c r="U9" s="8" t="s">
        <v>100</v>
      </c>
      <c r="V9" s="8">
        <v>2</v>
      </c>
      <c r="W9" s="7">
        <v>2</v>
      </c>
      <c r="X9" s="8" t="s">
        <v>103</v>
      </c>
      <c r="Y9" s="8" t="s">
        <v>104</v>
      </c>
      <c r="Z9" s="8">
        <v>2</v>
      </c>
      <c r="AA9" s="8">
        <v>7</v>
      </c>
      <c r="AB9" s="7">
        <v>7</v>
      </c>
      <c r="AC9" s="13">
        <f t="shared" si="0"/>
        <v>10100000</v>
      </c>
      <c r="AD9" s="50">
        <f>AC9/13</f>
        <v>776923.07692307688</v>
      </c>
      <c r="AE9" s="8">
        <v>1</v>
      </c>
      <c r="AF9" s="19">
        <v>7</v>
      </c>
    </row>
    <row r="10" spans="1:32" ht="15" thickBot="1" x14ac:dyDescent="0.4">
      <c r="H10" s="7">
        <v>8</v>
      </c>
      <c r="I10" s="8" t="s">
        <v>113</v>
      </c>
      <c r="J10" s="8" t="s">
        <v>114</v>
      </c>
      <c r="K10" s="19">
        <v>3</v>
      </c>
      <c r="L10" s="7">
        <v>8</v>
      </c>
      <c r="M10" s="8" t="s">
        <v>161</v>
      </c>
      <c r="N10" s="8" t="s">
        <v>162</v>
      </c>
      <c r="O10" s="19">
        <v>7</v>
      </c>
      <c r="P10" s="7">
        <v>6</v>
      </c>
      <c r="Q10" s="8" t="s">
        <v>163</v>
      </c>
      <c r="R10" s="8" t="s">
        <v>164</v>
      </c>
      <c r="S10" s="8">
        <v>5</v>
      </c>
      <c r="T10" s="7">
        <v>8</v>
      </c>
      <c r="U10" s="8" t="s">
        <v>101</v>
      </c>
      <c r="V10" s="8">
        <v>2</v>
      </c>
      <c r="W10" s="7">
        <v>2</v>
      </c>
      <c r="X10" s="8" t="s">
        <v>103</v>
      </c>
      <c r="Y10" s="8" t="s">
        <v>104</v>
      </c>
      <c r="Z10" s="8">
        <v>2</v>
      </c>
      <c r="AA10" s="8">
        <v>8</v>
      </c>
      <c r="AB10" s="7">
        <v>8</v>
      </c>
      <c r="AC10" s="13">
        <f t="shared" si="0"/>
        <v>10100000</v>
      </c>
      <c r="AD10" s="50">
        <f>AC10/13</f>
        <v>776923.07692307688</v>
      </c>
      <c r="AE10" s="8">
        <v>1</v>
      </c>
      <c r="AF10" s="19">
        <v>8</v>
      </c>
    </row>
    <row r="11" spans="1:32" x14ac:dyDescent="0.35">
      <c r="B11" s="21" t="s">
        <v>76</v>
      </c>
      <c r="C11" s="22"/>
      <c r="D11" s="23"/>
      <c r="H11" s="7">
        <v>9</v>
      </c>
      <c r="I11" s="8" t="s">
        <v>115</v>
      </c>
      <c r="J11" s="8" t="s">
        <v>116</v>
      </c>
      <c r="K11" s="19">
        <v>3</v>
      </c>
      <c r="L11" s="7"/>
      <c r="M11" s="8"/>
      <c r="N11" s="8"/>
      <c r="O11" s="19"/>
      <c r="P11" s="7">
        <v>7</v>
      </c>
      <c r="Q11" s="8" t="s">
        <v>159</v>
      </c>
      <c r="R11" s="8" t="s">
        <v>160</v>
      </c>
      <c r="S11" s="8">
        <v>6</v>
      </c>
      <c r="T11" s="7">
        <v>9</v>
      </c>
      <c r="U11" s="8" t="s">
        <v>102</v>
      </c>
      <c r="V11" s="8">
        <v>2</v>
      </c>
      <c r="W11" s="7">
        <v>2</v>
      </c>
      <c r="X11" s="8" t="s">
        <v>103</v>
      </c>
      <c r="Y11" s="8" t="s">
        <v>104</v>
      </c>
      <c r="Z11" s="8">
        <v>2</v>
      </c>
      <c r="AA11" s="8">
        <v>9</v>
      </c>
      <c r="AB11" s="7">
        <v>9</v>
      </c>
      <c r="AC11" s="13">
        <f t="shared" si="0"/>
        <v>10100000</v>
      </c>
      <c r="AD11" s="50">
        <f>AC11/13</f>
        <v>776923.07692307688</v>
      </c>
      <c r="AE11" s="8">
        <v>1</v>
      </c>
      <c r="AF11" s="19">
        <v>9</v>
      </c>
    </row>
    <row r="12" spans="1:32" x14ac:dyDescent="0.35">
      <c r="B12" s="55" t="s">
        <v>77</v>
      </c>
      <c r="C12" s="24" t="s">
        <v>78</v>
      </c>
      <c r="D12" s="25" t="s">
        <v>79</v>
      </c>
      <c r="H12" s="7">
        <v>10</v>
      </c>
      <c r="I12" s="8" t="s">
        <v>121</v>
      </c>
      <c r="J12" s="8" t="s">
        <v>122</v>
      </c>
      <c r="K12" s="19">
        <v>4</v>
      </c>
      <c r="L12" s="7"/>
      <c r="M12" s="8"/>
      <c r="N12" s="8"/>
      <c r="O12" s="19"/>
      <c r="P12" s="7">
        <v>8</v>
      </c>
      <c r="Q12" s="8" t="s">
        <v>165</v>
      </c>
      <c r="R12" s="8" t="s">
        <v>166</v>
      </c>
      <c r="S12" s="8">
        <v>7</v>
      </c>
      <c r="T12" s="7">
        <v>1</v>
      </c>
      <c r="U12" s="8" t="s">
        <v>61</v>
      </c>
      <c r="V12" s="8">
        <v>3</v>
      </c>
      <c r="W12" s="7">
        <v>3</v>
      </c>
      <c r="X12" s="8" t="s">
        <v>105</v>
      </c>
      <c r="Y12" s="8" t="s">
        <v>106</v>
      </c>
      <c r="Z12" s="8">
        <v>2</v>
      </c>
      <c r="AA12" s="8">
        <v>4</v>
      </c>
      <c r="AB12" s="7">
        <v>10</v>
      </c>
      <c r="AC12" s="13">
        <f t="shared" si="0"/>
        <v>10100000</v>
      </c>
      <c r="AD12" s="50">
        <f>AC12/13</f>
        <v>776923.07692307688</v>
      </c>
      <c r="AE12" s="8">
        <v>1</v>
      </c>
      <c r="AF12" s="19">
        <v>10</v>
      </c>
    </row>
    <row r="13" spans="1:32" x14ac:dyDescent="0.35">
      <c r="B13" s="7">
        <v>1</v>
      </c>
      <c r="C13" s="8" t="s">
        <v>80</v>
      </c>
      <c r="D13" s="19" t="s">
        <v>81</v>
      </c>
      <c r="H13" s="7">
        <v>11</v>
      </c>
      <c r="I13" s="8" t="s">
        <v>123</v>
      </c>
      <c r="J13" s="8" t="s">
        <v>124</v>
      </c>
      <c r="K13" s="19">
        <v>4</v>
      </c>
      <c r="L13" s="7"/>
      <c r="M13" s="8"/>
      <c r="N13" s="8"/>
      <c r="O13" s="19"/>
      <c r="P13" s="7">
        <v>9</v>
      </c>
      <c r="Q13" s="8" t="s">
        <v>167</v>
      </c>
      <c r="R13" s="8" t="s">
        <v>168</v>
      </c>
      <c r="S13" s="8">
        <v>7</v>
      </c>
      <c r="T13" s="7">
        <v>10</v>
      </c>
      <c r="U13" s="8" t="s">
        <v>117</v>
      </c>
      <c r="V13" s="8">
        <v>3</v>
      </c>
      <c r="W13" s="7">
        <v>3</v>
      </c>
      <c r="X13" s="8" t="s">
        <v>105</v>
      </c>
      <c r="Y13" s="8" t="s">
        <v>106</v>
      </c>
      <c r="Z13" s="8">
        <v>2</v>
      </c>
      <c r="AA13" s="8">
        <v>5</v>
      </c>
      <c r="AB13" s="7">
        <v>11</v>
      </c>
      <c r="AC13" s="13">
        <f t="shared" si="0"/>
        <v>10100000</v>
      </c>
      <c r="AD13" s="50">
        <f>AC13/12</f>
        <v>841666.66666666663</v>
      </c>
      <c r="AE13" s="8">
        <v>2</v>
      </c>
      <c r="AF13" s="19">
        <v>1</v>
      </c>
    </row>
    <row r="14" spans="1:32" x14ac:dyDescent="0.35">
      <c r="B14" s="7">
        <v>2</v>
      </c>
      <c r="C14" s="8" t="s">
        <v>82</v>
      </c>
      <c r="D14" s="19" t="s">
        <v>83</v>
      </c>
      <c r="H14" s="7">
        <v>12</v>
      </c>
      <c r="I14" s="8" t="s">
        <v>125</v>
      </c>
      <c r="J14" s="8" t="s">
        <v>126</v>
      </c>
      <c r="K14" s="19">
        <v>4</v>
      </c>
      <c r="L14" s="7"/>
      <c r="M14" s="8"/>
      <c r="N14" s="8"/>
      <c r="O14" s="19"/>
      <c r="P14" s="7"/>
      <c r="Q14" s="8"/>
      <c r="R14" s="8"/>
      <c r="S14" s="8"/>
      <c r="T14" s="7">
        <v>11</v>
      </c>
      <c r="U14" s="8" t="s">
        <v>118</v>
      </c>
      <c r="V14" s="8">
        <v>3</v>
      </c>
      <c r="W14" s="7">
        <v>3</v>
      </c>
      <c r="X14" s="8" t="s">
        <v>105</v>
      </c>
      <c r="Y14" s="8" t="s">
        <v>106</v>
      </c>
      <c r="Z14" s="8">
        <v>2</v>
      </c>
      <c r="AA14" s="8">
        <v>6</v>
      </c>
      <c r="AB14" s="7">
        <v>12</v>
      </c>
      <c r="AC14" s="13">
        <f t="shared" si="0"/>
        <v>10100000</v>
      </c>
      <c r="AD14" s="50">
        <f>AC14/6</f>
        <v>1683333.3333333333</v>
      </c>
      <c r="AE14" s="8">
        <v>2</v>
      </c>
      <c r="AF14" s="19">
        <v>2</v>
      </c>
    </row>
    <row r="15" spans="1:32" x14ac:dyDescent="0.35">
      <c r="B15" s="7">
        <v>3</v>
      </c>
      <c r="C15" s="8" t="s">
        <v>84</v>
      </c>
      <c r="D15" s="19" t="s">
        <v>85</v>
      </c>
      <c r="H15" s="7">
        <v>13</v>
      </c>
      <c r="I15" s="8" t="s">
        <v>133</v>
      </c>
      <c r="J15" s="8" t="s">
        <v>134</v>
      </c>
      <c r="K15" s="19">
        <v>5</v>
      </c>
      <c r="L15" s="7"/>
      <c r="M15" s="8"/>
      <c r="N15" s="8"/>
      <c r="O15" s="19"/>
      <c r="P15" s="7"/>
      <c r="Q15" s="8"/>
      <c r="R15" s="8"/>
      <c r="S15" s="8"/>
      <c r="T15" s="7">
        <v>12</v>
      </c>
      <c r="U15" s="8" t="s">
        <v>129</v>
      </c>
      <c r="V15" s="8">
        <v>4</v>
      </c>
      <c r="W15" s="7">
        <v>3</v>
      </c>
      <c r="X15" s="8" t="s">
        <v>105</v>
      </c>
      <c r="Y15" s="8" t="s">
        <v>106</v>
      </c>
      <c r="Z15" s="8">
        <v>2</v>
      </c>
      <c r="AA15" s="8">
        <v>7</v>
      </c>
      <c r="AB15" s="7">
        <v>13</v>
      </c>
      <c r="AC15" s="13">
        <f t="shared" si="0"/>
        <v>10100000</v>
      </c>
      <c r="AD15" s="50">
        <f>AC15/5</f>
        <v>2020000</v>
      </c>
      <c r="AE15" s="8">
        <v>2</v>
      </c>
      <c r="AF15" s="19">
        <v>3</v>
      </c>
    </row>
    <row r="16" spans="1:32" x14ac:dyDescent="0.35">
      <c r="B16" s="7">
        <v>4</v>
      </c>
      <c r="C16" s="8" t="s">
        <v>86</v>
      </c>
      <c r="D16" s="19" t="s">
        <v>87</v>
      </c>
      <c r="H16" s="7">
        <v>14</v>
      </c>
      <c r="I16" s="8" t="s">
        <v>135</v>
      </c>
      <c r="J16" s="8" t="s">
        <v>136</v>
      </c>
      <c r="K16" s="19">
        <v>5</v>
      </c>
      <c r="L16" s="7"/>
      <c r="M16" s="8"/>
      <c r="N16" s="8"/>
      <c r="O16" s="19"/>
      <c r="P16" s="7"/>
      <c r="Q16" s="8"/>
      <c r="R16" s="8"/>
      <c r="S16" s="8"/>
      <c r="T16" s="7">
        <v>13</v>
      </c>
      <c r="U16" s="8" t="s">
        <v>130</v>
      </c>
      <c r="V16" s="8">
        <v>4</v>
      </c>
      <c r="W16" s="7">
        <v>3</v>
      </c>
      <c r="X16" s="8" t="s">
        <v>105</v>
      </c>
      <c r="Y16" s="8" t="s">
        <v>106</v>
      </c>
      <c r="Z16" s="8">
        <v>2</v>
      </c>
      <c r="AA16" s="8">
        <v>8</v>
      </c>
      <c r="AB16" s="7">
        <v>14</v>
      </c>
      <c r="AC16" s="13">
        <f t="shared" si="0"/>
        <v>10100000</v>
      </c>
      <c r="AD16" s="50">
        <f>AC16/13</f>
        <v>776923.07692307688</v>
      </c>
      <c r="AE16" s="8">
        <v>2</v>
      </c>
      <c r="AF16" s="19">
        <v>4</v>
      </c>
    </row>
    <row r="17" spans="2:32" x14ac:dyDescent="0.35">
      <c r="B17" s="7">
        <v>5</v>
      </c>
      <c r="C17" s="8" t="s">
        <v>88</v>
      </c>
      <c r="D17" s="19" t="s">
        <v>89</v>
      </c>
      <c r="H17" s="7">
        <v>15</v>
      </c>
      <c r="I17" s="8" t="s">
        <v>137</v>
      </c>
      <c r="J17" s="8" t="s">
        <v>138</v>
      </c>
      <c r="K17" s="19">
        <v>5</v>
      </c>
      <c r="L17" s="7"/>
      <c r="M17" s="8"/>
      <c r="N17" s="8"/>
      <c r="O17" s="19"/>
      <c r="P17" s="7"/>
      <c r="Q17" s="8"/>
      <c r="R17" s="8"/>
      <c r="S17" s="8"/>
      <c r="T17" s="7">
        <v>3</v>
      </c>
      <c r="U17" s="8" t="s">
        <v>63</v>
      </c>
      <c r="V17" s="8">
        <v>4</v>
      </c>
      <c r="W17" s="7">
        <v>3</v>
      </c>
      <c r="X17" s="8" t="s">
        <v>105</v>
      </c>
      <c r="Y17" s="8" t="s">
        <v>106</v>
      </c>
      <c r="Z17" s="8">
        <v>2</v>
      </c>
      <c r="AA17" s="8">
        <v>9</v>
      </c>
      <c r="AB17" s="7">
        <v>15</v>
      </c>
      <c r="AC17" s="13">
        <f t="shared" si="0"/>
        <v>10100000</v>
      </c>
      <c r="AD17" s="50">
        <f>AC17/13</f>
        <v>776923.07692307688</v>
      </c>
      <c r="AE17" s="8">
        <v>2</v>
      </c>
      <c r="AF17" s="19">
        <v>5</v>
      </c>
    </row>
    <row r="18" spans="2:32" x14ac:dyDescent="0.35">
      <c r="B18" s="7">
        <v>6</v>
      </c>
      <c r="C18" s="8" t="s">
        <v>90</v>
      </c>
      <c r="D18" s="19" t="s">
        <v>89</v>
      </c>
      <c r="H18" s="7">
        <v>16</v>
      </c>
      <c r="I18" s="8" t="s">
        <v>139</v>
      </c>
      <c r="J18" s="8" t="s">
        <v>140</v>
      </c>
      <c r="K18" s="19">
        <v>5</v>
      </c>
      <c r="L18" s="7"/>
      <c r="M18" s="8"/>
      <c r="N18" s="8"/>
      <c r="O18" s="19"/>
      <c r="P18" s="7"/>
      <c r="Q18" s="8"/>
      <c r="R18" s="8"/>
      <c r="S18" s="8"/>
      <c r="T18" s="7">
        <v>14</v>
      </c>
      <c r="U18" s="8" t="s">
        <v>143</v>
      </c>
      <c r="V18" s="8">
        <v>5</v>
      </c>
      <c r="W18" s="7">
        <v>4</v>
      </c>
      <c r="X18" s="8" t="s">
        <v>107</v>
      </c>
      <c r="Y18" s="8" t="s">
        <v>108</v>
      </c>
      <c r="Z18" s="8">
        <v>2</v>
      </c>
      <c r="AA18" s="8">
        <v>4</v>
      </c>
      <c r="AB18" s="7">
        <v>16</v>
      </c>
      <c r="AC18" s="13">
        <f t="shared" si="0"/>
        <v>10100000</v>
      </c>
      <c r="AD18" s="50">
        <f>AC18/13</f>
        <v>776923.07692307688</v>
      </c>
      <c r="AE18" s="8">
        <v>2</v>
      </c>
      <c r="AF18" s="19">
        <v>6</v>
      </c>
    </row>
    <row r="19" spans="2:32" x14ac:dyDescent="0.35">
      <c r="B19" s="7">
        <v>7</v>
      </c>
      <c r="C19" s="8" t="s">
        <v>91</v>
      </c>
      <c r="D19" s="19" t="s">
        <v>89</v>
      </c>
      <c r="H19" s="7">
        <v>17</v>
      </c>
      <c r="I19" s="8" t="s">
        <v>149</v>
      </c>
      <c r="J19" s="8" t="s">
        <v>150</v>
      </c>
      <c r="K19" s="19">
        <v>6</v>
      </c>
      <c r="L19" s="7"/>
      <c r="M19" s="8"/>
      <c r="N19" s="8"/>
      <c r="O19" s="19"/>
      <c r="P19" s="7"/>
      <c r="Q19" s="8"/>
      <c r="R19" s="8"/>
      <c r="S19" s="8"/>
      <c r="T19" s="7">
        <v>15</v>
      </c>
      <c r="U19" s="8" t="s">
        <v>144</v>
      </c>
      <c r="V19" s="8">
        <v>5</v>
      </c>
      <c r="W19" s="7">
        <v>4</v>
      </c>
      <c r="X19" s="8" t="s">
        <v>107</v>
      </c>
      <c r="Y19" s="8" t="s">
        <v>108</v>
      </c>
      <c r="Z19" s="8">
        <v>2</v>
      </c>
      <c r="AA19" s="8">
        <v>5</v>
      </c>
      <c r="AB19" s="7">
        <v>17</v>
      </c>
      <c r="AC19" s="13">
        <f t="shared" si="0"/>
        <v>10100000</v>
      </c>
      <c r="AD19" s="50">
        <f>AC19/13</f>
        <v>776923.07692307688</v>
      </c>
      <c r="AE19" s="8">
        <v>2</v>
      </c>
      <c r="AF19" s="19">
        <v>7</v>
      </c>
    </row>
    <row r="20" spans="2:32" x14ac:dyDescent="0.35">
      <c r="B20" s="7">
        <v>8</v>
      </c>
      <c r="C20" s="8" t="s">
        <v>92</v>
      </c>
      <c r="D20" s="19" t="s">
        <v>89</v>
      </c>
      <c r="H20" s="7">
        <v>18</v>
      </c>
      <c r="I20" s="8" t="s">
        <v>151</v>
      </c>
      <c r="J20" s="8" t="s">
        <v>152</v>
      </c>
      <c r="K20" s="19">
        <v>6</v>
      </c>
      <c r="L20" s="7"/>
      <c r="M20" s="8"/>
      <c r="N20" s="8"/>
      <c r="O20" s="19"/>
      <c r="P20" s="7"/>
      <c r="Q20" s="8"/>
      <c r="R20" s="8"/>
      <c r="S20" s="8"/>
      <c r="T20" s="7">
        <v>16</v>
      </c>
      <c r="U20" s="8" t="s">
        <v>145</v>
      </c>
      <c r="V20" s="8">
        <v>5</v>
      </c>
      <c r="W20" s="7">
        <v>4</v>
      </c>
      <c r="X20" s="8" t="s">
        <v>107</v>
      </c>
      <c r="Y20" s="8" t="s">
        <v>108</v>
      </c>
      <c r="Z20" s="8">
        <v>2</v>
      </c>
      <c r="AA20" s="8">
        <v>6</v>
      </c>
      <c r="AB20" s="7">
        <v>18</v>
      </c>
      <c r="AC20" s="13">
        <f t="shared" si="0"/>
        <v>10100000</v>
      </c>
      <c r="AD20" s="50">
        <f>AC20/13</f>
        <v>776923.07692307688</v>
      </c>
      <c r="AE20" s="8">
        <v>2</v>
      </c>
      <c r="AF20" s="19">
        <v>8</v>
      </c>
    </row>
    <row r="21" spans="2:32" x14ac:dyDescent="0.35">
      <c r="B21" s="7">
        <v>9</v>
      </c>
      <c r="C21" s="8" t="s">
        <v>93</v>
      </c>
      <c r="D21" s="19" t="s">
        <v>94</v>
      </c>
      <c r="H21" s="7">
        <v>19</v>
      </c>
      <c r="I21" s="8" t="s">
        <v>153</v>
      </c>
      <c r="J21" s="8" t="s">
        <v>154</v>
      </c>
      <c r="K21" s="19">
        <v>6</v>
      </c>
      <c r="L21" s="7"/>
      <c r="M21" s="8"/>
      <c r="N21" s="8"/>
      <c r="O21" s="19"/>
      <c r="P21" s="7"/>
      <c r="Q21" s="8"/>
      <c r="R21" s="8"/>
      <c r="S21" s="8"/>
      <c r="T21" s="7">
        <v>17</v>
      </c>
      <c r="U21" s="8" t="s">
        <v>146</v>
      </c>
      <c r="V21" s="8">
        <v>5</v>
      </c>
      <c r="W21" s="7">
        <v>4</v>
      </c>
      <c r="X21" s="8" t="s">
        <v>107</v>
      </c>
      <c r="Y21" s="8" t="s">
        <v>108</v>
      </c>
      <c r="Z21" s="8">
        <v>2</v>
      </c>
      <c r="AA21" s="8">
        <v>7</v>
      </c>
      <c r="AB21" s="7">
        <v>19</v>
      </c>
      <c r="AC21" s="13">
        <f t="shared" si="0"/>
        <v>10100000</v>
      </c>
      <c r="AD21" s="50">
        <f>AC21/13</f>
        <v>776923.07692307688</v>
      </c>
      <c r="AE21" s="8">
        <v>2</v>
      </c>
      <c r="AF21" s="19">
        <v>9</v>
      </c>
    </row>
    <row r="22" spans="2:32" ht="15" thickBot="1" x14ac:dyDescent="0.4">
      <c r="B22" s="10">
        <v>10</v>
      </c>
      <c r="C22" s="11" t="s">
        <v>95</v>
      </c>
      <c r="D22" s="20" t="s">
        <v>96</v>
      </c>
      <c r="H22" s="7">
        <v>20</v>
      </c>
      <c r="I22" s="8" t="s">
        <v>155</v>
      </c>
      <c r="J22" s="8" t="s">
        <v>156</v>
      </c>
      <c r="K22" s="19">
        <v>7</v>
      </c>
      <c r="L22" s="7"/>
      <c r="M22" s="8"/>
      <c r="N22" s="8"/>
      <c r="O22" s="19"/>
      <c r="P22" s="7"/>
      <c r="Q22" s="8"/>
      <c r="R22" s="8"/>
      <c r="S22" s="8"/>
      <c r="T22" s="7">
        <v>1</v>
      </c>
      <c r="U22" s="8" t="s">
        <v>61</v>
      </c>
      <c r="V22" s="8">
        <v>6</v>
      </c>
      <c r="W22" s="7">
        <v>4</v>
      </c>
      <c r="X22" s="8" t="s">
        <v>107</v>
      </c>
      <c r="Y22" s="8" t="s">
        <v>108</v>
      </c>
      <c r="Z22" s="8">
        <v>2</v>
      </c>
      <c r="AA22" s="8">
        <v>8</v>
      </c>
      <c r="AB22" s="7">
        <v>20</v>
      </c>
      <c r="AC22" s="13">
        <f t="shared" si="0"/>
        <v>10100000</v>
      </c>
      <c r="AD22" s="50">
        <f>AC22/13</f>
        <v>776923.07692307688</v>
      </c>
      <c r="AE22" s="8">
        <v>2</v>
      </c>
      <c r="AF22" s="19">
        <v>10</v>
      </c>
    </row>
    <row r="23" spans="2:32" x14ac:dyDescent="0.35">
      <c r="H23" s="7">
        <v>21</v>
      </c>
      <c r="I23" s="8" t="s">
        <v>157</v>
      </c>
      <c r="J23" s="8" t="s">
        <v>158</v>
      </c>
      <c r="K23" s="19">
        <v>7</v>
      </c>
      <c r="L23" s="7"/>
      <c r="M23" s="8"/>
      <c r="N23" s="8"/>
      <c r="O23" s="19"/>
      <c r="P23" s="7"/>
      <c r="Q23" s="8"/>
      <c r="R23" s="8"/>
      <c r="S23" s="8"/>
      <c r="T23" s="7">
        <v>18</v>
      </c>
      <c r="U23" s="8" t="s">
        <v>169</v>
      </c>
      <c r="V23" s="8">
        <v>6</v>
      </c>
      <c r="W23" s="7">
        <v>4</v>
      </c>
      <c r="X23" s="8" t="s">
        <v>107</v>
      </c>
      <c r="Y23" s="8" t="s">
        <v>108</v>
      </c>
      <c r="Z23" s="8">
        <v>2</v>
      </c>
      <c r="AA23" s="8">
        <v>9</v>
      </c>
      <c r="AB23" s="7">
        <v>21</v>
      </c>
      <c r="AC23" s="13">
        <v>82553276.400000006</v>
      </c>
      <c r="AD23" s="50">
        <f>AC23/12</f>
        <v>6879439.7000000002</v>
      </c>
      <c r="AE23" s="8">
        <v>3</v>
      </c>
      <c r="AF23" s="19">
        <v>1</v>
      </c>
    </row>
    <row r="24" spans="2:32" ht="15" thickBot="1" x14ac:dyDescent="0.4">
      <c r="H24" s="10">
        <v>22</v>
      </c>
      <c r="I24" s="11" t="s">
        <v>16</v>
      </c>
      <c r="J24" s="11" t="s">
        <v>17</v>
      </c>
      <c r="K24" s="20">
        <v>7</v>
      </c>
      <c r="L24" s="10"/>
      <c r="M24" s="11"/>
      <c r="N24" s="11"/>
      <c r="O24" s="20"/>
      <c r="P24" s="10"/>
      <c r="Q24" s="11"/>
      <c r="R24" s="11"/>
      <c r="S24" s="11"/>
      <c r="T24" s="7">
        <v>19</v>
      </c>
      <c r="U24" s="8" t="s">
        <v>170</v>
      </c>
      <c r="V24" s="8">
        <v>6</v>
      </c>
      <c r="W24" s="7">
        <v>5</v>
      </c>
      <c r="X24" s="8" t="s">
        <v>109</v>
      </c>
      <c r="Y24" s="8" t="s">
        <v>110</v>
      </c>
      <c r="Z24" s="8">
        <v>3</v>
      </c>
      <c r="AA24" s="8">
        <v>1</v>
      </c>
      <c r="AB24" s="7">
        <v>22</v>
      </c>
      <c r="AC24" s="13">
        <v>82553276.400000006</v>
      </c>
      <c r="AD24" s="50">
        <f>AC24/6</f>
        <v>13758879.4</v>
      </c>
      <c r="AE24" s="8">
        <v>3</v>
      </c>
      <c r="AF24" s="19">
        <v>2</v>
      </c>
    </row>
    <row r="25" spans="2:32" x14ac:dyDescent="0.35">
      <c r="T25" s="7">
        <v>20</v>
      </c>
      <c r="U25" s="8" t="s">
        <v>171</v>
      </c>
      <c r="V25" s="8">
        <v>6</v>
      </c>
      <c r="W25" s="7">
        <v>5</v>
      </c>
      <c r="X25" s="8" t="s">
        <v>109</v>
      </c>
      <c r="Y25" s="8" t="s">
        <v>110</v>
      </c>
      <c r="Z25" s="8">
        <v>3</v>
      </c>
      <c r="AA25" s="8">
        <v>10</v>
      </c>
      <c r="AB25" s="7">
        <v>23</v>
      </c>
      <c r="AC25" s="13">
        <v>82553276.400000006</v>
      </c>
      <c r="AD25" s="50">
        <f>AC25/5</f>
        <v>16510655.280000001</v>
      </c>
      <c r="AE25" s="8">
        <v>3</v>
      </c>
      <c r="AF25" s="19">
        <v>3</v>
      </c>
    </row>
    <row r="26" spans="2:32" x14ac:dyDescent="0.35">
      <c r="T26" s="7">
        <v>21</v>
      </c>
      <c r="U26" s="8" t="s">
        <v>172</v>
      </c>
      <c r="V26" s="8">
        <v>6</v>
      </c>
      <c r="W26" s="7">
        <v>5</v>
      </c>
      <c r="X26" s="8" t="s">
        <v>109</v>
      </c>
      <c r="Y26" s="8" t="s">
        <v>110</v>
      </c>
      <c r="Z26" s="8">
        <v>3</v>
      </c>
      <c r="AA26" s="8">
        <v>11</v>
      </c>
      <c r="AB26" s="7">
        <v>24</v>
      </c>
      <c r="AC26" s="13">
        <v>82553276.400000006</v>
      </c>
      <c r="AD26" s="50">
        <f>AC26/13</f>
        <v>6350252.0307692308</v>
      </c>
      <c r="AE26" s="8">
        <v>3</v>
      </c>
      <c r="AF26" s="19">
        <v>4</v>
      </c>
    </row>
    <row r="27" spans="2:32" x14ac:dyDescent="0.35">
      <c r="T27" s="7">
        <v>22</v>
      </c>
      <c r="U27" s="8" t="s">
        <v>173</v>
      </c>
      <c r="V27" s="8">
        <v>6</v>
      </c>
      <c r="W27" s="7">
        <v>6</v>
      </c>
      <c r="X27" s="8" t="s">
        <v>119</v>
      </c>
      <c r="Y27" s="8" t="s">
        <v>120</v>
      </c>
      <c r="Z27" s="8">
        <v>3</v>
      </c>
      <c r="AA27" s="8">
        <v>1</v>
      </c>
      <c r="AB27" s="7">
        <v>25</v>
      </c>
      <c r="AC27" s="13">
        <v>82553276.400000006</v>
      </c>
      <c r="AD27" s="50">
        <f>AC27/13</f>
        <v>6350252.0307692308</v>
      </c>
      <c r="AE27" s="8">
        <v>3</v>
      </c>
      <c r="AF27" s="19">
        <v>5</v>
      </c>
    </row>
    <row r="28" spans="2:32" x14ac:dyDescent="0.35">
      <c r="T28" s="7"/>
      <c r="U28" s="8"/>
      <c r="V28" s="8">
        <v>6</v>
      </c>
      <c r="W28" s="7">
        <v>6</v>
      </c>
      <c r="X28" s="8" t="s">
        <v>119</v>
      </c>
      <c r="Y28" s="8" t="s">
        <v>120</v>
      </c>
      <c r="Z28" s="8">
        <v>3</v>
      </c>
      <c r="AA28" s="8">
        <v>10</v>
      </c>
      <c r="AB28" s="7">
        <v>26</v>
      </c>
      <c r="AC28" s="13">
        <v>82553276.400000006</v>
      </c>
      <c r="AD28" s="50">
        <f>AC28/13</f>
        <v>6350252.0307692308</v>
      </c>
      <c r="AE28" s="8">
        <v>3</v>
      </c>
      <c r="AF28" s="19">
        <v>6</v>
      </c>
    </row>
    <row r="29" spans="2:32" x14ac:dyDescent="0.35">
      <c r="T29" s="7">
        <v>1</v>
      </c>
      <c r="U29" s="8" t="s">
        <v>61</v>
      </c>
      <c r="V29" s="8">
        <v>7</v>
      </c>
      <c r="W29" s="7">
        <v>6</v>
      </c>
      <c r="X29" s="8" t="s">
        <v>119</v>
      </c>
      <c r="Y29" s="8" t="s">
        <v>120</v>
      </c>
      <c r="Z29" s="8">
        <v>3</v>
      </c>
      <c r="AA29" s="8">
        <v>11</v>
      </c>
      <c r="AB29" s="7">
        <v>27</v>
      </c>
      <c r="AC29" s="13">
        <v>82553276.400000006</v>
      </c>
      <c r="AD29" s="50">
        <f>AC29/13</f>
        <v>6350252.0307692308</v>
      </c>
      <c r="AE29" s="8">
        <v>3</v>
      </c>
      <c r="AF29" s="19">
        <v>7</v>
      </c>
    </row>
    <row r="30" spans="2:32" x14ac:dyDescent="0.35">
      <c r="T30" s="7">
        <v>2</v>
      </c>
      <c r="U30" s="8" t="s">
        <v>62</v>
      </c>
      <c r="V30" s="8">
        <v>7</v>
      </c>
      <c r="W30" s="7">
        <v>1</v>
      </c>
      <c r="X30" s="8" t="s">
        <v>69</v>
      </c>
      <c r="Y30" s="8" t="s">
        <v>70</v>
      </c>
      <c r="Z30" s="8">
        <v>4</v>
      </c>
      <c r="AA30" s="8">
        <v>12</v>
      </c>
      <c r="AB30" s="7">
        <v>28</v>
      </c>
      <c r="AC30" s="13">
        <v>82553276.400000006</v>
      </c>
      <c r="AD30" s="50">
        <f>AC30/13</f>
        <v>6350252.0307692308</v>
      </c>
      <c r="AE30" s="8">
        <v>3</v>
      </c>
      <c r="AF30" s="19">
        <v>8</v>
      </c>
    </row>
    <row r="31" spans="2:32" x14ac:dyDescent="0.35">
      <c r="T31" s="7">
        <v>24</v>
      </c>
      <c r="U31" s="8" t="s">
        <v>174</v>
      </c>
      <c r="V31" s="8">
        <v>7</v>
      </c>
      <c r="W31" s="7">
        <v>1</v>
      </c>
      <c r="X31" s="8" t="s">
        <v>69</v>
      </c>
      <c r="Y31" s="8" t="s">
        <v>70</v>
      </c>
      <c r="Z31" s="8">
        <v>4</v>
      </c>
      <c r="AA31" s="8">
        <v>13</v>
      </c>
      <c r="AB31" s="7">
        <v>29</v>
      </c>
      <c r="AC31" s="13">
        <v>82553276.400000006</v>
      </c>
      <c r="AD31" s="50">
        <f>AC31/13</f>
        <v>6350252.0307692308</v>
      </c>
      <c r="AE31" s="8">
        <v>3</v>
      </c>
      <c r="AF31" s="19">
        <v>9</v>
      </c>
    </row>
    <row r="32" spans="2:32" ht="15" thickBot="1" x14ac:dyDescent="0.4">
      <c r="T32" s="10">
        <v>25</v>
      </c>
      <c r="U32" s="11" t="s">
        <v>175</v>
      </c>
      <c r="V32" s="11">
        <v>7</v>
      </c>
      <c r="W32" s="7">
        <v>1</v>
      </c>
      <c r="X32" s="8" t="s">
        <v>69</v>
      </c>
      <c r="Y32" s="8" t="s">
        <v>70</v>
      </c>
      <c r="Z32" s="8">
        <v>4</v>
      </c>
      <c r="AA32" s="8">
        <v>3</v>
      </c>
      <c r="AB32" s="7">
        <v>30</v>
      </c>
      <c r="AC32" s="13">
        <v>82553276.400000006</v>
      </c>
      <c r="AD32" s="50">
        <f>AC32/13</f>
        <v>6350252.0307692308</v>
      </c>
      <c r="AE32" s="8">
        <v>3</v>
      </c>
      <c r="AF32" s="19">
        <v>10</v>
      </c>
    </row>
    <row r="33" spans="23:32" x14ac:dyDescent="0.35">
      <c r="W33" s="7">
        <v>7</v>
      </c>
      <c r="X33" s="8" t="s">
        <v>27</v>
      </c>
      <c r="Y33" s="8" t="s">
        <v>28</v>
      </c>
      <c r="Z33" s="8">
        <v>4</v>
      </c>
      <c r="AA33" s="8">
        <v>12</v>
      </c>
      <c r="AB33" s="7">
        <v>31</v>
      </c>
      <c r="AC33" s="13">
        <v>13251103.5</v>
      </c>
      <c r="AD33" s="50">
        <f>AC33/12</f>
        <v>1104258.625</v>
      </c>
      <c r="AE33" s="8">
        <v>4</v>
      </c>
      <c r="AF33" s="19">
        <v>1</v>
      </c>
    </row>
    <row r="34" spans="23:32" x14ac:dyDescent="0.35">
      <c r="W34" s="7">
        <v>7</v>
      </c>
      <c r="X34" s="8" t="s">
        <v>27</v>
      </c>
      <c r="Y34" s="8" t="s">
        <v>28</v>
      </c>
      <c r="Z34" s="8">
        <v>4</v>
      </c>
      <c r="AA34" s="8">
        <v>13</v>
      </c>
      <c r="AB34" s="7">
        <v>32</v>
      </c>
      <c r="AC34" s="13">
        <v>13251103.5</v>
      </c>
      <c r="AD34" s="50">
        <f>AC34/6</f>
        <v>2208517.25</v>
      </c>
      <c r="AE34" s="8">
        <v>4</v>
      </c>
      <c r="AF34" s="19">
        <v>2</v>
      </c>
    </row>
    <row r="35" spans="23:32" x14ac:dyDescent="0.35">
      <c r="W35" s="7">
        <v>7</v>
      </c>
      <c r="X35" s="8" t="s">
        <v>27</v>
      </c>
      <c r="Y35" s="8" t="s">
        <v>28</v>
      </c>
      <c r="Z35" s="8">
        <v>4</v>
      </c>
      <c r="AA35" s="8">
        <v>3</v>
      </c>
      <c r="AB35" s="7">
        <v>33</v>
      </c>
      <c r="AC35" s="13">
        <v>13251103.5</v>
      </c>
      <c r="AD35" s="50">
        <f>AC35/5</f>
        <v>2650220.7000000002</v>
      </c>
      <c r="AE35" s="8">
        <v>4</v>
      </c>
      <c r="AF35" s="19">
        <v>3</v>
      </c>
    </row>
    <row r="36" spans="23:32" x14ac:dyDescent="0.35">
      <c r="W36" s="7">
        <v>8</v>
      </c>
      <c r="X36" s="8" t="s">
        <v>29</v>
      </c>
      <c r="Y36" s="8" t="s">
        <v>28</v>
      </c>
      <c r="Z36" s="8">
        <v>4</v>
      </c>
      <c r="AA36" s="8">
        <v>12</v>
      </c>
      <c r="AB36" s="7">
        <v>34</v>
      </c>
      <c r="AC36" s="13">
        <v>13251103.5</v>
      </c>
      <c r="AD36" s="50" t="b">
        <f>AC43=AC36/13</f>
        <v>0</v>
      </c>
      <c r="AE36" s="8">
        <v>4</v>
      </c>
      <c r="AF36" s="19">
        <v>4</v>
      </c>
    </row>
    <row r="37" spans="23:32" x14ac:dyDescent="0.35">
      <c r="W37" s="7">
        <v>8</v>
      </c>
      <c r="X37" s="8" t="s">
        <v>29</v>
      </c>
      <c r="Y37" s="8" t="s">
        <v>28</v>
      </c>
      <c r="Z37" s="8">
        <v>4</v>
      </c>
      <c r="AA37" s="8">
        <v>13</v>
      </c>
      <c r="AB37" s="7">
        <v>35</v>
      </c>
      <c r="AC37" s="13">
        <v>13251103.5</v>
      </c>
      <c r="AD37" s="50">
        <f>AC37/13</f>
        <v>1019315.6538461539</v>
      </c>
      <c r="AE37" s="8">
        <v>4</v>
      </c>
      <c r="AF37" s="19">
        <v>5</v>
      </c>
    </row>
    <row r="38" spans="23:32" x14ac:dyDescent="0.35">
      <c r="W38" s="7">
        <v>8</v>
      </c>
      <c r="X38" s="8" t="s">
        <v>29</v>
      </c>
      <c r="Y38" s="8" t="s">
        <v>28</v>
      </c>
      <c r="Z38" s="8">
        <v>4</v>
      </c>
      <c r="AA38" s="8">
        <v>3</v>
      </c>
      <c r="AB38" s="7">
        <v>36</v>
      </c>
      <c r="AC38" s="13">
        <v>13251103.5</v>
      </c>
      <c r="AD38" s="50">
        <f>AC38/13</f>
        <v>1019315.6538461539</v>
      </c>
      <c r="AE38" s="8">
        <v>4</v>
      </c>
      <c r="AF38" s="19">
        <v>6</v>
      </c>
    </row>
    <row r="39" spans="23:32" x14ac:dyDescent="0.35">
      <c r="W39" s="7">
        <v>9</v>
      </c>
      <c r="X39" s="8" t="s">
        <v>131</v>
      </c>
      <c r="Y39" s="8" t="s">
        <v>132</v>
      </c>
      <c r="Z39" s="8">
        <v>4</v>
      </c>
      <c r="AA39" s="8">
        <v>12</v>
      </c>
      <c r="AB39" s="7">
        <v>37</v>
      </c>
      <c r="AC39" s="13">
        <v>13251103.5</v>
      </c>
      <c r="AD39" s="50">
        <f>AC39/13</f>
        <v>1019315.6538461539</v>
      </c>
      <c r="AE39" s="8">
        <v>4</v>
      </c>
      <c r="AF39" s="19">
        <v>7</v>
      </c>
    </row>
    <row r="40" spans="23:32" x14ac:dyDescent="0.35">
      <c r="W40" s="7">
        <v>9</v>
      </c>
      <c r="X40" s="8" t="s">
        <v>131</v>
      </c>
      <c r="Y40" s="8" t="s">
        <v>132</v>
      </c>
      <c r="Z40" s="8">
        <v>4</v>
      </c>
      <c r="AA40" s="8">
        <v>13</v>
      </c>
      <c r="AB40" s="7">
        <v>38</v>
      </c>
      <c r="AC40" s="13">
        <v>13251103.5</v>
      </c>
      <c r="AD40" s="50">
        <f>AC40/13</f>
        <v>1019315.6538461539</v>
      </c>
      <c r="AE40" s="8">
        <v>4</v>
      </c>
      <c r="AF40" s="19">
        <v>8</v>
      </c>
    </row>
    <row r="41" spans="23:32" x14ac:dyDescent="0.35">
      <c r="W41" s="7">
        <v>9</v>
      </c>
      <c r="X41" s="8" t="s">
        <v>131</v>
      </c>
      <c r="Y41" s="8" t="s">
        <v>132</v>
      </c>
      <c r="Z41" s="8">
        <v>4</v>
      </c>
      <c r="AA41" s="8">
        <v>3</v>
      </c>
      <c r="AB41" s="7">
        <v>39</v>
      </c>
      <c r="AC41" s="13">
        <v>13251103.5</v>
      </c>
      <c r="AD41" s="50">
        <f>AC41/13</f>
        <v>1019315.6538461539</v>
      </c>
      <c r="AE41" s="8">
        <v>4</v>
      </c>
      <c r="AF41" s="19">
        <v>9</v>
      </c>
    </row>
    <row r="42" spans="23:32" x14ac:dyDescent="0.35">
      <c r="W42" s="7">
        <v>10</v>
      </c>
      <c r="X42" s="8" t="s">
        <v>141</v>
      </c>
      <c r="Y42" s="8" t="s">
        <v>142</v>
      </c>
      <c r="Z42" s="8">
        <v>5</v>
      </c>
      <c r="AA42" s="8">
        <v>14</v>
      </c>
      <c r="AB42" s="7">
        <v>40</v>
      </c>
      <c r="AC42" s="13">
        <v>13251103.5</v>
      </c>
      <c r="AD42" s="50">
        <f>AC42/13</f>
        <v>1019315.6538461539</v>
      </c>
      <c r="AE42" s="8">
        <v>4</v>
      </c>
      <c r="AF42" s="19">
        <v>10</v>
      </c>
    </row>
    <row r="43" spans="23:32" x14ac:dyDescent="0.35">
      <c r="W43" s="7">
        <v>10</v>
      </c>
      <c r="X43" s="8" t="s">
        <v>141</v>
      </c>
      <c r="Y43" s="8" t="s">
        <v>142</v>
      </c>
      <c r="Z43" s="8">
        <v>5</v>
      </c>
      <c r="AA43" s="8">
        <v>15</v>
      </c>
      <c r="AB43" s="7">
        <v>41</v>
      </c>
      <c r="AC43" s="13">
        <v>19524346.399999999</v>
      </c>
      <c r="AD43" s="50">
        <f>AC43/12</f>
        <v>1627028.8666666665</v>
      </c>
      <c r="AE43" s="8">
        <v>5</v>
      </c>
      <c r="AF43" s="19">
        <v>1</v>
      </c>
    </row>
    <row r="44" spans="23:32" x14ac:dyDescent="0.35">
      <c r="W44" s="7">
        <v>10</v>
      </c>
      <c r="X44" s="8" t="s">
        <v>141</v>
      </c>
      <c r="Y44" s="8" t="s">
        <v>142</v>
      </c>
      <c r="Z44" s="8">
        <v>5</v>
      </c>
      <c r="AA44" s="8">
        <v>16</v>
      </c>
      <c r="AB44" s="7">
        <v>42</v>
      </c>
      <c r="AC44" s="13">
        <v>19524346.399999999</v>
      </c>
      <c r="AD44" s="50">
        <f>AC44/6</f>
        <v>3254057.7333333329</v>
      </c>
      <c r="AE44" s="8">
        <v>5</v>
      </c>
      <c r="AF44" s="19">
        <v>2</v>
      </c>
    </row>
    <row r="45" spans="23:32" x14ac:dyDescent="0.35">
      <c r="W45" s="7">
        <v>10</v>
      </c>
      <c r="X45" s="8" t="s">
        <v>141</v>
      </c>
      <c r="Y45" s="8" t="s">
        <v>142</v>
      </c>
      <c r="Z45" s="8">
        <v>5</v>
      </c>
      <c r="AA45" s="8">
        <v>17</v>
      </c>
      <c r="AB45" s="7">
        <v>43</v>
      </c>
      <c r="AC45" s="13">
        <v>19524346.399999999</v>
      </c>
      <c r="AD45" s="50">
        <f>AC45/5</f>
        <v>3904869.28</v>
      </c>
      <c r="AE45" s="8">
        <v>5</v>
      </c>
      <c r="AF45" s="19">
        <v>3</v>
      </c>
    </row>
    <row r="46" spans="23:32" x14ac:dyDescent="0.35">
      <c r="W46" s="7">
        <v>11</v>
      </c>
      <c r="X46" s="8" t="s">
        <v>147</v>
      </c>
      <c r="Y46" s="8" t="s">
        <v>148</v>
      </c>
      <c r="Z46" s="8">
        <v>5</v>
      </c>
      <c r="AA46" s="8">
        <v>14</v>
      </c>
      <c r="AB46" s="7">
        <v>44</v>
      </c>
      <c r="AC46" s="13">
        <v>19524346.399999999</v>
      </c>
      <c r="AD46" s="50">
        <f>AC46/13</f>
        <v>1501872.7999999998</v>
      </c>
      <c r="AE46" s="8">
        <v>5</v>
      </c>
      <c r="AF46" s="19">
        <v>4</v>
      </c>
    </row>
    <row r="47" spans="23:32" x14ac:dyDescent="0.35">
      <c r="W47" s="7">
        <v>11</v>
      </c>
      <c r="X47" s="8" t="s">
        <v>147</v>
      </c>
      <c r="Y47" s="8" t="s">
        <v>148</v>
      </c>
      <c r="Z47" s="8">
        <v>5</v>
      </c>
      <c r="AA47" s="8">
        <v>15</v>
      </c>
      <c r="AB47" s="7">
        <v>45</v>
      </c>
      <c r="AC47" s="13">
        <v>19524346.399999999</v>
      </c>
      <c r="AD47" s="50">
        <f>AC47/13</f>
        <v>1501872.7999999998</v>
      </c>
      <c r="AE47" s="8">
        <v>5</v>
      </c>
      <c r="AF47" s="19">
        <v>5</v>
      </c>
    </row>
    <row r="48" spans="23:32" x14ac:dyDescent="0.35">
      <c r="W48" s="7">
        <v>11</v>
      </c>
      <c r="X48" s="8" t="s">
        <v>147</v>
      </c>
      <c r="Y48" s="8" t="s">
        <v>148</v>
      </c>
      <c r="Z48" s="8">
        <v>5</v>
      </c>
      <c r="AA48" s="8">
        <v>16</v>
      </c>
      <c r="AB48" s="7">
        <v>46</v>
      </c>
      <c r="AC48" s="13">
        <v>19524346.399999999</v>
      </c>
      <c r="AD48" s="50">
        <f>AC48/13</f>
        <v>1501872.7999999998</v>
      </c>
      <c r="AE48" s="8">
        <v>5</v>
      </c>
      <c r="AF48" s="19">
        <v>6</v>
      </c>
    </row>
    <row r="49" spans="23:32" x14ac:dyDescent="0.35">
      <c r="W49" s="7">
        <v>11</v>
      </c>
      <c r="X49" s="8" t="s">
        <v>147</v>
      </c>
      <c r="Y49" s="8" t="s">
        <v>148</v>
      </c>
      <c r="Z49" s="8">
        <v>5</v>
      </c>
      <c r="AA49" s="8">
        <v>17</v>
      </c>
      <c r="AB49" s="7">
        <v>47</v>
      </c>
      <c r="AC49" s="13">
        <v>19524346.399999999</v>
      </c>
      <c r="AD49" s="50">
        <f>AC49/13</f>
        <v>1501872.7999999998</v>
      </c>
      <c r="AE49" s="8">
        <v>5</v>
      </c>
      <c r="AF49" s="19">
        <v>7</v>
      </c>
    </row>
    <row r="50" spans="23:32" x14ac:dyDescent="0.35">
      <c r="W50" s="7">
        <v>12</v>
      </c>
      <c r="X50" s="8" t="s">
        <v>176</v>
      </c>
      <c r="Y50" s="8" t="s">
        <v>177</v>
      </c>
      <c r="Z50" s="8">
        <v>6</v>
      </c>
      <c r="AA50" s="8">
        <v>1</v>
      </c>
      <c r="AB50" s="7">
        <v>48</v>
      </c>
      <c r="AC50" s="13">
        <v>19524346.399999999</v>
      </c>
      <c r="AD50" s="50">
        <f>AC50/13</f>
        <v>1501872.7999999998</v>
      </c>
      <c r="AE50" s="8">
        <v>5</v>
      </c>
      <c r="AF50" s="19">
        <v>8</v>
      </c>
    </row>
    <row r="51" spans="23:32" x14ac:dyDescent="0.35">
      <c r="W51" s="7">
        <v>12</v>
      </c>
      <c r="X51" s="8" t="s">
        <v>176</v>
      </c>
      <c r="Y51" s="8" t="s">
        <v>177</v>
      </c>
      <c r="Z51" s="8">
        <v>6</v>
      </c>
      <c r="AA51" s="8">
        <v>18</v>
      </c>
      <c r="AB51" s="7">
        <v>49</v>
      </c>
      <c r="AC51" s="13">
        <v>19524346.399999999</v>
      </c>
      <c r="AD51" s="50">
        <f>AC51/13</f>
        <v>1501872.7999999998</v>
      </c>
      <c r="AE51" s="8">
        <v>5</v>
      </c>
      <c r="AF51" s="19">
        <v>9</v>
      </c>
    </row>
    <row r="52" spans="23:32" x14ac:dyDescent="0.35">
      <c r="W52" s="7">
        <v>12</v>
      </c>
      <c r="X52" s="8" t="s">
        <v>176</v>
      </c>
      <c r="Y52" s="8" t="s">
        <v>177</v>
      </c>
      <c r="Z52" s="8">
        <v>6</v>
      </c>
      <c r="AA52" s="8">
        <v>19</v>
      </c>
      <c r="AB52" s="7">
        <v>50</v>
      </c>
      <c r="AC52" s="13">
        <v>19524346.399999999</v>
      </c>
      <c r="AD52" s="50">
        <f>AC52/13</f>
        <v>1501872.7999999998</v>
      </c>
      <c r="AE52" s="8">
        <v>5</v>
      </c>
      <c r="AF52" s="19">
        <v>10</v>
      </c>
    </row>
    <row r="53" spans="23:32" x14ac:dyDescent="0.35">
      <c r="W53" s="7">
        <v>12</v>
      </c>
      <c r="X53" s="8" t="s">
        <v>176</v>
      </c>
      <c r="Y53" s="8" t="s">
        <v>177</v>
      </c>
      <c r="Z53" s="8">
        <v>6</v>
      </c>
      <c r="AA53" s="8">
        <v>20</v>
      </c>
      <c r="AB53" s="7">
        <v>51</v>
      </c>
      <c r="AC53" s="13">
        <v>3084235.3</v>
      </c>
      <c r="AD53" s="50">
        <f>AC53/12</f>
        <v>257019.60833333331</v>
      </c>
      <c r="AE53" s="8">
        <v>6</v>
      </c>
      <c r="AF53" s="19">
        <v>1</v>
      </c>
    </row>
    <row r="54" spans="23:32" x14ac:dyDescent="0.35">
      <c r="W54" s="7">
        <v>12</v>
      </c>
      <c r="X54" s="8" t="s">
        <v>176</v>
      </c>
      <c r="Y54" s="8" t="s">
        <v>177</v>
      </c>
      <c r="Z54" s="8">
        <v>6</v>
      </c>
      <c r="AA54" s="8">
        <v>21</v>
      </c>
      <c r="AB54" s="7">
        <v>52</v>
      </c>
      <c r="AC54" s="13">
        <v>3084235.3</v>
      </c>
      <c r="AD54" s="50">
        <f>AC54/6</f>
        <v>514039.21666666662</v>
      </c>
      <c r="AE54" s="8">
        <v>6</v>
      </c>
      <c r="AF54" s="19">
        <v>2</v>
      </c>
    </row>
    <row r="55" spans="23:32" x14ac:dyDescent="0.35">
      <c r="W55" s="7">
        <v>12</v>
      </c>
      <c r="X55" s="8" t="s">
        <v>176</v>
      </c>
      <c r="Y55" s="8" t="s">
        <v>177</v>
      </c>
      <c r="Z55" s="8">
        <v>6</v>
      </c>
      <c r="AA55" s="8">
        <v>22</v>
      </c>
      <c r="AB55" s="7">
        <v>53</v>
      </c>
      <c r="AC55" s="13">
        <v>3084235.3</v>
      </c>
      <c r="AD55" s="50">
        <f>AC55/5</f>
        <v>616847.05999999994</v>
      </c>
      <c r="AE55" s="8">
        <v>6</v>
      </c>
      <c r="AF55" s="19">
        <v>3</v>
      </c>
    </row>
    <row r="56" spans="23:32" x14ac:dyDescent="0.35">
      <c r="W56" s="7">
        <v>12</v>
      </c>
      <c r="X56" s="8" t="s">
        <v>176</v>
      </c>
      <c r="Y56" s="8" t="s">
        <v>177</v>
      </c>
      <c r="Z56" s="8">
        <v>6</v>
      </c>
      <c r="AA56" s="8">
        <v>23</v>
      </c>
      <c r="AB56" s="7">
        <v>54</v>
      </c>
      <c r="AC56" s="13">
        <v>3084235.3</v>
      </c>
      <c r="AD56" s="50">
        <f>AC56/13</f>
        <v>237248.86923076923</v>
      </c>
      <c r="AE56" s="8">
        <v>6</v>
      </c>
      <c r="AF56" s="19">
        <v>4</v>
      </c>
    </row>
    <row r="57" spans="23:32" x14ac:dyDescent="0.35">
      <c r="W57" s="7">
        <v>13</v>
      </c>
      <c r="X57" s="8" t="s">
        <v>178</v>
      </c>
      <c r="Y57" s="8" t="s">
        <v>179</v>
      </c>
      <c r="Z57" s="8">
        <v>6</v>
      </c>
      <c r="AA57" s="8">
        <v>1</v>
      </c>
      <c r="AB57" s="7">
        <v>55</v>
      </c>
      <c r="AC57" s="13">
        <v>3084235.3</v>
      </c>
      <c r="AD57" s="50">
        <f>AC57/13</f>
        <v>237248.86923076923</v>
      </c>
      <c r="AE57" s="8">
        <v>6</v>
      </c>
      <c r="AF57" s="19">
        <v>5</v>
      </c>
    </row>
    <row r="58" spans="23:32" x14ac:dyDescent="0.35">
      <c r="W58" s="7">
        <v>13</v>
      </c>
      <c r="X58" s="8" t="s">
        <v>178</v>
      </c>
      <c r="Y58" s="8" t="s">
        <v>179</v>
      </c>
      <c r="Z58" s="8">
        <v>6</v>
      </c>
      <c r="AA58" s="8">
        <v>18</v>
      </c>
      <c r="AB58" s="7">
        <v>56</v>
      </c>
      <c r="AC58" s="13">
        <v>3084235.3</v>
      </c>
      <c r="AD58" s="50">
        <f>AC58/13</f>
        <v>237248.86923076923</v>
      </c>
      <c r="AE58" s="8">
        <v>6</v>
      </c>
      <c r="AF58" s="19">
        <v>6</v>
      </c>
    </row>
    <row r="59" spans="23:32" x14ac:dyDescent="0.35">
      <c r="W59" s="7">
        <v>13</v>
      </c>
      <c r="X59" s="8" t="s">
        <v>178</v>
      </c>
      <c r="Y59" s="8" t="s">
        <v>179</v>
      </c>
      <c r="Z59" s="8">
        <v>6</v>
      </c>
      <c r="AA59" s="8">
        <v>19</v>
      </c>
      <c r="AB59" s="7">
        <v>57</v>
      </c>
      <c r="AC59" s="13">
        <v>3084235.3</v>
      </c>
      <c r="AD59" s="50">
        <f>AC59/13</f>
        <v>237248.86923076923</v>
      </c>
      <c r="AE59" s="8">
        <v>6</v>
      </c>
      <c r="AF59" s="19">
        <v>7</v>
      </c>
    </row>
    <row r="60" spans="23:32" x14ac:dyDescent="0.35">
      <c r="W60" s="7">
        <v>13</v>
      </c>
      <c r="X60" s="8" t="s">
        <v>178</v>
      </c>
      <c r="Y60" s="8" t="s">
        <v>179</v>
      </c>
      <c r="Z60" s="8">
        <v>6</v>
      </c>
      <c r="AA60" s="8">
        <v>20</v>
      </c>
      <c r="AB60" s="7">
        <v>58</v>
      </c>
      <c r="AC60" s="13">
        <v>3084235.3</v>
      </c>
      <c r="AD60" s="50">
        <f>AC60/13</f>
        <v>237248.86923076923</v>
      </c>
      <c r="AE60" s="8">
        <v>6</v>
      </c>
      <c r="AF60" s="19">
        <v>8</v>
      </c>
    </row>
    <row r="61" spans="23:32" x14ac:dyDescent="0.35">
      <c r="W61" s="7">
        <v>13</v>
      </c>
      <c r="X61" s="8" t="s">
        <v>178</v>
      </c>
      <c r="Y61" s="8" t="s">
        <v>179</v>
      </c>
      <c r="Z61" s="8">
        <v>6</v>
      </c>
      <c r="AA61" s="8">
        <v>21</v>
      </c>
      <c r="AB61" s="7">
        <v>59</v>
      </c>
      <c r="AC61" s="13">
        <v>3084235.3</v>
      </c>
      <c r="AD61" s="50">
        <f>AC61/13</f>
        <v>237248.86923076923</v>
      </c>
      <c r="AE61" s="8">
        <v>6</v>
      </c>
      <c r="AF61" s="19">
        <v>9</v>
      </c>
    </row>
    <row r="62" spans="23:32" x14ac:dyDescent="0.35">
      <c r="W62" s="7">
        <v>13</v>
      </c>
      <c r="X62" s="8" t="s">
        <v>178</v>
      </c>
      <c r="Y62" s="8" t="s">
        <v>179</v>
      </c>
      <c r="Z62" s="8">
        <v>6</v>
      </c>
      <c r="AA62" s="8">
        <v>22</v>
      </c>
      <c r="AB62" s="7">
        <v>60</v>
      </c>
      <c r="AC62" s="13">
        <v>3084235.3</v>
      </c>
      <c r="AD62" s="50">
        <f>AC62/13</f>
        <v>237248.86923076923</v>
      </c>
      <c r="AE62" s="8">
        <v>6</v>
      </c>
      <c r="AF62" s="19">
        <v>10</v>
      </c>
    </row>
    <row r="63" spans="23:32" x14ac:dyDescent="0.35">
      <c r="W63" s="7">
        <v>13</v>
      </c>
      <c r="X63" s="8" t="s">
        <v>178</v>
      </c>
      <c r="Y63" s="8" t="s">
        <v>179</v>
      </c>
      <c r="Z63" s="8">
        <v>6</v>
      </c>
      <c r="AA63" s="8">
        <v>23</v>
      </c>
      <c r="AB63" s="7">
        <v>61</v>
      </c>
      <c r="AC63" s="13">
        <v>23080000</v>
      </c>
      <c r="AD63" s="50">
        <f>AC63/12</f>
        <v>1923333.3333333333</v>
      </c>
      <c r="AE63" s="8">
        <v>7</v>
      </c>
      <c r="AF63" s="19">
        <v>1</v>
      </c>
    </row>
    <row r="64" spans="23:32" x14ac:dyDescent="0.35">
      <c r="W64" s="7">
        <v>14</v>
      </c>
      <c r="X64" s="8" t="s">
        <v>180</v>
      </c>
      <c r="Y64" s="8" t="s">
        <v>181</v>
      </c>
      <c r="Z64" s="8">
        <v>7</v>
      </c>
      <c r="AA64" s="8">
        <v>1</v>
      </c>
      <c r="AB64" s="7">
        <v>62</v>
      </c>
      <c r="AC64" s="13">
        <v>23080000</v>
      </c>
      <c r="AD64" s="50">
        <f>AC64/6</f>
        <v>3846666.6666666665</v>
      </c>
      <c r="AE64" s="8">
        <v>7</v>
      </c>
      <c r="AF64" s="19">
        <v>2</v>
      </c>
    </row>
    <row r="65" spans="23:32" x14ac:dyDescent="0.35">
      <c r="W65" s="7">
        <v>14</v>
      </c>
      <c r="X65" s="8" t="s">
        <v>180</v>
      </c>
      <c r="Y65" s="8" t="s">
        <v>181</v>
      </c>
      <c r="Z65" s="8">
        <v>7</v>
      </c>
      <c r="AA65" s="8">
        <v>2</v>
      </c>
      <c r="AB65" s="7">
        <v>63</v>
      </c>
      <c r="AC65" s="13">
        <v>23080000</v>
      </c>
      <c r="AD65" s="50">
        <f>AC65/5</f>
        <v>4616000</v>
      </c>
      <c r="AE65" s="8">
        <v>7</v>
      </c>
      <c r="AF65" s="19">
        <v>3</v>
      </c>
    </row>
    <row r="66" spans="23:32" x14ac:dyDescent="0.35">
      <c r="W66" s="7">
        <v>15</v>
      </c>
      <c r="X66" s="8" t="s">
        <v>180</v>
      </c>
      <c r="Y66" s="8" t="s">
        <v>181</v>
      </c>
      <c r="Z66" s="8">
        <v>7</v>
      </c>
      <c r="AA66" s="8">
        <v>24</v>
      </c>
      <c r="AB66" s="7">
        <v>64</v>
      </c>
      <c r="AC66" s="13">
        <v>23080000</v>
      </c>
      <c r="AD66" s="50">
        <f>AC66/13</f>
        <v>1775384.6153846155</v>
      </c>
      <c r="AE66" s="8">
        <v>7</v>
      </c>
      <c r="AF66" s="19">
        <v>4</v>
      </c>
    </row>
    <row r="67" spans="23:32" x14ac:dyDescent="0.35">
      <c r="W67" s="7">
        <v>16</v>
      </c>
      <c r="X67" s="8" t="s">
        <v>180</v>
      </c>
      <c r="Y67" s="8" t="s">
        <v>181</v>
      </c>
      <c r="Z67" s="8">
        <v>7</v>
      </c>
      <c r="AA67" s="8">
        <v>25</v>
      </c>
      <c r="AB67" s="7">
        <v>65</v>
      </c>
      <c r="AC67" s="13">
        <v>23080000</v>
      </c>
      <c r="AD67" s="50">
        <f>AC67/13</f>
        <v>1775384.6153846155</v>
      </c>
      <c r="AE67" s="8">
        <v>7</v>
      </c>
      <c r="AF67" s="19">
        <v>5</v>
      </c>
    </row>
    <row r="68" spans="23:32" x14ac:dyDescent="0.35">
      <c r="W68" s="7">
        <v>15</v>
      </c>
      <c r="X68" s="8" t="s">
        <v>182</v>
      </c>
      <c r="Y68" s="8" t="s">
        <v>183</v>
      </c>
      <c r="Z68" s="8">
        <v>7</v>
      </c>
      <c r="AA68" s="8">
        <v>1</v>
      </c>
      <c r="AB68" s="7">
        <v>66</v>
      </c>
      <c r="AC68" s="13">
        <v>23080000</v>
      </c>
      <c r="AD68" s="50">
        <f>AC68/13</f>
        <v>1775384.6153846155</v>
      </c>
      <c r="AE68" s="8">
        <v>7</v>
      </c>
      <c r="AF68" s="19">
        <v>6</v>
      </c>
    </row>
    <row r="69" spans="23:32" x14ac:dyDescent="0.35">
      <c r="W69" s="7">
        <v>15</v>
      </c>
      <c r="X69" s="8" t="s">
        <v>182</v>
      </c>
      <c r="Y69" s="8" t="s">
        <v>183</v>
      </c>
      <c r="Z69" s="8">
        <v>7</v>
      </c>
      <c r="AA69" s="8">
        <v>2</v>
      </c>
      <c r="AB69" s="7">
        <v>67</v>
      </c>
      <c r="AC69" s="13">
        <v>23080000</v>
      </c>
      <c r="AD69" s="50">
        <f>AC69/13</f>
        <v>1775384.6153846155</v>
      </c>
      <c r="AE69" s="8">
        <v>7</v>
      </c>
      <c r="AF69" s="19">
        <v>7</v>
      </c>
    </row>
    <row r="70" spans="23:32" x14ac:dyDescent="0.35">
      <c r="W70" s="7">
        <v>15</v>
      </c>
      <c r="X70" s="8" t="s">
        <v>182</v>
      </c>
      <c r="Y70" s="8" t="s">
        <v>183</v>
      </c>
      <c r="Z70" s="8">
        <v>7</v>
      </c>
      <c r="AA70" s="8">
        <v>24</v>
      </c>
      <c r="AB70" s="7">
        <v>68</v>
      </c>
      <c r="AC70" s="13">
        <v>23080000</v>
      </c>
      <c r="AD70" s="50">
        <f>AC70/13</f>
        <v>1775384.6153846155</v>
      </c>
      <c r="AE70" s="8">
        <v>7</v>
      </c>
      <c r="AF70" s="19">
        <v>8</v>
      </c>
    </row>
    <row r="71" spans="23:32" x14ac:dyDescent="0.35">
      <c r="W71" s="7">
        <v>15</v>
      </c>
      <c r="X71" s="8" t="s">
        <v>182</v>
      </c>
      <c r="Y71" s="8" t="s">
        <v>183</v>
      </c>
      <c r="Z71" s="8">
        <v>7</v>
      </c>
      <c r="AA71" s="8">
        <v>25</v>
      </c>
      <c r="AB71" s="7">
        <v>69</v>
      </c>
      <c r="AC71" s="13">
        <v>23080000</v>
      </c>
      <c r="AD71" s="50">
        <f>AC71/13</f>
        <v>1775384.6153846155</v>
      </c>
      <c r="AE71" s="8">
        <v>7</v>
      </c>
      <c r="AF71" s="19">
        <v>9</v>
      </c>
    </row>
    <row r="72" spans="23:32" ht="15" thickBot="1" x14ac:dyDescent="0.4">
      <c r="W72" s="7">
        <v>16</v>
      </c>
      <c r="X72" s="8" t="s">
        <v>184</v>
      </c>
      <c r="Y72" s="8" t="s">
        <v>185</v>
      </c>
      <c r="Z72" s="8">
        <v>7</v>
      </c>
      <c r="AA72" s="8">
        <v>1</v>
      </c>
      <c r="AB72" s="10">
        <v>70</v>
      </c>
      <c r="AC72" s="14">
        <v>23080000</v>
      </c>
      <c r="AD72" s="51">
        <f t="shared" ref="AD72" si="1">AC72/13</f>
        <v>1775384.6153846155</v>
      </c>
      <c r="AE72" s="11">
        <v>7</v>
      </c>
      <c r="AF72" s="20">
        <v>10</v>
      </c>
    </row>
    <row r="73" spans="23:32" x14ac:dyDescent="0.35">
      <c r="W73" s="7">
        <v>16</v>
      </c>
      <c r="X73" s="8" t="s">
        <v>184</v>
      </c>
      <c r="Y73" s="8" t="s">
        <v>185</v>
      </c>
      <c r="Z73" s="8">
        <v>7</v>
      </c>
      <c r="AA73" s="19">
        <v>2</v>
      </c>
      <c r="AC73" s="2"/>
    </row>
    <row r="74" spans="23:32" x14ac:dyDescent="0.35">
      <c r="W74" s="7">
        <v>16</v>
      </c>
      <c r="X74" s="8" t="s">
        <v>184</v>
      </c>
      <c r="Y74" s="8" t="s">
        <v>185</v>
      </c>
      <c r="Z74" s="8">
        <v>7</v>
      </c>
      <c r="AA74" s="19">
        <v>24</v>
      </c>
    </row>
    <row r="75" spans="23:32" x14ac:dyDescent="0.35">
      <c r="W75" s="7">
        <v>16</v>
      </c>
      <c r="X75" s="8" t="s">
        <v>184</v>
      </c>
      <c r="Y75" s="8" t="s">
        <v>185</v>
      </c>
      <c r="Z75" s="8">
        <v>7</v>
      </c>
      <c r="AA75" s="19">
        <v>25</v>
      </c>
    </row>
    <row r="76" spans="23:32" x14ac:dyDescent="0.35">
      <c r="W76" s="7">
        <v>17</v>
      </c>
      <c r="X76" s="8" t="s">
        <v>186</v>
      </c>
      <c r="Y76" s="8" t="s">
        <v>187</v>
      </c>
      <c r="Z76" s="8">
        <v>7</v>
      </c>
      <c r="AA76" s="19">
        <v>1</v>
      </c>
    </row>
    <row r="77" spans="23:32" x14ac:dyDescent="0.35">
      <c r="W77" s="7">
        <v>17</v>
      </c>
      <c r="X77" s="8" t="s">
        <v>186</v>
      </c>
      <c r="Y77" s="8" t="s">
        <v>187</v>
      </c>
      <c r="Z77" s="8">
        <v>7</v>
      </c>
      <c r="AA77" s="19">
        <v>2</v>
      </c>
    </row>
    <row r="78" spans="23:32" x14ac:dyDescent="0.35">
      <c r="W78" s="7">
        <v>17</v>
      </c>
      <c r="X78" s="8" t="s">
        <v>186</v>
      </c>
      <c r="Y78" s="8" t="s">
        <v>187</v>
      </c>
      <c r="Z78" s="8">
        <v>7</v>
      </c>
      <c r="AA78" s="19">
        <v>24</v>
      </c>
    </row>
    <row r="79" spans="23:32" x14ac:dyDescent="0.35">
      <c r="W79" s="7">
        <v>17</v>
      </c>
      <c r="X79" s="8" t="s">
        <v>186</v>
      </c>
      <c r="Y79" s="8" t="s">
        <v>187</v>
      </c>
      <c r="Z79" s="8">
        <v>7</v>
      </c>
      <c r="AA79" s="19">
        <v>25</v>
      </c>
    </row>
    <row r="80" spans="23:32" x14ac:dyDescent="0.35">
      <c r="W80" s="7">
        <v>18</v>
      </c>
      <c r="X80" s="8" t="s">
        <v>188</v>
      </c>
      <c r="Y80" s="8" t="s">
        <v>189</v>
      </c>
      <c r="Z80" s="8">
        <v>7</v>
      </c>
      <c r="AA80" s="19">
        <v>1</v>
      </c>
    </row>
    <row r="81" spans="23:27" x14ac:dyDescent="0.35">
      <c r="W81" s="7">
        <v>18</v>
      </c>
      <c r="X81" s="8" t="s">
        <v>188</v>
      </c>
      <c r="Y81" s="8" t="s">
        <v>189</v>
      </c>
      <c r="Z81" s="8">
        <v>7</v>
      </c>
      <c r="AA81" s="19">
        <v>2</v>
      </c>
    </row>
    <row r="82" spans="23:27" x14ac:dyDescent="0.35">
      <c r="W82" s="7">
        <v>18</v>
      </c>
      <c r="X82" s="8" t="s">
        <v>188</v>
      </c>
      <c r="Y82" s="8" t="s">
        <v>189</v>
      </c>
      <c r="Z82" s="8">
        <v>7</v>
      </c>
      <c r="AA82" s="19">
        <v>24</v>
      </c>
    </row>
    <row r="83" spans="23:27" x14ac:dyDescent="0.35">
      <c r="W83" s="7">
        <v>18</v>
      </c>
      <c r="X83" s="8" t="s">
        <v>188</v>
      </c>
      <c r="Y83" s="8" t="s">
        <v>189</v>
      </c>
      <c r="Z83" s="8">
        <v>7</v>
      </c>
      <c r="AA83" s="19">
        <v>25</v>
      </c>
    </row>
    <row r="84" spans="23:27" x14ac:dyDescent="0.35">
      <c r="W84" s="7">
        <v>19</v>
      </c>
      <c r="X84" s="8" t="s">
        <v>135</v>
      </c>
      <c r="Y84" s="8" t="s">
        <v>190</v>
      </c>
      <c r="Z84" s="8">
        <v>7</v>
      </c>
      <c r="AA84" s="19">
        <v>1</v>
      </c>
    </row>
    <row r="85" spans="23:27" x14ac:dyDescent="0.35">
      <c r="W85" s="7">
        <v>19</v>
      </c>
      <c r="X85" s="8" t="s">
        <v>135</v>
      </c>
      <c r="Y85" s="8" t="s">
        <v>190</v>
      </c>
      <c r="Z85" s="8">
        <v>7</v>
      </c>
      <c r="AA85" s="19">
        <v>2</v>
      </c>
    </row>
    <row r="86" spans="23:27" x14ac:dyDescent="0.35">
      <c r="W86" s="7">
        <v>19</v>
      </c>
      <c r="X86" s="8" t="s">
        <v>135</v>
      </c>
      <c r="Y86" s="8" t="s">
        <v>190</v>
      </c>
      <c r="Z86" s="8">
        <v>7</v>
      </c>
      <c r="AA86" s="19">
        <v>24</v>
      </c>
    </row>
    <row r="87" spans="23:27" ht="15" thickBot="1" x14ac:dyDescent="0.4">
      <c r="W87" s="10">
        <v>19</v>
      </c>
      <c r="X87" s="11" t="s">
        <v>135</v>
      </c>
      <c r="Y87" s="11" t="s">
        <v>190</v>
      </c>
      <c r="Z87" s="11">
        <v>7</v>
      </c>
      <c r="AA87" s="20">
        <v>25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aeece3c5-2e6a-4bcf-acf2-6ee49669618d}" enabled="1" method="Privilege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Camila Baria Morimitsu</dc:creator>
  <cp:lastModifiedBy>Bruna Camila Baria Morimitsu</cp:lastModifiedBy>
  <dcterms:created xsi:type="dcterms:W3CDTF">2024-05-04T13:13:26Z</dcterms:created>
  <dcterms:modified xsi:type="dcterms:W3CDTF">2024-05-04T21:34:57Z</dcterms:modified>
</cp:coreProperties>
</file>