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24b9ff5bd0553/Área de Trabalho/senac/1 Semestre/Empreendorismo/RESOLVER/"/>
    </mc:Choice>
  </mc:AlternateContent>
  <xr:revisionPtr revIDLastSave="12" documentId="13_ncr:1_{4337745B-11E9-4851-830B-AF3D7136B4FA}" xr6:coauthVersionLast="47" xr6:coauthVersionMax="47" xr10:uidLastSave="{7DCA9586-DE34-4E05-BAA1-81C8C4D8E955}"/>
  <bookViews>
    <workbookView xWindow="-120" yWindow="-120" windowWidth="20730" windowHeight="11040" activeTab="1" xr2:uid="{B03AF31C-656E-4B8C-8F82-10C3EBC64AD7}"/>
  </bookViews>
  <sheets>
    <sheet name="Análise Determinística" sheetId="1" r:id="rId1"/>
    <sheet name="SOLUÇÃO" sheetId="2" r:id="rId2"/>
    <sheet name="ÍNDICE D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97" i="2"/>
  <c r="B97" i="2"/>
  <c r="C96" i="2"/>
  <c r="D96" i="2" s="1"/>
  <c r="E96" i="2" s="1"/>
  <c r="B96" i="2"/>
  <c r="C95" i="2"/>
  <c r="B95" i="2"/>
  <c r="C94" i="2"/>
  <c r="B94" i="2"/>
  <c r="C93" i="2"/>
  <c r="D93" i="2" s="1"/>
  <c r="E93" i="2" s="1"/>
  <c r="B93" i="2"/>
  <c r="C92" i="2"/>
  <c r="B92" i="2"/>
  <c r="C91" i="2"/>
  <c r="B91" i="2"/>
  <c r="C90" i="2"/>
  <c r="B90" i="2"/>
  <c r="C89" i="2"/>
  <c r="B89" i="2"/>
  <c r="C88" i="2"/>
  <c r="D88" i="2" s="1"/>
  <c r="E88" i="2" s="1"/>
  <c r="B88" i="2"/>
  <c r="C87" i="2"/>
  <c r="B87" i="2"/>
  <c r="C86" i="2"/>
  <c r="B86" i="2"/>
  <c r="C85" i="2"/>
  <c r="D85" i="2" s="1"/>
  <c r="E85" i="2" s="1"/>
  <c r="B85" i="2"/>
  <c r="C84" i="2"/>
  <c r="B84" i="2"/>
  <c r="C83" i="2"/>
  <c r="B83" i="2"/>
  <c r="C82" i="2"/>
  <c r="B82" i="2"/>
  <c r="D82" i="2" s="1"/>
  <c r="E82" i="2" s="1"/>
  <c r="C81" i="2"/>
  <c r="B81" i="2"/>
  <c r="D81" i="2" s="1"/>
  <c r="E81" i="2" s="1"/>
  <c r="C80" i="2"/>
  <c r="D80" i="2" s="1"/>
  <c r="E80" i="2" s="1"/>
  <c r="B80" i="2"/>
  <c r="C79" i="2"/>
  <c r="B79" i="2"/>
  <c r="D79" i="2" s="1"/>
  <c r="E79" i="2" s="1"/>
  <c r="C78" i="2"/>
  <c r="B78" i="2"/>
  <c r="C77" i="2"/>
  <c r="D77" i="2" s="1"/>
  <c r="E77" i="2" s="1"/>
  <c r="B77" i="2"/>
  <c r="C76" i="2"/>
  <c r="B76" i="2"/>
  <c r="C75" i="2"/>
  <c r="B75" i="2"/>
  <c r="C74" i="2"/>
  <c r="B74" i="2"/>
  <c r="C73" i="2"/>
  <c r="B73" i="2"/>
  <c r="C72" i="2"/>
  <c r="D72" i="2" s="1"/>
  <c r="E72" i="2" s="1"/>
  <c r="B72" i="2"/>
  <c r="C71" i="2"/>
  <c r="B71" i="2"/>
  <c r="C70" i="2"/>
  <c r="B70" i="2"/>
  <c r="C69" i="2"/>
  <c r="D69" i="2" s="1"/>
  <c r="E69" i="2" s="1"/>
  <c r="B69" i="2"/>
  <c r="C68" i="2"/>
  <c r="B68" i="2"/>
  <c r="C67" i="2"/>
  <c r="B67" i="2"/>
  <c r="C66" i="2"/>
  <c r="B66" i="2"/>
  <c r="C65" i="2"/>
  <c r="B65" i="2"/>
  <c r="C64" i="2"/>
  <c r="D64" i="2" s="1"/>
  <c r="E64" i="2" s="1"/>
  <c r="B64" i="2"/>
  <c r="C63" i="2"/>
  <c r="B63" i="2"/>
  <c r="C62" i="2"/>
  <c r="B62" i="2"/>
  <c r="C61" i="2"/>
  <c r="D61" i="2" s="1"/>
  <c r="E61" i="2" s="1"/>
  <c r="B61" i="2"/>
  <c r="C60" i="2"/>
  <c r="D60" i="2" s="1"/>
  <c r="E60" i="2" s="1"/>
  <c r="B60" i="2"/>
  <c r="C59" i="2"/>
  <c r="B59" i="2"/>
  <c r="C58" i="2"/>
  <c r="B58" i="2"/>
  <c r="C57" i="2"/>
  <c r="B57" i="2"/>
  <c r="C56" i="2"/>
  <c r="D56" i="2" s="1"/>
  <c r="E56" i="2" s="1"/>
  <c r="B56" i="2"/>
  <c r="C55" i="2"/>
  <c r="B55" i="2"/>
  <c r="C54" i="2"/>
  <c r="B54" i="2"/>
  <c r="C53" i="2"/>
  <c r="D53" i="2" s="1"/>
  <c r="E53" i="2" s="1"/>
  <c r="B53" i="2"/>
  <c r="C52" i="2"/>
  <c r="D52" i="2" s="1"/>
  <c r="E52" i="2" s="1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D44" i="2" s="1"/>
  <c r="E44" i="2" s="1"/>
  <c r="B44" i="2"/>
  <c r="C43" i="2"/>
  <c r="B43" i="2"/>
  <c r="C42" i="2"/>
  <c r="B42" i="2"/>
  <c r="C41" i="2"/>
  <c r="D41" i="2" s="1"/>
  <c r="E41" i="2" s="1"/>
  <c r="B41" i="2"/>
  <c r="C40" i="2"/>
  <c r="B40" i="2"/>
  <c r="C39" i="2"/>
  <c r="B39" i="2"/>
  <c r="C38" i="2"/>
  <c r="B38" i="2"/>
  <c r="C37" i="2"/>
  <c r="B37" i="2"/>
  <c r="C36" i="2"/>
  <c r="D36" i="2" s="1"/>
  <c r="E36" i="2" s="1"/>
  <c r="B36" i="2"/>
  <c r="C35" i="2"/>
  <c r="B35" i="2"/>
  <c r="C34" i="2"/>
  <c r="B34" i="2"/>
  <c r="C33" i="2"/>
  <c r="D33" i="2" s="1"/>
  <c r="E33" i="2" s="1"/>
  <c r="B33" i="2"/>
  <c r="C32" i="2"/>
  <c r="D32" i="2" s="1"/>
  <c r="E32" i="2" s="1"/>
  <c r="B32" i="2"/>
  <c r="C31" i="2"/>
  <c r="B31" i="2"/>
  <c r="C30" i="2"/>
  <c r="B30" i="2"/>
  <c r="C29" i="2"/>
  <c r="D29" i="2" s="1"/>
  <c r="E29" i="2" s="1"/>
  <c r="B29" i="2"/>
  <c r="C28" i="2"/>
  <c r="B28" i="2"/>
  <c r="C27" i="2"/>
  <c r="B27" i="2"/>
  <c r="B26" i="2"/>
  <c r="D26" i="2" s="1"/>
  <c r="E26" i="2" s="1"/>
  <c r="C25" i="2"/>
  <c r="D25" i="2" s="1"/>
  <c r="E25" i="2" s="1"/>
  <c r="F25" i="2" s="1"/>
  <c r="C18" i="2"/>
  <c r="C20" i="2" s="1"/>
  <c r="C25" i="1"/>
  <c r="D25" i="1" s="1"/>
  <c r="E25" i="1" s="1"/>
  <c r="F25" i="1" s="1"/>
  <c r="C97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B97" i="1"/>
  <c r="D97" i="1" s="1"/>
  <c r="E97" i="1" s="1"/>
  <c r="D26" i="1"/>
  <c r="D31" i="2" l="1"/>
  <c r="E31" i="2" s="1"/>
  <c r="D66" i="2"/>
  <c r="E66" i="2" s="1"/>
  <c r="D65" i="2"/>
  <c r="E65" i="2" s="1"/>
  <c r="D35" i="2"/>
  <c r="E35" i="2" s="1"/>
  <c r="D37" i="2"/>
  <c r="E37" i="2" s="1"/>
  <c r="D45" i="2"/>
  <c r="E45" i="2" s="1"/>
  <c r="D49" i="2"/>
  <c r="E49" i="2" s="1"/>
  <c r="D74" i="2"/>
  <c r="E74" i="2" s="1"/>
  <c r="D87" i="2"/>
  <c r="E87" i="2" s="1"/>
  <c r="D89" i="2"/>
  <c r="E89" i="2" s="1"/>
  <c r="D95" i="2"/>
  <c r="E95" i="2" s="1"/>
  <c r="D97" i="2"/>
  <c r="E97" i="2" s="1"/>
  <c r="D38" i="2"/>
  <c r="E38" i="2" s="1"/>
  <c r="D46" i="2"/>
  <c r="E46" i="2" s="1"/>
  <c r="D57" i="2"/>
  <c r="E57" i="2" s="1"/>
  <c r="D71" i="2"/>
  <c r="E71" i="2" s="1"/>
  <c r="D73" i="2"/>
  <c r="E73" i="2" s="1"/>
  <c r="D90" i="2"/>
  <c r="E90" i="2" s="1"/>
  <c r="D28" i="2"/>
  <c r="E28" i="2" s="1"/>
  <c r="D34" i="2"/>
  <c r="E34" i="2" s="1"/>
  <c r="D39" i="2"/>
  <c r="E39" i="2" s="1"/>
  <c r="D48" i="2"/>
  <c r="E48" i="2" s="1"/>
  <c r="D51" i="2"/>
  <c r="E51" i="2" s="1"/>
  <c r="D54" i="2"/>
  <c r="E54" i="2" s="1"/>
  <c r="D62" i="2"/>
  <c r="E62" i="2" s="1"/>
  <c r="D68" i="2"/>
  <c r="E68" i="2" s="1"/>
  <c r="D76" i="2"/>
  <c r="E76" i="2" s="1"/>
  <c r="D84" i="2"/>
  <c r="E84" i="2" s="1"/>
  <c r="D92" i="2"/>
  <c r="E92" i="2" s="1"/>
  <c r="D30" i="2"/>
  <c r="E30" i="2" s="1"/>
  <c r="D42" i="2"/>
  <c r="E42" i="2" s="1"/>
  <c r="D47" i="2"/>
  <c r="E47" i="2" s="1"/>
  <c r="D67" i="2"/>
  <c r="E67" i="2" s="1"/>
  <c r="D70" i="2"/>
  <c r="E70" i="2" s="1"/>
  <c r="D75" i="2"/>
  <c r="E75" i="2" s="1"/>
  <c r="D78" i="2"/>
  <c r="E78" i="2" s="1"/>
  <c r="D83" i="2"/>
  <c r="E83" i="2" s="1"/>
  <c r="D86" i="2"/>
  <c r="E86" i="2" s="1"/>
  <c r="D91" i="2"/>
  <c r="E91" i="2" s="1"/>
  <c r="D94" i="2"/>
  <c r="E94" i="2" s="1"/>
  <c r="D50" i="2"/>
  <c r="E50" i="2" s="1"/>
  <c r="D58" i="2"/>
  <c r="E58" i="2" s="1"/>
  <c r="D63" i="2"/>
  <c r="E63" i="2" s="1"/>
  <c r="D40" i="2"/>
  <c r="E40" i="2" s="1"/>
  <c r="D27" i="2"/>
  <c r="D59" i="2"/>
  <c r="E59" i="2" s="1"/>
  <c r="D55" i="2"/>
  <c r="E55" i="2" s="1"/>
  <c r="G25" i="2"/>
  <c r="D43" i="2"/>
  <c r="E43" i="2" s="1"/>
  <c r="F26" i="2"/>
  <c r="D54" i="1"/>
  <c r="E54" i="1" s="1"/>
  <c r="D53" i="1"/>
  <c r="E53" i="1" s="1"/>
  <c r="D37" i="1"/>
  <c r="E26" i="1"/>
  <c r="F26" i="1" s="1"/>
  <c r="G25" i="1"/>
  <c r="C16" i="2" l="1"/>
  <c r="C15" i="2"/>
  <c r="G26" i="2"/>
  <c r="E27" i="2"/>
  <c r="F27" i="2" s="1"/>
  <c r="C21" i="2"/>
  <c r="C17" i="2"/>
  <c r="C19" i="2"/>
  <c r="E37" i="1"/>
  <c r="G26" i="1"/>
  <c r="F27" i="1"/>
  <c r="G27" i="2" l="1"/>
  <c r="F28" i="2"/>
  <c r="F28" i="1"/>
  <c r="G27" i="1"/>
  <c r="F29" i="2" l="1"/>
  <c r="G28" i="2"/>
  <c r="G28" i="1"/>
  <c r="F29" i="1"/>
  <c r="F30" i="2" l="1"/>
  <c r="G29" i="2"/>
  <c r="G29" i="1"/>
  <c r="F30" i="1"/>
  <c r="F31" i="2" l="1"/>
  <c r="G30" i="2"/>
  <c r="F31" i="1"/>
  <c r="G30" i="1"/>
  <c r="G31" i="2" l="1"/>
  <c r="F32" i="2"/>
  <c r="F32" i="1"/>
  <c r="G31" i="1"/>
  <c r="F33" i="2" l="1"/>
  <c r="G32" i="2"/>
  <c r="F33" i="1"/>
  <c r="G32" i="1"/>
  <c r="F34" i="2" l="1"/>
  <c r="G33" i="2"/>
  <c r="G33" i="1"/>
  <c r="F34" i="1"/>
  <c r="F35" i="2" l="1"/>
  <c r="G34" i="2"/>
  <c r="F35" i="1"/>
  <c r="G34" i="1"/>
  <c r="G35" i="2" l="1"/>
  <c r="F36" i="2"/>
  <c r="F36" i="1"/>
  <c r="G35" i="1"/>
  <c r="F37" i="2" l="1"/>
  <c r="G36" i="2"/>
  <c r="G36" i="1"/>
  <c r="F37" i="1"/>
  <c r="F38" i="2" l="1"/>
  <c r="G37" i="2"/>
  <c r="G37" i="1"/>
  <c r="F38" i="1"/>
  <c r="F39" i="2" l="1"/>
  <c r="G38" i="2"/>
  <c r="F39" i="1"/>
  <c r="G38" i="1"/>
  <c r="G39" i="2" l="1"/>
  <c r="F40" i="2"/>
  <c r="F40" i="1"/>
  <c r="G39" i="1"/>
  <c r="F41" i="2" l="1"/>
  <c r="G40" i="2"/>
  <c r="G40" i="1"/>
  <c r="F41" i="1"/>
  <c r="F42" i="2" l="1"/>
  <c r="G41" i="2"/>
  <c r="F42" i="1"/>
  <c r="G41" i="1"/>
  <c r="F43" i="2" l="1"/>
  <c r="G42" i="2"/>
  <c r="F43" i="1"/>
  <c r="G42" i="1"/>
  <c r="G43" i="2" l="1"/>
  <c r="F44" i="2"/>
  <c r="F44" i="1"/>
  <c r="G43" i="1"/>
  <c r="F45" i="2" l="1"/>
  <c r="G44" i="2"/>
  <c r="F45" i="1"/>
  <c r="G44" i="1"/>
  <c r="F46" i="2" l="1"/>
  <c r="G45" i="2"/>
  <c r="F46" i="1"/>
  <c r="G45" i="1"/>
  <c r="F47" i="2" l="1"/>
  <c r="G46" i="2"/>
  <c r="F47" i="1"/>
  <c r="G46" i="1"/>
  <c r="G47" i="2" l="1"/>
  <c r="F48" i="2"/>
  <c r="F48" i="1"/>
  <c r="G47" i="1"/>
  <c r="F49" i="2" l="1"/>
  <c r="G48" i="2"/>
  <c r="F49" i="1"/>
  <c r="G48" i="1"/>
  <c r="F50" i="2" l="1"/>
  <c r="G49" i="2"/>
  <c r="G49" i="1"/>
  <c r="F50" i="1"/>
  <c r="F51" i="2" l="1"/>
  <c r="G50" i="2"/>
  <c r="G50" i="1"/>
  <c r="F51" i="1"/>
  <c r="G51" i="2" l="1"/>
  <c r="F52" i="2"/>
  <c r="F52" i="1"/>
  <c r="G51" i="1"/>
  <c r="F53" i="2" l="1"/>
  <c r="G52" i="2"/>
  <c r="F53" i="1"/>
  <c r="G52" i="1"/>
  <c r="F54" i="2" l="1"/>
  <c r="G53" i="2"/>
  <c r="F54" i="1"/>
  <c r="G53" i="1"/>
  <c r="F55" i="2" l="1"/>
  <c r="G54" i="2"/>
  <c r="F55" i="1"/>
  <c r="G54" i="1"/>
  <c r="G55" i="2" l="1"/>
  <c r="F56" i="2"/>
  <c r="G55" i="1"/>
  <c r="F56" i="1"/>
  <c r="F57" i="2" l="1"/>
  <c r="G56" i="2"/>
  <c r="G56" i="1"/>
  <c r="F57" i="1"/>
  <c r="F58" i="2" l="1"/>
  <c r="G57" i="2"/>
  <c r="G57" i="1"/>
  <c r="F58" i="1"/>
  <c r="F59" i="2" l="1"/>
  <c r="G58" i="2"/>
  <c r="F59" i="1"/>
  <c r="G58" i="1"/>
  <c r="G59" i="2" l="1"/>
  <c r="F60" i="2"/>
  <c r="G59" i="1"/>
  <c r="F60" i="1"/>
  <c r="F61" i="2" l="1"/>
  <c r="G60" i="2"/>
  <c r="G60" i="1"/>
  <c r="F61" i="1"/>
  <c r="F62" i="2" l="1"/>
  <c r="G61" i="2"/>
  <c r="F62" i="1"/>
  <c r="G61" i="1"/>
  <c r="F63" i="2" l="1"/>
  <c r="G62" i="2"/>
  <c r="F63" i="1"/>
  <c r="G62" i="1"/>
  <c r="G63" i="2" l="1"/>
  <c r="F64" i="2"/>
  <c r="F64" i="1"/>
  <c r="G63" i="1"/>
  <c r="F65" i="2" l="1"/>
  <c r="G64" i="2"/>
  <c r="F65" i="1"/>
  <c r="G64" i="1"/>
  <c r="G65" i="2" l="1"/>
  <c r="F66" i="2"/>
  <c r="F66" i="1"/>
  <c r="G65" i="1"/>
  <c r="F67" i="2" l="1"/>
  <c r="G66" i="2"/>
  <c r="F67" i="1"/>
  <c r="G66" i="1"/>
  <c r="G67" i="2" l="1"/>
  <c r="F68" i="2"/>
  <c r="F68" i="1"/>
  <c r="G67" i="1"/>
  <c r="F69" i="2" l="1"/>
  <c r="G68" i="2"/>
  <c r="F69" i="1"/>
  <c r="G68" i="1"/>
  <c r="F70" i="2" l="1"/>
  <c r="G69" i="2"/>
  <c r="F70" i="1"/>
  <c r="G69" i="1"/>
  <c r="F71" i="2" l="1"/>
  <c r="G70" i="2"/>
  <c r="G70" i="1"/>
  <c r="F71" i="1"/>
  <c r="G71" i="2" l="1"/>
  <c r="F72" i="2"/>
  <c r="F72" i="1"/>
  <c r="G71" i="1"/>
  <c r="F73" i="2" l="1"/>
  <c r="G72" i="2"/>
  <c r="F73" i="1"/>
  <c r="G72" i="1"/>
  <c r="G73" i="2" l="1"/>
  <c r="F74" i="2"/>
  <c r="F74" i="1"/>
  <c r="G73" i="1"/>
  <c r="F75" i="2" l="1"/>
  <c r="G74" i="2"/>
  <c r="F75" i="1"/>
  <c r="G74" i="1"/>
  <c r="G75" i="2" l="1"/>
  <c r="F76" i="2"/>
  <c r="F76" i="1"/>
  <c r="G75" i="1"/>
  <c r="F77" i="2" l="1"/>
  <c r="G76" i="2"/>
  <c r="G76" i="1"/>
  <c r="F77" i="1"/>
  <c r="G77" i="2" l="1"/>
  <c r="F78" i="2"/>
  <c r="F78" i="1"/>
  <c r="G77" i="1"/>
  <c r="F79" i="2" l="1"/>
  <c r="G78" i="2"/>
  <c r="F79" i="1"/>
  <c r="G78" i="1"/>
  <c r="G79" i="2" l="1"/>
  <c r="F80" i="2"/>
  <c r="G79" i="1"/>
  <c r="F80" i="1"/>
  <c r="F81" i="2" l="1"/>
  <c r="G80" i="2"/>
  <c r="F81" i="1"/>
  <c r="G80" i="1"/>
  <c r="F82" i="2" l="1"/>
  <c r="G81" i="2"/>
  <c r="F82" i="1"/>
  <c r="G81" i="1"/>
  <c r="F83" i="2" l="1"/>
  <c r="G82" i="2"/>
  <c r="G82" i="1"/>
  <c r="F83" i="1"/>
  <c r="G83" i="2" l="1"/>
  <c r="F84" i="2"/>
  <c r="F84" i="1"/>
  <c r="G83" i="1"/>
  <c r="F85" i="2" l="1"/>
  <c r="G84" i="2"/>
  <c r="F85" i="1"/>
  <c r="G84" i="1"/>
  <c r="G85" i="2" l="1"/>
  <c r="F86" i="2"/>
  <c r="G85" i="1"/>
  <c r="F86" i="1"/>
  <c r="F87" i="2" l="1"/>
  <c r="G86" i="2"/>
  <c r="G86" i="1"/>
  <c r="F87" i="1"/>
  <c r="G87" i="2" l="1"/>
  <c r="F88" i="2"/>
  <c r="G87" i="1"/>
  <c r="F88" i="1"/>
  <c r="F89" i="2" l="1"/>
  <c r="G88" i="2"/>
  <c r="G88" i="1"/>
  <c r="F89" i="1"/>
  <c r="F90" i="2" l="1"/>
  <c r="G89" i="2"/>
  <c r="F90" i="1"/>
  <c r="G89" i="1"/>
  <c r="F91" i="2" l="1"/>
  <c r="G90" i="2"/>
  <c r="G90" i="1"/>
  <c r="F91" i="1"/>
  <c r="G91" i="2" l="1"/>
  <c r="F92" i="2"/>
  <c r="F92" i="1"/>
  <c r="G91" i="1"/>
  <c r="F93" i="2" l="1"/>
  <c r="G92" i="2"/>
  <c r="F93" i="1"/>
  <c r="G92" i="1"/>
  <c r="F94" i="2" l="1"/>
  <c r="G93" i="2"/>
  <c r="F94" i="1"/>
  <c r="G93" i="1"/>
  <c r="F95" i="2" l="1"/>
  <c r="G94" i="2"/>
  <c r="F95" i="1"/>
  <c r="G94" i="1"/>
  <c r="G95" i="2" l="1"/>
  <c r="F96" i="2"/>
  <c r="G95" i="1"/>
  <c r="F96" i="1"/>
  <c r="F97" i="2" l="1"/>
  <c r="G97" i="2" s="1"/>
  <c r="C22" i="2" s="1"/>
  <c r="G96" i="2"/>
  <c r="F97" i="1"/>
  <c r="G97" i="1" s="1"/>
  <c r="C22" i="1" s="1"/>
  <c r="G96" i="1"/>
</calcChain>
</file>

<file path=xl/sharedStrings.xml><?xml version="1.0" encoding="utf-8"?>
<sst xmlns="http://schemas.openxmlformats.org/spreadsheetml/2006/main" count="94" uniqueCount="47">
  <si>
    <t>Investimento Inicial:</t>
  </si>
  <si>
    <t>Valor Residual</t>
  </si>
  <si>
    <t>Vida útil (meses)</t>
  </si>
  <si>
    <t>Faturamento mensal</t>
  </si>
  <si>
    <t>TMA a.m.</t>
  </si>
  <si>
    <t>Tributos s/ faturamento:</t>
  </si>
  <si>
    <t>ENTRADAS</t>
  </si>
  <si>
    <t>t</t>
  </si>
  <si>
    <t>CMV</t>
  </si>
  <si>
    <t>INFORMAÇÕES PRELIMINARES</t>
  </si>
  <si>
    <t>CFT=</t>
  </si>
  <si>
    <t>PAYBACK TRADICIONAL</t>
  </si>
  <si>
    <t>PAYBACK DESCONTADO</t>
  </si>
  <si>
    <t>TR (% GLOBAL)</t>
  </si>
  <si>
    <t>Benefícios/Custos (Global)</t>
  </si>
  <si>
    <t>MÉTODOS DE AVALIAÇÃO</t>
  </si>
  <si>
    <t xml:space="preserve">VPL (R$) </t>
  </si>
  <si>
    <t>TIR % a.m.</t>
  </si>
  <si>
    <t>SAÍDAS</t>
  </si>
  <si>
    <t>FLUXO LÍQUIDO</t>
  </si>
  <si>
    <t>a.m.</t>
  </si>
  <si>
    <t>&gt;0</t>
  </si>
  <si>
    <t>&gt;1</t>
  </si>
  <si>
    <t>meses</t>
  </si>
  <si>
    <t>Calcular VP</t>
  </si>
  <si>
    <t>Acumular Vp</t>
  </si>
  <si>
    <t>Identificar Acum &gt;0</t>
  </si>
  <si>
    <t>Observações:</t>
  </si>
  <si>
    <t>1-É uma análise determinística.</t>
  </si>
  <si>
    <t>2-É um Fluxo Convencional.  A TIR pode ser usada.</t>
  </si>
  <si>
    <t>3-O Payback Descontado é inferior aos 48 meses.</t>
  </si>
  <si>
    <t>48 meses</t>
  </si>
  <si>
    <t>Exigência de Payback D &lt;</t>
  </si>
  <si>
    <t>4-VPL &gt;0</t>
  </si>
  <si>
    <t>5-IL &gt;1</t>
  </si>
  <si>
    <t>6-TR&gt;0</t>
  </si>
  <si>
    <t>Taxa de Reinvestimento a.m.</t>
  </si>
  <si>
    <t>Taxa de Financiamento a.m.</t>
  </si>
  <si>
    <t>MTIR a.m.</t>
  </si>
  <si>
    <t>7-TIR&gt;TMA</t>
  </si>
  <si>
    <t>8-MTIR &gt; TMA</t>
  </si>
  <si>
    <t>VPLA</t>
  </si>
  <si>
    <t>Comparação</t>
  </si>
  <si>
    <t>ACEITAR  PROJETO</t>
  </si>
  <si>
    <t>Custo dos Recursos Financeiros a.a.</t>
  </si>
  <si>
    <t>EXEMPLIFICAÇÃO DA RELAÇÃO ENDIVIDAMENTO X CUSTO FINANCEIRO</t>
  </si>
  <si>
    <t>RELAÇÃO D/C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</si>
</sst>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3" formatCode="_-* #,##0.00_-;\-* #,##0.00_-;_-* &quot;-&quot;??_-;_-@_-"/>
    <numFmt numFmtId="164" formatCode="_-[$R$-416]\ * #,##0.00_-;\-[$R$-416]\ * #,##0.00_-;_-[$R$-416]\ * &quot;-&quot;??_-;_-@_-"/>
    <numFmt numFmtId="165" formatCode="_-* #,##0.0000_-;\-* #,##0.0000_-;_-* &quot;-&quot;??_-;_-@_-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164" fontId="2" fillId="0" borderId="1" xfId="0" applyNumberFormat="1" applyFont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10" fontId="2" fillId="3" borderId="1" xfId="0" applyNumberFormat="1" applyFont="1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164" fontId="2" fillId="4" borderId="1" xfId="0" applyNumberFormat="1" applyFont="1" applyFill="1" applyBorder="1"/>
    <xf numFmtId="10" fontId="2" fillId="4" borderId="1" xfId="0" applyNumberFormat="1" applyFont="1" applyFill="1" applyBorder="1"/>
    <xf numFmtId="8" fontId="2" fillId="4" borderId="1" xfId="0" applyNumberFormat="1" applyFont="1" applyFill="1" applyBorder="1"/>
    <xf numFmtId="165" fontId="2" fillId="4" borderId="1" xfId="1" applyNumberFormat="1" applyFont="1" applyFill="1" applyBorder="1"/>
    <xf numFmtId="10" fontId="2" fillId="4" borderId="1" xfId="2" applyNumberFormat="1" applyFont="1" applyFill="1" applyBorder="1"/>
    <xf numFmtId="166" fontId="2" fillId="4" borderId="1" xfId="0" applyNumberFormat="1" applyFont="1" applyFill="1" applyBorder="1"/>
    <xf numFmtId="8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164" fontId="2" fillId="4" borderId="1" xfId="1" applyNumberFormat="1" applyFont="1" applyFill="1" applyBorder="1"/>
    <xf numFmtId="0" fontId="4" fillId="2" borderId="1" xfId="0" applyFont="1" applyFill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9" fontId="6" fillId="2" borderId="15" xfId="0" applyNumberFormat="1" applyFont="1" applyFill="1" applyBorder="1" applyAlignment="1">
      <alignment horizontal="center"/>
    </xf>
    <xf numFmtId="9" fontId="6" fillId="2" borderId="16" xfId="0" applyNumberFormat="1" applyFont="1" applyFill="1" applyBorder="1" applyAlignment="1">
      <alignment horizontal="center"/>
    </xf>
    <xf numFmtId="9" fontId="6" fillId="2" borderId="17" xfId="0" applyNumberFormat="1" applyFont="1" applyFill="1" applyBorder="1" applyAlignment="1">
      <alignment horizontal="center"/>
    </xf>
    <xf numFmtId="9" fontId="6" fillId="2" borderId="18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RELAÇÃO</a:t>
            </a:r>
            <a:r>
              <a:rPr lang="pt-BR" baseline="0"/>
              <a:t> D/C COM CUSTO DOS EMPRÉSTIMOS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'ÍNDICE DC'!$D$10</c:f>
              <c:strCache>
                <c:ptCount val="1"/>
                <c:pt idx="0">
                  <c:v>RELAÇÃO D/C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'ÍNDICE DC'!$D$11:$D$21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5-48BF-BC87-81C29BF4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1974239"/>
        <c:axId val="691977119"/>
      </c:barChart>
      <c:lineChart>
        <c:grouping val="standard"/>
        <c:varyColors val="0"/>
        <c:ser>
          <c:idx val="1"/>
          <c:order val="1"/>
          <c:tx>
            <c:strRef>
              <c:f>'ÍNDICE DC'!$E$10</c:f>
              <c:strCache>
                <c:ptCount val="1"/>
                <c:pt idx="0">
                  <c:v>Custo dos Recursos Financeiros a.a.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'ÍNDICE DC'!$E$11:$E$21</c:f>
              <c:numCache>
                <c:formatCode>0%</c:formatCode>
                <c:ptCount val="11"/>
                <c:pt idx="0">
                  <c:v>0.15</c:v>
                </c:pt>
                <c:pt idx="1">
                  <c:v>0.22</c:v>
                </c:pt>
                <c:pt idx="2">
                  <c:v>0.28999999999999998</c:v>
                </c:pt>
                <c:pt idx="3">
                  <c:v>0.36</c:v>
                </c:pt>
                <c:pt idx="4">
                  <c:v>0.43</c:v>
                </c:pt>
                <c:pt idx="5">
                  <c:v>0.5</c:v>
                </c:pt>
                <c:pt idx="6">
                  <c:v>0.56999999999999995</c:v>
                </c:pt>
                <c:pt idx="7">
                  <c:v>0.64</c:v>
                </c:pt>
                <c:pt idx="8">
                  <c:v>0.71</c:v>
                </c:pt>
                <c:pt idx="9">
                  <c:v>0.78</c:v>
                </c:pt>
                <c:pt idx="10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5-48BF-BC87-81C29BF4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514735"/>
        <c:axId val="691975679"/>
      </c:lineChart>
      <c:catAx>
        <c:axId val="691974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77119"/>
        <c:crosses val="autoZero"/>
        <c:auto val="1"/>
        <c:lblAlgn val="ctr"/>
        <c:lblOffset val="100"/>
        <c:noMultiLvlLbl val="0"/>
      </c:catAx>
      <c:valAx>
        <c:axId val="69197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74239"/>
        <c:crosses val="autoZero"/>
        <c:crossBetween val="between"/>
      </c:valAx>
      <c:valAx>
        <c:axId val="69197567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14735"/>
        <c:crosses val="max"/>
        <c:crossBetween val="between"/>
      </c:valAx>
      <c:catAx>
        <c:axId val="726514735"/>
        <c:scaling>
          <c:orientation val="minMax"/>
        </c:scaling>
        <c:delete val="1"/>
        <c:axPos val="b"/>
        <c:majorTickMark val="none"/>
        <c:minorTickMark val="none"/>
        <c:tickLblPos val="nextTo"/>
        <c:crossAx val="6919756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8</xdr:row>
      <xdr:rowOff>14287</xdr:rowOff>
    </xdr:from>
    <xdr:to>
      <xdr:col>13</xdr:col>
      <xdr:colOff>476250</xdr:colOff>
      <xdr:row>20</xdr:row>
      <xdr:rowOff>228600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2914D8-72A4-9A4A-D463-22128ED4A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B78E-20E4-452D-9A10-A82BA8C268BD}">
  <sheetPr codeName="Planilha1"/>
  <dimension ref="A1:H97"/>
  <sheetViews>
    <sheetView zoomScale="80" zoomScaleNormal="80" workbookViewId="0">
      <selection activeCell="E12" sqref="E12"/>
    </sheetView>
  </sheetViews>
  <sheetFormatPr defaultRowHeight="15" x14ac:dyDescent="0.25"/>
  <cols>
    <col min="1" max="1" width="9.140625" style="1"/>
    <col min="2" max="2" width="28" style="1" customWidth="1"/>
    <col min="3" max="3" width="16.7109375" style="1" bestFit="1" customWidth="1"/>
    <col min="4" max="4" width="17.7109375" style="1" customWidth="1"/>
    <col min="5" max="5" width="18.7109375" style="1" customWidth="1"/>
    <col min="6" max="6" width="16" style="1" bestFit="1" customWidth="1"/>
    <col min="7" max="7" width="18.28515625" style="1" bestFit="1" customWidth="1"/>
    <col min="8" max="16384" width="9.140625" style="1"/>
  </cols>
  <sheetData>
    <row r="1" spans="1:8" x14ac:dyDescent="0.25">
      <c r="B1" s="5" t="s">
        <v>9</v>
      </c>
      <c r="C1" s="5"/>
      <c r="D1" s="20"/>
      <c r="H1" s="21"/>
    </row>
    <row r="2" spans="1:8" x14ac:dyDescent="0.25">
      <c r="A2" s="8">
        <v>1</v>
      </c>
      <c r="B2" s="8" t="s">
        <v>0</v>
      </c>
      <c r="C2" s="7">
        <v>2700000</v>
      </c>
      <c r="D2" s="20"/>
      <c r="H2" s="21"/>
    </row>
    <row r="3" spans="1:8" x14ac:dyDescent="0.25">
      <c r="A3" s="8">
        <v>2</v>
      </c>
      <c r="B3" s="8" t="s">
        <v>1</v>
      </c>
      <c r="C3" s="7">
        <v>1700000</v>
      </c>
      <c r="D3" s="20"/>
      <c r="H3" s="21"/>
    </row>
    <row r="4" spans="1:8" x14ac:dyDescent="0.25">
      <c r="A4" s="8">
        <v>3</v>
      </c>
      <c r="B4" s="8" t="s">
        <v>2</v>
      </c>
      <c r="C4" s="8">
        <v>72</v>
      </c>
      <c r="D4" s="20"/>
      <c r="H4" s="21"/>
    </row>
    <row r="5" spans="1:8" x14ac:dyDescent="0.25">
      <c r="A5" s="8">
        <v>4</v>
      </c>
      <c r="B5" s="8" t="s">
        <v>4</v>
      </c>
      <c r="C5" s="9">
        <v>0.02</v>
      </c>
      <c r="D5" s="20"/>
      <c r="H5" s="21"/>
    </row>
    <row r="6" spans="1:8" x14ac:dyDescent="0.25">
      <c r="A6" s="8">
        <v>5</v>
      </c>
      <c r="B6" s="8" t="s">
        <v>3</v>
      </c>
      <c r="C6" s="7">
        <v>400000</v>
      </c>
      <c r="D6" s="20"/>
      <c r="H6" s="21"/>
    </row>
    <row r="7" spans="1:8" x14ac:dyDescent="0.25">
      <c r="A7" s="8">
        <v>6</v>
      </c>
      <c r="B7" s="8" t="s">
        <v>5</v>
      </c>
      <c r="C7" s="9">
        <v>6.2399999999999997E-2</v>
      </c>
      <c r="D7" s="20"/>
      <c r="H7" s="21"/>
    </row>
    <row r="8" spans="1:8" x14ac:dyDescent="0.25">
      <c r="A8" s="8">
        <v>7</v>
      </c>
      <c r="B8" s="8" t="s">
        <v>8</v>
      </c>
      <c r="C8" s="7">
        <v>200000</v>
      </c>
      <c r="D8" s="20"/>
      <c r="H8" s="21"/>
    </row>
    <row r="9" spans="1:8" x14ac:dyDescent="0.25">
      <c r="A9" s="8">
        <v>8</v>
      </c>
      <c r="B9" s="8" t="s">
        <v>10</v>
      </c>
      <c r="C9" s="7">
        <v>50000</v>
      </c>
      <c r="D9" s="20"/>
      <c r="H9" s="21"/>
    </row>
    <row r="10" spans="1:8" x14ac:dyDescent="0.25">
      <c r="A10" s="11">
        <v>9</v>
      </c>
      <c r="B10" s="11" t="s">
        <v>32</v>
      </c>
      <c r="C10" s="11" t="s">
        <v>31</v>
      </c>
      <c r="D10" s="20"/>
      <c r="H10" s="21"/>
    </row>
    <row r="11" spans="1:8" x14ac:dyDescent="0.25">
      <c r="A11" s="11">
        <v>10</v>
      </c>
      <c r="B11" s="11" t="s">
        <v>36</v>
      </c>
      <c r="C11" s="9">
        <v>0.01</v>
      </c>
      <c r="D11" s="20"/>
      <c r="H11" s="21"/>
    </row>
    <row r="12" spans="1:8" x14ac:dyDescent="0.25">
      <c r="A12" s="11">
        <v>11</v>
      </c>
      <c r="B12" s="11" t="s">
        <v>37</v>
      </c>
      <c r="C12" s="9">
        <v>0.03</v>
      </c>
      <c r="D12" s="20"/>
      <c r="H12" s="21"/>
    </row>
    <row r="13" spans="1:8" x14ac:dyDescent="0.25">
      <c r="A13" s="12"/>
      <c r="B13" s="12"/>
      <c r="C13" s="12"/>
      <c r="D13" s="20"/>
      <c r="H13" s="21"/>
    </row>
    <row r="14" spans="1:8" x14ac:dyDescent="0.25">
      <c r="B14" s="10" t="s">
        <v>15</v>
      </c>
      <c r="E14" s="22"/>
      <c r="F14" s="22"/>
      <c r="G14" s="22"/>
    </row>
    <row r="15" spans="1:8" x14ac:dyDescent="0.25">
      <c r="A15" s="11">
        <v>1</v>
      </c>
      <c r="B15" s="11" t="s">
        <v>17</v>
      </c>
      <c r="C15" s="14"/>
      <c r="D15" s="11" t="s">
        <v>20</v>
      </c>
    </row>
    <row r="16" spans="1:8" x14ac:dyDescent="0.25">
      <c r="A16" s="11">
        <v>2</v>
      </c>
      <c r="B16" s="11" t="s">
        <v>38</v>
      </c>
      <c r="C16" s="14"/>
      <c r="D16" s="11" t="s">
        <v>20</v>
      </c>
    </row>
    <row r="17" spans="1:7" x14ac:dyDescent="0.25">
      <c r="A17" s="11">
        <v>3</v>
      </c>
      <c r="B17" s="11" t="s">
        <v>16</v>
      </c>
      <c r="C17" s="15"/>
      <c r="D17" s="11" t="s">
        <v>21</v>
      </c>
    </row>
    <row r="18" spans="1:7" x14ac:dyDescent="0.25">
      <c r="A18" s="11">
        <v>4</v>
      </c>
      <c r="B18" s="11" t="s">
        <v>41</v>
      </c>
      <c r="C18" s="32"/>
      <c r="D18" s="11" t="s">
        <v>42</v>
      </c>
    </row>
    <row r="19" spans="1:7" x14ac:dyDescent="0.25">
      <c r="A19" s="11">
        <v>5</v>
      </c>
      <c r="B19" s="11" t="s">
        <v>14</v>
      </c>
      <c r="C19" s="16"/>
      <c r="D19" s="11" t="s">
        <v>22</v>
      </c>
    </row>
    <row r="20" spans="1:7" x14ac:dyDescent="0.25">
      <c r="A20" s="11">
        <v>6</v>
      </c>
      <c r="B20" s="11" t="s">
        <v>13</v>
      </c>
      <c r="C20" s="17"/>
      <c r="D20" s="11" t="s">
        <v>21</v>
      </c>
    </row>
    <row r="21" spans="1:7" x14ac:dyDescent="0.25">
      <c r="A21" s="11">
        <v>7</v>
      </c>
      <c r="B21" s="11" t="s">
        <v>11</v>
      </c>
      <c r="C21" s="18"/>
      <c r="D21" s="11" t="s">
        <v>23</v>
      </c>
    </row>
    <row r="22" spans="1:7" x14ac:dyDescent="0.25">
      <c r="A22" s="11">
        <v>8</v>
      </c>
      <c r="B22" s="11" t="s">
        <v>12</v>
      </c>
      <c r="C22" s="18">
        <f>MIN(G26:G98)</f>
        <v>0</v>
      </c>
      <c r="D22" s="11" t="s">
        <v>23</v>
      </c>
    </row>
    <row r="24" spans="1:7" x14ac:dyDescent="0.25">
      <c r="A24" s="4" t="s">
        <v>7</v>
      </c>
      <c r="B24" s="4" t="s">
        <v>6</v>
      </c>
      <c r="C24" s="4" t="s">
        <v>18</v>
      </c>
      <c r="D24" s="11" t="s">
        <v>19</v>
      </c>
      <c r="E24" s="1" t="s">
        <v>24</v>
      </c>
      <c r="F24" s="1" t="s">
        <v>25</v>
      </c>
      <c r="G24" s="1" t="s">
        <v>26</v>
      </c>
    </row>
    <row r="25" spans="1:7" x14ac:dyDescent="0.25">
      <c r="A25" s="2">
        <v>0</v>
      </c>
      <c r="C25" s="3">
        <f>C2</f>
        <v>2700000</v>
      </c>
      <c r="D25" s="6">
        <f>B25-C25</f>
        <v>-2700000</v>
      </c>
      <c r="E25" s="19">
        <f>PV($C$5,A25,,-D25)</f>
        <v>-2700000</v>
      </c>
      <c r="F25" s="19">
        <f>E25</f>
        <v>-2700000</v>
      </c>
      <c r="G25" s="1" t="str">
        <f>IF(F25&gt;0,A25," ")</f>
        <v xml:space="preserve"> </v>
      </c>
    </row>
    <row r="26" spans="1:7" x14ac:dyDescent="0.25">
      <c r="A26" s="2">
        <v>1</v>
      </c>
      <c r="B26" s="3"/>
      <c r="C26" s="3"/>
      <c r="D26" s="6">
        <f t="shared" ref="D26:D89" si="0">B26-C26</f>
        <v>0</v>
      </c>
      <c r="E26" s="19">
        <f t="shared" ref="E26:E89" si="1">PV($C$5,A26,,-D26)</f>
        <v>0</v>
      </c>
      <c r="F26" s="19">
        <f>F25+E26</f>
        <v>-2700000</v>
      </c>
      <c r="G26" s="1" t="str">
        <f t="shared" ref="G26:G89" si="2">IF(F26&gt;0,A26," ")</f>
        <v xml:space="preserve"> </v>
      </c>
    </row>
    <row r="27" spans="1:7" x14ac:dyDescent="0.25">
      <c r="A27" s="2">
        <v>2</v>
      </c>
      <c r="B27" s="3"/>
      <c r="C27" s="3"/>
      <c r="D27" s="6">
        <f t="shared" si="0"/>
        <v>0</v>
      </c>
      <c r="E27" s="19">
        <f t="shared" si="1"/>
        <v>0</v>
      </c>
      <c r="F27" s="19">
        <f t="shared" ref="F27:F90" si="3">F26+E27</f>
        <v>-2700000</v>
      </c>
      <c r="G27" s="1" t="str">
        <f t="shared" si="2"/>
        <v xml:space="preserve"> </v>
      </c>
    </row>
    <row r="28" spans="1:7" x14ac:dyDescent="0.25">
      <c r="A28" s="2">
        <v>3</v>
      </c>
      <c r="B28" s="3"/>
      <c r="C28" s="3"/>
      <c r="D28" s="6">
        <f t="shared" si="0"/>
        <v>0</v>
      </c>
      <c r="E28" s="19">
        <f t="shared" si="1"/>
        <v>0</v>
      </c>
      <c r="F28" s="19">
        <f t="shared" si="3"/>
        <v>-2700000</v>
      </c>
      <c r="G28" s="1" t="str">
        <f t="shared" si="2"/>
        <v xml:space="preserve"> </v>
      </c>
    </row>
    <row r="29" spans="1:7" x14ac:dyDescent="0.25">
      <c r="A29" s="2">
        <v>4</v>
      </c>
      <c r="B29" s="3"/>
      <c r="C29" s="3"/>
      <c r="D29" s="6">
        <f t="shared" si="0"/>
        <v>0</v>
      </c>
      <c r="E29" s="19">
        <f t="shared" si="1"/>
        <v>0</v>
      </c>
      <c r="F29" s="19">
        <f t="shared" si="3"/>
        <v>-2700000</v>
      </c>
      <c r="G29" s="1" t="str">
        <f t="shared" si="2"/>
        <v xml:space="preserve"> </v>
      </c>
    </row>
    <row r="30" spans="1:7" x14ac:dyDescent="0.25">
      <c r="A30" s="2">
        <v>5</v>
      </c>
      <c r="B30" s="3"/>
      <c r="C30" s="3"/>
      <c r="D30" s="6">
        <f t="shared" si="0"/>
        <v>0</v>
      </c>
      <c r="E30" s="19">
        <f t="shared" si="1"/>
        <v>0</v>
      </c>
      <c r="F30" s="19">
        <f t="shared" si="3"/>
        <v>-2700000</v>
      </c>
      <c r="G30" s="1" t="str">
        <f t="shared" si="2"/>
        <v xml:space="preserve"> </v>
      </c>
    </row>
    <row r="31" spans="1:7" x14ac:dyDescent="0.25">
      <c r="A31" s="2">
        <v>6</v>
      </c>
      <c r="B31" s="3"/>
      <c r="C31" s="3"/>
      <c r="D31" s="6">
        <f t="shared" si="0"/>
        <v>0</v>
      </c>
      <c r="E31" s="19">
        <f t="shared" si="1"/>
        <v>0</v>
      </c>
      <c r="F31" s="19">
        <f t="shared" si="3"/>
        <v>-2700000</v>
      </c>
      <c r="G31" s="1" t="str">
        <f t="shared" si="2"/>
        <v xml:space="preserve"> </v>
      </c>
    </row>
    <row r="32" spans="1:7" x14ac:dyDescent="0.25">
      <c r="A32" s="2">
        <v>7</v>
      </c>
      <c r="B32" s="3"/>
      <c r="C32" s="3"/>
      <c r="D32" s="6">
        <f t="shared" si="0"/>
        <v>0</v>
      </c>
      <c r="E32" s="19">
        <f t="shared" si="1"/>
        <v>0</v>
      </c>
      <c r="F32" s="19">
        <f t="shared" si="3"/>
        <v>-2700000</v>
      </c>
      <c r="G32" s="1" t="str">
        <f t="shared" si="2"/>
        <v xml:space="preserve"> </v>
      </c>
    </row>
    <row r="33" spans="1:7" x14ac:dyDescent="0.25">
      <c r="A33" s="2">
        <v>8</v>
      </c>
      <c r="B33" s="3"/>
      <c r="C33" s="3"/>
      <c r="D33" s="6">
        <f t="shared" si="0"/>
        <v>0</v>
      </c>
      <c r="E33" s="19">
        <f t="shared" si="1"/>
        <v>0</v>
      </c>
      <c r="F33" s="19">
        <f t="shared" si="3"/>
        <v>-2700000</v>
      </c>
      <c r="G33" s="1" t="str">
        <f t="shared" si="2"/>
        <v xml:space="preserve"> </v>
      </c>
    </row>
    <row r="34" spans="1:7" x14ac:dyDescent="0.25">
      <c r="A34" s="2">
        <v>9</v>
      </c>
      <c r="B34" s="3"/>
      <c r="C34" s="3"/>
      <c r="D34" s="6">
        <f t="shared" si="0"/>
        <v>0</v>
      </c>
      <c r="E34" s="19">
        <f t="shared" si="1"/>
        <v>0</v>
      </c>
      <c r="F34" s="19">
        <f t="shared" si="3"/>
        <v>-2700000</v>
      </c>
      <c r="G34" s="1" t="str">
        <f t="shared" si="2"/>
        <v xml:space="preserve"> </v>
      </c>
    </row>
    <row r="35" spans="1:7" x14ac:dyDescent="0.25">
      <c r="A35" s="2">
        <v>10</v>
      </c>
      <c r="B35" s="3"/>
      <c r="C35" s="3"/>
      <c r="D35" s="6">
        <f t="shared" si="0"/>
        <v>0</v>
      </c>
      <c r="E35" s="19">
        <f t="shared" si="1"/>
        <v>0</v>
      </c>
      <c r="F35" s="19">
        <f t="shared" si="3"/>
        <v>-2700000</v>
      </c>
      <c r="G35" s="1" t="str">
        <f t="shared" si="2"/>
        <v xml:space="preserve"> </v>
      </c>
    </row>
    <row r="36" spans="1:7" x14ac:dyDescent="0.25">
      <c r="A36" s="2">
        <v>11</v>
      </c>
      <c r="B36" s="3"/>
      <c r="C36" s="3"/>
      <c r="D36" s="6">
        <f t="shared" si="0"/>
        <v>0</v>
      </c>
      <c r="E36" s="19">
        <f t="shared" si="1"/>
        <v>0</v>
      </c>
      <c r="F36" s="19">
        <f t="shared" si="3"/>
        <v>-2700000</v>
      </c>
      <c r="G36" s="1" t="str">
        <f t="shared" si="2"/>
        <v xml:space="preserve"> </v>
      </c>
    </row>
    <row r="37" spans="1:7" x14ac:dyDescent="0.25">
      <c r="A37" s="2">
        <v>12</v>
      </c>
      <c r="B37" s="3"/>
      <c r="C37" s="3"/>
      <c r="D37" s="6">
        <f t="shared" si="0"/>
        <v>0</v>
      </c>
      <c r="E37" s="19">
        <f t="shared" si="1"/>
        <v>0</v>
      </c>
      <c r="F37" s="19">
        <f t="shared" si="3"/>
        <v>-2700000</v>
      </c>
      <c r="G37" s="1" t="str">
        <f t="shared" si="2"/>
        <v xml:space="preserve"> </v>
      </c>
    </row>
    <row r="38" spans="1:7" x14ac:dyDescent="0.25">
      <c r="A38" s="2">
        <v>13</v>
      </c>
      <c r="B38" s="3"/>
      <c r="C38" s="3"/>
      <c r="D38" s="6">
        <f t="shared" si="0"/>
        <v>0</v>
      </c>
      <c r="E38" s="19">
        <f t="shared" si="1"/>
        <v>0</v>
      </c>
      <c r="F38" s="19">
        <f t="shared" si="3"/>
        <v>-2700000</v>
      </c>
      <c r="G38" s="1" t="str">
        <f t="shared" si="2"/>
        <v xml:space="preserve"> </v>
      </c>
    </row>
    <row r="39" spans="1:7" x14ac:dyDescent="0.25">
      <c r="A39" s="2">
        <v>14</v>
      </c>
      <c r="B39" s="3"/>
      <c r="C39" s="3"/>
      <c r="D39" s="6">
        <f t="shared" si="0"/>
        <v>0</v>
      </c>
      <c r="E39" s="19">
        <f t="shared" si="1"/>
        <v>0</v>
      </c>
      <c r="F39" s="19">
        <f t="shared" si="3"/>
        <v>-2700000</v>
      </c>
      <c r="G39" s="1" t="str">
        <f t="shared" si="2"/>
        <v xml:space="preserve"> </v>
      </c>
    </row>
    <row r="40" spans="1:7" x14ac:dyDescent="0.25">
      <c r="A40" s="2">
        <v>15</v>
      </c>
      <c r="B40" s="3"/>
      <c r="C40" s="3"/>
      <c r="D40" s="6">
        <f t="shared" si="0"/>
        <v>0</v>
      </c>
      <c r="E40" s="19">
        <f t="shared" si="1"/>
        <v>0</v>
      </c>
      <c r="F40" s="19">
        <f t="shared" si="3"/>
        <v>-2700000</v>
      </c>
      <c r="G40" s="1" t="str">
        <f t="shared" si="2"/>
        <v xml:space="preserve"> </v>
      </c>
    </row>
    <row r="41" spans="1:7" x14ac:dyDescent="0.25">
      <c r="A41" s="2">
        <v>16</v>
      </c>
      <c r="B41" s="3"/>
      <c r="C41" s="3"/>
      <c r="D41" s="6">
        <f t="shared" si="0"/>
        <v>0</v>
      </c>
      <c r="E41" s="19">
        <f t="shared" si="1"/>
        <v>0</v>
      </c>
      <c r="F41" s="19">
        <f t="shared" si="3"/>
        <v>-2700000</v>
      </c>
      <c r="G41" s="1" t="str">
        <f t="shared" si="2"/>
        <v xml:space="preserve"> </v>
      </c>
    </row>
    <row r="42" spans="1:7" x14ac:dyDescent="0.25">
      <c r="A42" s="2">
        <v>17</v>
      </c>
      <c r="B42" s="3"/>
      <c r="C42" s="3"/>
      <c r="D42" s="6">
        <f t="shared" si="0"/>
        <v>0</v>
      </c>
      <c r="E42" s="19">
        <f t="shared" si="1"/>
        <v>0</v>
      </c>
      <c r="F42" s="19">
        <f t="shared" si="3"/>
        <v>-2700000</v>
      </c>
      <c r="G42" s="1" t="str">
        <f t="shared" si="2"/>
        <v xml:space="preserve"> </v>
      </c>
    </row>
    <row r="43" spans="1:7" x14ac:dyDescent="0.25">
      <c r="A43" s="2">
        <v>18</v>
      </c>
      <c r="B43" s="3"/>
      <c r="C43" s="3"/>
      <c r="D43" s="6">
        <f t="shared" si="0"/>
        <v>0</v>
      </c>
      <c r="E43" s="19">
        <f t="shared" si="1"/>
        <v>0</v>
      </c>
      <c r="F43" s="19">
        <f t="shared" si="3"/>
        <v>-2700000</v>
      </c>
      <c r="G43" s="1" t="str">
        <f t="shared" si="2"/>
        <v xml:space="preserve"> </v>
      </c>
    </row>
    <row r="44" spans="1:7" x14ac:dyDescent="0.25">
      <c r="A44" s="2">
        <v>19</v>
      </c>
      <c r="B44" s="3"/>
      <c r="C44" s="3"/>
      <c r="D44" s="6">
        <f t="shared" si="0"/>
        <v>0</v>
      </c>
      <c r="E44" s="19">
        <f t="shared" si="1"/>
        <v>0</v>
      </c>
      <c r="F44" s="19">
        <f t="shared" si="3"/>
        <v>-2700000</v>
      </c>
      <c r="G44" s="1" t="str">
        <f t="shared" si="2"/>
        <v xml:space="preserve"> </v>
      </c>
    </row>
    <row r="45" spans="1:7" x14ac:dyDescent="0.25">
      <c r="A45" s="2">
        <v>20</v>
      </c>
      <c r="B45" s="3"/>
      <c r="C45" s="3"/>
      <c r="D45" s="6">
        <f t="shared" si="0"/>
        <v>0</v>
      </c>
      <c r="E45" s="19">
        <f t="shared" si="1"/>
        <v>0</v>
      </c>
      <c r="F45" s="19">
        <f t="shared" si="3"/>
        <v>-2700000</v>
      </c>
      <c r="G45" s="1" t="str">
        <f t="shared" si="2"/>
        <v xml:space="preserve"> </v>
      </c>
    </row>
    <row r="46" spans="1:7" x14ac:dyDescent="0.25">
      <c r="A46" s="2">
        <v>21</v>
      </c>
      <c r="B46" s="3"/>
      <c r="C46" s="3"/>
      <c r="D46" s="6">
        <f t="shared" si="0"/>
        <v>0</v>
      </c>
      <c r="E46" s="19">
        <f t="shared" si="1"/>
        <v>0</v>
      </c>
      <c r="F46" s="19">
        <f t="shared" si="3"/>
        <v>-2700000</v>
      </c>
      <c r="G46" s="1" t="str">
        <f t="shared" si="2"/>
        <v xml:space="preserve"> </v>
      </c>
    </row>
    <row r="47" spans="1:7" x14ac:dyDescent="0.25">
      <c r="A47" s="2">
        <v>22</v>
      </c>
      <c r="B47" s="3"/>
      <c r="C47" s="3"/>
      <c r="D47" s="6">
        <f t="shared" si="0"/>
        <v>0</v>
      </c>
      <c r="E47" s="19">
        <f t="shared" si="1"/>
        <v>0</v>
      </c>
      <c r="F47" s="19">
        <f t="shared" si="3"/>
        <v>-2700000</v>
      </c>
      <c r="G47" s="1" t="str">
        <f t="shared" si="2"/>
        <v xml:space="preserve"> </v>
      </c>
    </row>
    <row r="48" spans="1:7" x14ac:dyDescent="0.25">
      <c r="A48" s="2">
        <v>23</v>
      </c>
      <c r="B48" s="3"/>
      <c r="C48" s="3"/>
      <c r="D48" s="6">
        <f t="shared" si="0"/>
        <v>0</v>
      </c>
      <c r="E48" s="19">
        <f t="shared" si="1"/>
        <v>0</v>
      </c>
      <c r="F48" s="19">
        <f t="shared" si="3"/>
        <v>-2700000</v>
      </c>
      <c r="G48" s="1" t="str">
        <f t="shared" si="2"/>
        <v xml:space="preserve"> </v>
      </c>
    </row>
    <row r="49" spans="1:7" x14ac:dyDescent="0.25">
      <c r="A49" s="2">
        <v>24</v>
      </c>
      <c r="B49" s="3"/>
      <c r="C49" s="3"/>
      <c r="D49" s="6">
        <f t="shared" si="0"/>
        <v>0</v>
      </c>
      <c r="E49" s="19">
        <f t="shared" si="1"/>
        <v>0</v>
      </c>
      <c r="F49" s="19">
        <f t="shared" si="3"/>
        <v>-2700000</v>
      </c>
      <c r="G49" s="1" t="str">
        <f t="shared" si="2"/>
        <v xml:space="preserve"> </v>
      </c>
    </row>
    <row r="50" spans="1:7" x14ac:dyDescent="0.25">
      <c r="A50" s="2">
        <v>25</v>
      </c>
      <c r="B50" s="3"/>
      <c r="C50" s="3"/>
      <c r="D50" s="6">
        <f t="shared" si="0"/>
        <v>0</v>
      </c>
      <c r="E50" s="19">
        <f t="shared" si="1"/>
        <v>0</v>
      </c>
      <c r="F50" s="19">
        <f t="shared" si="3"/>
        <v>-2700000</v>
      </c>
      <c r="G50" s="1" t="str">
        <f t="shared" si="2"/>
        <v xml:space="preserve"> </v>
      </c>
    </row>
    <row r="51" spans="1:7" x14ac:dyDescent="0.25">
      <c r="A51" s="2">
        <v>26</v>
      </c>
      <c r="B51" s="3"/>
      <c r="C51" s="3"/>
      <c r="D51" s="6">
        <f t="shared" si="0"/>
        <v>0</v>
      </c>
      <c r="E51" s="19">
        <f t="shared" si="1"/>
        <v>0</v>
      </c>
      <c r="F51" s="19">
        <f t="shared" si="3"/>
        <v>-2700000</v>
      </c>
      <c r="G51" s="1" t="str">
        <f t="shared" si="2"/>
        <v xml:space="preserve"> </v>
      </c>
    </row>
    <row r="52" spans="1:7" x14ac:dyDescent="0.25">
      <c r="A52" s="2">
        <v>27</v>
      </c>
      <c r="B52" s="3"/>
      <c r="C52" s="3"/>
      <c r="D52" s="6">
        <f t="shared" si="0"/>
        <v>0</v>
      </c>
      <c r="E52" s="19">
        <f t="shared" si="1"/>
        <v>0</v>
      </c>
      <c r="F52" s="19">
        <f t="shared" si="3"/>
        <v>-2700000</v>
      </c>
      <c r="G52" s="1" t="str">
        <f t="shared" si="2"/>
        <v xml:space="preserve"> </v>
      </c>
    </row>
    <row r="53" spans="1:7" x14ac:dyDescent="0.25">
      <c r="A53" s="2">
        <v>28</v>
      </c>
      <c r="B53" s="3"/>
      <c r="C53" s="3"/>
      <c r="D53" s="6">
        <f t="shared" si="0"/>
        <v>0</v>
      </c>
      <c r="E53" s="19">
        <f t="shared" si="1"/>
        <v>0</v>
      </c>
      <c r="F53" s="19">
        <f t="shared" si="3"/>
        <v>-2700000</v>
      </c>
      <c r="G53" s="1" t="str">
        <f t="shared" si="2"/>
        <v xml:space="preserve"> </v>
      </c>
    </row>
    <row r="54" spans="1:7" x14ac:dyDescent="0.25">
      <c r="A54" s="2">
        <v>29</v>
      </c>
      <c r="B54" s="3"/>
      <c r="C54" s="3"/>
      <c r="D54" s="6">
        <f t="shared" si="0"/>
        <v>0</v>
      </c>
      <c r="E54" s="19">
        <f t="shared" si="1"/>
        <v>0</v>
      </c>
      <c r="F54" s="19">
        <f t="shared" si="3"/>
        <v>-2700000</v>
      </c>
      <c r="G54" s="1" t="str">
        <f t="shared" si="2"/>
        <v xml:space="preserve"> </v>
      </c>
    </row>
    <row r="55" spans="1:7" x14ac:dyDescent="0.25">
      <c r="A55" s="2">
        <v>30</v>
      </c>
      <c r="B55" s="3"/>
      <c r="C55" s="3"/>
      <c r="D55" s="6">
        <f t="shared" si="0"/>
        <v>0</v>
      </c>
      <c r="E55" s="19">
        <f t="shared" si="1"/>
        <v>0</v>
      </c>
      <c r="F55" s="19">
        <f t="shared" si="3"/>
        <v>-2700000</v>
      </c>
      <c r="G55" s="1" t="str">
        <f t="shared" si="2"/>
        <v xml:space="preserve"> </v>
      </c>
    </row>
    <row r="56" spans="1:7" x14ac:dyDescent="0.25">
      <c r="A56" s="2">
        <v>31</v>
      </c>
      <c r="B56" s="3"/>
      <c r="C56" s="3"/>
      <c r="D56" s="6">
        <f t="shared" si="0"/>
        <v>0</v>
      </c>
      <c r="E56" s="19">
        <f t="shared" si="1"/>
        <v>0</v>
      </c>
      <c r="F56" s="19">
        <f t="shared" si="3"/>
        <v>-2700000</v>
      </c>
      <c r="G56" s="1" t="str">
        <f t="shared" si="2"/>
        <v xml:space="preserve"> </v>
      </c>
    </row>
    <row r="57" spans="1:7" x14ac:dyDescent="0.25">
      <c r="A57" s="2">
        <v>32</v>
      </c>
      <c r="B57" s="3"/>
      <c r="C57" s="3"/>
      <c r="D57" s="6">
        <f t="shared" si="0"/>
        <v>0</v>
      </c>
      <c r="E57" s="19">
        <f t="shared" si="1"/>
        <v>0</v>
      </c>
      <c r="F57" s="19">
        <f t="shared" si="3"/>
        <v>-2700000</v>
      </c>
      <c r="G57" s="1" t="str">
        <f t="shared" si="2"/>
        <v xml:space="preserve"> </v>
      </c>
    </row>
    <row r="58" spans="1:7" x14ac:dyDescent="0.25">
      <c r="A58" s="2">
        <v>33</v>
      </c>
      <c r="B58" s="3"/>
      <c r="C58" s="3"/>
      <c r="D58" s="6">
        <f t="shared" si="0"/>
        <v>0</v>
      </c>
      <c r="E58" s="19">
        <f t="shared" si="1"/>
        <v>0</v>
      </c>
      <c r="F58" s="19">
        <f t="shared" si="3"/>
        <v>-2700000</v>
      </c>
      <c r="G58" s="1" t="str">
        <f t="shared" si="2"/>
        <v xml:space="preserve"> </v>
      </c>
    </row>
    <row r="59" spans="1:7" x14ac:dyDescent="0.25">
      <c r="A59" s="2">
        <v>34</v>
      </c>
      <c r="B59" s="3"/>
      <c r="C59" s="3"/>
      <c r="D59" s="6">
        <f t="shared" si="0"/>
        <v>0</v>
      </c>
      <c r="E59" s="19">
        <f t="shared" si="1"/>
        <v>0</v>
      </c>
      <c r="F59" s="19">
        <f t="shared" si="3"/>
        <v>-2700000</v>
      </c>
      <c r="G59" s="1" t="str">
        <f t="shared" si="2"/>
        <v xml:space="preserve"> </v>
      </c>
    </row>
    <row r="60" spans="1:7" x14ac:dyDescent="0.25">
      <c r="A60" s="2">
        <v>35</v>
      </c>
      <c r="B60" s="3"/>
      <c r="C60" s="3"/>
      <c r="D60" s="6">
        <f t="shared" si="0"/>
        <v>0</v>
      </c>
      <c r="E60" s="19">
        <f t="shared" si="1"/>
        <v>0</v>
      </c>
      <c r="F60" s="19">
        <f t="shared" si="3"/>
        <v>-2700000</v>
      </c>
      <c r="G60" s="1" t="str">
        <f t="shared" si="2"/>
        <v xml:space="preserve"> </v>
      </c>
    </row>
    <row r="61" spans="1:7" x14ac:dyDescent="0.25">
      <c r="A61" s="2">
        <v>36</v>
      </c>
      <c r="B61" s="3"/>
      <c r="C61" s="3"/>
      <c r="D61" s="6">
        <f t="shared" si="0"/>
        <v>0</v>
      </c>
      <c r="E61" s="19">
        <f t="shared" si="1"/>
        <v>0</v>
      </c>
      <c r="F61" s="19">
        <f t="shared" si="3"/>
        <v>-2700000</v>
      </c>
      <c r="G61" s="1" t="str">
        <f t="shared" si="2"/>
        <v xml:space="preserve"> </v>
      </c>
    </row>
    <row r="62" spans="1:7" x14ac:dyDescent="0.25">
      <c r="A62" s="2">
        <v>37</v>
      </c>
      <c r="B62" s="3"/>
      <c r="C62" s="3"/>
      <c r="D62" s="6">
        <f t="shared" si="0"/>
        <v>0</v>
      </c>
      <c r="E62" s="19">
        <f t="shared" si="1"/>
        <v>0</v>
      </c>
      <c r="F62" s="19">
        <f t="shared" si="3"/>
        <v>-2700000</v>
      </c>
      <c r="G62" s="1" t="str">
        <f t="shared" si="2"/>
        <v xml:space="preserve"> </v>
      </c>
    </row>
    <row r="63" spans="1:7" x14ac:dyDescent="0.25">
      <c r="A63" s="2">
        <v>38</v>
      </c>
      <c r="B63" s="3"/>
      <c r="C63" s="3"/>
      <c r="D63" s="6">
        <f t="shared" si="0"/>
        <v>0</v>
      </c>
      <c r="E63" s="19">
        <f t="shared" si="1"/>
        <v>0</v>
      </c>
      <c r="F63" s="19">
        <f t="shared" si="3"/>
        <v>-2700000</v>
      </c>
      <c r="G63" s="1" t="str">
        <f t="shared" si="2"/>
        <v xml:space="preserve"> </v>
      </c>
    </row>
    <row r="64" spans="1:7" x14ac:dyDescent="0.25">
      <c r="A64" s="2">
        <v>39</v>
      </c>
      <c r="B64" s="3"/>
      <c r="C64" s="3"/>
      <c r="D64" s="6">
        <f t="shared" si="0"/>
        <v>0</v>
      </c>
      <c r="E64" s="19">
        <f t="shared" si="1"/>
        <v>0</v>
      </c>
      <c r="F64" s="19">
        <f t="shared" si="3"/>
        <v>-2700000</v>
      </c>
      <c r="G64" s="1" t="str">
        <f t="shared" si="2"/>
        <v xml:space="preserve"> </v>
      </c>
    </row>
    <row r="65" spans="1:7" x14ac:dyDescent="0.25">
      <c r="A65" s="2">
        <v>40</v>
      </c>
      <c r="B65" s="3"/>
      <c r="C65" s="3"/>
      <c r="D65" s="6">
        <f t="shared" si="0"/>
        <v>0</v>
      </c>
      <c r="E65" s="19">
        <f t="shared" si="1"/>
        <v>0</v>
      </c>
      <c r="F65" s="19">
        <f t="shared" si="3"/>
        <v>-2700000</v>
      </c>
      <c r="G65" s="1" t="str">
        <f t="shared" si="2"/>
        <v xml:space="preserve"> </v>
      </c>
    </row>
    <row r="66" spans="1:7" x14ac:dyDescent="0.25">
      <c r="A66" s="2">
        <v>41</v>
      </c>
      <c r="B66" s="3"/>
      <c r="C66" s="3"/>
      <c r="D66" s="6">
        <f t="shared" si="0"/>
        <v>0</v>
      </c>
      <c r="E66" s="19">
        <f t="shared" si="1"/>
        <v>0</v>
      </c>
      <c r="F66" s="19">
        <f t="shared" si="3"/>
        <v>-2700000</v>
      </c>
      <c r="G66" s="1" t="str">
        <f t="shared" si="2"/>
        <v xml:space="preserve"> </v>
      </c>
    </row>
    <row r="67" spans="1:7" x14ac:dyDescent="0.25">
      <c r="A67" s="2">
        <v>42</v>
      </c>
      <c r="B67" s="3"/>
      <c r="C67" s="3"/>
      <c r="D67" s="6">
        <f t="shared" si="0"/>
        <v>0</v>
      </c>
      <c r="E67" s="19">
        <f t="shared" si="1"/>
        <v>0</v>
      </c>
      <c r="F67" s="19">
        <f t="shared" si="3"/>
        <v>-2700000</v>
      </c>
      <c r="G67" s="1" t="str">
        <f t="shared" si="2"/>
        <v xml:space="preserve"> </v>
      </c>
    </row>
    <row r="68" spans="1:7" x14ac:dyDescent="0.25">
      <c r="A68" s="2">
        <v>43</v>
      </c>
      <c r="B68" s="3"/>
      <c r="C68" s="3"/>
      <c r="D68" s="6">
        <f t="shared" si="0"/>
        <v>0</v>
      </c>
      <c r="E68" s="19">
        <f t="shared" si="1"/>
        <v>0</v>
      </c>
      <c r="F68" s="19">
        <f t="shared" si="3"/>
        <v>-2700000</v>
      </c>
      <c r="G68" s="1" t="str">
        <f t="shared" si="2"/>
        <v xml:space="preserve"> </v>
      </c>
    </row>
    <row r="69" spans="1:7" x14ac:dyDescent="0.25">
      <c r="A69" s="2">
        <v>44</v>
      </c>
      <c r="B69" s="3"/>
      <c r="C69" s="3"/>
      <c r="D69" s="6">
        <f t="shared" si="0"/>
        <v>0</v>
      </c>
      <c r="E69" s="19">
        <f t="shared" si="1"/>
        <v>0</v>
      </c>
      <c r="F69" s="19">
        <f t="shared" si="3"/>
        <v>-2700000</v>
      </c>
      <c r="G69" s="1" t="str">
        <f t="shared" si="2"/>
        <v xml:space="preserve"> </v>
      </c>
    </row>
    <row r="70" spans="1:7" x14ac:dyDescent="0.25">
      <c r="A70" s="2">
        <v>45</v>
      </c>
      <c r="B70" s="3"/>
      <c r="C70" s="3"/>
      <c r="D70" s="6">
        <f t="shared" si="0"/>
        <v>0</v>
      </c>
      <c r="E70" s="19">
        <f t="shared" si="1"/>
        <v>0</v>
      </c>
      <c r="F70" s="19">
        <f t="shared" si="3"/>
        <v>-2700000</v>
      </c>
      <c r="G70" s="1" t="str">
        <f t="shared" si="2"/>
        <v xml:space="preserve"> </v>
      </c>
    </row>
    <row r="71" spans="1:7" x14ac:dyDescent="0.25">
      <c r="A71" s="2">
        <v>46</v>
      </c>
      <c r="B71" s="3"/>
      <c r="C71" s="3"/>
      <c r="D71" s="6">
        <f t="shared" si="0"/>
        <v>0</v>
      </c>
      <c r="E71" s="19">
        <f t="shared" si="1"/>
        <v>0</v>
      </c>
      <c r="F71" s="19">
        <f t="shared" si="3"/>
        <v>-2700000</v>
      </c>
      <c r="G71" s="1" t="str">
        <f t="shared" si="2"/>
        <v xml:space="preserve"> </v>
      </c>
    </row>
    <row r="72" spans="1:7" x14ac:dyDescent="0.25">
      <c r="A72" s="2">
        <v>47</v>
      </c>
      <c r="B72" s="3"/>
      <c r="C72" s="3"/>
      <c r="D72" s="6">
        <f t="shared" si="0"/>
        <v>0</v>
      </c>
      <c r="E72" s="19">
        <f t="shared" si="1"/>
        <v>0</v>
      </c>
      <c r="F72" s="19">
        <f t="shared" si="3"/>
        <v>-2700000</v>
      </c>
      <c r="G72" s="1" t="str">
        <f t="shared" si="2"/>
        <v xml:space="preserve"> </v>
      </c>
    </row>
    <row r="73" spans="1:7" x14ac:dyDescent="0.25">
      <c r="A73" s="2">
        <v>48</v>
      </c>
      <c r="B73" s="3"/>
      <c r="C73" s="3"/>
      <c r="D73" s="6">
        <f t="shared" si="0"/>
        <v>0</v>
      </c>
      <c r="E73" s="19">
        <f t="shared" si="1"/>
        <v>0</v>
      </c>
      <c r="F73" s="19">
        <f t="shared" si="3"/>
        <v>-2700000</v>
      </c>
      <c r="G73" s="1" t="str">
        <f t="shared" si="2"/>
        <v xml:space="preserve"> </v>
      </c>
    </row>
    <row r="74" spans="1:7" x14ac:dyDescent="0.25">
      <c r="A74" s="2">
        <v>49</v>
      </c>
      <c r="B74" s="3"/>
      <c r="C74" s="3"/>
      <c r="D74" s="6">
        <f t="shared" si="0"/>
        <v>0</v>
      </c>
      <c r="E74" s="19">
        <f t="shared" si="1"/>
        <v>0</v>
      </c>
      <c r="F74" s="19">
        <f t="shared" si="3"/>
        <v>-2700000</v>
      </c>
      <c r="G74" s="1" t="str">
        <f t="shared" si="2"/>
        <v xml:space="preserve"> </v>
      </c>
    </row>
    <row r="75" spans="1:7" x14ac:dyDescent="0.25">
      <c r="A75" s="2">
        <v>50</v>
      </c>
      <c r="B75" s="3"/>
      <c r="C75" s="3"/>
      <c r="D75" s="6">
        <f t="shared" si="0"/>
        <v>0</v>
      </c>
      <c r="E75" s="19">
        <f t="shared" si="1"/>
        <v>0</v>
      </c>
      <c r="F75" s="19">
        <f t="shared" si="3"/>
        <v>-2700000</v>
      </c>
      <c r="G75" s="1" t="str">
        <f t="shared" si="2"/>
        <v xml:space="preserve"> </v>
      </c>
    </row>
    <row r="76" spans="1:7" x14ac:dyDescent="0.25">
      <c r="A76" s="2">
        <v>51</v>
      </c>
      <c r="B76" s="3"/>
      <c r="C76" s="3"/>
      <c r="D76" s="6">
        <f t="shared" si="0"/>
        <v>0</v>
      </c>
      <c r="E76" s="19">
        <f t="shared" si="1"/>
        <v>0</v>
      </c>
      <c r="F76" s="19">
        <f t="shared" si="3"/>
        <v>-2700000</v>
      </c>
      <c r="G76" s="1" t="str">
        <f t="shared" si="2"/>
        <v xml:space="preserve"> </v>
      </c>
    </row>
    <row r="77" spans="1:7" x14ac:dyDescent="0.25">
      <c r="A77" s="2">
        <v>52</v>
      </c>
      <c r="B77" s="3"/>
      <c r="C77" s="3"/>
      <c r="D77" s="6">
        <f t="shared" si="0"/>
        <v>0</v>
      </c>
      <c r="E77" s="19">
        <f t="shared" si="1"/>
        <v>0</v>
      </c>
      <c r="F77" s="19">
        <f t="shared" si="3"/>
        <v>-2700000</v>
      </c>
      <c r="G77" s="1" t="str">
        <f t="shared" si="2"/>
        <v xml:space="preserve"> </v>
      </c>
    </row>
    <row r="78" spans="1:7" x14ac:dyDescent="0.25">
      <c r="A78" s="2">
        <v>53</v>
      </c>
      <c r="B78" s="3"/>
      <c r="C78" s="3"/>
      <c r="D78" s="6">
        <f t="shared" si="0"/>
        <v>0</v>
      </c>
      <c r="E78" s="19">
        <f t="shared" si="1"/>
        <v>0</v>
      </c>
      <c r="F78" s="19">
        <f t="shared" si="3"/>
        <v>-2700000</v>
      </c>
      <c r="G78" s="1" t="str">
        <f t="shared" si="2"/>
        <v xml:space="preserve"> </v>
      </c>
    </row>
    <row r="79" spans="1:7" x14ac:dyDescent="0.25">
      <c r="A79" s="2">
        <v>54</v>
      </c>
      <c r="B79" s="3"/>
      <c r="C79" s="3"/>
      <c r="D79" s="6">
        <f t="shared" si="0"/>
        <v>0</v>
      </c>
      <c r="E79" s="19">
        <f t="shared" si="1"/>
        <v>0</v>
      </c>
      <c r="F79" s="19">
        <f t="shared" si="3"/>
        <v>-2700000</v>
      </c>
      <c r="G79" s="1" t="str">
        <f t="shared" si="2"/>
        <v xml:space="preserve"> </v>
      </c>
    </row>
    <row r="80" spans="1:7" x14ac:dyDescent="0.25">
      <c r="A80" s="2">
        <v>55</v>
      </c>
      <c r="B80" s="3"/>
      <c r="C80" s="3"/>
      <c r="D80" s="6">
        <f t="shared" si="0"/>
        <v>0</v>
      </c>
      <c r="E80" s="19">
        <f t="shared" si="1"/>
        <v>0</v>
      </c>
      <c r="F80" s="19">
        <f t="shared" si="3"/>
        <v>-2700000</v>
      </c>
      <c r="G80" s="1" t="str">
        <f t="shared" si="2"/>
        <v xml:space="preserve"> </v>
      </c>
    </row>
    <row r="81" spans="1:7" x14ac:dyDescent="0.25">
      <c r="A81" s="2">
        <v>56</v>
      </c>
      <c r="B81" s="3"/>
      <c r="C81" s="3"/>
      <c r="D81" s="6">
        <f t="shared" si="0"/>
        <v>0</v>
      </c>
      <c r="E81" s="19">
        <f t="shared" si="1"/>
        <v>0</v>
      </c>
      <c r="F81" s="19">
        <f t="shared" si="3"/>
        <v>-2700000</v>
      </c>
      <c r="G81" s="1" t="str">
        <f t="shared" si="2"/>
        <v xml:space="preserve"> </v>
      </c>
    </row>
    <row r="82" spans="1:7" x14ac:dyDescent="0.25">
      <c r="A82" s="2">
        <v>57</v>
      </c>
      <c r="B82" s="3"/>
      <c r="C82" s="3"/>
      <c r="D82" s="6">
        <f t="shared" si="0"/>
        <v>0</v>
      </c>
      <c r="E82" s="19">
        <f t="shared" si="1"/>
        <v>0</v>
      </c>
      <c r="F82" s="19">
        <f t="shared" si="3"/>
        <v>-2700000</v>
      </c>
      <c r="G82" s="1" t="str">
        <f t="shared" si="2"/>
        <v xml:space="preserve"> </v>
      </c>
    </row>
    <row r="83" spans="1:7" x14ac:dyDescent="0.25">
      <c r="A83" s="2">
        <v>58</v>
      </c>
      <c r="B83" s="3"/>
      <c r="C83" s="3"/>
      <c r="D83" s="6">
        <f t="shared" si="0"/>
        <v>0</v>
      </c>
      <c r="E83" s="19">
        <f t="shared" si="1"/>
        <v>0</v>
      </c>
      <c r="F83" s="19">
        <f t="shared" si="3"/>
        <v>-2700000</v>
      </c>
      <c r="G83" s="1" t="str">
        <f t="shared" si="2"/>
        <v xml:space="preserve"> </v>
      </c>
    </row>
    <row r="84" spans="1:7" x14ac:dyDescent="0.25">
      <c r="A84" s="2">
        <v>59</v>
      </c>
      <c r="B84" s="3"/>
      <c r="C84" s="3"/>
      <c r="D84" s="6">
        <f t="shared" si="0"/>
        <v>0</v>
      </c>
      <c r="E84" s="19">
        <f t="shared" si="1"/>
        <v>0</v>
      </c>
      <c r="F84" s="19">
        <f t="shared" si="3"/>
        <v>-2700000</v>
      </c>
      <c r="G84" s="1" t="str">
        <f t="shared" si="2"/>
        <v xml:space="preserve"> </v>
      </c>
    </row>
    <row r="85" spans="1:7" x14ac:dyDescent="0.25">
      <c r="A85" s="2">
        <v>60</v>
      </c>
      <c r="B85" s="3"/>
      <c r="C85" s="3"/>
      <c r="D85" s="6">
        <f t="shared" si="0"/>
        <v>0</v>
      </c>
      <c r="E85" s="19">
        <f t="shared" si="1"/>
        <v>0</v>
      </c>
      <c r="F85" s="19">
        <f t="shared" si="3"/>
        <v>-2700000</v>
      </c>
      <c r="G85" s="1" t="str">
        <f t="shared" si="2"/>
        <v xml:space="preserve"> </v>
      </c>
    </row>
    <row r="86" spans="1:7" x14ac:dyDescent="0.25">
      <c r="A86" s="2">
        <v>61</v>
      </c>
      <c r="B86" s="3"/>
      <c r="C86" s="3"/>
      <c r="D86" s="6">
        <f t="shared" si="0"/>
        <v>0</v>
      </c>
      <c r="E86" s="19">
        <f t="shared" si="1"/>
        <v>0</v>
      </c>
      <c r="F86" s="19">
        <f t="shared" si="3"/>
        <v>-2700000</v>
      </c>
      <c r="G86" s="1" t="str">
        <f t="shared" si="2"/>
        <v xml:space="preserve"> </v>
      </c>
    </row>
    <row r="87" spans="1:7" x14ac:dyDescent="0.25">
      <c r="A87" s="2">
        <v>62</v>
      </c>
      <c r="B87" s="3"/>
      <c r="C87" s="3"/>
      <c r="D87" s="6">
        <f t="shared" si="0"/>
        <v>0</v>
      </c>
      <c r="E87" s="19">
        <f t="shared" si="1"/>
        <v>0</v>
      </c>
      <c r="F87" s="19">
        <f t="shared" si="3"/>
        <v>-2700000</v>
      </c>
      <c r="G87" s="1" t="str">
        <f t="shared" si="2"/>
        <v xml:space="preserve"> </v>
      </c>
    </row>
    <row r="88" spans="1:7" x14ac:dyDescent="0.25">
      <c r="A88" s="2">
        <v>63</v>
      </c>
      <c r="B88" s="3"/>
      <c r="C88" s="3"/>
      <c r="D88" s="6">
        <f t="shared" si="0"/>
        <v>0</v>
      </c>
      <c r="E88" s="19">
        <f t="shared" si="1"/>
        <v>0</v>
      </c>
      <c r="F88" s="19">
        <f t="shared" si="3"/>
        <v>-2700000</v>
      </c>
      <c r="G88" s="1" t="str">
        <f t="shared" si="2"/>
        <v xml:space="preserve"> </v>
      </c>
    </row>
    <row r="89" spans="1:7" x14ac:dyDescent="0.25">
      <c r="A89" s="2">
        <v>64</v>
      </c>
      <c r="B89" s="3"/>
      <c r="C89" s="3"/>
      <c r="D89" s="6">
        <f t="shared" si="0"/>
        <v>0</v>
      </c>
      <c r="E89" s="19">
        <f t="shared" si="1"/>
        <v>0</v>
      </c>
      <c r="F89" s="19">
        <f t="shared" si="3"/>
        <v>-2700000</v>
      </c>
      <c r="G89" s="1" t="str">
        <f t="shared" si="2"/>
        <v xml:space="preserve"> </v>
      </c>
    </row>
    <row r="90" spans="1:7" x14ac:dyDescent="0.25">
      <c r="A90" s="2">
        <v>65</v>
      </c>
      <c r="B90" s="3"/>
      <c r="C90" s="3"/>
      <c r="D90" s="6">
        <f t="shared" ref="D90:D96" si="4">B90-C90</f>
        <v>0</v>
      </c>
      <c r="E90" s="19">
        <f t="shared" ref="E90:E97" si="5">PV($C$5,A90,,-D90)</f>
        <v>0</v>
      </c>
      <c r="F90" s="19">
        <f t="shared" si="3"/>
        <v>-2700000</v>
      </c>
      <c r="G90" s="1" t="str">
        <f t="shared" ref="G90:G97" si="6">IF(F90&gt;0,A90," ")</f>
        <v xml:space="preserve"> </v>
      </c>
    </row>
    <row r="91" spans="1:7" x14ac:dyDescent="0.25">
      <c r="A91" s="2">
        <v>66</v>
      </c>
      <c r="B91" s="3"/>
      <c r="C91" s="3"/>
      <c r="D91" s="6">
        <f t="shared" si="4"/>
        <v>0</v>
      </c>
      <c r="E91" s="19">
        <f t="shared" si="5"/>
        <v>0</v>
      </c>
      <c r="F91" s="19">
        <f t="shared" ref="F91:F97" si="7">F90+E91</f>
        <v>-2700000</v>
      </c>
      <c r="G91" s="1" t="str">
        <f t="shared" si="6"/>
        <v xml:space="preserve"> </v>
      </c>
    </row>
    <row r="92" spans="1:7" x14ac:dyDescent="0.25">
      <c r="A92" s="2">
        <v>67</v>
      </c>
      <c r="B92" s="3"/>
      <c r="C92" s="3"/>
      <c r="D92" s="6">
        <f t="shared" si="4"/>
        <v>0</v>
      </c>
      <c r="E92" s="19">
        <f t="shared" si="5"/>
        <v>0</v>
      </c>
      <c r="F92" s="19">
        <f t="shared" si="7"/>
        <v>-2700000</v>
      </c>
      <c r="G92" s="1" t="str">
        <f t="shared" si="6"/>
        <v xml:space="preserve"> </v>
      </c>
    </row>
    <row r="93" spans="1:7" x14ac:dyDescent="0.25">
      <c r="A93" s="2">
        <v>68</v>
      </c>
      <c r="B93" s="3"/>
      <c r="C93" s="3"/>
      <c r="D93" s="6">
        <f t="shared" si="4"/>
        <v>0</v>
      </c>
      <c r="E93" s="19">
        <f t="shared" si="5"/>
        <v>0</v>
      </c>
      <c r="F93" s="19">
        <f t="shared" si="7"/>
        <v>-2700000</v>
      </c>
      <c r="G93" s="1" t="str">
        <f t="shared" si="6"/>
        <v xml:space="preserve"> </v>
      </c>
    </row>
    <row r="94" spans="1:7" x14ac:dyDescent="0.25">
      <c r="A94" s="2">
        <v>69</v>
      </c>
      <c r="B94" s="3"/>
      <c r="C94" s="3"/>
      <c r="D94" s="6">
        <f t="shared" si="4"/>
        <v>0</v>
      </c>
      <c r="E94" s="19">
        <f t="shared" si="5"/>
        <v>0</v>
      </c>
      <c r="F94" s="19">
        <f t="shared" si="7"/>
        <v>-2700000</v>
      </c>
      <c r="G94" s="1" t="str">
        <f t="shared" si="6"/>
        <v xml:space="preserve"> </v>
      </c>
    </row>
    <row r="95" spans="1:7" x14ac:dyDescent="0.25">
      <c r="A95" s="2">
        <v>70</v>
      </c>
      <c r="B95" s="3"/>
      <c r="C95" s="3"/>
      <c r="D95" s="6">
        <f t="shared" si="4"/>
        <v>0</v>
      </c>
      <c r="E95" s="19">
        <f t="shared" si="5"/>
        <v>0</v>
      </c>
      <c r="F95" s="19">
        <f t="shared" si="7"/>
        <v>-2700000</v>
      </c>
      <c r="G95" s="1" t="str">
        <f t="shared" si="6"/>
        <v xml:space="preserve"> </v>
      </c>
    </row>
    <row r="96" spans="1:7" x14ac:dyDescent="0.25">
      <c r="A96" s="2">
        <v>71</v>
      </c>
      <c r="B96" s="3"/>
      <c r="C96" s="3"/>
      <c r="D96" s="6">
        <f t="shared" si="4"/>
        <v>0</v>
      </c>
      <c r="E96" s="19">
        <f t="shared" si="5"/>
        <v>0</v>
      </c>
      <c r="F96" s="19">
        <f t="shared" si="7"/>
        <v>-2700000</v>
      </c>
      <c r="G96" s="1" t="str">
        <f t="shared" si="6"/>
        <v xml:space="preserve"> </v>
      </c>
    </row>
    <row r="97" spans="1:7" x14ac:dyDescent="0.25">
      <c r="A97" s="2">
        <v>72</v>
      </c>
      <c r="B97" s="3">
        <f t="shared" ref="B97" si="8">$C$6</f>
        <v>400000</v>
      </c>
      <c r="C97" s="3">
        <f t="shared" ref="C97" si="9">$C$9+$C$8+$C$6*$C$7</f>
        <v>274960</v>
      </c>
      <c r="D97" s="13">
        <f>B97-C97+C3</f>
        <v>1825040</v>
      </c>
      <c r="E97" s="19">
        <f t="shared" si="5"/>
        <v>438591.30803233426</v>
      </c>
      <c r="F97" s="19">
        <f t="shared" si="7"/>
        <v>-2261408.6919676657</v>
      </c>
      <c r="G97" s="1" t="str">
        <f t="shared" si="6"/>
        <v xml:space="preserve"> 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76F9-DF60-4C2A-BB9E-E3EA2B0DB08B}">
  <sheetPr codeName="Planilha2"/>
  <dimension ref="A1:H97"/>
  <sheetViews>
    <sheetView tabSelected="1" topLeftCell="A75" zoomScale="96" zoomScaleNormal="96" workbookViewId="0">
      <selection activeCell="C9" sqref="C9"/>
    </sheetView>
  </sheetViews>
  <sheetFormatPr defaultRowHeight="15" x14ac:dyDescent="0.25"/>
  <cols>
    <col min="1" max="1" width="9.140625" style="1"/>
    <col min="2" max="2" width="28" style="1" customWidth="1"/>
    <col min="3" max="3" width="16.7109375" style="1" bestFit="1" customWidth="1"/>
    <col min="4" max="4" width="17.7109375" style="1" customWidth="1"/>
    <col min="5" max="5" width="18.7109375" style="1" customWidth="1"/>
    <col min="6" max="6" width="16" style="1" bestFit="1" customWidth="1"/>
    <col min="7" max="7" width="18.28515625" style="1" bestFit="1" customWidth="1"/>
    <col min="8" max="16384" width="9.140625" style="1"/>
  </cols>
  <sheetData>
    <row r="1" spans="1:8" x14ac:dyDescent="0.25">
      <c r="B1" s="5" t="s">
        <v>9</v>
      </c>
      <c r="C1" s="5"/>
      <c r="D1" s="20"/>
      <c r="E1" s="24" t="s">
        <v>27</v>
      </c>
      <c r="F1" s="25"/>
      <c r="G1" s="26"/>
      <c r="H1" s="21"/>
    </row>
    <row r="2" spans="1:8" x14ac:dyDescent="0.25">
      <c r="A2" s="8">
        <v>1</v>
      </c>
      <c r="B2" s="8" t="s">
        <v>0</v>
      </c>
      <c r="C2" s="7">
        <v>10000</v>
      </c>
      <c r="D2" s="20"/>
      <c r="E2" s="27" t="s">
        <v>28</v>
      </c>
      <c r="F2" s="23"/>
      <c r="G2" s="28"/>
      <c r="H2" s="21"/>
    </row>
    <row r="3" spans="1:8" x14ac:dyDescent="0.25">
      <c r="A3" s="8">
        <v>2</v>
      </c>
      <c r="B3" s="8" t="s">
        <v>1</v>
      </c>
      <c r="C3" s="7">
        <v>20000</v>
      </c>
      <c r="D3" s="20"/>
      <c r="E3" s="27" t="s">
        <v>29</v>
      </c>
      <c r="F3" s="23"/>
      <c r="G3" s="28"/>
      <c r="H3" s="21"/>
    </row>
    <row r="4" spans="1:8" x14ac:dyDescent="0.25">
      <c r="A4" s="8">
        <v>3</v>
      </c>
      <c r="B4" s="8" t="s">
        <v>2</v>
      </c>
      <c r="C4" s="8">
        <v>48</v>
      </c>
      <c r="D4" s="20"/>
      <c r="E4" s="27" t="s">
        <v>30</v>
      </c>
      <c r="F4" s="23"/>
      <c r="G4" s="28"/>
      <c r="H4" s="21"/>
    </row>
    <row r="5" spans="1:8" x14ac:dyDescent="0.25">
      <c r="A5" s="8">
        <v>4</v>
      </c>
      <c r="B5" s="8" t="s">
        <v>4</v>
      </c>
      <c r="C5" s="9">
        <v>0.02</v>
      </c>
      <c r="D5" s="20"/>
      <c r="E5" s="27" t="s">
        <v>33</v>
      </c>
      <c r="F5" s="23"/>
      <c r="G5" s="28"/>
      <c r="H5" s="21"/>
    </row>
    <row r="6" spans="1:8" x14ac:dyDescent="0.25">
      <c r="A6" s="8">
        <v>5</v>
      </c>
      <c r="B6" s="8" t="s">
        <v>3</v>
      </c>
      <c r="C6" s="7">
        <v>6000</v>
      </c>
      <c r="D6" s="20"/>
      <c r="E6" s="27" t="s">
        <v>34</v>
      </c>
      <c r="F6" s="23"/>
      <c r="G6" s="28"/>
      <c r="H6" s="21"/>
    </row>
    <row r="7" spans="1:8" x14ac:dyDescent="0.25">
      <c r="A7" s="8">
        <v>6</v>
      </c>
      <c r="B7" s="8" t="s">
        <v>5</v>
      </c>
      <c r="C7" s="9">
        <v>6.2399999999999997E-2</v>
      </c>
      <c r="D7" s="20"/>
      <c r="E7" s="27" t="s">
        <v>35</v>
      </c>
      <c r="F7" s="23"/>
      <c r="G7" s="28"/>
      <c r="H7" s="21"/>
    </row>
    <row r="8" spans="1:8" x14ac:dyDescent="0.25">
      <c r="A8" s="8">
        <v>7</v>
      </c>
      <c r="B8" s="8" t="s">
        <v>8</v>
      </c>
      <c r="C8" s="7">
        <v>4000</v>
      </c>
      <c r="D8" s="20"/>
      <c r="E8" s="27" t="s">
        <v>39</v>
      </c>
      <c r="F8" s="23"/>
      <c r="G8" s="28"/>
      <c r="H8" s="21"/>
    </row>
    <row r="9" spans="1:8" x14ac:dyDescent="0.25">
      <c r="A9" s="8">
        <v>8</v>
      </c>
      <c r="B9" s="8" t="s">
        <v>10</v>
      </c>
      <c r="C9" s="7"/>
      <c r="D9" s="20"/>
      <c r="E9" s="27" t="s">
        <v>40</v>
      </c>
      <c r="F9" s="23"/>
      <c r="G9" s="28"/>
      <c r="H9" s="21"/>
    </row>
    <row r="10" spans="1:8" ht="15.75" thickBot="1" x14ac:dyDescent="0.3">
      <c r="A10" s="11">
        <v>9</v>
      </c>
      <c r="B10" s="11" t="s">
        <v>32</v>
      </c>
      <c r="C10" s="11" t="s">
        <v>31</v>
      </c>
      <c r="D10" s="20"/>
      <c r="E10" s="29"/>
      <c r="F10" s="30"/>
      <c r="G10" s="31"/>
      <c r="H10" s="21"/>
    </row>
    <row r="11" spans="1:8" x14ac:dyDescent="0.25">
      <c r="A11" s="11">
        <v>10</v>
      </c>
      <c r="B11" s="11" t="s">
        <v>36</v>
      </c>
      <c r="C11" s="9">
        <v>0.01</v>
      </c>
      <c r="D11" s="20"/>
      <c r="E11" s="23"/>
      <c r="F11" s="23"/>
      <c r="G11" s="23"/>
      <c r="H11" s="21"/>
    </row>
    <row r="12" spans="1:8" x14ac:dyDescent="0.25">
      <c r="A12" s="11">
        <v>11</v>
      </c>
      <c r="B12" s="11" t="s">
        <v>37</v>
      </c>
      <c r="C12" s="9">
        <v>0.03</v>
      </c>
      <c r="D12" s="20"/>
      <c r="E12" s="23"/>
      <c r="F12" s="23"/>
      <c r="G12" s="23"/>
      <c r="H12" s="21"/>
    </row>
    <row r="13" spans="1:8" x14ac:dyDescent="0.25">
      <c r="A13" s="12"/>
      <c r="B13" s="12"/>
      <c r="C13" s="12"/>
      <c r="D13" s="20"/>
      <c r="E13" s="23"/>
      <c r="F13" s="23"/>
      <c r="G13" s="23"/>
      <c r="H13" s="21"/>
    </row>
    <row r="14" spans="1:8" x14ac:dyDescent="0.25">
      <c r="B14" s="10" t="s">
        <v>15</v>
      </c>
      <c r="E14" s="22"/>
      <c r="F14" s="22"/>
      <c r="G14" s="22"/>
    </row>
    <row r="15" spans="1:8" x14ac:dyDescent="0.25">
      <c r="A15" s="11">
        <v>1</v>
      </c>
      <c r="B15" s="11" t="s">
        <v>17</v>
      </c>
      <c r="C15" s="14">
        <f>IRR(D25:D97)</f>
        <v>0.16256316984687547</v>
      </c>
      <c r="D15" s="11" t="s">
        <v>20</v>
      </c>
      <c r="E15" s="33" t="s">
        <v>43</v>
      </c>
    </row>
    <row r="16" spans="1:8" x14ac:dyDescent="0.25">
      <c r="A16" s="11">
        <v>2</v>
      </c>
      <c r="B16" s="11" t="s">
        <v>38</v>
      </c>
      <c r="C16" s="14">
        <f>MIRR(D25:D97,C12,C11)</f>
        <v>4.175917671104612E-2</v>
      </c>
      <c r="D16" s="11" t="s">
        <v>20</v>
      </c>
      <c r="E16" s="33" t="s">
        <v>43</v>
      </c>
    </row>
    <row r="17" spans="1:7" x14ac:dyDescent="0.25">
      <c r="A17" s="11">
        <v>3</v>
      </c>
      <c r="B17" s="11" t="s">
        <v>16</v>
      </c>
      <c r="C17" s="15">
        <f>NPV(C5,D26:D97)+D25</f>
        <v>56553.267787981938</v>
      </c>
      <c r="D17" s="11" t="s">
        <v>21</v>
      </c>
      <c r="E17" s="33" t="s">
        <v>43</v>
      </c>
    </row>
    <row r="18" spans="1:7" x14ac:dyDescent="0.25">
      <c r="A18" s="11">
        <v>4</v>
      </c>
      <c r="B18" s="11" t="s">
        <v>41</v>
      </c>
      <c r="C18" s="32">
        <f>PMT(C5,C4,-C2,0,0)</f>
        <v>326.01835547266091</v>
      </c>
      <c r="D18" s="11" t="s">
        <v>42</v>
      </c>
      <c r="E18" s="33" t="s">
        <v>43</v>
      </c>
    </row>
    <row r="19" spans="1:7" x14ac:dyDescent="0.25">
      <c r="A19" s="11">
        <v>5</v>
      </c>
      <c r="B19" s="11" t="s">
        <v>14</v>
      </c>
      <c r="C19" s="16">
        <f>NPV(C5,D26:D97)/C2</f>
        <v>6.6553267787981936</v>
      </c>
      <c r="D19" s="11" t="s">
        <v>22</v>
      </c>
      <c r="E19" s="33" t="s">
        <v>43</v>
      </c>
    </row>
    <row r="20" spans="1:7" x14ac:dyDescent="0.25">
      <c r="A20" s="11">
        <v>6</v>
      </c>
      <c r="B20" s="11" t="s">
        <v>13</v>
      </c>
      <c r="C20" s="17">
        <f>C18/C3</f>
        <v>1.6300917773633045E-2</v>
      </c>
      <c r="D20" s="11" t="s">
        <v>21</v>
      </c>
      <c r="E20" s="33" t="s">
        <v>43</v>
      </c>
    </row>
    <row r="21" spans="1:7" x14ac:dyDescent="0.25">
      <c r="A21" s="11">
        <v>7</v>
      </c>
      <c r="B21" s="11" t="s">
        <v>11</v>
      </c>
      <c r="C21" s="18">
        <f>C3/D27</f>
        <v>12.303149606299209</v>
      </c>
      <c r="D21" s="11" t="s">
        <v>23</v>
      </c>
      <c r="E21" s="33" t="s">
        <v>43</v>
      </c>
    </row>
    <row r="22" spans="1:7" x14ac:dyDescent="0.25">
      <c r="A22" s="11">
        <v>8</v>
      </c>
      <c r="B22" s="11" t="s">
        <v>12</v>
      </c>
      <c r="C22" s="18">
        <f>MIN(G26:G98)</f>
        <v>7</v>
      </c>
      <c r="D22" s="11" t="s">
        <v>23</v>
      </c>
      <c r="E22" s="33" t="s">
        <v>43</v>
      </c>
    </row>
    <row r="24" spans="1:7" x14ac:dyDescent="0.25">
      <c r="A24" s="4" t="s">
        <v>7</v>
      </c>
      <c r="B24" s="4" t="s">
        <v>6</v>
      </c>
      <c r="C24" s="4" t="s">
        <v>18</v>
      </c>
      <c r="D24" s="11" t="s">
        <v>19</v>
      </c>
      <c r="E24" s="1" t="s">
        <v>24</v>
      </c>
      <c r="F24" s="1" t="s">
        <v>25</v>
      </c>
      <c r="G24" s="1" t="s">
        <v>26</v>
      </c>
    </row>
    <row r="25" spans="1:7" x14ac:dyDescent="0.25">
      <c r="A25" s="2">
        <v>0</v>
      </c>
      <c r="C25" s="3">
        <f>C2</f>
        <v>10000</v>
      </c>
      <c r="D25" s="6">
        <f>B25-C25</f>
        <v>-10000</v>
      </c>
      <c r="E25" s="19">
        <f>PV($C$5,A25,,-D25)</f>
        <v>-10000</v>
      </c>
      <c r="F25" s="19">
        <f>E25</f>
        <v>-10000</v>
      </c>
      <c r="G25" s="1" t="str">
        <f>IF(F25&gt;0,A25," ")</f>
        <v xml:space="preserve"> </v>
      </c>
    </row>
    <row r="26" spans="1:7" x14ac:dyDescent="0.25">
      <c r="A26" s="2">
        <v>1</v>
      </c>
      <c r="B26" s="3">
        <f>$C$6</f>
        <v>6000</v>
      </c>
      <c r="C26" s="3">
        <f>$C$9+$C$8+$C$6*$C$7</f>
        <v>4374.3999999999996</v>
      </c>
      <c r="D26" s="6">
        <f t="shared" ref="D26:D89" si="0">B26-C26</f>
        <v>1625.6000000000004</v>
      </c>
      <c r="E26" s="19">
        <f>PV($C$5,A26,,-D26)</f>
        <v>1593.7254901960787</v>
      </c>
      <c r="F26" s="19">
        <f>F25+E26</f>
        <v>-8406.2745098039213</v>
      </c>
      <c r="G26" s="1" t="str">
        <f t="shared" ref="G26:G89" si="1">IF(F26&gt;0,A26," ")</f>
        <v xml:space="preserve"> </v>
      </c>
    </row>
    <row r="27" spans="1:7" x14ac:dyDescent="0.25">
      <c r="A27" s="2">
        <v>2</v>
      </c>
      <c r="B27" s="3">
        <f t="shared" ref="B27:B90" si="2">$C$6</f>
        <v>6000</v>
      </c>
      <c r="C27" s="3">
        <f t="shared" ref="C27:C90" si="3">$C$9+$C$8+$C$6*$C$7</f>
        <v>4374.3999999999996</v>
      </c>
      <c r="D27" s="6">
        <f t="shared" si="0"/>
        <v>1625.6000000000004</v>
      </c>
      <c r="E27" s="19">
        <f t="shared" ref="E27:E89" si="4">PV($C$5,A27,,-D27)</f>
        <v>1562.4759707804694</v>
      </c>
      <c r="F27" s="19">
        <f t="shared" ref="F27:F90" si="5">F26+E27</f>
        <v>-6843.7985390234517</v>
      </c>
      <c r="G27" s="1" t="str">
        <f t="shared" si="1"/>
        <v xml:space="preserve"> </v>
      </c>
    </row>
    <row r="28" spans="1:7" x14ac:dyDescent="0.25">
      <c r="A28" s="2">
        <v>3</v>
      </c>
      <c r="B28" s="3">
        <f t="shared" si="2"/>
        <v>6000</v>
      </c>
      <c r="C28" s="3">
        <f t="shared" si="3"/>
        <v>4374.3999999999996</v>
      </c>
      <c r="D28" s="6">
        <f t="shared" si="0"/>
        <v>1625.6000000000004</v>
      </c>
      <c r="E28" s="19">
        <f t="shared" si="4"/>
        <v>1531.8391870396761</v>
      </c>
      <c r="F28" s="19">
        <f t="shared" si="5"/>
        <v>-5311.9593519837754</v>
      </c>
      <c r="G28" s="1" t="str">
        <f t="shared" si="1"/>
        <v xml:space="preserve"> </v>
      </c>
    </row>
    <row r="29" spans="1:7" x14ac:dyDescent="0.25">
      <c r="A29" s="2">
        <v>4</v>
      </c>
      <c r="B29" s="3">
        <f t="shared" si="2"/>
        <v>6000</v>
      </c>
      <c r="C29" s="3">
        <f t="shared" si="3"/>
        <v>4374.3999999999996</v>
      </c>
      <c r="D29" s="6">
        <f t="shared" si="0"/>
        <v>1625.6000000000004</v>
      </c>
      <c r="E29" s="19">
        <f t="shared" si="4"/>
        <v>1501.8031245487018</v>
      </c>
      <c r="F29" s="19">
        <f t="shared" si="5"/>
        <v>-3810.1562274350736</v>
      </c>
      <c r="G29" s="1" t="str">
        <f t="shared" si="1"/>
        <v xml:space="preserve"> </v>
      </c>
    </row>
    <row r="30" spans="1:7" x14ac:dyDescent="0.25">
      <c r="A30" s="2">
        <v>5</v>
      </c>
      <c r="B30" s="3">
        <f t="shared" si="2"/>
        <v>6000</v>
      </c>
      <c r="C30" s="3">
        <f t="shared" si="3"/>
        <v>4374.3999999999996</v>
      </c>
      <c r="D30" s="6">
        <f t="shared" si="0"/>
        <v>1625.6000000000004</v>
      </c>
      <c r="E30" s="19">
        <f t="shared" si="4"/>
        <v>1472.3560044595115</v>
      </c>
      <c r="F30" s="19">
        <f t="shared" si="5"/>
        <v>-2337.8002229755621</v>
      </c>
      <c r="G30" s="1" t="str">
        <f t="shared" si="1"/>
        <v xml:space="preserve"> </v>
      </c>
    </row>
    <row r="31" spans="1:7" x14ac:dyDescent="0.25">
      <c r="A31" s="2">
        <v>6</v>
      </c>
      <c r="B31" s="3">
        <f t="shared" si="2"/>
        <v>6000</v>
      </c>
      <c r="C31" s="3">
        <f t="shared" si="3"/>
        <v>4374.3999999999996</v>
      </c>
      <c r="D31" s="6">
        <f t="shared" si="0"/>
        <v>1625.6000000000004</v>
      </c>
      <c r="E31" s="19">
        <f t="shared" si="4"/>
        <v>1443.4862788818741</v>
      </c>
      <c r="F31" s="19">
        <f t="shared" si="5"/>
        <v>-894.31394409368795</v>
      </c>
      <c r="G31" s="1" t="str">
        <f t="shared" si="1"/>
        <v xml:space="preserve"> </v>
      </c>
    </row>
    <row r="32" spans="1:7" x14ac:dyDescent="0.25">
      <c r="A32" s="2">
        <v>7</v>
      </c>
      <c r="B32" s="3">
        <f t="shared" si="2"/>
        <v>6000</v>
      </c>
      <c r="C32" s="3">
        <f t="shared" si="3"/>
        <v>4374.3999999999996</v>
      </c>
      <c r="D32" s="6">
        <f t="shared" si="0"/>
        <v>1625.6000000000004</v>
      </c>
      <c r="E32" s="19">
        <f t="shared" si="4"/>
        <v>1415.1826263547787</v>
      </c>
      <c r="F32" s="19">
        <f t="shared" si="5"/>
        <v>520.86868226109073</v>
      </c>
      <c r="G32" s="1">
        <f t="shared" si="1"/>
        <v>7</v>
      </c>
    </row>
    <row r="33" spans="1:7" x14ac:dyDescent="0.25">
      <c r="A33" s="2">
        <v>8</v>
      </c>
      <c r="B33" s="3">
        <f t="shared" si="2"/>
        <v>6000</v>
      </c>
      <c r="C33" s="3">
        <f t="shared" si="3"/>
        <v>4374.3999999999996</v>
      </c>
      <c r="D33" s="6">
        <f t="shared" si="0"/>
        <v>1625.6000000000004</v>
      </c>
      <c r="E33" s="19">
        <f t="shared" si="4"/>
        <v>1387.4339474066458</v>
      </c>
      <c r="F33" s="19">
        <f t="shared" si="5"/>
        <v>1908.3026296677365</v>
      </c>
      <c r="G33" s="1">
        <f t="shared" si="1"/>
        <v>8</v>
      </c>
    </row>
    <row r="34" spans="1:7" x14ac:dyDescent="0.25">
      <c r="A34" s="2">
        <v>9</v>
      </c>
      <c r="B34" s="3">
        <f t="shared" si="2"/>
        <v>6000</v>
      </c>
      <c r="C34" s="3">
        <f t="shared" si="3"/>
        <v>4374.3999999999996</v>
      </c>
      <c r="D34" s="6">
        <f t="shared" si="0"/>
        <v>1625.6000000000004</v>
      </c>
      <c r="E34" s="19">
        <f t="shared" si="4"/>
        <v>1360.2293602025939</v>
      </c>
      <c r="F34" s="19">
        <f t="shared" si="5"/>
        <v>3268.5319898703301</v>
      </c>
      <c r="G34" s="1">
        <f t="shared" si="1"/>
        <v>9</v>
      </c>
    </row>
    <row r="35" spans="1:7" x14ac:dyDescent="0.25">
      <c r="A35" s="2">
        <v>10</v>
      </c>
      <c r="B35" s="3">
        <f t="shared" si="2"/>
        <v>6000</v>
      </c>
      <c r="C35" s="3">
        <f t="shared" si="3"/>
        <v>4374.3999999999996</v>
      </c>
      <c r="D35" s="6">
        <f t="shared" si="0"/>
        <v>1625.6000000000004</v>
      </c>
      <c r="E35" s="19">
        <f t="shared" si="4"/>
        <v>1333.5581962770527</v>
      </c>
      <c r="F35" s="19">
        <f t="shared" si="5"/>
        <v>4602.0901861473831</v>
      </c>
      <c r="G35" s="1">
        <f t="shared" si="1"/>
        <v>10</v>
      </c>
    </row>
    <row r="36" spans="1:7" x14ac:dyDescent="0.25">
      <c r="A36" s="2">
        <v>11</v>
      </c>
      <c r="B36" s="3">
        <f t="shared" si="2"/>
        <v>6000</v>
      </c>
      <c r="C36" s="3">
        <f t="shared" si="3"/>
        <v>4374.3999999999996</v>
      </c>
      <c r="D36" s="6">
        <f t="shared" si="0"/>
        <v>1625.6000000000004</v>
      </c>
      <c r="E36" s="19">
        <f t="shared" si="4"/>
        <v>1307.4099963500519</v>
      </c>
      <c r="F36" s="19">
        <f t="shared" si="5"/>
        <v>5909.5001824974352</v>
      </c>
      <c r="G36" s="1">
        <f t="shared" si="1"/>
        <v>11</v>
      </c>
    </row>
    <row r="37" spans="1:7" x14ac:dyDescent="0.25">
      <c r="A37" s="2">
        <v>12</v>
      </c>
      <c r="B37" s="3">
        <f t="shared" si="2"/>
        <v>6000</v>
      </c>
      <c r="C37" s="3">
        <f t="shared" si="3"/>
        <v>4374.3999999999996</v>
      </c>
      <c r="D37" s="6">
        <f t="shared" si="0"/>
        <v>1625.6000000000004</v>
      </c>
      <c r="E37" s="19">
        <f t="shared" si="4"/>
        <v>1281.774506225541</v>
      </c>
      <c r="F37" s="19">
        <f t="shared" si="5"/>
        <v>7191.274688722976</v>
      </c>
      <c r="G37" s="1">
        <f t="shared" si="1"/>
        <v>12</v>
      </c>
    </row>
    <row r="38" spans="1:7" x14ac:dyDescent="0.25">
      <c r="A38" s="2">
        <v>13</v>
      </c>
      <c r="B38" s="3">
        <f t="shared" si="2"/>
        <v>6000</v>
      </c>
      <c r="C38" s="3">
        <f t="shared" si="3"/>
        <v>4374.3999999999996</v>
      </c>
      <c r="D38" s="6">
        <f t="shared" si="0"/>
        <v>1625.6000000000004</v>
      </c>
      <c r="E38" s="19">
        <f t="shared" si="4"/>
        <v>1256.6416727701383</v>
      </c>
      <c r="F38" s="19">
        <f t="shared" si="5"/>
        <v>8447.9163614931149</v>
      </c>
      <c r="G38" s="1">
        <f t="shared" si="1"/>
        <v>13</v>
      </c>
    </row>
    <row r="39" spans="1:7" x14ac:dyDescent="0.25">
      <c r="A39" s="2">
        <v>14</v>
      </c>
      <c r="B39" s="3">
        <f t="shared" si="2"/>
        <v>6000</v>
      </c>
      <c r="C39" s="3">
        <f t="shared" si="3"/>
        <v>4374.3999999999996</v>
      </c>
      <c r="D39" s="6">
        <f t="shared" si="0"/>
        <v>1625.6000000000004</v>
      </c>
      <c r="E39" s="19">
        <f t="shared" si="4"/>
        <v>1232.0016399707235</v>
      </c>
      <c r="F39" s="19">
        <f t="shared" si="5"/>
        <v>9679.9180014638387</v>
      </c>
      <c r="G39" s="1">
        <f t="shared" si="1"/>
        <v>14</v>
      </c>
    </row>
    <row r="40" spans="1:7" x14ac:dyDescent="0.25">
      <c r="A40" s="2">
        <v>15</v>
      </c>
      <c r="B40" s="3">
        <f t="shared" si="2"/>
        <v>6000</v>
      </c>
      <c r="C40" s="3">
        <f t="shared" si="3"/>
        <v>4374.3999999999996</v>
      </c>
      <c r="D40" s="6">
        <f t="shared" si="0"/>
        <v>1625.6000000000004</v>
      </c>
      <c r="E40" s="19">
        <f t="shared" si="4"/>
        <v>1207.8447450693373</v>
      </c>
      <c r="F40" s="19">
        <f t="shared" si="5"/>
        <v>10887.762746533175</v>
      </c>
      <c r="G40" s="1">
        <f t="shared" si="1"/>
        <v>15</v>
      </c>
    </row>
    <row r="41" spans="1:7" x14ac:dyDescent="0.25">
      <c r="A41" s="2">
        <v>16</v>
      </c>
      <c r="B41" s="3">
        <f t="shared" si="2"/>
        <v>6000</v>
      </c>
      <c r="C41" s="3">
        <f t="shared" si="3"/>
        <v>4374.3999999999996</v>
      </c>
      <c r="D41" s="6">
        <f t="shared" si="0"/>
        <v>1625.6000000000004</v>
      </c>
      <c r="E41" s="19">
        <f t="shared" si="4"/>
        <v>1184.1615147738598</v>
      </c>
      <c r="F41" s="19">
        <f t="shared" si="5"/>
        <v>12071.924261307035</v>
      </c>
      <c r="G41" s="1">
        <f t="shared" si="1"/>
        <v>16</v>
      </c>
    </row>
    <row r="42" spans="1:7" x14ac:dyDescent="0.25">
      <c r="A42" s="2">
        <v>17</v>
      </c>
      <c r="B42" s="3">
        <f t="shared" si="2"/>
        <v>6000</v>
      </c>
      <c r="C42" s="3">
        <f t="shared" si="3"/>
        <v>4374.3999999999996</v>
      </c>
      <c r="D42" s="6">
        <f t="shared" si="0"/>
        <v>1625.6000000000004</v>
      </c>
      <c r="E42" s="19">
        <f t="shared" si="4"/>
        <v>1160.9426615429998</v>
      </c>
      <c r="F42" s="19">
        <f t="shared" si="5"/>
        <v>13232.866922850035</v>
      </c>
      <c r="G42" s="1">
        <f t="shared" si="1"/>
        <v>17</v>
      </c>
    </row>
    <row r="43" spans="1:7" x14ac:dyDescent="0.25">
      <c r="A43" s="2">
        <v>18</v>
      </c>
      <c r="B43" s="3">
        <f t="shared" si="2"/>
        <v>6000</v>
      </c>
      <c r="C43" s="3">
        <f t="shared" si="3"/>
        <v>4374.3999999999996</v>
      </c>
      <c r="D43" s="6">
        <f t="shared" si="0"/>
        <v>1625.6000000000004</v>
      </c>
      <c r="E43" s="19">
        <f t="shared" si="4"/>
        <v>1138.1790799441176</v>
      </c>
      <c r="F43" s="19">
        <f t="shared" si="5"/>
        <v>14371.046002794152</v>
      </c>
      <c r="G43" s="1">
        <f t="shared" si="1"/>
        <v>18</v>
      </c>
    </row>
    <row r="44" spans="1:7" x14ac:dyDescent="0.25">
      <c r="A44" s="2">
        <v>19</v>
      </c>
      <c r="B44" s="3">
        <f t="shared" si="2"/>
        <v>6000</v>
      </c>
      <c r="C44" s="3">
        <f t="shared" si="3"/>
        <v>4374.3999999999996</v>
      </c>
      <c r="D44" s="6">
        <f t="shared" si="0"/>
        <v>1625.6000000000004</v>
      </c>
      <c r="E44" s="19">
        <f t="shared" si="4"/>
        <v>1115.8618430824681</v>
      </c>
      <c r="F44" s="19">
        <f t="shared" si="5"/>
        <v>15486.90784587662</v>
      </c>
      <c r="G44" s="1">
        <f t="shared" si="1"/>
        <v>19</v>
      </c>
    </row>
    <row r="45" spans="1:7" x14ac:dyDescent="0.25">
      <c r="A45" s="2">
        <v>20</v>
      </c>
      <c r="B45" s="3">
        <f t="shared" si="2"/>
        <v>6000</v>
      </c>
      <c r="C45" s="3">
        <f t="shared" si="3"/>
        <v>4374.3999999999996</v>
      </c>
      <c r="D45" s="6">
        <f t="shared" si="0"/>
        <v>1625.6000000000004</v>
      </c>
      <c r="E45" s="19">
        <f t="shared" si="4"/>
        <v>1093.982199100459</v>
      </c>
      <c r="F45" s="19">
        <f t="shared" si="5"/>
        <v>16580.890044977077</v>
      </c>
      <c r="G45" s="1">
        <f t="shared" si="1"/>
        <v>20</v>
      </c>
    </row>
    <row r="46" spans="1:7" x14ac:dyDescent="0.25">
      <c r="A46" s="2">
        <v>21</v>
      </c>
      <c r="B46" s="3">
        <f t="shared" si="2"/>
        <v>6000</v>
      </c>
      <c r="C46" s="3">
        <f t="shared" si="3"/>
        <v>4374.3999999999996</v>
      </c>
      <c r="D46" s="6">
        <f t="shared" si="0"/>
        <v>1625.6000000000004</v>
      </c>
      <c r="E46" s="19">
        <f t="shared" si="4"/>
        <v>1072.531567745548</v>
      </c>
      <c r="F46" s="19">
        <f t="shared" si="5"/>
        <v>17653.421612722625</v>
      </c>
      <c r="G46" s="1">
        <f t="shared" si="1"/>
        <v>21</v>
      </c>
    </row>
    <row r="47" spans="1:7" x14ac:dyDescent="0.25">
      <c r="A47" s="2">
        <v>22</v>
      </c>
      <c r="B47" s="3">
        <f t="shared" si="2"/>
        <v>6000</v>
      </c>
      <c r="C47" s="3">
        <f t="shared" si="3"/>
        <v>4374.3999999999996</v>
      </c>
      <c r="D47" s="6">
        <f t="shared" si="0"/>
        <v>1625.6000000000004</v>
      </c>
      <c r="E47" s="19">
        <f t="shared" si="4"/>
        <v>1051.5015370054391</v>
      </c>
      <c r="F47" s="19">
        <f t="shared" si="5"/>
        <v>18704.923149728063</v>
      </c>
      <c r="G47" s="1">
        <f t="shared" si="1"/>
        <v>22</v>
      </c>
    </row>
    <row r="48" spans="1:7" x14ac:dyDescent="0.25">
      <c r="A48" s="2">
        <v>23</v>
      </c>
      <c r="B48" s="3">
        <f t="shared" si="2"/>
        <v>6000</v>
      </c>
      <c r="C48" s="3">
        <f t="shared" si="3"/>
        <v>4374.3999999999996</v>
      </c>
      <c r="D48" s="6">
        <f t="shared" si="0"/>
        <v>1625.6000000000004</v>
      </c>
      <c r="E48" s="19">
        <f t="shared" si="4"/>
        <v>1030.8838598092543</v>
      </c>
      <c r="F48" s="19">
        <f t="shared" si="5"/>
        <v>19735.807009537319</v>
      </c>
      <c r="G48" s="1">
        <f t="shared" si="1"/>
        <v>23</v>
      </c>
    </row>
    <row r="49" spans="1:7" x14ac:dyDescent="0.25">
      <c r="A49" s="2">
        <v>24</v>
      </c>
      <c r="B49" s="3">
        <f t="shared" si="2"/>
        <v>6000</v>
      </c>
      <c r="C49" s="3">
        <f t="shared" si="3"/>
        <v>4374.3999999999996</v>
      </c>
      <c r="D49" s="6">
        <f t="shared" si="0"/>
        <v>1625.6000000000004</v>
      </c>
      <c r="E49" s="19">
        <f t="shared" si="4"/>
        <v>1010.6704507933865</v>
      </c>
      <c r="F49" s="19">
        <f t="shared" si="5"/>
        <v>20746.477460330705</v>
      </c>
      <c r="G49" s="1">
        <f t="shared" si="1"/>
        <v>24</v>
      </c>
    </row>
    <row r="50" spans="1:7" x14ac:dyDescent="0.25">
      <c r="A50" s="2">
        <v>25</v>
      </c>
      <c r="B50" s="3">
        <f t="shared" si="2"/>
        <v>6000</v>
      </c>
      <c r="C50" s="3">
        <f t="shared" si="3"/>
        <v>4374.3999999999996</v>
      </c>
      <c r="D50" s="6">
        <f t="shared" si="0"/>
        <v>1625.6000000000004</v>
      </c>
      <c r="E50" s="19">
        <f t="shared" si="4"/>
        <v>990.85338313077114</v>
      </c>
      <c r="F50" s="19">
        <f t="shared" si="5"/>
        <v>21737.330843461477</v>
      </c>
      <c r="G50" s="1">
        <f t="shared" si="1"/>
        <v>25</v>
      </c>
    </row>
    <row r="51" spans="1:7" x14ac:dyDescent="0.25">
      <c r="A51" s="2">
        <v>26</v>
      </c>
      <c r="B51" s="3">
        <f t="shared" si="2"/>
        <v>6000</v>
      </c>
      <c r="C51" s="3">
        <f t="shared" si="3"/>
        <v>4374.3999999999996</v>
      </c>
      <c r="D51" s="6">
        <f t="shared" si="0"/>
        <v>1625.6000000000004</v>
      </c>
      <c r="E51" s="19">
        <f t="shared" si="4"/>
        <v>971.42488542232445</v>
      </c>
      <c r="F51" s="19">
        <f t="shared" si="5"/>
        <v>22708.755728883803</v>
      </c>
      <c r="G51" s="1">
        <f t="shared" si="1"/>
        <v>26</v>
      </c>
    </row>
    <row r="52" spans="1:7" x14ac:dyDescent="0.25">
      <c r="A52" s="2">
        <v>27</v>
      </c>
      <c r="B52" s="3">
        <f t="shared" si="2"/>
        <v>6000</v>
      </c>
      <c r="C52" s="3">
        <f t="shared" si="3"/>
        <v>4374.3999999999996</v>
      </c>
      <c r="D52" s="6">
        <f t="shared" si="0"/>
        <v>1625.6000000000004</v>
      </c>
      <c r="E52" s="19">
        <f t="shared" si="4"/>
        <v>952.37733864933796</v>
      </c>
      <c r="F52" s="19">
        <f t="shared" si="5"/>
        <v>23661.133067533141</v>
      </c>
      <c r="G52" s="1">
        <f t="shared" si="1"/>
        <v>27</v>
      </c>
    </row>
    <row r="53" spans="1:7" x14ac:dyDescent="0.25">
      <c r="A53" s="2">
        <v>28</v>
      </c>
      <c r="B53" s="3">
        <f t="shared" si="2"/>
        <v>6000</v>
      </c>
      <c r="C53" s="3">
        <f t="shared" si="3"/>
        <v>4374.3999999999996</v>
      </c>
      <c r="D53" s="6">
        <f t="shared" si="0"/>
        <v>1625.6000000000004</v>
      </c>
      <c r="E53" s="19">
        <f t="shared" si="4"/>
        <v>933.70327318562522</v>
      </c>
      <c r="F53" s="19">
        <f t="shared" si="5"/>
        <v>24594.836340718764</v>
      </c>
      <c r="G53" s="1">
        <f t="shared" si="1"/>
        <v>28</v>
      </c>
    </row>
    <row r="54" spans="1:7" x14ac:dyDescent="0.25">
      <c r="A54" s="2">
        <v>29</v>
      </c>
      <c r="B54" s="3">
        <f t="shared" si="2"/>
        <v>6000</v>
      </c>
      <c r="C54" s="3">
        <f t="shared" si="3"/>
        <v>4374.3999999999996</v>
      </c>
      <c r="D54" s="6">
        <f t="shared" si="0"/>
        <v>1625.6000000000004</v>
      </c>
      <c r="E54" s="19">
        <f t="shared" si="4"/>
        <v>915.39536586826011</v>
      </c>
      <c r="F54" s="19">
        <f t="shared" si="5"/>
        <v>25510.231706587023</v>
      </c>
      <c r="G54" s="1">
        <f t="shared" si="1"/>
        <v>29</v>
      </c>
    </row>
    <row r="55" spans="1:7" x14ac:dyDescent="0.25">
      <c r="A55" s="2">
        <v>30</v>
      </c>
      <c r="B55" s="3">
        <f t="shared" si="2"/>
        <v>6000</v>
      </c>
      <c r="C55" s="3">
        <f t="shared" si="3"/>
        <v>4374.3999999999996</v>
      </c>
      <c r="D55" s="6">
        <f t="shared" si="0"/>
        <v>1625.6000000000004</v>
      </c>
      <c r="E55" s="19">
        <f t="shared" si="4"/>
        <v>897.44643712574521</v>
      </c>
      <c r="F55" s="19">
        <f t="shared" si="5"/>
        <v>26407.678143712768</v>
      </c>
      <c r="G55" s="1">
        <f t="shared" si="1"/>
        <v>30</v>
      </c>
    </row>
    <row r="56" spans="1:7" x14ac:dyDescent="0.25">
      <c r="A56" s="2">
        <v>31</v>
      </c>
      <c r="B56" s="3">
        <f t="shared" si="2"/>
        <v>6000</v>
      </c>
      <c r="C56" s="3">
        <f t="shared" si="3"/>
        <v>4374.3999999999996</v>
      </c>
      <c r="D56" s="6">
        <f t="shared" si="0"/>
        <v>1625.6000000000004</v>
      </c>
      <c r="E56" s="19">
        <f t="shared" si="4"/>
        <v>879.84944816249549</v>
      </c>
      <c r="F56" s="19">
        <f t="shared" si="5"/>
        <v>27287.527591875263</v>
      </c>
      <c r="G56" s="1">
        <f t="shared" si="1"/>
        <v>31</v>
      </c>
    </row>
    <row r="57" spans="1:7" x14ac:dyDescent="0.25">
      <c r="A57" s="2">
        <v>32</v>
      </c>
      <c r="B57" s="3">
        <f t="shared" si="2"/>
        <v>6000</v>
      </c>
      <c r="C57" s="3">
        <f t="shared" si="3"/>
        <v>4374.3999999999996</v>
      </c>
      <c r="D57" s="6">
        <f t="shared" si="0"/>
        <v>1625.6000000000004</v>
      </c>
      <c r="E57" s="19">
        <f t="shared" si="4"/>
        <v>862.59749819852482</v>
      </c>
      <c r="F57" s="19">
        <f t="shared" si="5"/>
        <v>28150.125090073787</v>
      </c>
      <c r="G57" s="1">
        <f t="shared" si="1"/>
        <v>32</v>
      </c>
    </row>
    <row r="58" spans="1:7" x14ac:dyDescent="0.25">
      <c r="A58" s="2">
        <v>33</v>
      </c>
      <c r="B58" s="3">
        <f t="shared" si="2"/>
        <v>6000</v>
      </c>
      <c r="C58" s="3">
        <f t="shared" si="3"/>
        <v>4374.3999999999996</v>
      </c>
      <c r="D58" s="6">
        <f t="shared" si="0"/>
        <v>1625.6000000000004</v>
      </c>
      <c r="E58" s="19">
        <f t="shared" si="4"/>
        <v>845.68382176325952</v>
      </c>
      <c r="F58" s="19">
        <f t="shared" si="5"/>
        <v>28995.808911837048</v>
      </c>
      <c r="G58" s="1">
        <f t="shared" si="1"/>
        <v>33</v>
      </c>
    </row>
    <row r="59" spans="1:7" x14ac:dyDescent="0.25">
      <c r="A59" s="2">
        <v>34</v>
      </c>
      <c r="B59" s="3">
        <f t="shared" si="2"/>
        <v>6000</v>
      </c>
      <c r="C59" s="3">
        <f t="shared" si="3"/>
        <v>4374.3999999999996</v>
      </c>
      <c r="D59" s="6">
        <f t="shared" si="0"/>
        <v>1625.6000000000004</v>
      </c>
      <c r="E59" s="19">
        <f t="shared" si="4"/>
        <v>829.10178604241139</v>
      </c>
      <c r="F59" s="19">
        <f t="shared" si="5"/>
        <v>29824.910697879459</v>
      </c>
      <c r="G59" s="1">
        <f t="shared" si="1"/>
        <v>34</v>
      </c>
    </row>
    <row r="60" spans="1:7" x14ac:dyDescent="0.25">
      <c r="A60" s="2">
        <v>35</v>
      </c>
      <c r="B60" s="3">
        <f t="shared" si="2"/>
        <v>6000</v>
      </c>
      <c r="C60" s="3">
        <f t="shared" si="3"/>
        <v>4374.3999999999996</v>
      </c>
      <c r="D60" s="6">
        <f t="shared" si="0"/>
        <v>1625.6000000000004</v>
      </c>
      <c r="E60" s="19">
        <f t="shared" si="4"/>
        <v>812.84488827687392</v>
      </c>
      <c r="F60" s="19">
        <f t="shared" si="5"/>
        <v>30637.755586156334</v>
      </c>
      <c r="G60" s="1">
        <f t="shared" si="1"/>
        <v>35</v>
      </c>
    </row>
    <row r="61" spans="1:7" x14ac:dyDescent="0.25">
      <c r="A61" s="2">
        <v>36</v>
      </c>
      <c r="B61" s="3">
        <f t="shared" si="2"/>
        <v>6000</v>
      </c>
      <c r="C61" s="3">
        <f t="shared" si="3"/>
        <v>4374.3999999999996</v>
      </c>
      <c r="D61" s="6">
        <f t="shared" si="0"/>
        <v>1625.6000000000004</v>
      </c>
      <c r="E61" s="19">
        <f t="shared" si="4"/>
        <v>796.90675321262154</v>
      </c>
      <c r="F61" s="19">
        <f t="shared" si="5"/>
        <v>31434.662339368955</v>
      </c>
      <c r="G61" s="1">
        <f t="shared" si="1"/>
        <v>36</v>
      </c>
    </row>
    <row r="62" spans="1:7" x14ac:dyDescent="0.25">
      <c r="A62" s="2">
        <v>37</v>
      </c>
      <c r="B62" s="3">
        <f t="shared" si="2"/>
        <v>6000</v>
      </c>
      <c r="C62" s="3">
        <f t="shared" si="3"/>
        <v>4374.3999999999996</v>
      </c>
      <c r="D62" s="6">
        <f t="shared" si="0"/>
        <v>1625.6000000000004</v>
      </c>
      <c r="E62" s="19">
        <f t="shared" si="4"/>
        <v>781.28113060060923</v>
      </c>
      <c r="F62" s="19">
        <f t="shared" si="5"/>
        <v>32215.943469969563</v>
      </c>
      <c r="G62" s="1">
        <f t="shared" si="1"/>
        <v>37</v>
      </c>
    </row>
    <row r="63" spans="1:7" x14ac:dyDescent="0.25">
      <c r="A63" s="2">
        <v>38</v>
      </c>
      <c r="B63" s="3">
        <f t="shared" si="2"/>
        <v>6000</v>
      </c>
      <c r="C63" s="3">
        <f t="shared" si="3"/>
        <v>4374.3999999999996</v>
      </c>
      <c r="D63" s="6">
        <f t="shared" si="0"/>
        <v>1625.6000000000004</v>
      </c>
      <c r="E63" s="19">
        <f t="shared" si="4"/>
        <v>765.96189274569531</v>
      </c>
      <c r="F63" s="19">
        <f t="shared" si="5"/>
        <v>32981.905362715261</v>
      </c>
      <c r="G63" s="1">
        <f t="shared" si="1"/>
        <v>38</v>
      </c>
    </row>
    <row r="64" spans="1:7" x14ac:dyDescent="0.25">
      <c r="A64" s="2">
        <v>39</v>
      </c>
      <c r="B64" s="3">
        <f t="shared" si="2"/>
        <v>6000</v>
      </c>
      <c r="C64" s="3">
        <f t="shared" si="3"/>
        <v>4374.3999999999996</v>
      </c>
      <c r="D64" s="6">
        <f t="shared" si="0"/>
        <v>1625.6000000000004</v>
      </c>
      <c r="E64" s="19">
        <f t="shared" si="4"/>
        <v>750.94303210362307</v>
      </c>
      <c r="F64" s="19">
        <f t="shared" si="5"/>
        <v>33732.84839481888</v>
      </c>
      <c r="G64" s="1">
        <f t="shared" si="1"/>
        <v>39</v>
      </c>
    </row>
    <row r="65" spans="1:7" x14ac:dyDescent="0.25">
      <c r="A65" s="2">
        <v>40</v>
      </c>
      <c r="B65" s="3">
        <f t="shared" si="2"/>
        <v>6000</v>
      </c>
      <c r="C65" s="3">
        <f t="shared" si="3"/>
        <v>4374.3999999999996</v>
      </c>
      <c r="D65" s="6">
        <f t="shared" si="0"/>
        <v>1625.6000000000004</v>
      </c>
      <c r="E65" s="19">
        <f t="shared" si="4"/>
        <v>736.21865892512051</v>
      </c>
      <c r="F65" s="19">
        <f t="shared" si="5"/>
        <v>34469.067053744002</v>
      </c>
      <c r="G65" s="1">
        <f t="shared" si="1"/>
        <v>40</v>
      </c>
    </row>
    <row r="66" spans="1:7" x14ac:dyDescent="0.25">
      <c r="A66" s="2">
        <v>41</v>
      </c>
      <c r="B66" s="3">
        <f t="shared" si="2"/>
        <v>6000</v>
      </c>
      <c r="C66" s="3">
        <f t="shared" si="3"/>
        <v>4374.3999999999996</v>
      </c>
      <c r="D66" s="6">
        <f t="shared" si="0"/>
        <v>1625.6000000000004</v>
      </c>
      <c r="E66" s="19">
        <f t="shared" si="4"/>
        <v>721.78299894619659</v>
      </c>
      <c r="F66" s="19">
        <f t="shared" si="5"/>
        <v>35190.850052690199</v>
      </c>
      <c r="G66" s="1">
        <f t="shared" si="1"/>
        <v>41</v>
      </c>
    </row>
    <row r="67" spans="1:7" x14ac:dyDescent="0.25">
      <c r="A67" s="2">
        <v>42</v>
      </c>
      <c r="B67" s="3">
        <f t="shared" si="2"/>
        <v>6000</v>
      </c>
      <c r="C67" s="3">
        <f t="shared" si="3"/>
        <v>4374.3999999999996</v>
      </c>
      <c r="D67" s="6">
        <f t="shared" si="0"/>
        <v>1625.6000000000004</v>
      </c>
      <c r="E67" s="19">
        <f t="shared" si="4"/>
        <v>707.63039112372212</v>
      </c>
      <c r="F67" s="19">
        <f t="shared" si="5"/>
        <v>35898.480443813918</v>
      </c>
      <c r="G67" s="1">
        <f t="shared" si="1"/>
        <v>42</v>
      </c>
    </row>
    <row r="68" spans="1:7" x14ac:dyDescent="0.25">
      <c r="A68" s="2">
        <v>43</v>
      </c>
      <c r="B68" s="3">
        <f t="shared" si="2"/>
        <v>6000</v>
      </c>
      <c r="C68" s="3">
        <f t="shared" si="3"/>
        <v>4374.3999999999996</v>
      </c>
      <c r="D68" s="6">
        <f t="shared" si="0"/>
        <v>1625.6000000000004</v>
      </c>
      <c r="E68" s="19">
        <f t="shared" si="4"/>
        <v>693.75528541541394</v>
      </c>
      <c r="F68" s="19">
        <f t="shared" si="5"/>
        <v>36592.235729229331</v>
      </c>
      <c r="G68" s="1">
        <f t="shared" si="1"/>
        <v>43</v>
      </c>
    </row>
    <row r="69" spans="1:7" x14ac:dyDescent="0.25">
      <c r="A69" s="2">
        <v>44</v>
      </c>
      <c r="B69" s="3">
        <f t="shared" si="2"/>
        <v>6000</v>
      </c>
      <c r="C69" s="3">
        <f t="shared" si="3"/>
        <v>4374.3999999999996</v>
      </c>
      <c r="D69" s="6">
        <f t="shared" si="0"/>
        <v>1625.6000000000004</v>
      </c>
      <c r="E69" s="19">
        <f t="shared" si="4"/>
        <v>680.15224060334685</v>
      </c>
      <c r="F69" s="19">
        <f t="shared" si="5"/>
        <v>37272.387969832678</v>
      </c>
      <c r="G69" s="1">
        <f t="shared" si="1"/>
        <v>44</v>
      </c>
    </row>
    <row r="70" spans="1:7" x14ac:dyDescent="0.25">
      <c r="A70" s="2">
        <v>45</v>
      </c>
      <c r="B70" s="3">
        <f t="shared" si="2"/>
        <v>6000</v>
      </c>
      <c r="C70" s="3">
        <f t="shared" si="3"/>
        <v>4374.3999999999996</v>
      </c>
      <c r="D70" s="6">
        <f t="shared" si="0"/>
        <v>1625.6000000000004</v>
      </c>
      <c r="E70" s="19">
        <f t="shared" si="4"/>
        <v>666.81592216014405</v>
      </c>
      <c r="F70" s="19">
        <f t="shared" si="5"/>
        <v>37939.203891992824</v>
      </c>
      <c r="G70" s="1">
        <f t="shared" si="1"/>
        <v>45</v>
      </c>
    </row>
    <row r="71" spans="1:7" x14ac:dyDescent="0.25">
      <c r="A71" s="2">
        <v>46</v>
      </c>
      <c r="B71" s="3">
        <f t="shared" si="2"/>
        <v>6000</v>
      </c>
      <c r="C71" s="3">
        <f t="shared" si="3"/>
        <v>4374.3999999999996</v>
      </c>
      <c r="D71" s="6">
        <f t="shared" si="0"/>
        <v>1625.6000000000004</v>
      </c>
      <c r="E71" s="19">
        <f t="shared" si="4"/>
        <v>653.74110015700387</v>
      </c>
      <c r="F71" s="19">
        <f t="shared" si="5"/>
        <v>38592.944992149831</v>
      </c>
      <c r="G71" s="1">
        <f t="shared" si="1"/>
        <v>46</v>
      </c>
    </row>
    <row r="72" spans="1:7" x14ac:dyDescent="0.25">
      <c r="A72" s="2">
        <v>47</v>
      </c>
      <c r="B72" s="3">
        <f t="shared" si="2"/>
        <v>6000</v>
      </c>
      <c r="C72" s="3">
        <f t="shared" si="3"/>
        <v>4374.3999999999996</v>
      </c>
      <c r="D72" s="6">
        <f t="shared" si="0"/>
        <v>1625.6000000000004</v>
      </c>
      <c r="E72" s="19">
        <f t="shared" si="4"/>
        <v>640.9226472127491</v>
      </c>
      <c r="F72" s="19">
        <f t="shared" si="5"/>
        <v>39233.867639362579</v>
      </c>
      <c r="G72" s="1">
        <f t="shared" si="1"/>
        <v>47</v>
      </c>
    </row>
    <row r="73" spans="1:7" x14ac:dyDescent="0.25">
      <c r="A73" s="2">
        <v>48</v>
      </c>
      <c r="B73" s="3">
        <f t="shared" si="2"/>
        <v>6000</v>
      </c>
      <c r="C73" s="3">
        <f t="shared" si="3"/>
        <v>4374.3999999999996</v>
      </c>
      <c r="D73" s="6">
        <f t="shared" si="0"/>
        <v>1625.6000000000004</v>
      </c>
      <c r="E73" s="19">
        <f t="shared" si="4"/>
        <v>628.35553648308735</v>
      </c>
      <c r="F73" s="19">
        <f t="shared" si="5"/>
        <v>39862.223175845669</v>
      </c>
      <c r="G73" s="1">
        <f t="shared" si="1"/>
        <v>48</v>
      </c>
    </row>
    <row r="74" spans="1:7" x14ac:dyDescent="0.25">
      <c r="A74" s="2">
        <v>49</v>
      </c>
      <c r="B74" s="3">
        <f t="shared" si="2"/>
        <v>6000</v>
      </c>
      <c r="C74" s="3">
        <f t="shared" si="3"/>
        <v>4374.3999999999996</v>
      </c>
      <c r="D74" s="6">
        <f t="shared" si="0"/>
        <v>1625.6000000000004</v>
      </c>
      <c r="E74" s="19">
        <f t="shared" si="4"/>
        <v>616.03483968930129</v>
      </c>
      <c r="F74" s="19">
        <f t="shared" si="5"/>
        <v>40478.258015534971</v>
      </c>
      <c r="G74" s="1">
        <f t="shared" si="1"/>
        <v>49</v>
      </c>
    </row>
    <row r="75" spans="1:7" x14ac:dyDescent="0.25">
      <c r="A75" s="2">
        <v>50</v>
      </c>
      <c r="B75" s="3">
        <f t="shared" si="2"/>
        <v>6000</v>
      </c>
      <c r="C75" s="3">
        <f t="shared" si="3"/>
        <v>4374.3999999999996</v>
      </c>
      <c r="D75" s="6">
        <f t="shared" si="0"/>
        <v>1625.6000000000004</v>
      </c>
      <c r="E75" s="19">
        <f t="shared" si="4"/>
        <v>603.95572518558947</v>
      </c>
      <c r="F75" s="19">
        <f t="shared" si="5"/>
        <v>41082.213740720559</v>
      </c>
      <c r="G75" s="1">
        <f t="shared" si="1"/>
        <v>50</v>
      </c>
    </row>
    <row r="76" spans="1:7" x14ac:dyDescent="0.25">
      <c r="A76" s="2">
        <v>51</v>
      </c>
      <c r="B76" s="3">
        <f t="shared" si="2"/>
        <v>6000</v>
      </c>
      <c r="C76" s="3">
        <f t="shared" si="3"/>
        <v>4374.3999999999996</v>
      </c>
      <c r="D76" s="6">
        <f t="shared" si="0"/>
        <v>1625.6000000000004</v>
      </c>
      <c r="E76" s="19">
        <f t="shared" si="4"/>
        <v>592.11345606430348</v>
      </c>
      <c r="F76" s="19">
        <f t="shared" si="5"/>
        <v>41674.327196784863</v>
      </c>
      <c r="G76" s="1">
        <f t="shared" si="1"/>
        <v>51</v>
      </c>
    </row>
    <row r="77" spans="1:7" x14ac:dyDescent="0.25">
      <c r="A77" s="2">
        <v>52</v>
      </c>
      <c r="B77" s="3">
        <f t="shared" si="2"/>
        <v>6000</v>
      </c>
      <c r="C77" s="3">
        <f t="shared" si="3"/>
        <v>4374.3999999999996</v>
      </c>
      <c r="D77" s="6">
        <f t="shared" si="0"/>
        <v>1625.6000000000004</v>
      </c>
      <c r="E77" s="19">
        <f t="shared" si="4"/>
        <v>580.50338829833663</v>
      </c>
      <c r="F77" s="19">
        <f t="shared" si="5"/>
        <v>42254.830585083197</v>
      </c>
      <c r="G77" s="1">
        <f t="shared" si="1"/>
        <v>52</v>
      </c>
    </row>
    <row r="78" spans="1:7" x14ac:dyDescent="0.25">
      <c r="A78" s="2">
        <v>53</v>
      </c>
      <c r="B78" s="3">
        <f t="shared" si="2"/>
        <v>6000</v>
      </c>
      <c r="C78" s="3">
        <f t="shared" si="3"/>
        <v>4374.3999999999996</v>
      </c>
      <c r="D78" s="6">
        <f t="shared" si="0"/>
        <v>1625.6000000000004</v>
      </c>
      <c r="E78" s="19">
        <f t="shared" si="4"/>
        <v>569.12096891993792</v>
      </c>
      <c r="F78" s="19">
        <f t="shared" si="5"/>
        <v>42823.951554003135</v>
      </c>
      <c r="G78" s="1">
        <f t="shared" si="1"/>
        <v>53</v>
      </c>
    </row>
    <row r="79" spans="1:7" x14ac:dyDescent="0.25">
      <c r="A79" s="2">
        <v>54</v>
      </c>
      <c r="B79" s="3">
        <f t="shared" si="2"/>
        <v>6000</v>
      </c>
      <c r="C79" s="3">
        <f t="shared" si="3"/>
        <v>4374.3999999999996</v>
      </c>
      <c r="D79" s="6">
        <f t="shared" si="0"/>
        <v>1625.6000000000004</v>
      </c>
      <c r="E79" s="19">
        <f t="shared" si="4"/>
        <v>557.96173423523317</v>
      </c>
      <c r="F79" s="19">
        <f t="shared" si="5"/>
        <v>43381.913288238371</v>
      </c>
      <c r="G79" s="1">
        <f t="shared" si="1"/>
        <v>54</v>
      </c>
    </row>
    <row r="80" spans="1:7" x14ac:dyDescent="0.25">
      <c r="A80" s="2">
        <v>55</v>
      </c>
      <c r="B80" s="3">
        <f t="shared" si="2"/>
        <v>6000</v>
      </c>
      <c r="C80" s="3">
        <f t="shared" si="3"/>
        <v>4374.3999999999996</v>
      </c>
      <c r="D80" s="6">
        <f t="shared" si="0"/>
        <v>1625.6000000000004</v>
      </c>
      <c r="E80" s="19">
        <f t="shared" si="4"/>
        <v>547.02130807375818</v>
      </c>
      <c r="F80" s="19">
        <f t="shared" si="5"/>
        <v>43928.93459631213</v>
      </c>
      <c r="G80" s="1">
        <f t="shared" si="1"/>
        <v>55</v>
      </c>
    </row>
    <row r="81" spans="1:7" x14ac:dyDescent="0.25">
      <c r="A81" s="2">
        <v>56</v>
      </c>
      <c r="B81" s="3">
        <f t="shared" si="2"/>
        <v>6000</v>
      </c>
      <c r="C81" s="3">
        <f t="shared" si="3"/>
        <v>4374.3999999999996</v>
      </c>
      <c r="D81" s="6">
        <f t="shared" si="0"/>
        <v>1625.6000000000004</v>
      </c>
      <c r="E81" s="19">
        <f t="shared" si="4"/>
        <v>536.29540007231196</v>
      </c>
      <c r="F81" s="19">
        <f t="shared" si="5"/>
        <v>44465.229996384442</v>
      </c>
      <c r="G81" s="1">
        <f t="shared" si="1"/>
        <v>56</v>
      </c>
    </row>
    <row r="82" spans="1:7" x14ac:dyDescent="0.25">
      <c r="A82" s="2">
        <v>57</v>
      </c>
      <c r="B82" s="3">
        <f t="shared" si="2"/>
        <v>6000</v>
      </c>
      <c r="C82" s="3">
        <f t="shared" si="3"/>
        <v>4374.3999999999996</v>
      </c>
      <c r="D82" s="6">
        <f t="shared" si="0"/>
        <v>1625.6000000000004</v>
      </c>
      <c r="E82" s="19">
        <f t="shared" si="4"/>
        <v>525.77980399246269</v>
      </c>
      <c r="F82" s="19">
        <f t="shared" si="5"/>
        <v>44991.009800376902</v>
      </c>
      <c r="G82" s="1">
        <f t="shared" si="1"/>
        <v>57</v>
      </c>
    </row>
    <row r="83" spans="1:7" x14ac:dyDescent="0.25">
      <c r="A83" s="2">
        <v>58</v>
      </c>
      <c r="B83" s="3">
        <f t="shared" si="2"/>
        <v>6000</v>
      </c>
      <c r="C83" s="3">
        <f t="shared" si="3"/>
        <v>4374.3999999999996</v>
      </c>
      <c r="D83" s="6">
        <f t="shared" si="0"/>
        <v>1625.6000000000004</v>
      </c>
      <c r="E83" s="19">
        <f t="shared" si="4"/>
        <v>515.47039607104182</v>
      </c>
      <c r="F83" s="19">
        <f t="shared" si="5"/>
        <v>45506.480196447941</v>
      </c>
      <c r="G83" s="1">
        <f t="shared" si="1"/>
        <v>58</v>
      </c>
    </row>
    <row r="84" spans="1:7" x14ac:dyDescent="0.25">
      <c r="A84" s="2">
        <v>59</v>
      </c>
      <c r="B84" s="3">
        <f t="shared" si="2"/>
        <v>6000</v>
      </c>
      <c r="C84" s="3">
        <f t="shared" si="3"/>
        <v>4374.3999999999996</v>
      </c>
      <c r="D84" s="6">
        <f t="shared" si="0"/>
        <v>1625.6000000000004</v>
      </c>
      <c r="E84" s="19">
        <f t="shared" si="4"/>
        <v>505.36313340298221</v>
      </c>
      <c r="F84" s="19">
        <f t="shared" si="5"/>
        <v>46011.843329850926</v>
      </c>
      <c r="G84" s="1">
        <f t="shared" si="1"/>
        <v>59</v>
      </c>
    </row>
    <row r="85" spans="1:7" x14ac:dyDescent="0.25">
      <c r="A85" s="2">
        <v>60</v>
      </c>
      <c r="B85" s="3">
        <f t="shared" si="2"/>
        <v>6000</v>
      </c>
      <c r="C85" s="3">
        <f t="shared" si="3"/>
        <v>4374.3999999999996</v>
      </c>
      <c r="D85" s="6">
        <f t="shared" si="0"/>
        <v>1625.6000000000004</v>
      </c>
      <c r="E85" s="19">
        <f t="shared" si="4"/>
        <v>495.4540523558648</v>
      </c>
      <c r="F85" s="19">
        <f t="shared" si="5"/>
        <v>46507.297382206794</v>
      </c>
      <c r="G85" s="1">
        <f t="shared" si="1"/>
        <v>60</v>
      </c>
    </row>
    <row r="86" spans="1:7" x14ac:dyDescent="0.25">
      <c r="A86" s="2">
        <v>61</v>
      </c>
      <c r="B86" s="3">
        <f t="shared" si="2"/>
        <v>6000</v>
      </c>
      <c r="C86" s="3">
        <f t="shared" si="3"/>
        <v>4374.3999999999996</v>
      </c>
      <c r="D86" s="6">
        <f t="shared" si="0"/>
        <v>1625.6000000000004</v>
      </c>
      <c r="E86" s="19">
        <f t="shared" si="4"/>
        <v>485.73926701555382</v>
      </c>
      <c r="F86" s="19">
        <f t="shared" si="5"/>
        <v>46993.036649222347</v>
      </c>
      <c r="G86" s="1">
        <f t="shared" si="1"/>
        <v>61</v>
      </c>
    </row>
    <row r="87" spans="1:7" x14ac:dyDescent="0.25">
      <c r="A87" s="2">
        <v>62</v>
      </c>
      <c r="B87" s="3">
        <f t="shared" si="2"/>
        <v>6000</v>
      </c>
      <c r="C87" s="3">
        <f t="shared" si="3"/>
        <v>4374.3999999999996</v>
      </c>
      <c r="D87" s="6">
        <f t="shared" si="0"/>
        <v>1625.6000000000004</v>
      </c>
      <c r="E87" s="19">
        <f t="shared" si="4"/>
        <v>476.21496766230763</v>
      </c>
      <c r="F87" s="19">
        <f t="shared" si="5"/>
        <v>47469.251616884656</v>
      </c>
      <c r="G87" s="1">
        <f t="shared" si="1"/>
        <v>62</v>
      </c>
    </row>
    <row r="88" spans="1:7" x14ac:dyDescent="0.25">
      <c r="A88" s="2">
        <v>63</v>
      </c>
      <c r="B88" s="3">
        <f t="shared" si="2"/>
        <v>6000</v>
      </c>
      <c r="C88" s="3">
        <f t="shared" si="3"/>
        <v>4374.3999999999996</v>
      </c>
      <c r="D88" s="6">
        <f t="shared" si="0"/>
        <v>1625.6000000000004</v>
      </c>
      <c r="E88" s="19">
        <f t="shared" si="4"/>
        <v>466.87741927677229</v>
      </c>
      <c r="F88" s="19">
        <f t="shared" si="5"/>
        <v>47936.12903616143</v>
      </c>
      <c r="G88" s="1">
        <f t="shared" si="1"/>
        <v>63</v>
      </c>
    </row>
    <row r="89" spans="1:7" x14ac:dyDescent="0.25">
      <c r="A89" s="2">
        <v>64</v>
      </c>
      <c r="B89" s="3">
        <f t="shared" si="2"/>
        <v>6000</v>
      </c>
      <c r="C89" s="3">
        <f t="shared" si="3"/>
        <v>4374.3999999999996</v>
      </c>
      <c r="D89" s="6">
        <f t="shared" si="0"/>
        <v>1625.6000000000004</v>
      </c>
      <c r="E89" s="19">
        <f t="shared" si="4"/>
        <v>457.72296007526683</v>
      </c>
      <c r="F89" s="19">
        <f t="shared" si="5"/>
        <v>48393.851996236699</v>
      </c>
      <c r="G89" s="1">
        <f t="shared" si="1"/>
        <v>64</v>
      </c>
    </row>
    <row r="90" spans="1:7" x14ac:dyDescent="0.25">
      <c r="A90" s="2">
        <v>65</v>
      </c>
      <c r="B90" s="3">
        <f t="shared" si="2"/>
        <v>6000</v>
      </c>
      <c r="C90" s="3">
        <f t="shared" si="3"/>
        <v>4374.3999999999996</v>
      </c>
      <c r="D90" s="6">
        <f t="shared" ref="D90:D96" si="6">B90-C90</f>
        <v>1625.6000000000004</v>
      </c>
      <c r="E90" s="19">
        <f t="shared" ref="E90:E97" si="7">PV($C$5,A90,,-D90)</f>
        <v>448.74800007379099</v>
      </c>
      <c r="F90" s="19">
        <f t="shared" si="5"/>
        <v>48842.599996310491</v>
      </c>
      <c r="G90" s="1">
        <f t="shared" ref="G90:G97" si="8">IF(F90&gt;0,A90," ")</f>
        <v>65</v>
      </c>
    </row>
    <row r="91" spans="1:7" x14ac:dyDescent="0.25">
      <c r="A91" s="2">
        <v>66</v>
      </c>
      <c r="B91" s="3">
        <f t="shared" ref="B91:B97" si="9">$C$6</f>
        <v>6000</v>
      </c>
      <c r="C91" s="3">
        <f t="shared" ref="C91:C97" si="10">$C$9+$C$8+$C$6*$C$7</f>
        <v>4374.3999999999996</v>
      </c>
      <c r="D91" s="6">
        <f t="shared" si="6"/>
        <v>1625.6000000000004</v>
      </c>
      <c r="E91" s="19">
        <f t="shared" si="7"/>
        <v>439.94901968018729</v>
      </c>
      <c r="F91" s="19">
        <f t="shared" ref="F91:F97" si="11">F90+E91</f>
        <v>49282.549015990677</v>
      </c>
      <c r="G91" s="1">
        <f t="shared" si="8"/>
        <v>66</v>
      </c>
    </row>
    <row r="92" spans="1:7" x14ac:dyDescent="0.25">
      <c r="A92" s="2">
        <v>67</v>
      </c>
      <c r="B92" s="3">
        <f t="shared" si="9"/>
        <v>6000</v>
      </c>
      <c r="C92" s="3">
        <f t="shared" si="10"/>
        <v>4374.3999999999996</v>
      </c>
      <c r="D92" s="6">
        <f t="shared" si="6"/>
        <v>1625.6000000000004</v>
      </c>
      <c r="E92" s="19">
        <f t="shared" si="7"/>
        <v>431.32256831390913</v>
      </c>
      <c r="F92" s="19">
        <f t="shared" si="11"/>
        <v>49713.871584304587</v>
      </c>
      <c r="G92" s="1">
        <f t="shared" si="8"/>
        <v>67</v>
      </c>
    </row>
    <row r="93" spans="1:7" x14ac:dyDescent="0.25">
      <c r="A93" s="2">
        <v>68</v>
      </c>
      <c r="B93" s="3">
        <f t="shared" si="9"/>
        <v>6000</v>
      </c>
      <c r="C93" s="3">
        <f t="shared" si="10"/>
        <v>4374.3999999999996</v>
      </c>
      <c r="D93" s="6">
        <f t="shared" si="6"/>
        <v>1625.6000000000004</v>
      </c>
      <c r="E93" s="19">
        <f t="shared" si="7"/>
        <v>422.86526305285207</v>
      </c>
      <c r="F93" s="19">
        <f t="shared" si="11"/>
        <v>50136.736847357439</v>
      </c>
      <c r="G93" s="1">
        <f t="shared" si="8"/>
        <v>68</v>
      </c>
    </row>
    <row r="94" spans="1:7" x14ac:dyDescent="0.25">
      <c r="A94" s="2">
        <v>69</v>
      </c>
      <c r="B94" s="3">
        <f t="shared" si="9"/>
        <v>6000</v>
      </c>
      <c r="C94" s="3">
        <f t="shared" si="10"/>
        <v>4374.3999999999996</v>
      </c>
      <c r="D94" s="6">
        <f t="shared" si="6"/>
        <v>1625.6000000000004</v>
      </c>
      <c r="E94" s="19">
        <f t="shared" si="7"/>
        <v>414.57378730671769</v>
      </c>
      <c r="F94" s="19">
        <f t="shared" si="11"/>
        <v>50551.310634664158</v>
      </c>
      <c r="G94" s="1">
        <f t="shared" si="8"/>
        <v>69</v>
      </c>
    </row>
    <row r="95" spans="1:7" x14ac:dyDescent="0.25">
      <c r="A95" s="2">
        <v>70</v>
      </c>
      <c r="B95" s="3">
        <f t="shared" si="9"/>
        <v>6000</v>
      </c>
      <c r="C95" s="3">
        <f t="shared" si="10"/>
        <v>4374.3999999999996</v>
      </c>
      <c r="D95" s="6">
        <f t="shared" si="6"/>
        <v>1625.6000000000004</v>
      </c>
      <c r="E95" s="19">
        <f t="shared" si="7"/>
        <v>406.44488951638988</v>
      </c>
      <c r="F95" s="19">
        <f t="shared" si="11"/>
        <v>50957.755524180546</v>
      </c>
      <c r="G95" s="1">
        <f t="shared" si="8"/>
        <v>70</v>
      </c>
    </row>
    <row r="96" spans="1:7" x14ac:dyDescent="0.25">
      <c r="A96" s="2">
        <v>71</v>
      </c>
      <c r="B96" s="3">
        <f t="shared" si="9"/>
        <v>6000</v>
      </c>
      <c r="C96" s="3">
        <f t="shared" si="10"/>
        <v>4374.3999999999996</v>
      </c>
      <c r="D96" s="6">
        <f t="shared" si="6"/>
        <v>1625.6000000000004</v>
      </c>
      <c r="E96" s="19">
        <f t="shared" si="7"/>
        <v>398.47538187881366</v>
      </c>
      <c r="F96" s="19">
        <f t="shared" si="11"/>
        <v>51356.230906059362</v>
      </c>
      <c r="G96" s="1">
        <f t="shared" si="8"/>
        <v>71</v>
      </c>
    </row>
    <row r="97" spans="1:7" x14ac:dyDescent="0.25">
      <c r="A97" s="2">
        <v>72</v>
      </c>
      <c r="B97" s="3">
        <f t="shared" si="9"/>
        <v>6000</v>
      </c>
      <c r="C97" s="3">
        <f t="shared" si="10"/>
        <v>4374.3999999999996</v>
      </c>
      <c r="D97" s="13">
        <f>B97-C97+C3</f>
        <v>21625.599999999999</v>
      </c>
      <c r="E97" s="19">
        <f t="shared" si="7"/>
        <v>5197.0368819226142</v>
      </c>
      <c r="F97" s="19">
        <f t="shared" si="11"/>
        <v>56553.267787981975</v>
      </c>
      <c r="G97" s="1">
        <f t="shared" si="8"/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F77D-A7B5-4318-B27F-6E9CDB9D0629}">
  <sheetPr codeName="Planilha3"/>
  <dimension ref="D8:N21"/>
  <sheetViews>
    <sheetView workbookViewId="0">
      <selection activeCell="D9" sqref="D9:N21"/>
    </sheetView>
  </sheetViews>
  <sheetFormatPr defaultRowHeight="15" x14ac:dyDescent="0.25"/>
  <cols>
    <col min="4" max="4" width="35.5703125" customWidth="1"/>
    <col min="5" max="5" width="55.5703125" customWidth="1"/>
  </cols>
  <sheetData>
    <row r="8" spans="4:14" ht="15.75" thickBot="1" x14ac:dyDescent="0.3"/>
    <row r="9" spans="4:14" ht="21" x14ac:dyDescent="0.35">
      <c r="D9" s="34" t="s">
        <v>45</v>
      </c>
      <c r="E9" s="35"/>
      <c r="F9" s="42"/>
      <c r="G9" s="42"/>
      <c r="H9" s="42"/>
      <c r="I9" s="42"/>
      <c r="J9" s="42"/>
      <c r="K9" s="42"/>
      <c r="L9" s="42"/>
      <c r="M9" s="42"/>
      <c r="N9" s="43"/>
    </row>
    <row r="10" spans="4:14" ht="21" x14ac:dyDescent="0.35">
      <c r="D10" s="36" t="s">
        <v>46</v>
      </c>
      <c r="E10" s="37" t="s">
        <v>44</v>
      </c>
      <c r="N10" s="44"/>
    </row>
    <row r="11" spans="4:14" ht="21" x14ac:dyDescent="0.35">
      <c r="D11" s="38">
        <v>0</v>
      </c>
      <c r="E11" s="39">
        <v>0.15</v>
      </c>
      <c r="N11" s="44"/>
    </row>
    <row r="12" spans="4:14" ht="21" x14ac:dyDescent="0.35">
      <c r="D12" s="38">
        <v>0.1</v>
      </c>
      <c r="E12" s="39">
        <v>0.22</v>
      </c>
      <c r="N12" s="44"/>
    </row>
    <row r="13" spans="4:14" ht="21" x14ac:dyDescent="0.35">
      <c r="D13" s="38">
        <v>0.2</v>
      </c>
      <c r="E13" s="39">
        <v>0.28999999999999998</v>
      </c>
      <c r="N13" s="44"/>
    </row>
    <row r="14" spans="4:14" ht="21" x14ac:dyDescent="0.35">
      <c r="D14" s="38">
        <v>0.3</v>
      </c>
      <c r="E14" s="39">
        <v>0.36</v>
      </c>
      <c r="N14" s="44"/>
    </row>
    <row r="15" spans="4:14" ht="21" x14ac:dyDescent="0.35">
      <c r="D15" s="38">
        <v>0.4</v>
      </c>
      <c r="E15" s="39">
        <v>0.43</v>
      </c>
      <c r="N15" s="44"/>
    </row>
    <row r="16" spans="4:14" ht="21" x14ac:dyDescent="0.35">
      <c r="D16" s="38">
        <v>0.5</v>
      </c>
      <c r="E16" s="39">
        <v>0.5</v>
      </c>
      <c r="N16" s="44"/>
    </row>
    <row r="17" spans="4:14" ht="21" x14ac:dyDescent="0.35">
      <c r="D17" s="38">
        <v>0.6</v>
      </c>
      <c r="E17" s="39">
        <v>0.56999999999999995</v>
      </c>
      <c r="N17" s="44"/>
    </row>
    <row r="18" spans="4:14" ht="21" x14ac:dyDescent="0.35">
      <c r="D18" s="38">
        <v>0.7</v>
      </c>
      <c r="E18" s="39">
        <v>0.64</v>
      </c>
      <c r="N18" s="44"/>
    </row>
    <row r="19" spans="4:14" ht="21" x14ac:dyDescent="0.35">
      <c r="D19" s="38">
        <v>0.8</v>
      </c>
      <c r="E19" s="39">
        <v>0.71</v>
      </c>
      <c r="N19" s="44"/>
    </row>
    <row r="20" spans="4:14" ht="21" x14ac:dyDescent="0.35">
      <c r="D20" s="38">
        <v>0.9</v>
      </c>
      <c r="E20" s="39">
        <v>0.78</v>
      </c>
      <c r="N20" s="44"/>
    </row>
    <row r="21" spans="4:14" ht="21.75" thickBot="1" x14ac:dyDescent="0.4">
      <c r="D21" s="40">
        <v>1</v>
      </c>
      <c r="E21" s="41">
        <v>0.85</v>
      </c>
      <c r="F21" s="45"/>
      <c r="G21" s="45"/>
      <c r="H21" s="45"/>
      <c r="I21" s="45"/>
      <c r="J21" s="45"/>
      <c r="K21" s="45"/>
      <c r="L21" s="45"/>
      <c r="M21" s="45"/>
      <c r="N21" s="4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Análise Determinística</vt:lpstr>
      <vt:lpstr>SOLUÇÃO</vt:lpstr>
      <vt:lpstr>ÍNDICE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Luiz Leismann</dc:creator>
  <cp:lastModifiedBy>BDZ Gamer11</cp:lastModifiedBy>
  <dcterms:created xsi:type="dcterms:W3CDTF">2023-08-22T01:06:26Z</dcterms:created>
  <dcterms:modified xsi:type="dcterms:W3CDTF">2023-11-18T15:31:40Z</dcterms:modified>
</cp:coreProperties>
</file>