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124b9ff5bd0553/Área de Trabalho/senac/Logica e Estatística/Estatística/"/>
    </mc:Choice>
  </mc:AlternateContent>
  <xr:revisionPtr revIDLastSave="334" documentId="8_{781172F5-3606-4B8B-93C0-F667D77D30A7}" xr6:coauthVersionLast="47" xr6:coauthVersionMax="47" xr10:uidLastSave="{5F7FC7B0-AEC1-4420-8870-EC0FD7B2EA13}"/>
  <bookViews>
    <workbookView xWindow="-120" yWindow="-120" windowWidth="20730" windowHeight="11040" activeTab="2" xr2:uid="{7D4DBCD9-2C5F-4E1F-92DD-68AA3927BA26}"/>
  </bookViews>
  <sheets>
    <sheet name="25.10" sheetId="1" r:id="rId1"/>
    <sheet name="27.10 " sheetId="2" r:id="rId2"/>
    <sheet name="01.11" sheetId="3" r:id="rId3"/>
  </sheets>
  <definedNames>
    <definedName name="_xlnm._FilterDatabase" localSheetId="2" hidden="1">'01.11'!$B$1:$H$229</definedName>
    <definedName name="_xlnm._FilterDatabase" localSheetId="1" hidden="1">'27.10 '!$F$5:$F$14</definedName>
    <definedName name="_xlnm.Extract" localSheetId="1">'27.10 '!$N$4:$N$12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3" i="3"/>
  <c r="H4" i="3"/>
  <c r="H5" i="3"/>
  <c r="H6" i="3"/>
  <c r="H7" i="3"/>
  <c r="H8" i="3"/>
  <c r="H9" i="3"/>
  <c r="H2" i="3"/>
  <c r="P12" i="3"/>
  <c r="O12" i="3"/>
  <c r="H20" i="2"/>
  <c r="H21" i="2"/>
  <c r="H22" i="2"/>
  <c r="H23" i="2"/>
  <c r="H24" i="2"/>
  <c r="H25" i="2"/>
  <c r="H26" i="2"/>
  <c r="H27" i="2"/>
  <c r="H28" i="2"/>
  <c r="H19" i="2"/>
  <c r="H6" i="2"/>
  <c r="H7" i="2"/>
  <c r="H8" i="2"/>
  <c r="H9" i="2"/>
  <c r="H10" i="2"/>
  <c r="H11" i="2"/>
  <c r="H12" i="2"/>
  <c r="H13" i="2"/>
  <c r="H14" i="2"/>
  <c r="H5" i="2"/>
  <c r="Z17" i="2"/>
  <c r="AA17" i="2" s="1"/>
  <c r="Z18" i="2"/>
  <c r="AA18" i="2" s="1"/>
  <c r="Z19" i="2"/>
  <c r="AA19" i="2" s="1"/>
  <c r="Z16" i="2"/>
  <c r="AA16" i="2" s="1"/>
  <c r="K10" i="2"/>
  <c r="K5" i="2"/>
</calcChain>
</file>

<file path=xl/sharedStrings.xml><?xml version="1.0" encoding="utf-8"?>
<sst xmlns="http://schemas.openxmlformats.org/spreadsheetml/2006/main" count="934" uniqueCount="246">
  <si>
    <t>NOME</t>
  </si>
  <si>
    <t>IDADE</t>
  </si>
  <si>
    <t>José</t>
  </si>
  <si>
    <t>Chico</t>
  </si>
  <si>
    <t>Marcia</t>
  </si>
  <si>
    <t>Maria</t>
  </si>
  <si>
    <t>CIDADE</t>
  </si>
  <si>
    <t>Londrina</t>
  </si>
  <si>
    <t>Maringá</t>
  </si>
  <si>
    <t>Curtibia</t>
  </si>
  <si>
    <t>JOAO</t>
  </si>
  <si>
    <t>MARIA</t>
  </si>
  <si>
    <t>ANTONIO</t>
  </si>
  <si>
    <t>CARLOS</t>
  </si>
  <si>
    <t>JULIANA</t>
  </si>
  <si>
    <t>RAFAELA</t>
  </si>
  <si>
    <t>ERICO</t>
  </si>
  <si>
    <t>ANTONIA</t>
  </si>
  <si>
    <t>SOLANGE</t>
  </si>
  <si>
    <t>Foz do Iguaçu</t>
  </si>
  <si>
    <t>Cascavel</t>
  </si>
  <si>
    <t>Nr PESSOAS</t>
  </si>
  <si>
    <t>Nome</t>
  </si>
  <si>
    <t>NOTA 1</t>
  </si>
  <si>
    <t>NOTA 2</t>
  </si>
  <si>
    <t>NOTA 3</t>
  </si>
  <si>
    <t>NOTA 4</t>
  </si>
  <si>
    <t>MÉDIA</t>
  </si>
  <si>
    <t>SITUAÇÃO</t>
  </si>
  <si>
    <t>Elizabeth Blackwell</t>
  </si>
  <si>
    <t>Gertrude Belle Elion</t>
  </si>
  <si>
    <t>Françoise Barré-Sinoussi</t>
  </si>
  <si>
    <t>Rita Lobato Velho Lopes</t>
  </si>
  <si>
    <t>MEDIA</t>
  </si>
  <si>
    <t>VALOR</t>
  </si>
  <si>
    <t>COMISSÃO</t>
  </si>
  <si>
    <t>COMISSÃO/LIQUIDA</t>
  </si>
  <si>
    <t>Data</t>
  </si>
  <si>
    <t>Montadora</t>
  </si>
  <si>
    <t>Veículo</t>
  </si>
  <si>
    <t>Cidade (Cliente)</t>
  </si>
  <si>
    <t>Vendas</t>
  </si>
  <si>
    <t>%</t>
  </si>
  <si>
    <t>C/ Desc.</t>
  </si>
  <si>
    <t>Toyota</t>
  </si>
  <si>
    <t>Hilux</t>
  </si>
  <si>
    <t>Rio de Janeiro</t>
  </si>
  <si>
    <t>7/19/2012</t>
  </si>
  <si>
    <t>Renault</t>
  </si>
  <si>
    <t>Duster</t>
  </si>
  <si>
    <t>Uberlândia</t>
  </si>
  <si>
    <t>Etios Hatch</t>
  </si>
  <si>
    <t>Sete Lagoas</t>
  </si>
  <si>
    <t>Chevrolet</t>
  </si>
  <si>
    <t>Captiva</t>
  </si>
  <si>
    <t>6/22/2011</t>
  </si>
  <si>
    <t>Ford</t>
  </si>
  <si>
    <t>Ka</t>
  </si>
  <si>
    <t>São Paulo</t>
  </si>
  <si>
    <t>Camry</t>
  </si>
  <si>
    <t>Cataguases</t>
  </si>
  <si>
    <t>Corolla</t>
  </si>
  <si>
    <t>Campo Grande</t>
  </si>
  <si>
    <t>Master</t>
  </si>
  <si>
    <t>5/30/2012</t>
  </si>
  <si>
    <t>Edge</t>
  </si>
  <si>
    <t>Uberaba</t>
  </si>
  <si>
    <t>10/29/2011</t>
  </si>
  <si>
    <t>5/15/2011</t>
  </si>
  <si>
    <t>Fiat</t>
  </si>
  <si>
    <t>Uno</t>
  </si>
  <si>
    <t>3/28/2012</t>
  </si>
  <si>
    <t>Honda</t>
  </si>
  <si>
    <t>Accord</t>
  </si>
  <si>
    <t>Osasco</t>
  </si>
  <si>
    <t>9/19/2010</t>
  </si>
  <si>
    <t>Santo André</t>
  </si>
  <si>
    <t>4/23/2012</t>
  </si>
  <si>
    <t>Ouro Preto</t>
  </si>
  <si>
    <t>9/24/2012</t>
  </si>
  <si>
    <t>Rav4</t>
  </si>
  <si>
    <t>Jundiaí</t>
  </si>
  <si>
    <t>Audi</t>
  </si>
  <si>
    <t>Audi S5</t>
  </si>
  <si>
    <t>1/14/2010</t>
  </si>
  <si>
    <t>Rio das Ostras</t>
  </si>
  <si>
    <t>1/23/2010</t>
  </si>
  <si>
    <t>Santos</t>
  </si>
  <si>
    <t>Tanguá</t>
  </si>
  <si>
    <t>Fit</t>
  </si>
  <si>
    <t>Etios Sedan</t>
  </si>
  <si>
    <t>Sonic Sedan</t>
  </si>
  <si>
    <t>12/31/2010</t>
  </si>
  <si>
    <t>Camaro</t>
  </si>
  <si>
    <t>Franca</t>
  </si>
  <si>
    <t>Siena</t>
  </si>
  <si>
    <t>2/19/2011</t>
  </si>
  <si>
    <t>Civic</t>
  </si>
  <si>
    <t>São Bernardo</t>
  </si>
  <si>
    <t>5/29/2011</t>
  </si>
  <si>
    <t>12/26/2010</t>
  </si>
  <si>
    <t>Angra</t>
  </si>
  <si>
    <t>9/30/2011</t>
  </si>
  <si>
    <t>Ranger</t>
  </si>
  <si>
    <t>12/15/2010</t>
  </si>
  <si>
    <t>9/21/2012</t>
  </si>
  <si>
    <t>8/22/2011</t>
  </si>
  <si>
    <t>Ducato</t>
  </si>
  <si>
    <t>Sorocaba</t>
  </si>
  <si>
    <t>Prius</t>
  </si>
  <si>
    <t>Campinas</t>
  </si>
  <si>
    <t>5/18/2010</t>
  </si>
  <si>
    <t>Strada</t>
  </si>
  <si>
    <t>4/16/2012</t>
  </si>
  <si>
    <t>Araxá</t>
  </si>
  <si>
    <t>1/22/2011</t>
  </si>
  <si>
    <t>7/15/2011</t>
  </si>
  <si>
    <t>4/21/2010</t>
  </si>
  <si>
    <t>6/17/2010</t>
  </si>
  <si>
    <t>9/28/2012</t>
  </si>
  <si>
    <t>12/16/2011</t>
  </si>
  <si>
    <t>Logan</t>
  </si>
  <si>
    <t>CR-V</t>
  </si>
  <si>
    <t>9/18/2012</t>
  </si>
  <si>
    <t>7/16/2012</t>
  </si>
  <si>
    <t>Montana</t>
  </si>
  <si>
    <t>3/30/2012</t>
  </si>
  <si>
    <t>S10</t>
  </si>
  <si>
    <t>São Gonçalo</t>
  </si>
  <si>
    <t>7/15/2012</t>
  </si>
  <si>
    <t>8/27/2012</t>
  </si>
  <si>
    <t>Classic</t>
  </si>
  <si>
    <t>Niterói</t>
  </si>
  <si>
    <t>City</t>
  </si>
  <si>
    <t>9/15/2010</t>
  </si>
  <si>
    <t>Clio</t>
  </si>
  <si>
    <t>7/30/2012</t>
  </si>
  <si>
    <t>7/22/2012</t>
  </si>
  <si>
    <t>Diadema</t>
  </si>
  <si>
    <t>Audi A1</t>
  </si>
  <si>
    <t>2/14/2010</t>
  </si>
  <si>
    <t>Audi A5</t>
  </si>
  <si>
    <t>2/26/2012</t>
  </si>
  <si>
    <t>11/24/2012</t>
  </si>
  <si>
    <t>Fiorino</t>
  </si>
  <si>
    <t>2/26/2010</t>
  </si>
  <si>
    <t>Fluence</t>
  </si>
  <si>
    <t>8/21/2010</t>
  </si>
  <si>
    <t>Focus Hatch</t>
  </si>
  <si>
    <t>12/24/2011</t>
  </si>
  <si>
    <t>10/21/2010</t>
  </si>
  <si>
    <t>Fiesta</t>
  </si>
  <si>
    <t>5/19/2011</t>
  </si>
  <si>
    <t>Ecosport</t>
  </si>
  <si>
    <t>8/25/2012</t>
  </si>
  <si>
    <t>4/25/2011</t>
  </si>
  <si>
    <t>10/17/2011</t>
  </si>
  <si>
    <t>3/20/2010</t>
  </si>
  <si>
    <t>4/27/2012</t>
  </si>
  <si>
    <t>Symbol</t>
  </si>
  <si>
    <t>12/25/2010</t>
  </si>
  <si>
    <t>6/29/2011</t>
  </si>
  <si>
    <t>8/25/2010</t>
  </si>
  <si>
    <t>6/20/2011</t>
  </si>
  <si>
    <t>3/25/2011</t>
  </si>
  <si>
    <t>1/13/2011</t>
  </si>
  <si>
    <t>11/15/2010</t>
  </si>
  <si>
    <t>Celta</t>
  </si>
  <si>
    <t>4/20/2012</t>
  </si>
  <si>
    <t>Nilópolis</t>
  </si>
  <si>
    <t>1/14/2011</t>
  </si>
  <si>
    <t>Zafira</t>
  </si>
  <si>
    <t>12/30/2010</t>
  </si>
  <si>
    <t>10/20/2010</t>
  </si>
  <si>
    <t>4/15/2011</t>
  </si>
  <si>
    <t>3/25/2010</t>
  </si>
  <si>
    <t>2/21/2011</t>
  </si>
  <si>
    <t>4/19/2011</t>
  </si>
  <si>
    <t>1/13/2010</t>
  </si>
  <si>
    <t>7/29/2010</t>
  </si>
  <si>
    <t>11/22/2012</t>
  </si>
  <si>
    <t>6/28/2012</t>
  </si>
  <si>
    <t>Sandero</t>
  </si>
  <si>
    <t>3/25/2012</t>
  </si>
  <si>
    <t>7/15/2010</t>
  </si>
  <si>
    <t>8/26/2011</t>
  </si>
  <si>
    <t>2/25/2011</t>
  </si>
  <si>
    <t>10/28/2012</t>
  </si>
  <si>
    <t>11/16/2012</t>
  </si>
  <si>
    <t>12/28/2012</t>
  </si>
  <si>
    <t>6/19/2011</t>
  </si>
  <si>
    <t>5/18/2011</t>
  </si>
  <si>
    <t>5/17/2012</t>
  </si>
  <si>
    <t>5/18/2012</t>
  </si>
  <si>
    <t>Audi A7</t>
  </si>
  <si>
    <t>Palio</t>
  </si>
  <si>
    <t>1/30/2010</t>
  </si>
  <si>
    <t>12/22/2011</t>
  </si>
  <si>
    <t>3/26/2012</t>
  </si>
  <si>
    <t>1/23/2012</t>
  </si>
  <si>
    <t>2/28/2010</t>
  </si>
  <si>
    <t>12/14/2012</t>
  </si>
  <si>
    <t>3/14/2012</t>
  </si>
  <si>
    <t>5/24/2011</t>
  </si>
  <si>
    <t>11/26/2011</t>
  </si>
  <si>
    <t>Audi S3</t>
  </si>
  <si>
    <t>Baurú</t>
  </si>
  <si>
    <t>1/25/2011</t>
  </si>
  <si>
    <t>F-250</t>
  </si>
  <si>
    <t>9/19/2012</t>
  </si>
  <si>
    <t>6/27/2012</t>
  </si>
  <si>
    <t>4/13/2010</t>
  </si>
  <si>
    <t>2/20/2012</t>
  </si>
  <si>
    <t>7/23/2011</t>
  </si>
  <si>
    <t>9/23/2010</t>
  </si>
  <si>
    <t>7/18/2012</t>
  </si>
  <si>
    <t>11/23/2012</t>
  </si>
  <si>
    <t>9/24/2010</t>
  </si>
  <si>
    <t>2/15/2011</t>
  </si>
  <si>
    <t>12/20/2012</t>
  </si>
  <si>
    <t>8/18/2010</t>
  </si>
  <si>
    <t>1/29/2010</t>
  </si>
  <si>
    <t>12/27/2012</t>
  </si>
  <si>
    <t>1/19/2010</t>
  </si>
  <si>
    <t>12/18/2011</t>
  </si>
  <si>
    <t>8/16/2010</t>
  </si>
  <si>
    <t>11/27/2011</t>
  </si>
  <si>
    <t>6/22/2010</t>
  </si>
  <si>
    <t>3/30/2011</t>
  </si>
  <si>
    <t>8/27/2010</t>
  </si>
  <si>
    <t>5/20/2011</t>
  </si>
  <si>
    <t>Audi RS3</t>
  </si>
  <si>
    <t>5/30/2011</t>
  </si>
  <si>
    <t>5/13/2011</t>
  </si>
  <si>
    <t>7/17/2011</t>
  </si>
  <si>
    <t>10/24/2010</t>
  </si>
  <si>
    <t>8/19/2010</t>
  </si>
  <si>
    <t>6/13/2010</t>
  </si>
  <si>
    <t>3/19/2011</t>
  </si>
  <si>
    <t>7/27/2010</t>
  </si>
  <si>
    <t>5/22/2011</t>
  </si>
  <si>
    <t>4/13/2011</t>
  </si>
  <si>
    <t>1/16/2010</t>
  </si>
  <si>
    <t>NR</t>
  </si>
  <si>
    <t>DATA NASC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</si>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</sst>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.##0.00_-;\-[$R$-416]\ * #.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rgb="FF002060"/>
      <name val="Times New Roman"/>
      <family val="1"/>
    </font>
    <font>
      <sz val="11"/>
      <color rgb="FFFF0000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6"/>
      <color rgb="FF38562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44" fontId="3" fillId="0" borderId="0" xfId="1" applyFont="1"/>
    <xf numFmtId="0" fontId="3" fillId="2" borderId="1" xfId="0" applyFont="1" applyFill="1" applyBorder="1"/>
    <xf numFmtId="164" fontId="3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9" fillId="4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44" fontId="3" fillId="0" borderId="1" xfId="1" applyFont="1" applyFill="1" applyBorder="1" applyAlignment="1">
      <alignment horizontal="left"/>
    </xf>
    <xf numFmtId="9" fontId="3" fillId="0" borderId="1" xfId="0" applyNumberFormat="1" applyFont="1" applyBorder="1"/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 wrapText="1"/>
    </xf>
    <xf numFmtId="4" fontId="0" fillId="0" borderId="0" xfId="0" applyNumberFormat="1"/>
    <xf numFmtId="14" fontId="0" fillId="0" borderId="6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2" fillId="2" borderId="0" xfId="0" applyFont="1" applyFill="1"/>
    <xf numFmtId="0" fontId="2" fillId="7" borderId="0" xfId="0" applyFont="1" applyFill="1"/>
    <xf numFmtId="9" fontId="0" fillId="0" borderId="5" xfId="2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rancoise/" TargetMode="External"/><Relationship Id="rId2" Type="http://schemas.openxmlformats.org/officeDocument/2006/relationships/hyperlink" Target="http://gertrude/" TargetMode="External"/><Relationship Id="rId1" Type="http://schemas.openxmlformats.org/officeDocument/2006/relationships/hyperlink" Target="http://elizabeth/" TargetMode="External"/><Relationship Id="rId4" Type="http://schemas.openxmlformats.org/officeDocument/2006/relationships/hyperlink" Target="http://ri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F4F2-8F3E-46A9-9B8A-6834E21C820F}">
  <dimension ref="D3:J14"/>
  <sheetViews>
    <sheetView workbookViewId="0">
      <selection activeCell="F14" sqref="F14"/>
    </sheetView>
  </sheetViews>
  <sheetFormatPr defaultRowHeight="15" x14ac:dyDescent="0.25"/>
  <cols>
    <col min="10" max="10" width="11" bestFit="1" customWidth="1"/>
  </cols>
  <sheetData>
    <row r="3" spans="4:10" x14ac:dyDescent="0.25">
      <c r="J3" s="1"/>
    </row>
    <row r="4" spans="4:10" x14ac:dyDescent="0.25">
      <c r="E4" s="4" t="s">
        <v>0</v>
      </c>
      <c r="F4" s="4" t="s">
        <v>1</v>
      </c>
      <c r="J4" s="2"/>
    </row>
    <row r="5" spans="4:10" x14ac:dyDescent="0.25">
      <c r="D5">
        <v>1</v>
      </c>
      <c r="E5" s="3" t="s">
        <v>2</v>
      </c>
      <c r="F5" s="5">
        <v>15</v>
      </c>
    </row>
    <row r="6" spans="4:10" x14ac:dyDescent="0.25">
      <c r="D6">
        <v>2</v>
      </c>
      <c r="E6" s="3" t="s">
        <v>3</v>
      </c>
      <c r="F6" s="5">
        <v>20</v>
      </c>
    </row>
    <row r="7" spans="4:10" x14ac:dyDescent="0.25">
      <c r="D7">
        <v>3</v>
      </c>
      <c r="E7" s="3" t="s">
        <v>4</v>
      </c>
      <c r="F7" s="5">
        <v>50</v>
      </c>
    </row>
    <row r="8" spans="4:10" x14ac:dyDescent="0.25">
      <c r="D8">
        <v>4</v>
      </c>
      <c r="E8" s="3" t="s">
        <v>5</v>
      </c>
      <c r="F8" s="5">
        <v>10</v>
      </c>
    </row>
    <row r="9" spans="4:10" x14ac:dyDescent="0.25">
      <c r="D9">
        <v>5</v>
      </c>
      <c r="E9" s="3" t="s">
        <v>2</v>
      </c>
    </row>
    <row r="10" spans="4:10" x14ac:dyDescent="0.25">
      <c r="D10">
        <v>6</v>
      </c>
      <c r="E10" s="3" t="s">
        <v>3</v>
      </c>
    </row>
    <row r="11" spans="4:10" x14ac:dyDescent="0.25">
      <c r="D11">
        <v>7</v>
      </c>
      <c r="E11" s="3" t="s">
        <v>4</v>
      </c>
    </row>
    <row r="12" spans="4:10" x14ac:dyDescent="0.25">
      <c r="D12">
        <v>8</v>
      </c>
      <c r="E12" s="3" t="s">
        <v>5</v>
      </c>
    </row>
    <row r="13" spans="4:10" x14ac:dyDescent="0.25">
      <c r="D13">
        <v>9</v>
      </c>
    </row>
    <row r="14" spans="4:10" x14ac:dyDescent="0.25">
      <c r="D14">
        <v>10</v>
      </c>
    </row>
  </sheetData>
  <conditionalFormatting sqref="F5:F8">
    <cfRule type="cellIs" dxfId="5" priority="1" operator="between">
      <formula>15</formula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B0F7-A65F-420B-9638-92387B5AA4E1}">
  <dimension ref="D2:AA28"/>
  <sheetViews>
    <sheetView topLeftCell="A10" workbookViewId="0">
      <selection activeCell="K25" sqref="K25"/>
    </sheetView>
  </sheetViews>
  <sheetFormatPr defaultRowHeight="15" x14ac:dyDescent="0.25"/>
  <cols>
    <col min="1" max="3" width="9.140625" style="6"/>
    <col min="4" max="4" width="12" style="6" bestFit="1" customWidth="1"/>
    <col min="5" max="5" width="13.42578125" style="6" customWidth="1"/>
    <col min="6" max="7" width="17.42578125" style="6" customWidth="1"/>
    <col min="8" max="8" width="23.42578125" style="6" bestFit="1" customWidth="1"/>
    <col min="9" max="9" width="9.140625" style="6"/>
    <col min="10" max="10" width="13.5703125" style="6" bestFit="1" customWidth="1"/>
    <col min="11" max="11" width="16.7109375" style="6" customWidth="1"/>
    <col min="12" max="12" width="11" style="6" bestFit="1" customWidth="1"/>
    <col min="13" max="15" width="9.140625" style="6"/>
    <col min="16" max="16" width="12.85546875" style="6" bestFit="1" customWidth="1"/>
    <col min="17" max="17" width="14" style="6" customWidth="1"/>
    <col min="18" max="20" width="9.140625" style="6"/>
    <col min="21" max="21" width="37.140625" style="6" bestFit="1" customWidth="1"/>
    <col min="22" max="25" width="9.140625" style="6"/>
    <col min="26" max="26" width="11.140625" style="6" bestFit="1" customWidth="1"/>
    <col min="27" max="27" width="19.42578125" style="6" bestFit="1" customWidth="1"/>
    <col min="28" max="16384" width="9.140625" style="6"/>
  </cols>
  <sheetData>
    <row r="2" spans="4:27" x14ac:dyDescent="0.25">
      <c r="D2" s="10" t="s">
        <v>35</v>
      </c>
      <c r="E2" s="25">
        <v>0.05</v>
      </c>
    </row>
    <row r="3" spans="4:27" x14ac:dyDescent="0.25">
      <c r="L3" s="7"/>
    </row>
    <row r="4" spans="4:27" x14ac:dyDescent="0.25">
      <c r="D4" s="8"/>
      <c r="E4" s="12" t="s">
        <v>0</v>
      </c>
      <c r="F4" s="12" t="s">
        <v>6</v>
      </c>
      <c r="G4" s="12" t="s">
        <v>34</v>
      </c>
      <c r="H4" s="12" t="s">
        <v>35</v>
      </c>
      <c r="J4" s="13" t="s">
        <v>6</v>
      </c>
      <c r="K4" s="15" t="s">
        <v>8</v>
      </c>
      <c r="L4" s="9"/>
      <c r="N4"/>
      <c r="P4" s="11" t="s">
        <v>7</v>
      </c>
      <c r="Q4" s="10" t="s">
        <v>10</v>
      </c>
    </row>
    <row r="5" spans="4:27" x14ac:dyDescent="0.25">
      <c r="D5" s="10">
        <v>1</v>
      </c>
      <c r="E5" s="10" t="s">
        <v>10</v>
      </c>
      <c r="F5" s="11" t="s">
        <v>7</v>
      </c>
      <c r="G5" s="24">
        <v>15000</v>
      </c>
      <c r="H5" s="24">
        <f t="shared" ref="H5:H14" si="0">G5*$E$2</f>
        <v>750</v>
      </c>
      <c r="J5" s="13" t="s">
        <v>21</v>
      </c>
      <c r="K5" s="14">
        <f>COUNTIF(F5:F14,K4)</f>
        <v>2</v>
      </c>
      <c r="N5"/>
      <c r="P5" s="11" t="s">
        <v>8</v>
      </c>
      <c r="Q5" s="10" t="s">
        <v>11</v>
      </c>
    </row>
    <row r="6" spans="4:27" x14ac:dyDescent="0.25">
      <c r="D6" s="10">
        <v>2</v>
      </c>
      <c r="E6" s="10" t="s">
        <v>11</v>
      </c>
      <c r="F6" s="11" t="s">
        <v>8</v>
      </c>
      <c r="G6" s="24">
        <v>2000</v>
      </c>
      <c r="H6" s="24">
        <f t="shared" si="0"/>
        <v>100</v>
      </c>
      <c r="N6"/>
      <c r="P6" s="11" t="s">
        <v>9</v>
      </c>
      <c r="Q6" s="10" t="s">
        <v>12</v>
      </c>
    </row>
    <row r="7" spans="4:27" x14ac:dyDescent="0.25">
      <c r="D7" s="10">
        <v>3</v>
      </c>
      <c r="E7" s="10" t="s">
        <v>12</v>
      </c>
      <c r="F7" s="11" t="s">
        <v>9</v>
      </c>
      <c r="G7" s="24">
        <v>10000</v>
      </c>
      <c r="H7" s="24">
        <f t="shared" si="0"/>
        <v>500</v>
      </c>
      <c r="N7"/>
      <c r="P7" s="11" t="s">
        <v>7</v>
      </c>
      <c r="Q7" s="10" t="s">
        <v>13</v>
      </c>
    </row>
    <row r="8" spans="4:27" x14ac:dyDescent="0.25">
      <c r="D8" s="10">
        <v>4</v>
      </c>
      <c r="E8" s="10" t="s">
        <v>13</v>
      </c>
      <c r="F8" s="11" t="s">
        <v>7</v>
      </c>
      <c r="G8" s="24">
        <v>5000</v>
      </c>
      <c r="H8" s="24">
        <f t="shared" si="0"/>
        <v>250</v>
      </c>
      <c r="J8" s="13" t="s">
        <v>6</v>
      </c>
      <c r="K8" s="14" t="s">
        <v>7</v>
      </c>
      <c r="N8"/>
      <c r="P8" s="11" t="s">
        <v>19</v>
      </c>
      <c r="Q8" s="10" t="s">
        <v>14</v>
      </c>
    </row>
    <row r="9" spans="4:27" x14ac:dyDescent="0.25">
      <c r="D9" s="10">
        <v>5</v>
      </c>
      <c r="E9" s="10" t="s">
        <v>14</v>
      </c>
      <c r="F9" s="11" t="s">
        <v>19</v>
      </c>
      <c r="G9" s="24">
        <v>3000</v>
      </c>
      <c r="H9" s="24">
        <f t="shared" si="0"/>
        <v>150</v>
      </c>
      <c r="J9" s="13" t="s">
        <v>22</v>
      </c>
      <c r="K9" s="16" t="s">
        <v>13</v>
      </c>
      <c r="N9"/>
      <c r="P9" s="11" t="s">
        <v>20</v>
      </c>
      <c r="Q9" s="10" t="s">
        <v>15</v>
      </c>
    </row>
    <row r="10" spans="4:27" x14ac:dyDescent="0.25">
      <c r="D10" s="10">
        <v>6</v>
      </c>
      <c r="E10" s="10" t="s">
        <v>15</v>
      </c>
      <c r="F10" s="11" t="s">
        <v>7</v>
      </c>
      <c r="G10" s="24">
        <v>8000</v>
      </c>
      <c r="H10" s="24">
        <f t="shared" si="0"/>
        <v>400</v>
      </c>
      <c r="J10" s="13" t="s">
        <v>21</v>
      </c>
      <c r="K10" s="16">
        <f>COUNTIFS(E5:E14,K9,F5:F14,K8)</f>
        <v>1</v>
      </c>
      <c r="N10"/>
      <c r="Q10" s="10" t="s">
        <v>16</v>
      </c>
    </row>
    <row r="11" spans="4:27" x14ac:dyDescent="0.25">
      <c r="D11" s="10">
        <v>7</v>
      </c>
      <c r="E11" s="10" t="s">
        <v>16</v>
      </c>
      <c r="F11" s="11" t="s">
        <v>20</v>
      </c>
      <c r="G11" s="24">
        <v>7500</v>
      </c>
      <c r="H11" s="24">
        <f t="shared" si="0"/>
        <v>375</v>
      </c>
      <c r="N11"/>
      <c r="Q11" s="10" t="s">
        <v>17</v>
      </c>
    </row>
    <row r="12" spans="4:27" x14ac:dyDescent="0.25">
      <c r="D12" s="10">
        <v>8</v>
      </c>
      <c r="E12" s="10" t="s">
        <v>17</v>
      </c>
      <c r="F12" s="11" t="s">
        <v>20</v>
      </c>
      <c r="G12" s="24">
        <v>9500</v>
      </c>
      <c r="H12" s="24">
        <f t="shared" si="0"/>
        <v>475</v>
      </c>
      <c r="N12"/>
      <c r="Q12" s="10" t="s">
        <v>10</v>
      </c>
      <c r="Z12" s="8" t="s">
        <v>33</v>
      </c>
      <c r="AA12" s="14">
        <v>7</v>
      </c>
    </row>
    <row r="13" spans="4:27" x14ac:dyDescent="0.25">
      <c r="D13" s="10">
        <v>9</v>
      </c>
      <c r="E13" s="10" t="s">
        <v>10</v>
      </c>
      <c r="F13" s="11" t="s">
        <v>7</v>
      </c>
      <c r="G13" s="24">
        <v>3600</v>
      </c>
      <c r="H13" s="24">
        <f t="shared" si="0"/>
        <v>180</v>
      </c>
      <c r="N13"/>
      <c r="Q13" s="10" t="s">
        <v>18</v>
      </c>
    </row>
    <row r="14" spans="4:27" x14ac:dyDescent="0.25">
      <c r="D14" s="10">
        <v>10</v>
      </c>
      <c r="E14" s="10" t="s">
        <v>18</v>
      </c>
      <c r="F14" s="11" t="s">
        <v>8</v>
      </c>
      <c r="G14" s="24">
        <v>4900</v>
      </c>
      <c r="H14" s="24">
        <f t="shared" si="0"/>
        <v>245</v>
      </c>
    </row>
    <row r="15" spans="4:27" ht="23.25" x14ac:dyDescent="0.35">
      <c r="T15"/>
      <c r="U15" s="21" t="s">
        <v>0</v>
      </c>
      <c r="V15" s="18" t="s">
        <v>23</v>
      </c>
      <c r="W15" s="18" t="s">
        <v>24</v>
      </c>
      <c r="X15" s="18" t="s">
        <v>25</v>
      </c>
      <c r="Y15" s="18" t="s">
        <v>26</v>
      </c>
      <c r="Z15" s="18" t="s">
        <v>27</v>
      </c>
      <c r="AA15" s="23" t="s">
        <v>28</v>
      </c>
    </row>
    <row r="16" spans="4:27" ht="23.25" x14ac:dyDescent="0.35">
      <c r="D16" s="10" t="s">
        <v>35</v>
      </c>
      <c r="E16" s="25">
        <v>0.05</v>
      </c>
      <c r="T16"/>
      <c r="U16" s="20" t="s">
        <v>29</v>
      </c>
      <c r="V16" s="19">
        <v>8</v>
      </c>
      <c r="W16" s="19">
        <v>7</v>
      </c>
      <c r="X16" s="19">
        <v>4</v>
      </c>
      <c r="Y16" s="19">
        <v>5</v>
      </c>
      <c r="Z16" s="22">
        <f>AVERAGE(V16:Y16)</f>
        <v>6</v>
      </c>
      <c r="AA16" s="17" t="str">
        <f>IF(Z16&gt;=$AA$12,"APROVADO","REPROVADO")</f>
        <v>REPROVADO</v>
      </c>
    </row>
    <row r="17" spans="4:27" ht="23.25" x14ac:dyDescent="0.35">
      <c r="T17"/>
      <c r="U17" s="20" t="s">
        <v>30</v>
      </c>
      <c r="V17" s="19">
        <v>10</v>
      </c>
      <c r="W17" s="19">
        <v>8</v>
      </c>
      <c r="X17" s="19">
        <v>6</v>
      </c>
      <c r="Y17" s="19">
        <v>7</v>
      </c>
      <c r="Z17" s="22">
        <f t="shared" ref="Z17:Z19" si="1">AVERAGE(V17:Y17)</f>
        <v>7.75</v>
      </c>
      <c r="AA17" s="17" t="str">
        <f t="shared" ref="AA17:AA19" si="2">IF(Z17&gt;=$AA$12,"APROVADO","REPROVADO")</f>
        <v>APROVADO</v>
      </c>
    </row>
    <row r="18" spans="4:27" ht="23.25" x14ac:dyDescent="0.35">
      <c r="D18" s="8"/>
      <c r="E18" s="12" t="s">
        <v>0</v>
      </c>
      <c r="F18" s="12" t="s">
        <v>6</v>
      </c>
      <c r="G18" s="12" t="s">
        <v>34</v>
      </c>
      <c r="H18" s="12" t="s">
        <v>36</v>
      </c>
      <c r="T18"/>
      <c r="U18" s="20" t="s">
        <v>31</v>
      </c>
      <c r="V18" s="19">
        <v>3</v>
      </c>
      <c r="W18" s="19">
        <v>8</v>
      </c>
      <c r="X18" s="19">
        <v>10</v>
      </c>
      <c r="Y18" s="19">
        <v>5</v>
      </c>
      <c r="Z18" s="22">
        <f t="shared" si="1"/>
        <v>6.5</v>
      </c>
      <c r="AA18" s="17" t="str">
        <f t="shared" si="2"/>
        <v>REPROVADO</v>
      </c>
    </row>
    <row r="19" spans="4:27" ht="23.25" x14ac:dyDescent="0.35">
      <c r="D19" s="10">
        <v>1</v>
      </c>
      <c r="E19" s="10" t="s">
        <v>10</v>
      </c>
      <c r="F19" s="11" t="s">
        <v>7</v>
      </c>
      <c r="G19" s="24">
        <v>15000</v>
      </c>
      <c r="H19" s="24">
        <f>G19-G19*$E$16</f>
        <v>14250</v>
      </c>
      <c r="T19"/>
      <c r="U19" s="20" t="s">
        <v>32</v>
      </c>
      <c r="V19" s="19">
        <v>8</v>
      </c>
      <c r="W19" s="19">
        <v>10</v>
      </c>
      <c r="X19" s="19">
        <v>8</v>
      </c>
      <c r="Y19" s="19">
        <v>5</v>
      </c>
      <c r="Z19" s="22">
        <f t="shared" si="1"/>
        <v>7.75</v>
      </c>
      <c r="AA19" s="17" t="str">
        <f t="shared" si="2"/>
        <v>APROVADO</v>
      </c>
    </row>
    <row r="20" spans="4:27" x14ac:dyDescent="0.25">
      <c r="D20" s="10">
        <v>2</v>
      </c>
      <c r="E20" s="10" t="s">
        <v>11</v>
      </c>
      <c r="F20" s="11" t="s">
        <v>8</v>
      </c>
      <c r="G20" s="24">
        <v>2000</v>
      </c>
      <c r="H20" s="24">
        <f t="shared" ref="H20:H28" si="3">G20-G20*$E$16</f>
        <v>1900</v>
      </c>
    </row>
    <row r="21" spans="4:27" x14ac:dyDescent="0.25">
      <c r="D21" s="10">
        <v>3</v>
      </c>
      <c r="E21" s="10" t="s">
        <v>12</v>
      </c>
      <c r="F21" s="11" t="s">
        <v>9</v>
      </c>
      <c r="G21" s="24">
        <v>10000</v>
      </c>
      <c r="H21" s="24">
        <f t="shared" si="3"/>
        <v>9500</v>
      </c>
    </row>
    <row r="22" spans="4:27" x14ac:dyDescent="0.25">
      <c r="D22" s="10">
        <v>4</v>
      </c>
      <c r="E22" s="10" t="s">
        <v>13</v>
      </c>
      <c r="F22" s="11" t="s">
        <v>7</v>
      </c>
      <c r="G22" s="24">
        <v>5000</v>
      </c>
      <c r="H22" s="24">
        <f t="shared" si="3"/>
        <v>4750</v>
      </c>
    </row>
    <row r="23" spans="4:27" x14ac:dyDescent="0.25">
      <c r="D23" s="10">
        <v>5</v>
      </c>
      <c r="E23" s="10" t="s">
        <v>14</v>
      </c>
      <c r="F23" s="11" t="s">
        <v>19</v>
      </c>
      <c r="G23" s="24">
        <v>3000</v>
      </c>
      <c r="H23" s="24">
        <f t="shared" si="3"/>
        <v>2850</v>
      </c>
    </row>
    <row r="24" spans="4:27" x14ac:dyDescent="0.25">
      <c r="D24" s="10">
        <v>6</v>
      </c>
      <c r="E24" s="10" t="s">
        <v>15</v>
      </c>
      <c r="F24" s="11" t="s">
        <v>7</v>
      </c>
      <c r="G24" s="24">
        <v>8000</v>
      </c>
      <c r="H24" s="24">
        <f t="shared" si="3"/>
        <v>7600</v>
      </c>
    </row>
    <row r="25" spans="4:27" x14ac:dyDescent="0.25">
      <c r="D25" s="10">
        <v>7</v>
      </c>
      <c r="E25" s="10" t="s">
        <v>16</v>
      </c>
      <c r="F25" s="11" t="s">
        <v>20</v>
      </c>
      <c r="G25" s="24">
        <v>7500</v>
      </c>
      <c r="H25" s="24">
        <f t="shared" si="3"/>
        <v>7125</v>
      </c>
    </row>
    <row r="26" spans="4:27" x14ac:dyDescent="0.25">
      <c r="D26" s="10">
        <v>8</v>
      </c>
      <c r="E26" s="10" t="s">
        <v>17</v>
      </c>
      <c r="F26" s="11" t="s">
        <v>20</v>
      </c>
      <c r="G26" s="24">
        <v>9500</v>
      </c>
      <c r="H26" s="24">
        <f t="shared" si="3"/>
        <v>9025</v>
      </c>
    </row>
    <row r="27" spans="4:27" x14ac:dyDescent="0.25">
      <c r="D27" s="10">
        <v>9</v>
      </c>
      <c r="E27" s="10" t="s">
        <v>10</v>
      </c>
      <c r="F27" s="11" t="s">
        <v>7</v>
      </c>
      <c r="G27" s="24">
        <v>3600</v>
      </c>
      <c r="H27" s="24">
        <f t="shared" si="3"/>
        <v>3420</v>
      </c>
    </row>
    <row r="28" spans="4:27" x14ac:dyDescent="0.25">
      <c r="D28" s="10">
        <v>10</v>
      </c>
      <c r="E28" s="10" t="s">
        <v>18</v>
      </c>
      <c r="F28" s="11" t="s">
        <v>8</v>
      </c>
      <c r="G28" s="24">
        <v>4900</v>
      </c>
      <c r="H28" s="24">
        <f t="shared" si="3"/>
        <v>4655</v>
      </c>
    </row>
  </sheetData>
  <conditionalFormatting sqref="F8:G8">
    <cfRule type="cellIs" dxfId="4" priority="6" operator="between">
      <formula>15</formula>
      <formula>100</formula>
    </cfRule>
  </conditionalFormatting>
  <conditionalFormatting sqref="F22:G22">
    <cfRule type="cellIs" dxfId="3" priority="2" operator="between">
      <formula>15</formula>
      <formula>100</formula>
    </cfRule>
  </conditionalFormatting>
  <conditionalFormatting sqref="H19:H28">
    <cfRule type="cellIs" dxfId="2" priority="1" operator="greaterThanOrEqual">
      <formula>5000</formula>
    </cfRule>
  </conditionalFormatting>
  <conditionalFormatting sqref="AA16:AA19">
    <cfRule type="containsText" dxfId="1" priority="3" operator="containsText" text="REPROVADO">
      <formula>NOT(ISERROR(SEARCH("REPROVADO",AA16)))</formula>
    </cfRule>
    <cfRule type="containsText" dxfId="0" priority="4" operator="containsText" text="APROVADO">
      <formula>NOT(ISERROR(SEARCH("APROVADO",AA16)))</formula>
    </cfRule>
  </conditionalFormatting>
  <dataValidations count="2">
    <dataValidation type="list" allowBlank="1" showInputMessage="1" showErrorMessage="1" sqref="K9" xr:uid="{12ED9F13-670C-4AA6-8148-F1B8F5A6E2A0}">
      <formula1>$Q$4:$Q$13</formula1>
    </dataValidation>
    <dataValidation type="list" allowBlank="1" showInputMessage="1" showErrorMessage="1" sqref="K8" xr:uid="{400F5464-92C4-4A89-9864-532DF77E1208}">
      <formula1>$P$4:$P$9</formula1>
    </dataValidation>
  </dataValidations>
  <hyperlinks>
    <hyperlink ref="U16" r:id="rId1" display="http://elizabeth/" xr:uid="{00000000-0004-0000-0000-000000000000}"/>
    <hyperlink ref="U17" r:id="rId2" display="http://gertrude/" xr:uid="{00000000-0004-0000-0000-000001000000}"/>
    <hyperlink ref="U18" r:id="rId3" display="http://francoise/" xr:uid="{00000000-0004-0000-0000-000002000000}"/>
    <hyperlink ref="U19" r:id="rId4" display="http://rita/" xr:uid="{00000000-0004-0000-00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6BBE-E332-4E2C-BAB2-D062F839A5ED}">
  <dimension ref="A1:P229"/>
  <sheetViews>
    <sheetView tabSelected="1" topLeftCell="B1" zoomScale="85" zoomScaleNormal="85" workbookViewId="0">
      <pane ySplit="1" topLeftCell="A13" activePane="bottomLeft" state="frozen"/>
      <selection pane="bottomLeft" activeCell="M17" sqref="M17"/>
    </sheetView>
  </sheetViews>
  <sheetFormatPr defaultRowHeight="15" x14ac:dyDescent="0.25"/>
  <cols>
    <col min="2" max="2" width="14.5703125" customWidth="1"/>
    <col min="3" max="3" width="16.85546875" customWidth="1"/>
    <col min="4" max="4" width="16.42578125" customWidth="1"/>
    <col min="5" max="5" width="18" customWidth="1"/>
    <col min="6" max="6" width="12.7109375" customWidth="1"/>
    <col min="7" max="7" width="16" customWidth="1"/>
    <col min="8" max="8" width="18.140625" customWidth="1"/>
    <col min="15" max="15" width="15.7109375" customWidth="1"/>
    <col min="16" max="16" width="13.7109375" customWidth="1"/>
  </cols>
  <sheetData>
    <row r="1" spans="1:16" ht="42.75" thickBot="1" x14ac:dyDescent="0.3">
      <c r="A1" s="34" t="s">
        <v>243</v>
      </c>
      <c r="B1" s="26" t="s">
        <v>37</v>
      </c>
      <c r="C1" s="27" t="s">
        <v>38</v>
      </c>
      <c r="D1" s="27" t="s">
        <v>39</v>
      </c>
      <c r="E1" s="27" t="s">
        <v>40</v>
      </c>
      <c r="F1" s="27" t="s">
        <v>41</v>
      </c>
      <c r="G1" s="27" t="s">
        <v>42</v>
      </c>
      <c r="H1" s="28" t="s">
        <v>43</v>
      </c>
    </row>
    <row r="2" spans="1:16" ht="15.75" thickBot="1" x14ac:dyDescent="0.3">
      <c r="A2" s="5">
        <v>1</v>
      </c>
      <c r="B2" s="32">
        <v>40520</v>
      </c>
      <c r="C2" s="29" t="s">
        <v>44</v>
      </c>
      <c r="D2" s="29" t="s">
        <v>45</v>
      </c>
      <c r="E2" s="29" t="s">
        <v>46</v>
      </c>
      <c r="F2" s="30">
        <v>20217.3</v>
      </c>
      <c r="G2" s="38">
        <v>2.0000000000000001E-4</v>
      </c>
      <c r="H2" s="30">
        <f>F2-(F2*G2)</f>
        <v>20213.256539999998</v>
      </c>
    </row>
    <row r="3" spans="1:16" ht="15.75" thickBot="1" x14ac:dyDescent="0.3">
      <c r="A3" s="5">
        <v>2</v>
      </c>
      <c r="B3" s="33" t="s">
        <v>47</v>
      </c>
      <c r="C3" s="29" t="s">
        <v>48</v>
      </c>
      <c r="D3" s="29" t="s">
        <v>49</v>
      </c>
      <c r="E3" s="29" t="s">
        <v>50</v>
      </c>
      <c r="F3" s="30">
        <v>32557.81</v>
      </c>
      <c r="G3" s="30"/>
      <c r="H3" s="30">
        <f t="shared" ref="H3:H66" si="0">F3-(F3*G3)</f>
        <v>32557.81</v>
      </c>
      <c r="K3" s="31"/>
    </row>
    <row r="4" spans="1:16" ht="15.75" thickBot="1" x14ac:dyDescent="0.3">
      <c r="A4" s="5">
        <v>3</v>
      </c>
      <c r="B4" s="33">
        <v>40423</v>
      </c>
      <c r="C4" s="29" t="s">
        <v>44</v>
      </c>
      <c r="D4" s="29" t="s">
        <v>51</v>
      </c>
      <c r="E4" s="29" t="s">
        <v>52</v>
      </c>
      <c r="F4" s="30">
        <v>20796.04</v>
      </c>
      <c r="G4" s="30"/>
      <c r="H4" s="30">
        <f t="shared" si="0"/>
        <v>20796.04</v>
      </c>
      <c r="N4" s="36" t="s">
        <v>243</v>
      </c>
      <c r="O4" s="36" t="s">
        <v>0</v>
      </c>
      <c r="P4" s="36" t="s">
        <v>244</v>
      </c>
    </row>
    <row r="5" spans="1:16" ht="15.75" thickBot="1" x14ac:dyDescent="0.3">
      <c r="A5" s="5">
        <v>4</v>
      </c>
      <c r="B5" s="33">
        <v>40338</v>
      </c>
      <c r="C5" s="29" t="s">
        <v>53</v>
      </c>
      <c r="D5" s="29" t="s">
        <v>54</v>
      </c>
      <c r="E5" s="29" t="s">
        <v>46</v>
      </c>
      <c r="F5" s="30">
        <v>21729.09</v>
      </c>
      <c r="G5" s="30"/>
      <c r="H5" s="30">
        <f t="shared" si="0"/>
        <v>21729.09</v>
      </c>
      <c r="N5" s="3">
        <v>1</v>
      </c>
      <c r="O5" s="3" t="s">
        <v>10</v>
      </c>
      <c r="P5" s="35">
        <v>35110</v>
      </c>
    </row>
    <row r="6" spans="1:16" ht="15.75" thickBot="1" x14ac:dyDescent="0.3">
      <c r="A6" s="5">
        <v>5</v>
      </c>
      <c r="B6" s="33" t="s">
        <v>55</v>
      </c>
      <c r="C6" s="29" t="s">
        <v>56</v>
      </c>
      <c r="D6" s="29" t="s">
        <v>57</v>
      </c>
      <c r="E6" s="29" t="s">
        <v>58</v>
      </c>
      <c r="F6" s="30">
        <v>27274.02</v>
      </c>
      <c r="G6" s="30"/>
      <c r="H6" s="30">
        <f t="shared" si="0"/>
        <v>27274.02</v>
      </c>
      <c r="N6" s="3">
        <v>2</v>
      </c>
      <c r="O6" s="3" t="s">
        <v>11</v>
      </c>
      <c r="P6" s="35">
        <v>24981</v>
      </c>
    </row>
    <row r="7" spans="1:16" ht="15.75" thickBot="1" x14ac:dyDescent="0.3">
      <c r="A7" s="5">
        <v>6</v>
      </c>
      <c r="B7" s="33">
        <v>40789</v>
      </c>
      <c r="C7" s="29" t="s">
        <v>44</v>
      </c>
      <c r="D7" s="29" t="s">
        <v>59</v>
      </c>
      <c r="E7" s="29" t="s">
        <v>60</v>
      </c>
      <c r="F7" s="30">
        <v>25254.23</v>
      </c>
      <c r="G7" s="30"/>
      <c r="H7" s="30">
        <f t="shared" si="0"/>
        <v>25254.23</v>
      </c>
      <c r="N7" s="3">
        <v>3</v>
      </c>
      <c r="O7" s="3" t="s">
        <v>13</v>
      </c>
      <c r="P7" s="35">
        <v>26399</v>
      </c>
    </row>
    <row r="8" spans="1:16" ht="15.75" thickBot="1" x14ac:dyDescent="0.3">
      <c r="A8" s="5">
        <v>7</v>
      </c>
      <c r="B8" s="33">
        <v>41162</v>
      </c>
      <c r="C8" s="29" t="s">
        <v>44</v>
      </c>
      <c r="D8" s="29" t="s">
        <v>61</v>
      </c>
      <c r="E8" s="29" t="s">
        <v>62</v>
      </c>
      <c r="F8" s="30">
        <v>17126.37</v>
      </c>
      <c r="G8" s="30"/>
      <c r="H8" s="30">
        <f t="shared" si="0"/>
        <v>17126.37</v>
      </c>
      <c r="N8" s="3">
        <v>4</v>
      </c>
      <c r="O8" s="3" t="s">
        <v>12</v>
      </c>
      <c r="P8" s="35">
        <v>24561</v>
      </c>
    </row>
    <row r="9" spans="1:16" ht="15.75" thickBot="1" x14ac:dyDescent="0.3">
      <c r="A9" s="5">
        <v>8</v>
      </c>
      <c r="B9" s="33">
        <v>41163</v>
      </c>
      <c r="C9" s="29" t="s">
        <v>48</v>
      </c>
      <c r="D9" s="29" t="s">
        <v>63</v>
      </c>
      <c r="E9" s="29" t="s">
        <v>46</v>
      </c>
      <c r="F9" s="30">
        <v>27204.91</v>
      </c>
      <c r="G9" s="30"/>
      <c r="H9" s="30">
        <f t="shared" si="0"/>
        <v>27204.91</v>
      </c>
      <c r="N9" s="3">
        <v>5</v>
      </c>
      <c r="O9" s="3" t="s">
        <v>245</v>
      </c>
      <c r="P9" s="35">
        <v>26067</v>
      </c>
    </row>
    <row r="10" spans="1:16" ht="15.75" thickBot="1" x14ac:dyDescent="0.3">
      <c r="A10" s="5">
        <v>9</v>
      </c>
      <c r="B10" s="33" t="s">
        <v>64</v>
      </c>
      <c r="C10" s="29" t="s">
        <v>56</v>
      </c>
      <c r="D10" s="29" t="s">
        <v>65</v>
      </c>
      <c r="E10" s="29" t="s">
        <v>66</v>
      </c>
      <c r="F10" s="30">
        <v>16415.22</v>
      </c>
      <c r="G10" s="30"/>
      <c r="H10" s="30">
        <f t="shared" si="0"/>
        <v>16415.22</v>
      </c>
    </row>
    <row r="11" spans="1:16" ht="15.75" thickBot="1" x14ac:dyDescent="0.3">
      <c r="A11" s="5">
        <v>10</v>
      </c>
      <c r="B11" s="33" t="s">
        <v>67</v>
      </c>
      <c r="C11" s="29" t="s">
        <v>44</v>
      </c>
      <c r="D11" s="29" t="s">
        <v>45</v>
      </c>
      <c r="E11" s="29" t="s">
        <v>58</v>
      </c>
      <c r="F11" s="30">
        <v>29953.89</v>
      </c>
      <c r="G11" s="30"/>
      <c r="H11" s="30">
        <f t="shared" si="0"/>
        <v>29953.89</v>
      </c>
      <c r="N11" s="37" t="s">
        <v>243</v>
      </c>
      <c r="O11" s="37" t="s">
        <v>0</v>
      </c>
      <c r="P11" s="37" t="s">
        <v>244</v>
      </c>
    </row>
    <row r="12" spans="1:16" ht="15.75" thickBot="1" x14ac:dyDescent="0.3">
      <c r="A12" s="5">
        <v>11</v>
      </c>
      <c r="B12" s="33" t="s">
        <v>68</v>
      </c>
      <c r="C12" s="29" t="s">
        <v>69</v>
      </c>
      <c r="D12" s="29" t="s">
        <v>70</v>
      </c>
      <c r="E12" s="29" t="s">
        <v>66</v>
      </c>
      <c r="F12" s="30">
        <v>31602.34</v>
      </c>
      <c r="G12" s="30"/>
      <c r="H12" s="30">
        <f t="shared" si="0"/>
        <v>31602.34</v>
      </c>
      <c r="N12" s="3">
        <v>5</v>
      </c>
      <c r="O12" s="3" t="str">
        <f>VLOOKUP(N12,N5:P9,2,0)</f>
        <v>MARIO</v>
      </c>
      <c r="P12" s="35">
        <f>VLOOKUP(N12,N5:P9,3,0)</f>
        <v>26067</v>
      </c>
    </row>
    <row r="13" spans="1:16" ht="15.75" thickBot="1" x14ac:dyDescent="0.3">
      <c r="A13" s="5">
        <v>12</v>
      </c>
      <c r="B13" s="33" t="s">
        <v>71</v>
      </c>
      <c r="C13" s="29" t="s">
        <v>72</v>
      </c>
      <c r="D13" s="29" t="s">
        <v>73</v>
      </c>
      <c r="E13" s="29" t="s">
        <v>74</v>
      </c>
      <c r="F13" s="30">
        <v>40818.31</v>
      </c>
      <c r="G13" s="30"/>
      <c r="H13" s="30">
        <f t="shared" si="0"/>
        <v>40818.31</v>
      </c>
    </row>
    <row r="14" spans="1:16" ht="15.75" thickBot="1" x14ac:dyDescent="0.3">
      <c r="A14" s="5">
        <v>13</v>
      </c>
      <c r="B14" s="33" t="s">
        <v>75</v>
      </c>
      <c r="C14" s="29" t="s">
        <v>44</v>
      </c>
      <c r="D14" s="29" t="s">
        <v>45</v>
      </c>
      <c r="E14" s="29" t="s">
        <v>52</v>
      </c>
      <c r="F14" s="30">
        <v>19679.560000000001</v>
      </c>
      <c r="G14" s="30"/>
      <c r="H14" s="30">
        <f t="shared" si="0"/>
        <v>19679.560000000001</v>
      </c>
    </row>
    <row r="15" spans="1:16" ht="15.75" thickBot="1" x14ac:dyDescent="0.3">
      <c r="A15" s="5">
        <v>14</v>
      </c>
      <c r="B15" s="33">
        <v>40942</v>
      </c>
      <c r="C15" s="29" t="s">
        <v>44</v>
      </c>
      <c r="D15" s="29" t="s">
        <v>45</v>
      </c>
      <c r="E15" s="29" t="s">
        <v>76</v>
      </c>
      <c r="F15" s="30">
        <v>17659.490000000002</v>
      </c>
      <c r="G15" s="30"/>
      <c r="H15" s="30">
        <f t="shared" si="0"/>
        <v>17659.490000000002</v>
      </c>
    </row>
    <row r="16" spans="1:16" ht="15.75" thickBot="1" x14ac:dyDescent="0.3">
      <c r="A16" s="5">
        <v>15</v>
      </c>
      <c r="B16" s="33" t="s">
        <v>77</v>
      </c>
      <c r="C16" s="29" t="s">
        <v>72</v>
      </c>
      <c r="D16" s="29" t="s">
        <v>73</v>
      </c>
      <c r="E16" s="29" t="s">
        <v>76</v>
      </c>
      <c r="F16" s="30">
        <v>22001.86</v>
      </c>
      <c r="G16" s="30"/>
      <c r="H16" s="30">
        <f t="shared" si="0"/>
        <v>22001.86</v>
      </c>
    </row>
    <row r="17" spans="1:15" ht="15.75" thickBot="1" x14ac:dyDescent="0.3">
      <c r="A17" s="5">
        <v>16</v>
      </c>
      <c r="B17" s="33">
        <v>40888</v>
      </c>
      <c r="C17" s="29" t="s">
        <v>72</v>
      </c>
      <c r="D17" s="29" t="s">
        <v>73</v>
      </c>
      <c r="E17" s="29" t="s">
        <v>78</v>
      </c>
      <c r="F17" s="30">
        <v>26235.72</v>
      </c>
      <c r="G17" s="30"/>
      <c r="H17" s="30">
        <f t="shared" si="0"/>
        <v>26235.72</v>
      </c>
    </row>
    <row r="18" spans="1:15" ht="15.75" thickBot="1" x14ac:dyDescent="0.3">
      <c r="A18" s="5">
        <v>17</v>
      </c>
      <c r="B18" s="33" t="s">
        <v>79</v>
      </c>
      <c r="C18" s="29" t="s">
        <v>44</v>
      </c>
      <c r="D18" s="29" t="s">
        <v>80</v>
      </c>
      <c r="E18" s="29" t="s">
        <v>81</v>
      </c>
      <c r="F18" s="30">
        <v>25710.57</v>
      </c>
      <c r="G18" s="30"/>
      <c r="H18" s="30">
        <f t="shared" si="0"/>
        <v>25710.57</v>
      </c>
    </row>
    <row r="19" spans="1:15" ht="15.75" thickBot="1" x14ac:dyDescent="0.3">
      <c r="A19" s="5">
        <v>18</v>
      </c>
      <c r="B19" s="33">
        <v>40391</v>
      </c>
      <c r="C19" s="29" t="s">
        <v>82</v>
      </c>
      <c r="D19" s="29" t="s">
        <v>83</v>
      </c>
      <c r="E19" s="29" t="s">
        <v>81</v>
      </c>
      <c r="F19" s="30">
        <v>28373.37</v>
      </c>
      <c r="G19" s="30"/>
      <c r="H19" s="30">
        <f t="shared" si="0"/>
        <v>28373.37</v>
      </c>
      <c r="O19">
        <v>1</v>
      </c>
    </row>
    <row r="20" spans="1:15" ht="15.75" thickBot="1" x14ac:dyDescent="0.3">
      <c r="A20" s="5">
        <v>19</v>
      </c>
      <c r="B20" s="33" t="s">
        <v>84</v>
      </c>
      <c r="C20" s="29" t="s">
        <v>44</v>
      </c>
      <c r="D20" s="29" t="s">
        <v>51</v>
      </c>
      <c r="E20" s="29" t="s">
        <v>85</v>
      </c>
      <c r="F20" s="30">
        <v>25489.66</v>
      </c>
      <c r="G20" s="30"/>
      <c r="H20" s="30">
        <f t="shared" si="0"/>
        <v>25489.66</v>
      </c>
      <c r="O20" t="str">
        <f>IF(O19&gt;=7,"Aprovado",IF(O19&gt;=3,"EXAME","Reprovado"))</f>
        <v>Reprovado</v>
      </c>
    </row>
    <row r="21" spans="1:15" ht="15.75" thickBot="1" x14ac:dyDescent="0.3">
      <c r="A21" s="5">
        <v>20</v>
      </c>
      <c r="B21" s="33" t="s">
        <v>86</v>
      </c>
      <c r="C21" s="29" t="s">
        <v>72</v>
      </c>
      <c r="D21" s="29" t="s">
        <v>73</v>
      </c>
      <c r="E21" s="29" t="s">
        <v>87</v>
      </c>
      <c r="F21" s="30">
        <v>19873.240000000002</v>
      </c>
      <c r="G21" s="30"/>
      <c r="H21" s="30">
        <f t="shared" si="0"/>
        <v>19873.240000000002</v>
      </c>
    </row>
    <row r="22" spans="1:15" ht="15.75" thickBot="1" x14ac:dyDescent="0.3">
      <c r="A22" s="5">
        <v>21</v>
      </c>
      <c r="B22" s="33">
        <v>40185</v>
      </c>
      <c r="C22" s="29" t="s">
        <v>44</v>
      </c>
      <c r="D22" s="29" t="s">
        <v>59</v>
      </c>
      <c r="E22" s="29" t="s">
        <v>78</v>
      </c>
      <c r="F22" s="30">
        <v>26488.82</v>
      </c>
      <c r="G22" s="30"/>
      <c r="H22" s="30">
        <f t="shared" si="0"/>
        <v>26488.82</v>
      </c>
    </row>
    <row r="23" spans="1:15" ht="15.75" thickBot="1" x14ac:dyDescent="0.3">
      <c r="A23" s="5">
        <v>22</v>
      </c>
      <c r="B23" s="33">
        <v>41220</v>
      </c>
      <c r="C23" s="29" t="s">
        <v>44</v>
      </c>
      <c r="D23" s="29" t="s">
        <v>45</v>
      </c>
      <c r="E23" s="29" t="s">
        <v>88</v>
      </c>
      <c r="F23" s="30">
        <v>24686.62</v>
      </c>
      <c r="G23" s="30"/>
      <c r="H23" s="30">
        <f t="shared" si="0"/>
        <v>24686.62</v>
      </c>
    </row>
    <row r="24" spans="1:15" ht="15.75" thickBot="1" x14ac:dyDescent="0.3">
      <c r="A24" s="5">
        <v>23</v>
      </c>
      <c r="B24" s="33">
        <v>41187</v>
      </c>
      <c r="C24" s="29" t="s">
        <v>72</v>
      </c>
      <c r="D24" s="29" t="s">
        <v>89</v>
      </c>
      <c r="E24" s="29" t="s">
        <v>81</v>
      </c>
      <c r="F24" s="30">
        <v>21454.959999999999</v>
      </c>
      <c r="G24" s="30"/>
      <c r="H24" s="30">
        <f t="shared" si="0"/>
        <v>21454.959999999999</v>
      </c>
    </row>
    <row r="25" spans="1:15" ht="15.75" thickBot="1" x14ac:dyDescent="0.3">
      <c r="A25" s="5">
        <v>24</v>
      </c>
      <c r="B25" s="33">
        <v>40909</v>
      </c>
      <c r="C25" s="29" t="s">
        <v>44</v>
      </c>
      <c r="D25" s="29" t="s">
        <v>90</v>
      </c>
      <c r="E25" s="29" t="s">
        <v>46</v>
      </c>
      <c r="F25" s="30">
        <v>25039.95</v>
      </c>
      <c r="G25" s="30"/>
      <c r="H25" s="30">
        <f t="shared" si="0"/>
        <v>25039.95</v>
      </c>
    </row>
    <row r="26" spans="1:15" ht="15.75" thickBot="1" x14ac:dyDescent="0.3">
      <c r="A26" s="5">
        <v>25</v>
      </c>
      <c r="B26" s="33">
        <v>41246</v>
      </c>
      <c r="C26" s="29" t="s">
        <v>53</v>
      </c>
      <c r="D26" s="29" t="s">
        <v>91</v>
      </c>
      <c r="E26" s="29" t="s">
        <v>46</v>
      </c>
      <c r="F26" s="30">
        <v>24464.47</v>
      </c>
      <c r="G26" s="30"/>
      <c r="H26" s="30">
        <f t="shared" si="0"/>
        <v>24464.47</v>
      </c>
    </row>
    <row r="27" spans="1:15" ht="15.75" thickBot="1" x14ac:dyDescent="0.3">
      <c r="A27" s="5">
        <v>26</v>
      </c>
      <c r="B27" s="33">
        <v>40756</v>
      </c>
      <c r="C27" s="29" t="s">
        <v>72</v>
      </c>
      <c r="D27" s="29" t="s">
        <v>73</v>
      </c>
      <c r="E27" s="29" t="s">
        <v>87</v>
      </c>
      <c r="F27" s="30">
        <v>29213.66</v>
      </c>
      <c r="G27" s="30"/>
      <c r="H27" s="30">
        <f t="shared" si="0"/>
        <v>29213.66</v>
      </c>
    </row>
    <row r="28" spans="1:15" ht="15.75" thickBot="1" x14ac:dyDescent="0.3">
      <c r="A28" s="5">
        <v>27</v>
      </c>
      <c r="B28" s="33" t="s">
        <v>92</v>
      </c>
      <c r="C28" s="29" t="s">
        <v>53</v>
      </c>
      <c r="D28" s="29" t="s">
        <v>93</v>
      </c>
      <c r="E28" s="29" t="s">
        <v>94</v>
      </c>
      <c r="F28" s="30">
        <v>26836.48</v>
      </c>
      <c r="G28" s="30"/>
      <c r="H28" s="30">
        <f t="shared" si="0"/>
        <v>26836.48</v>
      </c>
    </row>
    <row r="29" spans="1:15" ht="15.75" thickBot="1" x14ac:dyDescent="0.3">
      <c r="A29" s="5">
        <v>28</v>
      </c>
      <c r="B29" s="33">
        <v>40856</v>
      </c>
      <c r="C29" s="29" t="s">
        <v>69</v>
      </c>
      <c r="D29" s="29" t="s">
        <v>95</v>
      </c>
      <c r="E29" s="29" t="s">
        <v>60</v>
      </c>
      <c r="F29" s="30">
        <v>27440.25</v>
      </c>
      <c r="G29" s="30"/>
      <c r="H29" s="30">
        <f t="shared" si="0"/>
        <v>27440.25</v>
      </c>
    </row>
    <row r="30" spans="1:15" ht="15.75" thickBot="1" x14ac:dyDescent="0.3">
      <c r="A30" s="5">
        <v>29</v>
      </c>
      <c r="B30" s="33" t="s">
        <v>96</v>
      </c>
      <c r="C30" s="29" t="s">
        <v>44</v>
      </c>
      <c r="D30" s="29" t="s">
        <v>51</v>
      </c>
      <c r="E30" s="29" t="s">
        <v>74</v>
      </c>
      <c r="F30" s="30">
        <v>18552.89</v>
      </c>
      <c r="G30" s="30"/>
      <c r="H30" s="30">
        <f t="shared" si="0"/>
        <v>18552.89</v>
      </c>
    </row>
    <row r="31" spans="1:15" ht="15.75" thickBot="1" x14ac:dyDescent="0.3">
      <c r="A31" s="5">
        <v>30</v>
      </c>
      <c r="B31" s="33">
        <v>40788</v>
      </c>
      <c r="C31" s="29" t="s">
        <v>72</v>
      </c>
      <c r="D31" s="29" t="s">
        <v>97</v>
      </c>
      <c r="E31" s="29" t="s">
        <v>98</v>
      </c>
      <c r="F31" s="30">
        <v>26678.69</v>
      </c>
      <c r="G31" s="30"/>
      <c r="H31" s="30">
        <f t="shared" si="0"/>
        <v>26678.69</v>
      </c>
    </row>
    <row r="32" spans="1:15" ht="15.75" thickBot="1" x14ac:dyDescent="0.3">
      <c r="A32" s="5">
        <v>31</v>
      </c>
      <c r="B32" s="33">
        <v>40221</v>
      </c>
      <c r="C32" s="29" t="s">
        <v>48</v>
      </c>
      <c r="D32" s="29" t="s">
        <v>63</v>
      </c>
      <c r="E32" s="29" t="s">
        <v>52</v>
      </c>
      <c r="F32" s="30">
        <v>31980.62</v>
      </c>
      <c r="G32" s="30"/>
      <c r="H32" s="30">
        <f t="shared" si="0"/>
        <v>31980.62</v>
      </c>
    </row>
    <row r="33" spans="1:8" ht="15.75" thickBot="1" x14ac:dyDescent="0.3">
      <c r="A33" s="5">
        <v>32</v>
      </c>
      <c r="B33" s="33" t="s">
        <v>99</v>
      </c>
      <c r="C33" s="29" t="s">
        <v>44</v>
      </c>
      <c r="D33" s="29" t="s">
        <v>90</v>
      </c>
      <c r="E33" s="29" t="s">
        <v>60</v>
      </c>
      <c r="F33" s="30">
        <v>26278.26</v>
      </c>
      <c r="G33" s="30"/>
      <c r="H33" s="30">
        <f t="shared" si="0"/>
        <v>26278.26</v>
      </c>
    </row>
    <row r="34" spans="1:8" ht="15.75" thickBot="1" x14ac:dyDescent="0.3">
      <c r="A34" s="5">
        <v>33</v>
      </c>
      <c r="B34" s="33" t="s">
        <v>100</v>
      </c>
      <c r="C34" s="29" t="s">
        <v>53</v>
      </c>
      <c r="D34" s="29" t="s">
        <v>91</v>
      </c>
      <c r="E34" s="29" t="s">
        <v>101</v>
      </c>
      <c r="F34" s="30">
        <v>18446.34</v>
      </c>
      <c r="G34" s="30"/>
      <c r="H34" s="30">
        <f t="shared" si="0"/>
        <v>18446.34</v>
      </c>
    </row>
    <row r="35" spans="1:8" ht="15.75" thickBot="1" x14ac:dyDescent="0.3">
      <c r="A35" s="5">
        <v>34</v>
      </c>
      <c r="B35" s="33" t="s">
        <v>102</v>
      </c>
      <c r="C35" s="29" t="s">
        <v>56</v>
      </c>
      <c r="D35" s="29" t="s">
        <v>103</v>
      </c>
      <c r="E35" s="29" t="s">
        <v>74</v>
      </c>
      <c r="F35" s="30">
        <v>16940.349999999999</v>
      </c>
      <c r="G35" s="30"/>
      <c r="H35" s="30">
        <f t="shared" si="0"/>
        <v>16940.349999999999</v>
      </c>
    </row>
    <row r="36" spans="1:8" ht="15.75" thickBot="1" x14ac:dyDescent="0.3">
      <c r="A36" s="5">
        <v>35</v>
      </c>
      <c r="B36" s="33" t="s">
        <v>104</v>
      </c>
      <c r="C36" s="29" t="s">
        <v>44</v>
      </c>
      <c r="D36" s="29" t="s">
        <v>90</v>
      </c>
      <c r="E36" s="29" t="s">
        <v>85</v>
      </c>
      <c r="F36" s="30">
        <v>25039.43</v>
      </c>
      <c r="G36" s="30"/>
      <c r="H36" s="30">
        <f t="shared" si="0"/>
        <v>25039.43</v>
      </c>
    </row>
    <row r="37" spans="1:8" ht="15.75" thickBot="1" x14ac:dyDescent="0.3">
      <c r="A37" s="5">
        <v>36</v>
      </c>
      <c r="B37" s="33" t="s">
        <v>105</v>
      </c>
      <c r="C37" s="29" t="s">
        <v>56</v>
      </c>
      <c r="D37" s="29" t="s">
        <v>103</v>
      </c>
      <c r="E37" s="29" t="s">
        <v>60</v>
      </c>
      <c r="F37" s="30">
        <v>23149.03</v>
      </c>
      <c r="G37" s="30"/>
      <c r="H37" s="30">
        <f t="shared" si="0"/>
        <v>23149.03</v>
      </c>
    </row>
    <row r="38" spans="1:8" ht="15.75" thickBot="1" x14ac:dyDescent="0.3">
      <c r="A38" s="5">
        <v>37</v>
      </c>
      <c r="B38" s="33" t="s">
        <v>106</v>
      </c>
      <c r="C38" s="29" t="s">
        <v>69</v>
      </c>
      <c r="D38" s="29" t="s">
        <v>107</v>
      </c>
      <c r="E38" s="29" t="s">
        <v>108</v>
      </c>
      <c r="F38" s="30">
        <v>26805.72</v>
      </c>
      <c r="G38" s="30"/>
      <c r="H38" s="30">
        <f t="shared" si="0"/>
        <v>26805.72</v>
      </c>
    </row>
    <row r="39" spans="1:8" ht="15.75" thickBot="1" x14ac:dyDescent="0.3">
      <c r="A39" s="5">
        <v>38</v>
      </c>
      <c r="B39" s="33">
        <v>40305</v>
      </c>
      <c r="C39" s="29" t="s">
        <v>44</v>
      </c>
      <c r="D39" s="29" t="s">
        <v>109</v>
      </c>
      <c r="E39" s="29" t="s">
        <v>110</v>
      </c>
      <c r="F39" s="30">
        <v>25613.94</v>
      </c>
      <c r="G39" s="30"/>
      <c r="H39" s="30">
        <f t="shared" si="0"/>
        <v>25613.94</v>
      </c>
    </row>
    <row r="40" spans="1:8" ht="15.75" thickBot="1" x14ac:dyDescent="0.3">
      <c r="A40" s="5">
        <v>39</v>
      </c>
      <c r="B40" s="33" t="s">
        <v>111</v>
      </c>
      <c r="C40" s="29" t="s">
        <v>69</v>
      </c>
      <c r="D40" s="29" t="s">
        <v>112</v>
      </c>
      <c r="E40" s="29" t="s">
        <v>58</v>
      </c>
      <c r="F40" s="30">
        <v>35851.35</v>
      </c>
      <c r="G40" s="30"/>
      <c r="H40" s="30">
        <f t="shared" si="0"/>
        <v>35851.35</v>
      </c>
    </row>
    <row r="41" spans="1:8" ht="15.75" thickBot="1" x14ac:dyDescent="0.3">
      <c r="A41" s="5">
        <v>40</v>
      </c>
      <c r="B41" s="33" t="s">
        <v>113</v>
      </c>
      <c r="C41" s="29" t="s">
        <v>72</v>
      </c>
      <c r="D41" s="29" t="s">
        <v>97</v>
      </c>
      <c r="E41" s="29" t="s">
        <v>114</v>
      </c>
      <c r="F41" s="30">
        <v>21046.13</v>
      </c>
      <c r="G41" s="30"/>
      <c r="H41" s="30">
        <f t="shared" si="0"/>
        <v>21046.13</v>
      </c>
    </row>
    <row r="42" spans="1:8" ht="15.75" thickBot="1" x14ac:dyDescent="0.3">
      <c r="A42" s="5">
        <v>41</v>
      </c>
      <c r="B42" s="33" t="s">
        <v>115</v>
      </c>
      <c r="C42" s="29" t="s">
        <v>44</v>
      </c>
      <c r="D42" s="29" t="s">
        <v>109</v>
      </c>
      <c r="E42" s="29" t="s">
        <v>94</v>
      </c>
      <c r="F42" s="30">
        <v>20299.009999999998</v>
      </c>
      <c r="G42" s="30"/>
      <c r="H42" s="30">
        <f t="shared" si="0"/>
        <v>20299.009999999998</v>
      </c>
    </row>
    <row r="43" spans="1:8" ht="15.75" thickBot="1" x14ac:dyDescent="0.3">
      <c r="A43" s="5">
        <v>42</v>
      </c>
      <c r="B43" s="33" t="s">
        <v>116</v>
      </c>
      <c r="C43" s="29" t="s">
        <v>44</v>
      </c>
      <c r="D43" s="29" t="s">
        <v>80</v>
      </c>
      <c r="E43" s="29" t="s">
        <v>110</v>
      </c>
      <c r="F43" s="30">
        <v>34205.589999999997</v>
      </c>
      <c r="G43" s="30"/>
      <c r="H43" s="30">
        <f t="shared" si="0"/>
        <v>34205.589999999997</v>
      </c>
    </row>
    <row r="44" spans="1:8" ht="15.75" thickBot="1" x14ac:dyDescent="0.3">
      <c r="A44" s="5">
        <v>43</v>
      </c>
      <c r="B44" s="33" t="s">
        <v>117</v>
      </c>
      <c r="C44" s="29" t="s">
        <v>56</v>
      </c>
      <c r="D44" s="29" t="s">
        <v>57</v>
      </c>
      <c r="E44" s="29" t="s">
        <v>62</v>
      </c>
      <c r="F44" s="30">
        <v>33255.68</v>
      </c>
      <c r="G44" s="30"/>
      <c r="H44" s="30">
        <f t="shared" si="0"/>
        <v>33255.68</v>
      </c>
    </row>
    <row r="45" spans="1:8" ht="15.75" thickBot="1" x14ac:dyDescent="0.3">
      <c r="A45" s="5">
        <v>44</v>
      </c>
      <c r="B45" s="33" t="s">
        <v>118</v>
      </c>
      <c r="C45" s="29" t="s">
        <v>56</v>
      </c>
      <c r="D45" s="29" t="s">
        <v>65</v>
      </c>
      <c r="E45" s="29" t="s">
        <v>108</v>
      </c>
      <c r="F45" s="30">
        <v>39419.17</v>
      </c>
      <c r="G45" s="30"/>
      <c r="H45" s="30">
        <f t="shared" si="0"/>
        <v>39419.17</v>
      </c>
    </row>
    <row r="46" spans="1:8" ht="15.75" thickBot="1" x14ac:dyDescent="0.3">
      <c r="A46" s="5">
        <v>45</v>
      </c>
      <c r="B46" s="33">
        <v>40330</v>
      </c>
      <c r="C46" s="29" t="s">
        <v>72</v>
      </c>
      <c r="D46" s="29" t="s">
        <v>89</v>
      </c>
      <c r="E46" s="29" t="s">
        <v>50</v>
      </c>
      <c r="F46" s="30">
        <v>22336.42</v>
      </c>
      <c r="G46" s="30"/>
      <c r="H46" s="30">
        <f t="shared" si="0"/>
        <v>22336.42</v>
      </c>
    </row>
    <row r="47" spans="1:8" ht="15.75" thickBot="1" x14ac:dyDescent="0.3">
      <c r="A47" s="5">
        <v>46</v>
      </c>
      <c r="B47" s="33" t="s">
        <v>119</v>
      </c>
      <c r="C47" s="29" t="s">
        <v>69</v>
      </c>
      <c r="D47" s="29" t="s">
        <v>95</v>
      </c>
      <c r="E47" s="29" t="s">
        <v>114</v>
      </c>
      <c r="F47" s="30">
        <v>19652.18</v>
      </c>
      <c r="G47" s="30"/>
      <c r="H47" s="30">
        <f t="shared" si="0"/>
        <v>19652.18</v>
      </c>
    </row>
    <row r="48" spans="1:8" ht="15.75" thickBot="1" x14ac:dyDescent="0.3">
      <c r="A48" s="5">
        <v>47</v>
      </c>
      <c r="B48" s="33" t="s">
        <v>120</v>
      </c>
      <c r="C48" s="29" t="s">
        <v>48</v>
      </c>
      <c r="D48" s="29" t="s">
        <v>121</v>
      </c>
      <c r="E48" s="29" t="s">
        <v>76</v>
      </c>
      <c r="F48" s="30">
        <v>27499.99</v>
      </c>
      <c r="G48" s="30"/>
      <c r="H48" s="30">
        <f t="shared" si="0"/>
        <v>27499.99</v>
      </c>
    </row>
    <row r="49" spans="1:8" ht="15.75" thickBot="1" x14ac:dyDescent="0.3">
      <c r="A49" s="5">
        <v>48</v>
      </c>
      <c r="B49" s="33">
        <v>41188</v>
      </c>
      <c r="C49" s="29" t="s">
        <v>72</v>
      </c>
      <c r="D49" s="29" t="s">
        <v>122</v>
      </c>
      <c r="E49" s="29" t="s">
        <v>52</v>
      </c>
      <c r="F49" s="30">
        <v>30358.78</v>
      </c>
      <c r="G49" s="30"/>
      <c r="H49" s="30">
        <f t="shared" si="0"/>
        <v>30358.78</v>
      </c>
    </row>
    <row r="50" spans="1:8" ht="15.75" thickBot="1" x14ac:dyDescent="0.3">
      <c r="A50" s="5">
        <v>49</v>
      </c>
      <c r="B50" s="33" t="s">
        <v>123</v>
      </c>
      <c r="C50" s="29" t="s">
        <v>44</v>
      </c>
      <c r="D50" s="29" t="s">
        <v>80</v>
      </c>
      <c r="E50" s="29" t="s">
        <v>101</v>
      </c>
      <c r="F50" s="30">
        <v>29921.84</v>
      </c>
      <c r="G50" s="30"/>
      <c r="H50" s="30">
        <f t="shared" si="0"/>
        <v>29921.84</v>
      </c>
    </row>
    <row r="51" spans="1:8" ht="15.75" thickBot="1" x14ac:dyDescent="0.3">
      <c r="A51" s="5">
        <v>50</v>
      </c>
      <c r="B51" s="33" t="s">
        <v>124</v>
      </c>
      <c r="C51" s="29" t="s">
        <v>44</v>
      </c>
      <c r="D51" s="29" t="s">
        <v>51</v>
      </c>
      <c r="E51" s="29" t="s">
        <v>114</v>
      </c>
      <c r="F51" s="30">
        <v>24506.48</v>
      </c>
      <c r="G51" s="30"/>
      <c r="H51" s="30">
        <f t="shared" si="0"/>
        <v>24506.48</v>
      </c>
    </row>
    <row r="52" spans="1:8" ht="15.75" thickBot="1" x14ac:dyDescent="0.3">
      <c r="A52" s="5">
        <v>51</v>
      </c>
      <c r="B52" s="33" t="s">
        <v>105</v>
      </c>
      <c r="C52" s="29" t="s">
        <v>53</v>
      </c>
      <c r="D52" s="29" t="s">
        <v>125</v>
      </c>
      <c r="E52" s="29" t="s">
        <v>50</v>
      </c>
      <c r="F52" s="30">
        <v>30249.58</v>
      </c>
      <c r="G52" s="30"/>
      <c r="H52" s="30">
        <f t="shared" si="0"/>
        <v>30249.58</v>
      </c>
    </row>
    <row r="53" spans="1:8" ht="15.75" thickBot="1" x14ac:dyDescent="0.3">
      <c r="A53" s="5">
        <v>52</v>
      </c>
      <c r="B53" s="33" t="s">
        <v>126</v>
      </c>
      <c r="C53" s="29" t="s">
        <v>53</v>
      </c>
      <c r="D53" s="29" t="s">
        <v>127</v>
      </c>
      <c r="E53" s="29" t="s">
        <v>74</v>
      </c>
      <c r="F53" s="30">
        <v>29069.03</v>
      </c>
      <c r="G53" s="30"/>
      <c r="H53" s="30">
        <f t="shared" si="0"/>
        <v>29069.03</v>
      </c>
    </row>
    <row r="54" spans="1:8" ht="15.75" thickBot="1" x14ac:dyDescent="0.3">
      <c r="A54" s="5">
        <v>53</v>
      </c>
      <c r="B54" s="33">
        <v>40883</v>
      </c>
      <c r="C54" s="29" t="s">
        <v>44</v>
      </c>
      <c r="D54" s="29" t="s">
        <v>61</v>
      </c>
      <c r="E54" s="29" t="s">
        <v>94</v>
      </c>
      <c r="F54" s="30">
        <v>26143.99</v>
      </c>
      <c r="G54" s="30"/>
      <c r="H54" s="30">
        <f t="shared" si="0"/>
        <v>26143.99</v>
      </c>
    </row>
    <row r="55" spans="1:8" ht="15.75" thickBot="1" x14ac:dyDescent="0.3">
      <c r="A55" s="5">
        <v>54</v>
      </c>
      <c r="B55" s="33">
        <v>41036</v>
      </c>
      <c r="C55" s="29" t="s">
        <v>72</v>
      </c>
      <c r="D55" s="29" t="s">
        <v>73</v>
      </c>
      <c r="E55" s="29" t="s">
        <v>128</v>
      </c>
      <c r="F55" s="30">
        <v>23471.48</v>
      </c>
      <c r="G55" s="30"/>
      <c r="H55" s="30">
        <f t="shared" si="0"/>
        <v>23471.48</v>
      </c>
    </row>
    <row r="56" spans="1:8" ht="15.75" thickBot="1" x14ac:dyDescent="0.3">
      <c r="A56" s="5">
        <v>55</v>
      </c>
      <c r="B56" s="33" t="s">
        <v>129</v>
      </c>
      <c r="C56" s="29" t="s">
        <v>44</v>
      </c>
      <c r="D56" s="29" t="s">
        <v>51</v>
      </c>
      <c r="E56" s="29" t="s">
        <v>62</v>
      </c>
      <c r="F56" s="30">
        <v>21284.1</v>
      </c>
      <c r="G56" s="30"/>
      <c r="H56" s="30">
        <f t="shared" si="0"/>
        <v>21284.1</v>
      </c>
    </row>
    <row r="57" spans="1:8" ht="15.75" thickBot="1" x14ac:dyDescent="0.3">
      <c r="A57" s="5">
        <v>56</v>
      </c>
      <c r="B57" s="33" t="s">
        <v>130</v>
      </c>
      <c r="C57" s="29" t="s">
        <v>53</v>
      </c>
      <c r="D57" s="29" t="s">
        <v>131</v>
      </c>
      <c r="E57" s="29" t="s">
        <v>128</v>
      </c>
      <c r="F57" s="30">
        <v>25229.63</v>
      </c>
      <c r="G57" s="30"/>
      <c r="H57" s="30">
        <f t="shared" si="0"/>
        <v>25229.63</v>
      </c>
    </row>
    <row r="58" spans="1:8" ht="15.75" thickBot="1" x14ac:dyDescent="0.3">
      <c r="A58" s="5">
        <v>57</v>
      </c>
      <c r="B58" s="33">
        <v>40431</v>
      </c>
      <c r="C58" s="29" t="s">
        <v>72</v>
      </c>
      <c r="D58" s="29" t="s">
        <v>122</v>
      </c>
      <c r="E58" s="29" t="s">
        <v>132</v>
      </c>
      <c r="F58" s="30">
        <v>26253.21</v>
      </c>
      <c r="G58" s="30"/>
      <c r="H58" s="30">
        <f t="shared" si="0"/>
        <v>26253.21</v>
      </c>
    </row>
    <row r="59" spans="1:8" ht="15.75" thickBot="1" x14ac:dyDescent="0.3">
      <c r="A59" s="5">
        <v>58</v>
      </c>
      <c r="B59" s="33">
        <v>40767</v>
      </c>
      <c r="C59" s="29" t="s">
        <v>48</v>
      </c>
      <c r="D59" s="29" t="s">
        <v>121</v>
      </c>
      <c r="E59" s="29" t="s">
        <v>108</v>
      </c>
      <c r="F59" s="30">
        <v>27661.43</v>
      </c>
      <c r="G59" s="30"/>
      <c r="H59" s="30">
        <f t="shared" si="0"/>
        <v>27661.43</v>
      </c>
    </row>
    <row r="60" spans="1:8" ht="15.75" thickBot="1" x14ac:dyDescent="0.3">
      <c r="A60" s="5">
        <v>59</v>
      </c>
      <c r="B60" s="33">
        <v>41062</v>
      </c>
      <c r="C60" s="29" t="s">
        <v>72</v>
      </c>
      <c r="D60" s="29" t="s">
        <v>133</v>
      </c>
      <c r="E60" s="29" t="s">
        <v>66</v>
      </c>
      <c r="F60" s="30">
        <v>26841.07</v>
      </c>
      <c r="G60" s="30"/>
      <c r="H60" s="30">
        <f t="shared" si="0"/>
        <v>26841.07</v>
      </c>
    </row>
    <row r="61" spans="1:8" ht="15.75" thickBot="1" x14ac:dyDescent="0.3">
      <c r="A61" s="5">
        <v>60</v>
      </c>
      <c r="B61" s="33" t="s">
        <v>134</v>
      </c>
      <c r="C61" s="29" t="s">
        <v>48</v>
      </c>
      <c r="D61" s="29" t="s">
        <v>135</v>
      </c>
      <c r="E61" s="29" t="s">
        <v>81</v>
      </c>
      <c r="F61" s="30">
        <v>30396.9</v>
      </c>
      <c r="G61" s="30"/>
      <c r="H61" s="30">
        <f t="shared" si="0"/>
        <v>30396.9</v>
      </c>
    </row>
    <row r="62" spans="1:8" ht="15.75" thickBot="1" x14ac:dyDescent="0.3">
      <c r="A62" s="5">
        <v>61</v>
      </c>
      <c r="B62" s="33" t="s">
        <v>136</v>
      </c>
      <c r="C62" s="29" t="s">
        <v>72</v>
      </c>
      <c r="D62" s="29" t="s">
        <v>73</v>
      </c>
      <c r="E62" s="29" t="s">
        <v>66</v>
      </c>
      <c r="F62" s="30">
        <v>33509.17</v>
      </c>
      <c r="G62" s="30"/>
      <c r="H62" s="30">
        <f t="shared" si="0"/>
        <v>33509.17</v>
      </c>
    </row>
    <row r="63" spans="1:8" ht="15.75" thickBot="1" x14ac:dyDescent="0.3">
      <c r="A63" s="5">
        <v>62</v>
      </c>
      <c r="B63" s="33" t="s">
        <v>137</v>
      </c>
      <c r="C63" s="29" t="s">
        <v>44</v>
      </c>
      <c r="D63" s="29" t="s">
        <v>51</v>
      </c>
      <c r="E63" s="29" t="s">
        <v>138</v>
      </c>
      <c r="F63" s="30">
        <v>35228.410000000003</v>
      </c>
      <c r="G63" s="30"/>
      <c r="H63" s="30">
        <f t="shared" si="0"/>
        <v>35228.410000000003</v>
      </c>
    </row>
    <row r="64" spans="1:8" ht="15.75" thickBot="1" x14ac:dyDescent="0.3">
      <c r="A64" s="5">
        <v>63</v>
      </c>
      <c r="B64" s="33">
        <v>40731</v>
      </c>
      <c r="C64" s="29" t="s">
        <v>44</v>
      </c>
      <c r="D64" s="29" t="s">
        <v>45</v>
      </c>
      <c r="E64" s="29" t="s">
        <v>88</v>
      </c>
      <c r="F64" s="30">
        <v>23079.45</v>
      </c>
      <c r="G64" s="30"/>
      <c r="H64" s="30">
        <f t="shared" si="0"/>
        <v>23079.45</v>
      </c>
    </row>
    <row r="65" spans="1:8" ht="15.75" thickBot="1" x14ac:dyDescent="0.3">
      <c r="A65" s="5">
        <v>64</v>
      </c>
      <c r="B65" s="33">
        <v>41034</v>
      </c>
      <c r="C65" s="29" t="s">
        <v>44</v>
      </c>
      <c r="D65" s="29" t="s">
        <v>45</v>
      </c>
      <c r="E65" s="29" t="s">
        <v>50</v>
      </c>
      <c r="F65" s="30">
        <v>24029.75</v>
      </c>
      <c r="G65" s="30"/>
      <c r="H65" s="30">
        <f t="shared" si="0"/>
        <v>24029.75</v>
      </c>
    </row>
    <row r="66" spans="1:8" ht="15.75" thickBot="1" x14ac:dyDescent="0.3">
      <c r="A66" s="5">
        <v>65</v>
      </c>
      <c r="B66" s="33">
        <v>41000</v>
      </c>
      <c r="C66" s="29" t="s">
        <v>82</v>
      </c>
      <c r="D66" s="29" t="s">
        <v>139</v>
      </c>
      <c r="E66" s="29" t="s">
        <v>74</v>
      </c>
      <c r="F66" s="30">
        <v>28023.09</v>
      </c>
      <c r="G66" s="30"/>
      <c r="H66" s="30">
        <f t="shared" si="0"/>
        <v>28023.09</v>
      </c>
    </row>
    <row r="67" spans="1:8" ht="15.75" thickBot="1" x14ac:dyDescent="0.3">
      <c r="A67" s="5">
        <v>66</v>
      </c>
      <c r="B67" s="33">
        <v>40643</v>
      </c>
      <c r="C67" s="29" t="s">
        <v>72</v>
      </c>
      <c r="D67" s="29" t="s">
        <v>133</v>
      </c>
      <c r="E67" s="29" t="s">
        <v>78</v>
      </c>
      <c r="F67" s="30">
        <v>31181.96</v>
      </c>
      <c r="G67" s="30"/>
      <c r="H67" s="30">
        <f t="shared" ref="H67:H130" si="1">F67-(F67*G67)</f>
        <v>31181.96</v>
      </c>
    </row>
    <row r="68" spans="1:8" ht="15.75" thickBot="1" x14ac:dyDescent="0.3">
      <c r="A68" s="5">
        <v>67</v>
      </c>
      <c r="B68" s="33" t="s">
        <v>140</v>
      </c>
      <c r="C68" s="29" t="s">
        <v>82</v>
      </c>
      <c r="D68" s="29" t="s">
        <v>141</v>
      </c>
      <c r="E68" s="29" t="s">
        <v>74</v>
      </c>
      <c r="F68" s="30">
        <v>27553.3</v>
      </c>
      <c r="G68" s="30"/>
      <c r="H68" s="30">
        <f t="shared" si="1"/>
        <v>27553.3</v>
      </c>
    </row>
    <row r="69" spans="1:8" ht="15.75" thickBot="1" x14ac:dyDescent="0.3">
      <c r="A69" s="5">
        <v>68</v>
      </c>
      <c r="B69" s="33" t="s">
        <v>142</v>
      </c>
      <c r="C69" s="29" t="s">
        <v>53</v>
      </c>
      <c r="D69" s="29" t="s">
        <v>54</v>
      </c>
      <c r="E69" s="29" t="s">
        <v>81</v>
      </c>
      <c r="F69" s="30">
        <v>26487.5</v>
      </c>
      <c r="G69" s="30"/>
      <c r="H69" s="30">
        <f t="shared" si="1"/>
        <v>26487.5</v>
      </c>
    </row>
    <row r="70" spans="1:8" ht="15.75" thickBot="1" x14ac:dyDescent="0.3">
      <c r="A70" s="5">
        <v>69</v>
      </c>
      <c r="B70" s="33" t="s">
        <v>143</v>
      </c>
      <c r="C70" s="29" t="s">
        <v>69</v>
      </c>
      <c r="D70" s="29" t="s">
        <v>144</v>
      </c>
      <c r="E70" s="29" t="s">
        <v>81</v>
      </c>
      <c r="F70" s="30">
        <v>22259.07</v>
      </c>
      <c r="G70" s="30"/>
      <c r="H70" s="30">
        <f t="shared" si="1"/>
        <v>22259.07</v>
      </c>
    </row>
    <row r="71" spans="1:8" ht="15.75" thickBot="1" x14ac:dyDescent="0.3">
      <c r="A71" s="5">
        <v>70</v>
      </c>
      <c r="B71" s="33" t="s">
        <v>145</v>
      </c>
      <c r="C71" s="29" t="s">
        <v>48</v>
      </c>
      <c r="D71" s="29" t="s">
        <v>146</v>
      </c>
      <c r="E71" s="29" t="s">
        <v>87</v>
      </c>
      <c r="F71" s="30">
        <v>18243.400000000001</v>
      </c>
      <c r="G71" s="30"/>
      <c r="H71" s="30">
        <f t="shared" si="1"/>
        <v>18243.400000000001</v>
      </c>
    </row>
    <row r="72" spans="1:8" ht="15.75" thickBot="1" x14ac:dyDescent="0.3">
      <c r="A72" s="5">
        <v>71</v>
      </c>
      <c r="B72" s="33" t="s">
        <v>147</v>
      </c>
      <c r="C72" s="29" t="s">
        <v>56</v>
      </c>
      <c r="D72" s="29" t="s">
        <v>148</v>
      </c>
      <c r="E72" s="29" t="s">
        <v>94</v>
      </c>
      <c r="F72" s="30">
        <v>20928.75</v>
      </c>
      <c r="G72" s="30"/>
      <c r="H72" s="30">
        <f t="shared" si="1"/>
        <v>20928.75</v>
      </c>
    </row>
    <row r="73" spans="1:8" ht="15.75" thickBot="1" x14ac:dyDescent="0.3">
      <c r="A73" s="5">
        <v>72</v>
      </c>
      <c r="B73" s="33" t="s">
        <v>149</v>
      </c>
      <c r="C73" s="29" t="s">
        <v>72</v>
      </c>
      <c r="D73" s="29" t="s">
        <v>133</v>
      </c>
      <c r="E73" s="29" t="s">
        <v>108</v>
      </c>
      <c r="F73" s="30">
        <v>28709.19</v>
      </c>
      <c r="G73" s="30"/>
      <c r="H73" s="30">
        <f t="shared" si="1"/>
        <v>28709.19</v>
      </c>
    </row>
    <row r="74" spans="1:8" ht="15.75" thickBot="1" x14ac:dyDescent="0.3">
      <c r="A74" s="5">
        <v>73</v>
      </c>
      <c r="B74" s="33">
        <v>40278</v>
      </c>
      <c r="C74" s="29" t="s">
        <v>72</v>
      </c>
      <c r="D74" s="29" t="s">
        <v>73</v>
      </c>
      <c r="E74" s="29" t="s">
        <v>108</v>
      </c>
      <c r="F74" s="30">
        <v>29323.31</v>
      </c>
      <c r="G74" s="30"/>
      <c r="H74" s="30">
        <f t="shared" si="1"/>
        <v>29323.31</v>
      </c>
    </row>
    <row r="75" spans="1:8" ht="15.75" thickBot="1" x14ac:dyDescent="0.3">
      <c r="A75" s="5">
        <v>74</v>
      </c>
      <c r="B75" s="33" t="s">
        <v>150</v>
      </c>
      <c r="C75" s="29" t="s">
        <v>56</v>
      </c>
      <c r="D75" s="29" t="s">
        <v>151</v>
      </c>
      <c r="E75" s="29" t="s">
        <v>128</v>
      </c>
      <c r="F75" s="30">
        <v>21904.95</v>
      </c>
      <c r="G75" s="30"/>
      <c r="H75" s="30">
        <f t="shared" si="1"/>
        <v>21904.95</v>
      </c>
    </row>
    <row r="76" spans="1:8" ht="15.75" thickBot="1" x14ac:dyDescent="0.3">
      <c r="A76" s="5">
        <v>75</v>
      </c>
      <c r="B76" s="33" t="s">
        <v>152</v>
      </c>
      <c r="C76" s="29" t="s">
        <v>56</v>
      </c>
      <c r="D76" s="29" t="s">
        <v>153</v>
      </c>
      <c r="E76" s="29" t="s">
        <v>88</v>
      </c>
      <c r="F76" s="30">
        <v>31858.58</v>
      </c>
      <c r="G76" s="30"/>
      <c r="H76" s="30">
        <f t="shared" si="1"/>
        <v>31858.58</v>
      </c>
    </row>
    <row r="77" spans="1:8" ht="15.75" thickBot="1" x14ac:dyDescent="0.3">
      <c r="A77" s="5">
        <v>76</v>
      </c>
      <c r="B77" s="33" t="s">
        <v>154</v>
      </c>
      <c r="C77" s="29" t="s">
        <v>44</v>
      </c>
      <c r="D77" s="29" t="s">
        <v>80</v>
      </c>
      <c r="E77" s="29" t="s">
        <v>50</v>
      </c>
      <c r="F77" s="30">
        <v>25519.18</v>
      </c>
      <c r="G77" s="30"/>
      <c r="H77" s="30">
        <f t="shared" si="1"/>
        <v>25519.18</v>
      </c>
    </row>
    <row r="78" spans="1:8" ht="15.75" thickBot="1" x14ac:dyDescent="0.3">
      <c r="A78" s="5">
        <v>77</v>
      </c>
      <c r="B78" s="33" t="s">
        <v>155</v>
      </c>
      <c r="C78" s="29" t="s">
        <v>53</v>
      </c>
      <c r="D78" s="29" t="s">
        <v>131</v>
      </c>
      <c r="E78" s="29" t="s">
        <v>98</v>
      </c>
      <c r="F78" s="30">
        <v>19658.349999999999</v>
      </c>
      <c r="G78" s="30"/>
      <c r="H78" s="30">
        <f t="shared" si="1"/>
        <v>19658.349999999999</v>
      </c>
    </row>
    <row r="79" spans="1:8" ht="15.75" thickBot="1" x14ac:dyDescent="0.3">
      <c r="A79" s="5">
        <v>78</v>
      </c>
      <c r="B79" s="33" t="s">
        <v>155</v>
      </c>
      <c r="C79" s="29" t="s">
        <v>48</v>
      </c>
      <c r="D79" s="29" t="s">
        <v>135</v>
      </c>
      <c r="E79" s="29" t="s">
        <v>101</v>
      </c>
      <c r="F79" s="30">
        <v>29402.89</v>
      </c>
      <c r="G79" s="30"/>
      <c r="H79" s="30">
        <f t="shared" si="1"/>
        <v>29402.89</v>
      </c>
    </row>
    <row r="80" spans="1:8" ht="15.75" thickBot="1" x14ac:dyDescent="0.3">
      <c r="A80" s="5">
        <v>79</v>
      </c>
      <c r="B80" s="33" t="s">
        <v>156</v>
      </c>
      <c r="C80" s="29" t="s">
        <v>72</v>
      </c>
      <c r="D80" s="29" t="s">
        <v>133</v>
      </c>
      <c r="E80" s="29" t="s">
        <v>87</v>
      </c>
      <c r="F80" s="30">
        <v>18878.04</v>
      </c>
      <c r="G80" s="30"/>
      <c r="H80" s="30">
        <f t="shared" si="1"/>
        <v>18878.04</v>
      </c>
    </row>
    <row r="81" spans="1:8" ht="15.75" thickBot="1" x14ac:dyDescent="0.3">
      <c r="A81" s="5">
        <v>80</v>
      </c>
      <c r="B81" s="33" t="s">
        <v>157</v>
      </c>
      <c r="C81" s="29" t="s">
        <v>44</v>
      </c>
      <c r="D81" s="29" t="s">
        <v>109</v>
      </c>
      <c r="E81" s="29" t="s">
        <v>98</v>
      </c>
      <c r="F81" s="30">
        <v>26740.85</v>
      </c>
      <c r="G81" s="30"/>
      <c r="H81" s="30">
        <f t="shared" si="1"/>
        <v>26740.85</v>
      </c>
    </row>
    <row r="82" spans="1:8" ht="15.75" thickBot="1" x14ac:dyDescent="0.3">
      <c r="A82" s="5">
        <v>81</v>
      </c>
      <c r="B82" s="33" t="s">
        <v>158</v>
      </c>
      <c r="C82" s="29" t="s">
        <v>48</v>
      </c>
      <c r="D82" s="29" t="s">
        <v>159</v>
      </c>
      <c r="E82" s="29" t="s">
        <v>66</v>
      </c>
      <c r="F82" s="30">
        <v>20608.79</v>
      </c>
      <c r="G82" s="30"/>
      <c r="H82" s="30">
        <f t="shared" si="1"/>
        <v>20608.79</v>
      </c>
    </row>
    <row r="83" spans="1:8" ht="15.75" thickBot="1" x14ac:dyDescent="0.3">
      <c r="A83" s="5">
        <v>82</v>
      </c>
      <c r="B83" s="33" t="s">
        <v>160</v>
      </c>
      <c r="C83" s="29" t="s">
        <v>69</v>
      </c>
      <c r="D83" s="29" t="s">
        <v>144</v>
      </c>
      <c r="E83" s="29" t="s">
        <v>46</v>
      </c>
      <c r="F83" s="30">
        <v>20180.95</v>
      </c>
      <c r="G83" s="30"/>
      <c r="H83" s="30">
        <f t="shared" si="1"/>
        <v>20180.95</v>
      </c>
    </row>
    <row r="84" spans="1:8" ht="15.75" thickBot="1" x14ac:dyDescent="0.3">
      <c r="A84" s="5">
        <v>83</v>
      </c>
      <c r="B84" s="33">
        <v>40391</v>
      </c>
      <c r="C84" s="29" t="s">
        <v>44</v>
      </c>
      <c r="D84" s="29" t="s">
        <v>90</v>
      </c>
      <c r="E84" s="29" t="s">
        <v>76</v>
      </c>
      <c r="F84" s="30">
        <v>30846.57</v>
      </c>
      <c r="G84" s="30"/>
      <c r="H84" s="30">
        <f t="shared" si="1"/>
        <v>30846.57</v>
      </c>
    </row>
    <row r="85" spans="1:8" ht="15.75" thickBot="1" x14ac:dyDescent="0.3">
      <c r="A85" s="5">
        <v>84</v>
      </c>
      <c r="B85" s="33" t="s">
        <v>161</v>
      </c>
      <c r="C85" s="29" t="s">
        <v>72</v>
      </c>
      <c r="D85" s="29" t="s">
        <v>133</v>
      </c>
      <c r="E85" s="29" t="s">
        <v>110</v>
      </c>
      <c r="F85" s="30">
        <v>26518.53</v>
      </c>
      <c r="G85" s="30"/>
      <c r="H85" s="30">
        <f t="shared" si="1"/>
        <v>26518.53</v>
      </c>
    </row>
    <row r="86" spans="1:8" ht="15.75" thickBot="1" x14ac:dyDescent="0.3">
      <c r="A86" s="5">
        <v>85</v>
      </c>
      <c r="B86" s="33">
        <v>40949</v>
      </c>
      <c r="C86" s="29" t="s">
        <v>56</v>
      </c>
      <c r="D86" s="29" t="s">
        <v>65</v>
      </c>
      <c r="E86" s="29" t="s">
        <v>58</v>
      </c>
      <c r="F86" s="30">
        <v>19398.52</v>
      </c>
      <c r="G86" s="30"/>
      <c r="H86" s="30">
        <f t="shared" si="1"/>
        <v>19398.52</v>
      </c>
    </row>
    <row r="87" spans="1:8" ht="15.75" thickBot="1" x14ac:dyDescent="0.3">
      <c r="A87" s="5">
        <v>86</v>
      </c>
      <c r="B87" s="33">
        <v>40302</v>
      </c>
      <c r="C87" s="29" t="s">
        <v>44</v>
      </c>
      <c r="D87" s="29" t="s">
        <v>80</v>
      </c>
      <c r="E87" s="29" t="s">
        <v>88</v>
      </c>
      <c r="F87" s="30">
        <v>19010.259999999998</v>
      </c>
      <c r="G87" s="30"/>
      <c r="H87" s="30">
        <f t="shared" si="1"/>
        <v>19010.259999999998</v>
      </c>
    </row>
    <row r="88" spans="1:8" ht="15.75" thickBot="1" x14ac:dyDescent="0.3">
      <c r="A88" s="5">
        <v>87</v>
      </c>
      <c r="B88" s="33" t="s">
        <v>162</v>
      </c>
      <c r="C88" s="29" t="s">
        <v>44</v>
      </c>
      <c r="D88" s="29" t="s">
        <v>45</v>
      </c>
      <c r="E88" s="29" t="s">
        <v>108</v>
      </c>
      <c r="F88" s="30">
        <v>30489.01</v>
      </c>
      <c r="G88" s="30"/>
      <c r="H88" s="30">
        <f t="shared" si="1"/>
        <v>30489.01</v>
      </c>
    </row>
    <row r="89" spans="1:8" ht="15.75" thickBot="1" x14ac:dyDescent="0.3">
      <c r="A89" s="5">
        <v>88</v>
      </c>
      <c r="B89" s="33">
        <v>41253</v>
      </c>
      <c r="C89" s="29" t="s">
        <v>44</v>
      </c>
      <c r="D89" s="29" t="s">
        <v>51</v>
      </c>
      <c r="E89" s="29" t="s">
        <v>108</v>
      </c>
      <c r="F89" s="30">
        <v>30064.639999999999</v>
      </c>
      <c r="G89" s="30"/>
      <c r="H89" s="30">
        <f t="shared" si="1"/>
        <v>30064.639999999999</v>
      </c>
    </row>
    <row r="90" spans="1:8" ht="15.75" thickBot="1" x14ac:dyDescent="0.3">
      <c r="A90" s="5">
        <v>89</v>
      </c>
      <c r="B90" s="33" t="s">
        <v>163</v>
      </c>
      <c r="C90" s="29" t="s">
        <v>72</v>
      </c>
      <c r="D90" s="29" t="s">
        <v>133</v>
      </c>
      <c r="E90" s="29" t="s">
        <v>138</v>
      </c>
      <c r="F90" s="30">
        <v>31572.55</v>
      </c>
      <c r="G90" s="30"/>
      <c r="H90" s="30">
        <f t="shared" si="1"/>
        <v>31572.55</v>
      </c>
    </row>
    <row r="91" spans="1:8" ht="15.75" thickBot="1" x14ac:dyDescent="0.3">
      <c r="A91" s="5">
        <v>90</v>
      </c>
      <c r="B91" s="33" t="s">
        <v>164</v>
      </c>
      <c r="C91" s="29" t="s">
        <v>44</v>
      </c>
      <c r="D91" s="29" t="s">
        <v>80</v>
      </c>
      <c r="E91" s="29" t="s">
        <v>60</v>
      </c>
      <c r="F91" s="30">
        <v>23456.44</v>
      </c>
      <c r="G91" s="30"/>
      <c r="H91" s="30">
        <f t="shared" si="1"/>
        <v>23456.44</v>
      </c>
    </row>
    <row r="92" spans="1:8" ht="15.75" thickBot="1" x14ac:dyDescent="0.3">
      <c r="A92" s="5">
        <v>91</v>
      </c>
      <c r="B92" s="33">
        <v>40912</v>
      </c>
      <c r="C92" s="29" t="s">
        <v>44</v>
      </c>
      <c r="D92" s="29" t="s">
        <v>80</v>
      </c>
      <c r="E92" s="29" t="s">
        <v>74</v>
      </c>
      <c r="F92" s="30">
        <v>27580.02</v>
      </c>
      <c r="G92" s="30"/>
      <c r="H92" s="30">
        <f t="shared" si="1"/>
        <v>27580.02</v>
      </c>
    </row>
    <row r="93" spans="1:8" ht="15.75" thickBot="1" x14ac:dyDescent="0.3">
      <c r="A93" s="5">
        <v>92</v>
      </c>
      <c r="B93" s="33" t="s">
        <v>165</v>
      </c>
      <c r="C93" s="29" t="s">
        <v>72</v>
      </c>
      <c r="D93" s="29" t="s">
        <v>97</v>
      </c>
      <c r="E93" s="29" t="s">
        <v>76</v>
      </c>
      <c r="F93" s="30">
        <v>34921.69</v>
      </c>
      <c r="G93" s="30"/>
      <c r="H93" s="30">
        <f t="shared" si="1"/>
        <v>34921.69</v>
      </c>
    </row>
    <row r="94" spans="1:8" ht="15.75" thickBot="1" x14ac:dyDescent="0.3">
      <c r="A94" s="5">
        <v>93</v>
      </c>
      <c r="B94" s="33" t="s">
        <v>166</v>
      </c>
      <c r="C94" s="29" t="s">
        <v>53</v>
      </c>
      <c r="D94" s="29" t="s">
        <v>167</v>
      </c>
      <c r="E94" s="29" t="s">
        <v>108</v>
      </c>
      <c r="F94" s="30">
        <v>28844.07</v>
      </c>
      <c r="G94" s="30"/>
      <c r="H94" s="30">
        <f t="shared" si="1"/>
        <v>28844.07</v>
      </c>
    </row>
    <row r="95" spans="1:8" ht="15.75" thickBot="1" x14ac:dyDescent="0.3">
      <c r="A95" s="5">
        <v>94</v>
      </c>
      <c r="B95" s="33" t="s">
        <v>168</v>
      </c>
      <c r="C95" s="29" t="s">
        <v>44</v>
      </c>
      <c r="D95" s="29" t="s">
        <v>90</v>
      </c>
      <c r="E95" s="29" t="s">
        <v>169</v>
      </c>
      <c r="F95" s="30">
        <v>21524.86</v>
      </c>
      <c r="G95" s="30"/>
      <c r="H95" s="30">
        <f t="shared" si="1"/>
        <v>21524.86</v>
      </c>
    </row>
    <row r="96" spans="1:8" ht="15.75" thickBot="1" x14ac:dyDescent="0.3">
      <c r="A96" s="5">
        <v>95</v>
      </c>
      <c r="B96" s="33">
        <v>40240</v>
      </c>
      <c r="C96" s="29" t="s">
        <v>56</v>
      </c>
      <c r="D96" s="29" t="s">
        <v>103</v>
      </c>
      <c r="E96" s="29" t="s">
        <v>138</v>
      </c>
      <c r="F96" s="30">
        <v>22706.639999999999</v>
      </c>
      <c r="G96" s="30"/>
      <c r="H96" s="30">
        <f t="shared" si="1"/>
        <v>22706.639999999999</v>
      </c>
    </row>
    <row r="97" spans="1:8" ht="15.75" thickBot="1" x14ac:dyDescent="0.3">
      <c r="A97" s="5">
        <v>96</v>
      </c>
      <c r="B97" s="33" t="s">
        <v>170</v>
      </c>
      <c r="C97" s="29" t="s">
        <v>44</v>
      </c>
      <c r="D97" s="29" t="s">
        <v>45</v>
      </c>
      <c r="E97" s="29" t="s">
        <v>110</v>
      </c>
      <c r="F97" s="30">
        <v>23292.54</v>
      </c>
      <c r="G97" s="30"/>
      <c r="H97" s="30">
        <f t="shared" si="1"/>
        <v>23292.54</v>
      </c>
    </row>
    <row r="98" spans="1:8" ht="15.75" thickBot="1" x14ac:dyDescent="0.3">
      <c r="A98" s="5">
        <v>97</v>
      </c>
      <c r="B98" s="33">
        <v>41159</v>
      </c>
      <c r="C98" s="29" t="s">
        <v>69</v>
      </c>
      <c r="D98" s="29" t="s">
        <v>112</v>
      </c>
      <c r="E98" s="29" t="s">
        <v>108</v>
      </c>
      <c r="F98" s="30">
        <v>22121.93</v>
      </c>
      <c r="G98" s="30"/>
      <c r="H98" s="30">
        <f t="shared" si="1"/>
        <v>22121.93</v>
      </c>
    </row>
    <row r="99" spans="1:8" ht="15.75" thickBot="1" x14ac:dyDescent="0.3">
      <c r="A99" s="5">
        <v>98</v>
      </c>
      <c r="B99" s="33">
        <v>40910</v>
      </c>
      <c r="C99" s="29" t="s">
        <v>72</v>
      </c>
      <c r="D99" s="29" t="s">
        <v>122</v>
      </c>
      <c r="E99" s="29" t="s">
        <v>85</v>
      </c>
      <c r="F99" s="30">
        <v>26258.57</v>
      </c>
      <c r="G99" s="30"/>
      <c r="H99" s="30">
        <f t="shared" si="1"/>
        <v>26258.57</v>
      </c>
    </row>
    <row r="100" spans="1:8" ht="15.75" thickBot="1" x14ac:dyDescent="0.3">
      <c r="A100" s="5">
        <v>99</v>
      </c>
      <c r="B100" s="33">
        <v>41192</v>
      </c>
      <c r="C100" s="29" t="s">
        <v>69</v>
      </c>
      <c r="D100" s="29" t="s">
        <v>107</v>
      </c>
      <c r="E100" s="29" t="s">
        <v>138</v>
      </c>
      <c r="F100" s="30">
        <v>22046.07</v>
      </c>
      <c r="G100" s="30"/>
      <c r="H100" s="30">
        <f t="shared" si="1"/>
        <v>22046.07</v>
      </c>
    </row>
    <row r="101" spans="1:8" ht="15.75" thickBot="1" x14ac:dyDescent="0.3">
      <c r="A101" s="5">
        <v>100</v>
      </c>
      <c r="B101" s="33">
        <v>40306</v>
      </c>
      <c r="C101" s="29" t="s">
        <v>44</v>
      </c>
      <c r="D101" s="29" t="s">
        <v>90</v>
      </c>
      <c r="E101" s="29" t="s">
        <v>81</v>
      </c>
      <c r="F101" s="30">
        <v>23029.57</v>
      </c>
      <c r="G101" s="30"/>
      <c r="H101" s="30">
        <f t="shared" si="1"/>
        <v>23029.57</v>
      </c>
    </row>
    <row r="102" spans="1:8" ht="15.75" thickBot="1" x14ac:dyDescent="0.3">
      <c r="A102" s="5">
        <v>101</v>
      </c>
      <c r="B102" s="33">
        <v>41223</v>
      </c>
      <c r="C102" s="29" t="s">
        <v>44</v>
      </c>
      <c r="D102" s="29" t="s">
        <v>51</v>
      </c>
      <c r="E102" s="29" t="s">
        <v>88</v>
      </c>
      <c r="F102" s="30">
        <v>21191.96</v>
      </c>
      <c r="G102" s="30"/>
      <c r="H102" s="30">
        <f t="shared" si="1"/>
        <v>21191.96</v>
      </c>
    </row>
    <row r="103" spans="1:8" ht="15.75" thickBot="1" x14ac:dyDescent="0.3">
      <c r="A103" s="5">
        <v>102</v>
      </c>
      <c r="B103" s="33">
        <v>41067</v>
      </c>
      <c r="C103" s="29" t="s">
        <v>53</v>
      </c>
      <c r="D103" s="29" t="s">
        <v>131</v>
      </c>
      <c r="E103" s="29" t="s">
        <v>52</v>
      </c>
      <c r="F103" s="30">
        <v>27845.1</v>
      </c>
      <c r="G103" s="30"/>
      <c r="H103" s="30">
        <f t="shared" si="1"/>
        <v>27845.1</v>
      </c>
    </row>
    <row r="104" spans="1:8" ht="15.75" thickBot="1" x14ac:dyDescent="0.3">
      <c r="A104" s="5">
        <v>103</v>
      </c>
      <c r="B104" s="33">
        <v>40271</v>
      </c>
      <c r="C104" s="29" t="s">
        <v>53</v>
      </c>
      <c r="D104" s="29" t="s">
        <v>171</v>
      </c>
      <c r="E104" s="29" t="s">
        <v>101</v>
      </c>
      <c r="F104" s="30">
        <v>28741.51</v>
      </c>
      <c r="G104" s="30"/>
      <c r="H104" s="30">
        <f t="shared" si="1"/>
        <v>28741.51</v>
      </c>
    </row>
    <row r="105" spans="1:8" ht="15.75" thickBot="1" x14ac:dyDescent="0.3">
      <c r="A105" s="5">
        <v>104</v>
      </c>
      <c r="B105" s="33">
        <v>40610</v>
      </c>
      <c r="C105" s="29" t="s">
        <v>72</v>
      </c>
      <c r="D105" s="29" t="s">
        <v>122</v>
      </c>
      <c r="E105" s="29" t="s">
        <v>128</v>
      </c>
      <c r="F105" s="30">
        <v>25534.33</v>
      </c>
      <c r="G105" s="30"/>
      <c r="H105" s="30">
        <f t="shared" si="1"/>
        <v>25534.33</v>
      </c>
    </row>
    <row r="106" spans="1:8" ht="15.75" thickBot="1" x14ac:dyDescent="0.3">
      <c r="A106" s="5">
        <v>105</v>
      </c>
      <c r="B106" s="33" t="s">
        <v>172</v>
      </c>
      <c r="C106" s="29" t="s">
        <v>69</v>
      </c>
      <c r="D106" s="29" t="s">
        <v>144</v>
      </c>
      <c r="E106" s="29" t="s">
        <v>85</v>
      </c>
      <c r="F106" s="30">
        <v>21449.81</v>
      </c>
      <c r="G106" s="30"/>
      <c r="H106" s="30">
        <f t="shared" si="1"/>
        <v>21449.81</v>
      </c>
    </row>
    <row r="107" spans="1:8" ht="15.75" thickBot="1" x14ac:dyDescent="0.3">
      <c r="A107" s="5">
        <v>106</v>
      </c>
      <c r="B107" s="33" t="s">
        <v>119</v>
      </c>
      <c r="C107" s="29" t="s">
        <v>53</v>
      </c>
      <c r="D107" s="29" t="s">
        <v>91</v>
      </c>
      <c r="E107" s="29" t="s">
        <v>128</v>
      </c>
      <c r="F107" s="30">
        <v>20625.34</v>
      </c>
      <c r="G107" s="30"/>
      <c r="H107" s="30">
        <f t="shared" si="1"/>
        <v>20625.34</v>
      </c>
    </row>
    <row r="108" spans="1:8" ht="15.75" thickBot="1" x14ac:dyDescent="0.3">
      <c r="A108" s="5">
        <v>107</v>
      </c>
      <c r="B108" s="33" t="s">
        <v>173</v>
      </c>
      <c r="C108" s="29" t="s">
        <v>44</v>
      </c>
      <c r="D108" s="29" t="s">
        <v>59</v>
      </c>
      <c r="E108" s="29" t="s">
        <v>62</v>
      </c>
      <c r="F108" s="30">
        <v>26935.93</v>
      </c>
      <c r="G108" s="30"/>
      <c r="H108" s="30">
        <f t="shared" si="1"/>
        <v>26935.93</v>
      </c>
    </row>
    <row r="109" spans="1:8" ht="15.75" thickBot="1" x14ac:dyDescent="0.3">
      <c r="A109" s="5">
        <v>108</v>
      </c>
      <c r="B109" s="33">
        <v>40518</v>
      </c>
      <c r="C109" s="29" t="s">
        <v>44</v>
      </c>
      <c r="D109" s="29" t="s">
        <v>45</v>
      </c>
      <c r="E109" s="29" t="s">
        <v>62</v>
      </c>
      <c r="F109" s="30">
        <v>36529.980000000003</v>
      </c>
      <c r="G109" s="30"/>
      <c r="H109" s="30">
        <f t="shared" si="1"/>
        <v>36529.980000000003</v>
      </c>
    </row>
    <row r="110" spans="1:8" ht="15.75" thickBot="1" x14ac:dyDescent="0.3">
      <c r="A110" s="5">
        <v>109</v>
      </c>
      <c r="B110" s="33" t="s">
        <v>174</v>
      </c>
      <c r="C110" s="29" t="s">
        <v>44</v>
      </c>
      <c r="D110" s="29" t="s">
        <v>59</v>
      </c>
      <c r="E110" s="29" t="s">
        <v>114</v>
      </c>
      <c r="F110" s="30">
        <v>24229.96</v>
      </c>
      <c r="G110" s="30"/>
      <c r="H110" s="30">
        <f t="shared" si="1"/>
        <v>24229.96</v>
      </c>
    </row>
    <row r="111" spans="1:8" ht="15.75" thickBot="1" x14ac:dyDescent="0.3">
      <c r="A111" s="5">
        <v>110</v>
      </c>
      <c r="B111" s="33" t="s">
        <v>175</v>
      </c>
      <c r="C111" s="29" t="s">
        <v>69</v>
      </c>
      <c r="D111" s="29" t="s">
        <v>107</v>
      </c>
      <c r="E111" s="29" t="s">
        <v>114</v>
      </c>
      <c r="F111" s="30">
        <v>25570.14</v>
      </c>
      <c r="G111" s="30"/>
      <c r="H111" s="30">
        <f t="shared" si="1"/>
        <v>25570.14</v>
      </c>
    </row>
    <row r="112" spans="1:8" ht="15.75" thickBot="1" x14ac:dyDescent="0.3">
      <c r="A112" s="5">
        <v>111</v>
      </c>
      <c r="B112" s="33">
        <v>41072</v>
      </c>
      <c r="C112" s="29" t="s">
        <v>44</v>
      </c>
      <c r="D112" s="29" t="s">
        <v>80</v>
      </c>
      <c r="E112" s="29" t="s">
        <v>87</v>
      </c>
      <c r="F112" s="30">
        <v>26463.59</v>
      </c>
      <c r="G112" s="30"/>
      <c r="H112" s="30">
        <f t="shared" si="1"/>
        <v>26463.59</v>
      </c>
    </row>
    <row r="113" spans="1:8" ht="15.75" thickBot="1" x14ac:dyDescent="0.3">
      <c r="A113" s="5">
        <v>112</v>
      </c>
      <c r="B113" s="33">
        <v>41099</v>
      </c>
      <c r="C113" s="29" t="s">
        <v>69</v>
      </c>
      <c r="D113" s="29" t="s">
        <v>70</v>
      </c>
      <c r="E113" s="29" t="s">
        <v>101</v>
      </c>
      <c r="F113" s="30">
        <v>28305.05</v>
      </c>
      <c r="G113" s="30"/>
      <c r="H113" s="30">
        <f t="shared" si="1"/>
        <v>28305.05</v>
      </c>
    </row>
    <row r="114" spans="1:8" ht="15.75" thickBot="1" x14ac:dyDescent="0.3">
      <c r="A114" s="5">
        <v>113</v>
      </c>
      <c r="B114" s="33">
        <v>40795</v>
      </c>
      <c r="C114" s="29" t="s">
        <v>44</v>
      </c>
      <c r="D114" s="29" t="s">
        <v>51</v>
      </c>
      <c r="E114" s="29" t="s">
        <v>94</v>
      </c>
      <c r="F114" s="30">
        <v>26311.11</v>
      </c>
      <c r="G114" s="30"/>
      <c r="H114" s="30">
        <f t="shared" si="1"/>
        <v>26311.11</v>
      </c>
    </row>
    <row r="115" spans="1:8" ht="15.75" thickBot="1" x14ac:dyDescent="0.3">
      <c r="A115" s="5">
        <v>114</v>
      </c>
      <c r="B115" s="33">
        <v>41183</v>
      </c>
      <c r="C115" s="29" t="s">
        <v>53</v>
      </c>
      <c r="D115" s="29" t="s">
        <v>54</v>
      </c>
      <c r="E115" s="29" t="s">
        <v>108</v>
      </c>
      <c r="F115" s="30">
        <v>26742.76</v>
      </c>
      <c r="G115" s="30"/>
      <c r="H115" s="30">
        <f t="shared" si="1"/>
        <v>26742.76</v>
      </c>
    </row>
    <row r="116" spans="1:8" ht="15.75" thickBot="1" x14ac:dyDescent="0.3">
      <c r="A116" s="5">
        <v>115</v>
      </c>
      <c r="B116" s="33" t="s">
        <v>176</v>
      </c>
      <c r="C116" s="29" t="s">
        <v>56</v>
      </c>
      <c r="D116" s="29" t="s">
        <v>57</v>
      </c>
      <c r="E116" s="29" t="s">
        <v>132</v>
      </c>
      <c r="F116" s="30">
        <v>30967.73</v>
      </c>
      <c r="G116" s="30"/>
      <c r="H116" s="30">
        <f t="shared" si="1"/>
        <v>30967.73</v>
      </c>
    </row>
    <row r="117" spans="1:8" ht="15.75" thickBot="1" x14ac:dyDescent="0.3">
      <c r="A117" s="5">
        <v>116</v>
      </c>
      <c r="B117" s="33">
        <v>40491</v>
      </c>
      <c r="C117" s="29" t="s">
        <v>44</v>
      </c>
      <c r="D117" s="29" t="s">
        <v>109</v>
      </c>
      <c r="E117" s="29" t="s">
        <v>78</v>
      </c>
      <c r="F117" s="30">
        <v>19868.59</v>
      </c>
      <c r="G117" s="30"/>
      <c r="H117" s="30">
        <f t="shared" si="1"/>
        <v>19868.59</v>
      </c>
    </row>
    <row r="118" spans="1:8" ht="15.75" thickBot="1" x14ac:dyDescent="0.3">
      <c r="A118" s="5">
        <v>117</v>
      </c>
      <c r="B118" s="33" t="s">
        <v>177</v>
      </c>
      <c r="C118" s="29" t="s">
        <v>72</v>
      </c>
      <c r="D118" s="29" t="s">
        <v>89</v>
      </c>
      <c r="E118" s="29" t="s">
        <v>46</v>
      </c>
      <c r="F118" s="30">
        <v>24823.81</v>
      </c>
      <c r="G118" s="30"/>
      <c r="H118" s="30">
        <f t="shared" si="1"/>
        <v>24823.81</v>
      </c>
    </row>
    <row r="119" spans="1:8" ht="15.75" thickBot="1" x14ac:dyDescent="0.3">
      <c r="A119" s="5">
        <v>118</v>
      </c>
      <c r="B119" s="33" t="s">
        <v>178</v>
      </c>
      <c r="C119" s="29" t="s">
        <v>72</v>
      </c>
      <c r="D119" s="29" t="s">
        <v>73</v>
      </c>
      <c r="E119" s="29" t="s">
        <v>46</v>
      </c>
      <c r="F119" s="30">
        <v>25214.22</v>
      </c>
      <c r="G119" s="30"/>
      <c r="H119" s="30">
        <f t="shared" si="1"/>
        <v>25214.22</v>
      </c>
    </row>
    <row r="120" spans="1:8" ht="15.75" thickBot="1" x14ac:dyDescent="0.3">
      <c r="A120" s="5">
        <v>119</v>
      </c>
      <c r="B120" s="33" t="s">
        <v>179</v>
      </c>
      <c r="C120" s="29" t="s">
        <v>72</v>
      </c>
      <c r="D120" s="29" t="s">
        <v>89</v>
      </c>
      <c r="E120" s="29" t="s">
        <v>98</v>
      </c>
      <c r="F120" s="30">
        <v>30988.71</v>
      </c>
      <c r="G120" s="30"/>
      <c r="H120" s="30">
        <f t="shared" si="1"/>
        <v>30988.71</v>
      </c>
    </row>
    <row r="121" spans="1:8" ht="15.75" thickBot="1" x14ac:dyDescent="0.3">
      <c r="A121" s="5">
        <v>120</v>
      </c>
      <c r="B121" s="33" t="s">
        <v>180</v>
      </c>
      <c r="C121" s="29" t="s">
        <v>72</v>
      </c>
      <c r="D121" s="29" t="s">
        <v>97</v>
      </c>
      <c r="E121" s="29" t="s">
        <v>78</v>
      </c>
      <c r="F121" s="30">
        <v>21275.68</v>
      </c>
      <c r="G121" s="30"/>
      <c r="H121" s="30">
        <f t="shared" si="1"/>
        <v>21275.68</v>
      </c>
    </row>
    <row r="122" spans="1:8" ht="15.75" thickBot="1" x14ac:dyDescent="0.3">
      <c r="A122" s="5">
        <v>121</v>
      </c>
      <c r="B122" s="33">
        <v>40341</v>
      </c>
      <c r="C122" s="29" t="s">
        <v>44</v>
      </c>
      <c r="D122" s="29" t="s">
        <v>109</v>
      </c>
      <c r="E122" s="29" t="s">
        <v>128</v>
      </c>
      <c r="F122" s="30">
        <v>34211.199999999997</v>
      </c>
      <c r="G122" s="30"/>
      <c r="H122" s="30">
        <f t="shared" si="1"/>
        <v>34211.199999999997</v>
      </c>
    </row>
    <row r="123" spans="1:8" ht="15.75" thickBot="1" x14ac:dyDescent="0.3">
      <c r="A123" s="5">
        <v>122</v>
      </c>
      <c r="B123" s="33" t="s">
        <v>181</v>
      </c>
      <c r="C123" s="29" t="s">
        <v>53</v>
      </c>
      <c r="D123" s="29" t="s">
        <v>125</v>
      </c>
      <c r="E123" s="29" t="s">
        <v>101</v>
      </c>
      <c r="F123" s="30">
        <v>22034.1</v>
      </c>
      <c r="G123" s="30"/>
      <c r="H123" s="30">
        <f t="shared" si="1"/>
        <v>22034.1</v>
      </c>
    </row>
    <row r="124" spans="1:8" ht="15.75" thickBot="1" x14ac:dyDescent="0.3">
      <c r="A124" s="5">
        <v>123</v>
      </c>
      <c r="B124" s="33">
        <v>40635</v>
      </c>
      <c r="C124" s="29" t="s">
        <v>48</v>
      </c>
      <c r="D124" s="29" t="s">
        <v>182</v>
      </c>
      <c r="E124" s="29" t="s">
        <v>94</v>
      </c>
      <c r="F124" s="30">
        <v>15598.21</v>
      </c>
      <c r="G124" s="30"/>
      <c r="H124" s="30">
        <f t="shared" si="1"/>
        <v>15598.21</v>
      </c>
    </row>
    <row r="125" spans="1:8" ht="15.75" thickBot="1" x14ac:dyDescent="0.3">
      <c r="A125" s="5">
        <v>124</v>
      </c>
      <c r="B125" s="33" t="s">
        <v>183</v>
      </c>
      <c r="C125" s="29" t="s">
        <v>56</v>
      </c>
      <c r="D125" s="29" t="s">
        <v>65</v>
      </c>
      <c r="E125" s="29" t="s">
        <v>98</v>
      </c>
      <c r="F125" s="30">
        <v>17723.650000000001</v>
      </c>
      <c r="G125" s="30"/>
      <c r="H125" s="30">
        <f t="shared" si="1"/>
        <v>17723.650000000001</v>
      </c>
    </row>
    <row r="126" spans="1:8" ht="15.75" thickBot="1" x14ac:dyDescent="0.3">
      <c r="A126" s="5">
        <v>125</v>
      </c>
      <c r="B126" s="33">
        <v>40636</v>
      </c>
      <c r="C126" s="29" t="s">
        <v>72</v>
      </c>
      <c r="D126" s="29" t="s">
        <v>122</v>
      </c>
      <c r="E126" s="29" t="s">
        <v>52</v>
      </c>
      <c r="F126" s="30">
        <v>23165.040000000001</v>
      </c>
      <c r="G126" s="30"/>
      <c r="H126" s="30">
        <f t="shared" si="1"/>
        <v>23165.040000000001</v>
      </c>
    </row>
    <row r="127" spans="1:8" ht="15.75" thickBot="1" x14ac:dyDescent="0.3">
      <c r="A127" s="5">
        <v>126</v>
      </c>
      <c r="B127" s="33" t="s">
        <v>137</v>
      </c>
      <c r="C127" s="29" t="s">
        <v>82</v>
      </c>
      <c r="D127" s="29" t="s">
        <v>141</v>
      </c>
      <c r="E127" s="29" t="s">
        <v>78</v>
      </c>
      <c r="F127" s="30">
        <v>23428.7</v>
      </c>
      <c r="G127" s="30"/>
      <c r="H127" s="30">
        <f t="shared" si="1"/>
        <v>23428.7</v>
      </c>
    </row>
    <row r="128" spans="1:8" ht="15.75" thickBot="1" x14ac:dyDescent="0.3">
      <c r="A128" s="5">
        <v>127</v>
      </c>
      <c r="B128" s="33" t="s">
        <v>184</v>
      </c>
      <c r="C128" s="29" t="s">
        <v>44</v>
      </c>
      <c r="D128" s="29" t="s">
        <v>59</v>
      </c>
      <c r="E128" s="29" t="s">
        <v>128</v>
      </c>
      <c r="F128" s="30">
        <v>23381.63</v>
      </c>
      <c r="G128" s="30"/>
      <c r="H128" s="30">
        <f t="shared" si="1"/>
        <v>23381.63</v>
      </c>
    </row>
    <row r="129" spans="1:8" ht="15.75" thickBot="1" x14ac:dyDescent="0.3">
      <c r="A129" s="5">
        <v>128</v>
      </c>
      <c r="B129" s="33">
        <v>40238</v>
      </c>
      <c r="C129" s="29" t="s">
        <v>72</v>
      </c>
      <c r="D129" s="29" t="s">
        <v>122</v>
      </c>
      <c r="E129" s="29" t="s">
        <v>78</v>
      </c>
      <c r="F129" s="30">
        <v>31200.07</v>
      </c>
      <c r="G129" s="30"/>
      <c r="H129" s="30">
        <f t="shared" si="1"/>
        <v>31200.07</v>
      </c>
    </row>
    <row r="130" spans="1:8" ht="15.75" thickBot="1" x14ac:dyDescent="0.3">
      <c r="A130" s="5">
        <v>129</v>
      </c>
      <c r="B130" s="33">
        <v>40916</v>
      </c>
      <c r="C130" s="29" t="s">
        <v>72</v>
      </c>
      <c r="D130" s="29" t="s">
        <v>133</v>
      </c>
      <c r="E130" s="29" t="s">
        <v>87</v>
      </c>
      <c r="F130" s="30">
        <v>22201.98</v>
      </c>
      <c r="G130" s="30"/>
      <c r="H130" s="30">
        <f t="shared" si="1"/>
        <v>22201.98</v>
      </c>
    </row>
    <row r="131" spans="1:8" ht="15.75" thickBot="1" x14ac:dyDescent="0.3">
      <c r="A131" s="5">
        <v>130</v>
      </c>
      <c r="B131" s="33" t="s">
        <v>185</v>
      </c>
      <c r="C131" s="29" t="s">
        <v>82</v>
      </c>
      <c r="D131" s="29" t="s">
        <v>139</v>
      </c>
      <c r="E131" s="29" t="s">
        <v>50</v>
      </c>
      <c r="F131" s="30">
        <v>28621.119999999999</v>
      </c>
      <c r="G131" s="30"/>
      <c r="H131" s="30">
        <f t="shared" ref="H131:H194" si="2">F131-(F131*G131)</f>
        <v>28621.119999999999</v>
      </c>
    </row>
    <row r="132" spans="1:8" ht="15.75" thickBot="1" x14ac:dyDescent="0.3">
      <c r="A132" s="5">
        <v>131</v>
      </c>
      <c r="B132" s="33" t="s">
        <v>186</v>
      </c>
      <c r="C132" s="29" t="s">
        <v>56</v>
      </c>
      <c r="D132" s="29" t="s">
        <v>65</v>
      </c>
      <c r="E132" s="29" t="s">
        <v>132</v>
      </c>
      <c r="F132" s="30">
        <v>22773.73</v>
      </c>
      <c r="G132" s="30"/>
      <c r="H132" s="30">
        <f t="shared" si="2"/>
        <v>22773.73</v>
      </c>
    </row>
    <row r="133" spans="1:8" ht="15.75" thickBot="1" x14ac:dyDescent="0.3">
      <c r="A133" s="5">
        <v>132</v>
      </c>
      <c r="B133" s="33" t="s">
        <v>187</v>
      </c>
      <c r="C133" s="29" t="s">
        <v>72</v>
      </c>
      <c r="D133" s="29" t="s">
        <v>89</v>
      </c>
      <c r="E133" s="29" t="s">
        <v>98</v>
      </c>
      <c r="F133" s="30">
        <v>20932.599999999999</v>
      </c>
      <c r="G133" s="30"/>
      <c r="H133" s="30">
        <f t="shared" si="2"/>
        <v>20932.599999999999</v>
      </c>
    </row>
    <row r="134" spans="1:8" ht="15.75" thickBot="1" x14ac:dyDescent="0.3">
      <c r="A134" s="5">
        <v>133</v>
      </c>
      <c r="B134" s="33" t="s">
        <v>188</v>
      </c>
      <c r="C134" s="29" t="s">
        <v>72</v>
      </c>
      <c r="D134" s="29" t="s">
        <v>133</v>
      </c>
      <c r="E134" s="29" t="s">
        <v>78</v>
      </c>
      <c r="F134" s="30">
        <v>21438.68</v>
      </c>
      <c r="G134" s="30"/>
      <c r="H134" s="30">
        <f t="shared" si="2"/>
        <v>21438.68</v>
      </c>
    </row>
    <row r="135" spans="1:8" ht="15.75" thickBot="1" x14ac:dyDescent="0.3">
      <c r="A135" s="5">
        <v>134</v>
      </c>
      <c r="B135" s="33" t="s">
        <v>189</v>
      </c>
      <c r="C135" s="29" t="s">
        <v>44</v>
      </c>
      <c r="D135" s="29" t="s">
        <v>51</v>
      </c>
      <c r="E135" s="29" t="s">
        <v>101</v>
      </c>
      <c r="F135" s="30">
        <v>26081.07</v>
      </c>
      <c r="G135" s="30"/>
      <c r="H135" s="30">
        <f t="shared" si="2"/>
        <v>26081.07</v>
      </c>
    </row>
    <row r="136" spans="1:8" ht="15.75" thickBot="1" x14ac:dyDescent="0.3">
      <c r="A136" s="5">
        <v>135</v>
      </c>
      <c r="B136" s="33" t="s">
        <v>130</v>
      </c>
      <c r="C136" s="29" t="s">
        <v>44</v>
      </c>
      <c r="D136" s="29" t="s">
        <v>45</v>
      </c>
      <c r="E136" s="29" t="s">
        <v>169</v>
      </c>
      <c r="F136" s="30">
        <v>21211.4</v>
      </c>
      <c r="G136" s="30"/>
      <c r="H136" s="30">
        <f t="shared" si="2"/>
        <v>21211.4</v>
      </c>
    </row>
    <row r="137" spans="1:8" ht="15.75" thickBot="1" x14ac:dyDescent="0.3">
      <c r="A137" s="5">
        <v>136</v>
      </c>
      <c r="B137" s="33">
        <v>40549</v>
      </c>
      <c r="C137" s="29" t="s">
        <v>44</v>
      </c>
      <c r="D137" s="29" t="s">
        <v>59</v>
      </c>
      <c r="E137" s="29" t="s">
        <v>50</v>
      </c>
      <c r="F137" s="30">
        <v>17445.09</v>
      </c>
      <c r="G137" s="30"/>
      <c r="H137" s="30">
        <f t="shared" si="2"/>
        <v>17445.09</v>
      </c>
    </row>
    <row r="138" spans="1:8" ht="15.75" thickBot="1" x14ac:dyDescent="0.3">
      <c r="A138" s="5">
        <v>137</v>
      </c>
      <c r="B138" s="33" t="s">
        <v>190</v>
      </c>
      <c r="C138" s="29" t="s">
        <v>56</v>
      </c>
      <c r="D138" s="29" t="s">
        <v>148</v>
      </c>
      <c r="E138" s="29" t="s">
        <v>50</v>
      </c>
      <c r="F138" s="30">
        <v>25468.85</v>
      </c>
      <c r="G138" s="30"/>
      <c r="H138" s="30">
        <f t="shared" si="2"/>
        <v>25468.85</v>
      </c>
    </row>
    <row r="139" spans="1:8" ht="15.75" thickBot="1" x14ac:dyDescent="0.3">
      <c r="A139" s="5">
        <v>138</v>
      </c>
      <c r="B139" s="33">
        <v>41219</v>
      </c>
      <c r="C139" s="29" t="s">
        <v>56</v>
      </c>
      <c r="D139" s="29" t="s">
        <v>103</v>
      </c>
      <c r="E139" s="29" t="s">
        <v>81</v>
      </c>
      <c r="F139" s="30">
        <v>17647.38</v>
      </c>
      <c r="G139" s="30"/>
      <c r="H139" s="30">
        <f t="shared" si="2"/>
        <v>17647.38</v>
      </c>
    </row>
    <row r="140" spans="1:8" ht="15.75" thickBot="1" x14ac:dyDescent="0.3">
      <c r="A140" s="5">
        <v>139</v>
      </c>
      <c r="B140" s="33" t="s">
        <v>191</v>
      </c>
      <c r="C140" s="29" t="s">
        <v>44</v>
      </c>
      <c r="D140" s="29" t="s">
        <v>59</v>
      </c>
      <c r="E140" s="29" t="s">
        <v>128</v>
      </c>
      <c r="F140" s="30">
        <v>17747.52</v>
      </c>
      <c r="G140" s="30"/>
      <c r="H140" s="30">
        <f t="shared" si="2"/>
        <v>17747.52</v>
      </c>
    </row>
    <row r="141" spans="1:8" ht="15.75" thickBot="1" x14ac:dyDescent="0.3">
      <c r="A141" s="5">
        <v>140</v>
      </c>
      <c r="B141" s="33" t="s">
        <v>192</v>
      </c>
      <c r="C141" s="29" t="s">
        <v>44</v>
      </c>
      <c r="D141" s="29" t="s">
        <v>59</v>
      </c>
      <c r="E141" s="29" t="s">
        <v>85</v>
      </c>
      <c r="F141" s="30">
        <v>21070.15</v>
      </c>
      <c r="G141" s="30"/>
      <c r="H141" s="30">
        <f t="shared" si="2"/>
        <v>21070.15</v>
      </c>
    </row>
    <row r="142" spans="1:8" ht="15.75" thickBot="1" x14ac:dyDescent="0.3">
      <c r="A142" s="5">
        <v>141</v>
      </c>
      <c r="B142" s="33">
        <v>41192</v>
      </c>
      <c r="C142" s="29" t="s">
        <v>72</v>
      </c>
      <c r="D142" s="29" t="s">
        <v>89</v>
      </c>
      <c r="E142" s="29" t="s">
        <v>128</v>
      </c>
      <c r="F142" s="30">
        <v>24626.9</v>
      </c>
      <c r="G142" s="30"/>
      <c r="H142" s="30">
        <f t="shared" si="2"/>
        <v>24626.9</v>
      </c>
    </row>
    <row r="143" spans="1:8" ht="15.75" thickBot="1" x14ac:dyDescent="0.3">
      <c r="A143" s="5">
        <v>142</v>
      </c>
      <c r="B143" s="33">
        <v>40430</v>
      </c>
      <c r="C143" s="29" t="s">
        <v>44</v>
      </c>
      <c r="D143" s="29" t="s">
        <v>80</v>
      </c>
      <c r="E143" s="29" t="s">
        <v>85</v>
      </c>
      <c r="F143" s="30">
        <v>25571.98</v>
      </c>
      <c r="G143" s="30"/>
      <c r="H143" s="30">
        <f t="shared" si="2"/>
        <v>25571.98</v>
      </c>
    </row>
    <row r="144" spans="1:8" ht="15.75" thickBot="1" x14ac:dyDescent="0.3">
      <c r="A144" s="5">
        <v>143</v>
      </c>
      <c r="B144" s="33">
        <v>41221</v>
      </c>
      <c r="C144" s="29" t="s">
        <v>53</v>
      </c>
      <c r="D144" s="29" t="s">
        <v>167</v>
      </c>
      <c r="E144" s="29" t="s">
        <v>78</v>
      </c>
      <c r="F144" s="30">
        <v>26463.53</v>
      </c>
      <c r="G144" s="30"/>
      <c r="H144" s="30">
        <f t="shared" si="2"/>
        <v>26463.53</v>
      </c>
    </row>
    <row r="145" spans="1:8" ht="15.75" thickBot="1" x14ac:dyDescent="0.3">
      <c r="A145" s="5">
        <v>144</v>
      </c>
      <c r="B145" s="33">
        <v>40338</v>
      </c>
      <c r="C145" s="29" t="s">
        <v>82</v>
      </c>
      <c r="D145" s="29" t="s">
        <v>141</v>
      </c>
      <c r="E145" s="29" t="s">
        <v>88</v>
      </c>
      <c r="F145" s="30">
        <v>26027.07</v>
      </c>
      <c r="G145" s="30"/>
      <c r="H145" s="30">
        <f t="shared" si="2"/>
        <v>26027.07</v>
      </c>
    </row>
    <row r="146" spans="1:8" ht="15.75" thickBot="1" x14ac:dyDescent="0.3">
      <c r="A146" s="5">
        <v>145</v>
      </c>
      <c r="B146" s="33">
        <v>40210</v>
      </c>
      <c r="C146" s="29" t="s">
        <v>72</v>
      </c>
      <c r="D146" s="29" t="s">
        <v>133</v>
      </c>
      <c r="E146" s="29" t="s">
        <v>128</v>
      </c>
      <c r="F146" s="30">
        <v>23183.43</v>
      </c>
      <c r="G146" s="30"/>
      <c r="H146" s="30">
        <f t="shared" si="2"/>
        <v>23183.43</v>
      </c>
    </row>
    <row r="147" spans="1:8" ht="15.75" thickBot="1" x14ac:dyDescent="0.3">
      <c r="A147" s="5">
        <v>146</v>
      </c>
      <c r="B147" s="33">
        <v>41189</v>
      </c>
      <c r="C147" s="29" t="s">
        <v>56</v>
      </c>
      <c r="D147" s="29" t="s">
        <v>151</v>
      </c>
      <c r="E147" s="29" t="s">
        <v>108</v>
      </c>
      <c r="F147" s="30">
        <v>21684.3</v>
      </c>
      <c r="G147" s="30"/>
      <c r="H147" s="30">
        <f t="shared" si="2"/>
        <v>21684.3</v>
      </c>
    </row>
    <row r="148" spans="1:8" ht="15.75" thickBot="1" x14ac:dyDescent="0.3">
      <c r="A148" s="5">
        <v>147</v>
      </c>
      <c r="B148" s="33" t="s">
        <v>193</v>
      </c>
      <c r="C148" s="29" t="s">
        <v>82</v>
      </c>
      <c r="D148" s="29" t="s">
        <v>194</v>
      </c>
      <c r="E148" s="29" t="s">
        <v>108</v>
      </c>
      <c r="F148" s="30">
        <v>20442.28</v>
      </c>
      <c r="G148" s="30"/>
      <c r="H148" s="30">
        <f t="shared" si="2"/>
        <v>20442.28</v>
      </c>
    </row>
    <row r="149" spans="1:8" ht="15.75" thickBot="1" x14ac:dyDescent="0.3">
      <c r="A149" s="5">
        <v>148</v>
      </c>
      <c r="B149" s="33">
        <v>41186</v>
      </c>
      <c r="C149" s="29" t="s">
        <v>69</v>
      </c>
      <c r="D149" s="29" t="s">
        <v>195</v>
      </c>
      <c r="E149" s="29" t="s">
        <v>110</v>
      </c>
      <c r="F149" s="30">
        <v>32066.959999999999</v>
      </c>
      <c r="G149" s="30"/>
      <c r="H149" s="30">
        <f t="shared" si="2"/>
        <v>32066.959999999999</v>
      </c>
    </row>
    <row r="150" spans="1:8" ht="15.75" thickBot="1" x14ac:dyDescent="0.3">
      <c r="A150" s="5">
        <v>149</v>
      </c>
      <c r="B150" s="33" t="s">
        <v>196</v>
      </c>
      <c r="C150" s="29" t="s">
        <v>69</v>
      </c>
      <c r="D150" s="29" t="s">
        <v>112</v>
      </c>
      <c r="E150" s="29" t="s">
        <v>132</v>
      </c>
      <c r="F150" s="30">
        <v>29161.54</v>
      </c>
      <c r="G150" s="30"/>
      <c r="H150" s="30">
        <f t="shared" si="2"/>
        <v>29161.54</v>
      </c>
    </row>
    <row r="151" spans="1:8" ht="15.75" thickBot="1" x14ac:dyDescent="0.3">
      <c r="A151" s="5">
        <v>150</v>
      </c>
      <c r="B151" s="33" t="s">
        <v>100</v>
      </c>
      <c r="C151" s="29" t="s">
        <v>56</v>
      </c>
      <c r="D151" s="29" t="s">
        <v>153</v>
      </c>
      <c r="E151" s="29" t="s">
        <v>98</v>
      </c>
      <c r="F151" s="30">
        <v>38432.339999999997</v>
      </c>
      <c r="G151" s="30"/>
      <c r="H151" s="30">
        <f t="shared" si="2"/>
        <v>38432.339999999997</v>
      </c>
    </row>
    <row r="152" spans="1:8" ht="15.75" thickBot="1" x14ac:dyDescent="0.3">
      <c r="A152" s="5">
        <v>151</v>
      </c>
      <c r="B152" s="33" t="s">
        <v>197</v>
      </c>
      <c r="C152" s="29" t="s">
        <v>72</v>
      </c>
      <c r="D152" s="29" t="s">
        <v>133</v>
      </c>
      <c r="E152" s="29" t="s">
        <v>132</v>
      </c>
      <c r="F152" s="30">
        <v>34580.65</v>
      </c>
      <c r="G152" s="30"/>
      <c r="H152" s="30">
        <f t="shared" si="2"/>
        <v>34580.65</v>
      </c>
    </row>
    <row r="153" spans="1:8" ht="15.75" thickBot="1" x14ac:dyDescent="0.3">
      <c r="A153" s="5">
        <v>152</v>
      </c>
      <c r="B153" s="33" t="s">
        <v>198</v>
      </c>
      <c r="C153" s="29" t="s">
        <v>72</v>
      </c>
      <c r="D153" s="29" t="s">
        <v>122</v>
      </c>
      <c r="E153" s="29" t="s">
        <v>81</v>
      </c>
      <c r="F153" s="30">
        <v>29307.08</v>
      </c>
      <c r="G153" s="30"/>
      <c r="H153" s="30">
        <f t="shared" si="2"/>
        <v>29307.08</v>
      </c>
    </row>
    <row r="154" spans="1:8" ht="15.75" thickBot="1" x14ac:dyDescent="0.3">
      <c r="A154" s="5">
        <v>153</v>
      </c>
      <c r="B154" s="33">
        <v>41221</v>
      </c>
      <c r="C154" s="29" t="s">
        <v>82</v>
      </c>
      <c r="D154" s="29" t="s">
        <v>139</v>
      </c>
      <c r="E154" s="29" t="s">
        <v>78</v>
      </c>
      <c r="F154" s="30">
        <v>22223.26</v>
      </c>
      <c r="G154" s="30"/>
      <c r="H154" s="30">
        <f t="shared" si="2"/>
        <v>22223.26</v>
      </c>
    </row>
    <row r="155" spans="1:8" ht="15.75" thickBot="1" x14ac:dyDescent="0.3">
      <c r="A155" s="5">
        <v>154</v>
      </c>
      <c r="B155" s="33" t="s">
        <v>199</v>
      </c>
      <c r="C155" s="29" t="s">
        <v>69</v>
      </c>
      <c r="D155" s="29" t="s">
        <v>70</v>
      </c>
      <c r="E155" s="29" t="s">
        <v>94</v>
      </c>
      <c r="F155" s="30">
        <v>20669.509999999998</v>
      </c>
      <c r="G155" s="30"/>
      <c r="H155" s="30">
        <f t="shared" si="2"/>
        <v>20669.509999999998</v>
      </c>
    </row>
    <row r="156" spans="1:8" ht="15.75" thickBot="1" x14ac:dyDescent="0.3">
      <c r="A156" s="5">
        <v>155</v>
      </c>
      <c r="B156" s="33">
        <v>40183</v>
      </c>
      <c r="C156" s="29" t="s">
        <v>56</v>
      </c>
      <c r="D156" s="29" t="s">
        <v>148</v>
      </c>
      <c r="E156" s="29" t="s">
        <v>62</v>
      </c>
      <c r="F156" s="30">
        <v>18831.25</v>
      </c>
      <c r="G156" s="30"/>
      <c r="H156" s="30">
        <f t="shared" si="2"/>
        <v>18831.25</v>
      </c>
    </row>
    <row r="157" spans="1:8" ht="15.75" thickBot="1" x14ac:dyDescent="0.3">
      <c r="A157" s="5">
        <v>156</v>
      </c>
      <c r="B157" s="33" t="s">
        <v>164</v>
      </c>
      <c r="C157" s="29" t="s">
        <v>44</v>
      </c>
      <c r="D157" s="29" t="s">
        <v>109</v>
      </c>
      <c r="E157" s="29" t="s">
        <v>98</v>
      </c>
      <c r="F157" s="30">
        <v>24924.9</v>
      </c>
      <c r="G157" s="30"/>
      <c r="H157" s="30">
        <f t="shared" si="2"/>
        <v>24924.9</v>
      </c>
    </row>
    <row r="158" spans="1:8" ht="15.75" thickBot="1" x14ac:dyDescent="0.3">
      <c r="A158" s="5">
        <v>157</v>
      </c>
      <c r="B158" s="33" t="s">
        <v>200</v>
      </c>
      <c r="C158" s="29" t="s">
        <v>69</v>
      </c>
      <c r="D158" s="29" t="s">
        <v>95</v>
      </c>
      <c r="E158" s="29" t="s">
        <v>50</v>
      </c>
      <c r="F158" s="30">
        <v>35885.61</v>
      </c>
      <c r="G158" s="30"/>
      <c r="H158" s="30">
        <f t="shared" si="2"/>
        <v>35885.61</v>
      </c>
    </row>
    <row r="159" spans="1:8" ht="15.75" thickBot="1" x14ac:dyDescent="0.3">
      <c r="A159" s="5">
        <v>158</v>
      </c>
      <c r="B159" s="33" t="s">
        <v>64</v>
      </c>
      <c r="C159" s="29" t="s">
        <v>44</v>
      </c>
      <c r="D159" s="29" t="s">
        <v>90</v>
      </c>
      <c r="E159" s="29" t="s">
        <v>76</v>
      </c>
      <c r="F159" s="30">
        <v>21865.51</v>
      </c>
      <c r="G159" s="30"/>
      <c r="H159" s="30">
        <f t="shared" si="2"/>
        <v>21865.51</v>
      </c>
    </row>
    <row r="160" spans="1:8" ht="15.75" thickBot="1" x14ac:dyDescent="0.3">
      <c r="A160" s="5">
        <v>159</v>
      </c>
      <c r="B160" s="33">
        <v>40581</v>
      </c>
      <c r="C160" s="29" t="s">
        <v>44</v>
      </c>
      <c r="D160" s="29" t="s">
        <v>61</v>
      </c>
      <c r="E160" s="29" t="s">
        <v>46</v>
      </c>
      <c r="F160" s="30">
        <v>27287.439999999999</v>
      </c>
      <c r="G160" s="30"/>
      <c r="H160" s="30">
        <f t="shared" si="2"/>
        <v>27287.439999999999</v>
      </c>
    </row>
    <row r="161" spans="1:8" ht="15.75" thickBot="1" x14ac:dyDescent="0.3">
      <c r="A161" s="5">
        <v>160</v>
      </c>
      <c r="B161" s="33" t="s">
        <v>201</v>
      </c>
      <c r="C161" s="29" t="s">
        <v>53</v>
      </c>
      <c r="D161" s="29" t="s">
        <v>54</v>
      </c>
      <c r="E161" s="29" t="s">
        <v>128</v>
      </c>
      <c r="F161" s="30">
        <v>29416.880000000001</v>
      </c>
      <c r="G161" s="30"/>
      <c r="H161" s="30">
        <f t="shared" si="2"/>
        <v>29416.880000000001</v>
      </c>
    </row>
    <row r="162" spans="1:8" ht="15.75" thickBot="1" x14ac:dyDescent="0.3">
      <c r="A162" s="5">
        <v>161</v>
      </c>
      <c r="B162" s="33" t="s">
        <v>202</v>
      </c>
      <c r="C162" s="29" t="s">
        <v>44</v>
      </c>
      <c r="D162" s="29" t="s">
        <v>51</v>
      </c>
      <c r="E162" s="29" t="s">
        <v>132</v>
      </c>
      <c r="F162" s="30">
        <v>34480.67</v>
      </c>
      <c r="G162" s="30"/>
      <c r="H162" s="30">
        <f t="shared" si="2"/>
        <v>34480.67</v>
      </c>
    </row>
    <row r="163" spans="1:8" ht="15.75" thickBot="1" x14ac:dyDescent="0.3">
      <c r="A163" s="5">
        <v>162</v>
      </c>
      <c r="B163" s="33" t="s">
        <v>203</v>
      </c>
      <c r="C163" s="29" t="s">
        <v>44</v>
      </c>
      <c r="D163" s="29" t="s">
        <v>51</v>
      </c>
      <c r="E163" s="29" t="s">
        <v>46</v>
      </c>
      <c r="F163" s="30">
        <v>27393.22</v>
      </c>
      <c r="G163" s="30"/>
      <c r="H163" s="30">
        <f t="shared" si="2"/>
        <v>27393.22</v>
      </c>
    </row>
    <row r="164" spans="1:8" ht="15.75" thickBot="1" x14ac:dyDescent="0.3">
      <c r="A164" s="5">
        <v>163</v>
      </c>
      <c r="B164" s="33" t="s">
        <v>202</v>
      </c>
      <c r="C164" s="29" t="s">
        <v>48</v>
      </c>
      <c r="D164" s="29" t="s">
        <v>146</v>
      </c>
      <c r="E164" s="29" t="s">
        <v>74</v>
      </c>
      <c r="F164" s="30">
        <v>16954.59</v>
      </c>
      <c r="G164" s="30"/>
      <c r="H164" s="30">
        <f t="shared" si="2"/>
        <v>16954.59</v>
      </c>
    </row>
    <row r="165" spans="1:8" ht="15.75" thickBot="1" x14ac:dyDescent="0.3">
      <c r="A165" s="5">
        <v>164</v>
      </c>
      <c r="B165" s="33" t="s">
        <v>204</v>
      </c>
      <c r="C165" s="29" t="s">
        <v>82</v>
      </c>
      <c r="D165" s="29" t="s">
        <v>205</v>
      </c>
      <c r="E165" s="29" t="s">
        <v>206</v>
      </c>
      <c r="F165" s="30">
        <v>29971.11</v>
      </c>
      <c r="G165" s="30"/>
      <c r="H165" s="30">
        <f t="shared" si="2"/>
        <v>29971.11</v>
      </c>
    </row>
    <row r="166" spans="1:8" ht="15.75" thickBot="1" x14ac:dyDescent="0.3">
      <c r="A166" s="5">
        <v>165</v>
      </c>
      <c r="B166" s="33">
        <v>40577</v>
      </c>
      <c r="C166" s="29" t="s">
        <v>69</v>
      </c>
      <c r="D166" s="29" t="s">
        <v>112</v>
      </c>
      <c r="E166" s="29" t="s">
        <v>94</v>
      </c>
      <c r="F166" s="30">
        <v>28929.3</v>
      </c>
      <c r="G166" s="30"/>
      <c r="H166" s="30">
        <f t="shared" si="2"/>
        <v>28929.3</v>
      </c>
    </row>
    <row r="167" spans="1:8" ht="15.75" thickBot="1" x14ac:dyDescent="0.3">
      <c r="A167" s="5">
        <v>166</v>
      </c>
      <c r="B167" s="33" t="s">
        <v>207</v>
      </c>
      <c r="C167" s="29" t="s">
        <v>69</v>
      </c>
      <c r="D167" s="29" t="s">
        <v>107</v>
      </c>
      <c r="E167" s="29" t="s">
        <v>81</v>
      </c>
      <c r="F167" s="30">
        <v>22712.25</v>
      </c>
      <c r="G167" s="30"/>
      <c r="H167" s="30">
        <f t="shared" si="2"/>
        <v>22712.25</v>
      </c>
    </row>
    <row r="168" spans="1:8" ht="15.75" thickBot="1" x14ac:dyDescent="0.3">
      <c r="A168" s="5">
        <v>167</v>
      </c>
      <c r="B168" s="33">
        <v>40426</v>
      </c>
      <c r="C168" s="29" t="s">
        <v>56</v>
      </c>
      <c r="D168" s="29" t="s">
        <v>208</v>
      </c>
      <c r="E168" s="29" t="s">
        <v>85</v>
      </c>
      <c r="F168" s="30">
        <v>39672.959999999999</v>
      </c>
      <c r="G168" s="30"/>
      <c r="H168" s="30">
        <f t="shared" si="2"/>
        <v>39672.959999999999</v>
      </c>
    </row>
    <row r="169" spans="1:8" ht="15.75" thickBot="1" x14ac:dyDescent="0.3">
      <c r="A169" s="5">
        <v>168</v>
      </c>
      <c r="B169" s="33" t="s">
        <v>209</v>
      </c>
      <c r="C169" s="29" t="s">
        <v>72</v>
      </c>
      <c r="D169" s="29" t="s">
        <v>89</v>
      </c>
      <c r="E169" s="29" t="s">
        <v>78</v>
      </c>
      <c r="F169" s="30">
        <v>36743.410000000003</v>
      </c>
      <c r="G169" s="30"/>
      <c r="H169" s="30">
        <f t="shared" si="2"/>
        <v>36743.410000000003</v>
      </c>
    </row>
    <row r="170" spans="1:8" ht="15.75" thickBot="1" x14ac:dyDescent="0.3">
      <c r="A170" s="5">
        <v>169</v>
      </c>
      <c r="B170" s="33">
        <v>40880</v>
      </c>
      <c r="C170" s="29" t="s">
        <v>72</v>
      </c>
      <c r="D170" s="29" t="s">
        <v>73</v>
      </c>
      <c r="E170" s="29" t="s">
        <v>206</v>
      </c>
      <c r="F170" s="30">
        <v>22104.71</v>
      </c>
      <c r="G170" s="30"/>
      <c r="H170" s="30">
        <f t="shared" si="2"/>
        <v>22104.71</v>
      </c>
    </row>
    <row r="171" spans="1:8" ht="15.75" thickBot="1" x14ac:dyDescent="0.3">
      <c r="A171" s="5">
        <v>170</v>
      </c>
      <c r="B171" s="33" t="s">
        <v>210</v>
      </c>
      <c r="C171" s="29" t="s">
        <v>72</v>
      </c>
      <c r="D171" s="29" t="s">
        <v>73</v>
      </c>
      <c r="E171" s="29" t="s">
        <v>110</v>
      </c>
      <c r="F171" s="30">
        <v>28053.24</v>
      </c>
      <c r="G171" s="30"/>
      <c r="H171" s="30">
        <f t="shared" si="2"/>
        <v>28053.24</v>
      </c>
    </row>
    <row r="172" spans="1:8" ht="15.75" thickBot="1" x14ac:dyDescent="0.3">
      <c r="A172" s="5">
        <v>171</v>
      </c>
      <c r="B172" s="33" t="s">
        <v>211</v>
      </c>
      <c r="C172" s="29" t="s">
        <v>44</v>
      </c>
      <c r="D172" s="29" t="s">
        <v>109</v>
      </c>
      <c r="E172" s="29" t="s">
        <v>169</v>
      </c>
      <c r="F172" s="30">
        <v>31533.34</v>
      </c>
      <c r="G172" s="30"/>
      <c r="H172" s="30">
        <f t="shared" si="2"/>
        <v>31533.34</v>
      </c>
    </row>
    <row r="173" spans="1:8" ht="15.75" thickBot="1" x14ac:dyDescent="0.3">
      <c r="A173" s="5">
        <v>172</v>
      </c>
      <c r="B173" s="33" t="s">
        <v>179</v>
      </c>
      <c r="C173" s="29" t="s">
        <v>56</v>
      </c>
      <c r="D173" s="29" t="s">
        <v>208</v>
      </c>
      <c r="E173" s="29" t="s">
        <v>94</v>
      </c>
      <c r="F173" s="30">
        <v>29978.47</v>
      </c>
      <c r="G173" s="30"/>
      <c r="H173" s="30">
        <f t="shared" si="2"/>
        <v>29978.47</v>
      </c>
    </row>
    <row r="174" spans="1:8" ht="15.75" thickBot="1" x14ac:dyDescent="0.3">
      <c r="A174" s="5">
        <v>173</v>
      </c>
      <c r="B174" s="33" t="s">
        <v>212</v>
      </c>
      <c r="C174" s="29" t="s">
        <v>56</v>
      </c>
      <c r="D174" s="29" t="s">
        <v>153</v>
      </c>
      <c r="E174" s="29" t="s">
        <v>110</v>
      </c>
      <c r="F174" s="30">
        <v>33431.72</v>
      </c>
      <c r="G174" s="30"/>
      <c r="H174" s="30">
        <f t="shared" si="2"/>
        <v>33431.72</v>
      </c>
    </row>
    <row r="175" spans="1:8" ht="15.75" thickBot="1" x14ac:dyDescent="0.3">
      <c r="A175" s="5">
        <v>174</v>
      </c>
      <c r="B175" s="33">
        <v>41034</v>
      </c>
      <c r="C175" s="29" t="s">
        <v>53</v>
      </c>
      <c r="D175" s="29" t="s">
        <v>131</v>
      </c>
      <c r="E175" s="29" t="s">
        <v>62</v>
      </c>
      <c r="F175" s="30">
        <v>24912.2</v>
      </c>
      <c r="G175" s="30"/>
      <c r="H175" s="30">
        <f t="shared" si="2"/>
        <v>24912.2</v>
      </c>
    </row>
    <row r="176" spans="1:8" ht="15.75" thickBot="1" x14ac:dyDescent="0.3">
      <c r="A176" s="5">
        <v>175</v>
      </c>
      <c r="B176" s="33" t="s">
        <v>213</v>
      </c>
      <c r="C176" s="29" t="s">
        <v>56</v>
      </c>
      <c r="D176" s="29" t="s">
        <v>103</v>
      </c>
      <c r="E176" s="29" t="s">
        <v>81</v>
      </c>
      <c r="F176" s="30">
        <v>17307.64</v>
      </c>
      <c r="G176" s="30"/>
      <c r="H176" s="30">
        <f t="shared" si="2"/>
        <v>17307.64</v>
      </c>
    </row>
    <row r="177" spans="1:8" ht="15.75" thickBot="1" x14ac:dyDescent="0.3">
      <c r="A177" s="5">
        <v>176</v>
      </c>
      <c r="B177" s="33">
        <v>40760</v>
      </c>
      <c r="C177" s="29" t="s">
        <v>44</v>
      </c>
      <c r="D177" s="29" t="s">
        <v>51</v>
      </c>
      <c r="E177" s="29" t="s">
        <v>78</v>
      </c>
      <c r="F177" s="30">
        <v>23364.73</v>
      </c>
      <c r="G177" s="30"/>
      <c r="H177" s="30">
        <f t="shared" si="2"/>
        <v>23364.73</v>
      </c>
    </row>
    <row r="178" spans="1:8" ht="15.75" thickBot="1" x14ac:dyDescent="0.3">
      <c r="A178" s="5">
        <v>177</v>
      </c>
      <c r="B178" s="33" t="s">
        <v>214</v>
      </c>
      <c r="C178" s="29" t="s">
        <v>53</v>
      </c>
      <c r="D178" s="29" t="s">
        <v>127</v>
      </c>
      <c r="E178" s="29" t="s">
        <v>88</v>
      </c>
      <c r="F178" s="30">
        <v>23921.84</v>
      </c>
      <c r="G178" s="30"/>
      <c r="H178" s="30">
        <f t="shared" si="2"/>
        <v>23921.84</v>
      </c>
    </row>
    <row r="179" spans="1:8" ht="15.75" thickBot="1" x14ac:dyDescent="0.3">
      <c r="A179" s="5">
        <v>178</v>
      </c>
      <c r="B179" s="33">
        <v>40180</v>
      </c>
      <c r="C179" s="29" t="s">
        <v>44</v>
      </c>
      <c r="D179" s="29" t="s">
        <v>59</v>
      </c>
      <c r="E179" s="29" t="s">
        <v>128</v>
      </c>
      <c r="F179" s="30">
        <v>36319.26</v>
      </c>
      <c r="G179" s="30"/>
      <c r="H179" s="30">
        <f t="shared" si="2"/>
        <v>36319.26</v>
      </c>
    </row>
    <row r="180" spans="1:8" ht="15.75" thickBot="1" x14ac:dyDescent="0.3">
      <c r="A180" s="5">
        <v>179</v>
      </c>
      <c r="B180" s="33" t="s">
        <v>215</v>
      </c>
      <c r="C180" s="29" t="s">
        <v>56</v>
      </c>
      <c r="D180" s="29" t="s">
        <v>57</v>
      </c>
      <c r="E180" s="29" t="s">
        <v>132</v>
      </c>
      <c r="F180" s="30">
        <v>20347.45</v>
      </c>
      <c r="G180" s="30"/>
      <c r="H180" s="30">
        <f t="shared" si="2"/>
        <v>20347.45</v>
      </c>
    </row>
    <row r="181" spans="1:8" ht="15.75" thickBot="1" x14ac:dyDescent="0.3">
      <c r="A181" s="5">
        <v>180</v>
      </c>
      <c r="B181" s="33">
        <v>40828</v>
      </c>
      <c r="C181" s="29" t="s">
        <v>44</v>
      </c>
      <c r="D181" s="29" t="s">
        <v>80</v>
      </c>
      <c r="E181" s="29" t="s">
        <v>87</v>
      </c>
      <c r="F181" s="30">
        <v>25106.69</v>
      </c>
      <c r="G181" s="30"/>
      <c r="H181" s="30">
        <f t="shared" si="2"/>
        <v>25106.69</v>
      </c>
    </row>
    <row r="182" spans="1:8" ht="15.75" thickBot="1" x14ac:dyDescent="0.3">
      <c r="A182" s="5">
        <v>181</v>
      </c>
      <c r="B182" s="33">
        <v>40762</v>
      </c>
      <c r="C182" s="29" t="s">
        <v>56</v>
      </c>
      <c r="D182" s="29" t="s">
        <v>103</v>
      </c>
      <c r="E182" s="29" t="s">
        <v>62</v>
      </c>
      <c r="F182" s="30">
        <v>27975.11</v>
      </c>
      <c r="G182" s="30"/>
      <c r="H182" s="30">
        <f t="shared" si="2"/>
        <v>27975.11</v>
      </c>
    </row>
    <row r="183" spans="1:8" ht="15.75" thickBot="1" x14ac:dyDescent="0.3">
      <c r="A183" s="5">
        <v>182</v>
      </c>
      <c r="B183" s="33" t="s">
        <v>177</v>
      </c>
      <c r="C183" s="29" t="s">
        <v>72</v>
      </c>
      <c r="D183" s="29" t="s">
        <v>122</v>
      </c>
      <c r="E183" s="29" t="s">
        <v>46</v>
      </c>
      <c r="F183" s="30">
        <v>27678.560000000001</v>
      </c>
      <c r="G183" s="30"/>
      <c r="H183" s="30">
        <f t="shared" si="2"/>
        <v>27678.560000000001</v>
      </c>
    </row>
    <row r="184" spans="1:8" ht="15.75" thickBot="1" x14ac:dyDescent="0.3">
      <c r="A184" s="5">
        <v>183</v>
      </c>
      <c r="B184" s="33" t="s">
        <v>216</v>
      </c>
      <c r="C184" s="29" t="s">
        <v>82</v>
      </c>
      <c r="D184" s="29" t="s">
        <v>83</v>
      </c>
      <c r="E184" s="29" t="s">
        <v>85</v>
      </c>
      <c r="F184" s="30">
        <v>29662.07</v>
      </c>
      <c r="G184" s="30"/>
      <c r="H184" s="30">
        <f t="shared" si="2"/>
        <v>29662.07</v>
      </c>
    </row>
    <row r="185" spans="1:8" ht="15.75" thickBot="1" x14ac:dyDescent="0.3">
      <c r="A185" s="5">
        <v>184</v>
      </c>
      <c r="B185" s="33" t="s">
        <v>217</v>
      </c>
      <c r="C185" s="29" t="s">
        <v>44</v>
      </c>
      <c r="D185" s="29" t="s">
        <v>45</v>
      </c>
      <c r="E185" s="29" t="s">
        <v>110</v>
      </c>
      <c r="F185" s="30">
        <v>26650.36</v>
      </c>
      <c r="G185" s="30"/>
      <c r="H185" s="30">
        <f t="shared" si="2"/>
        <v>26650.36</v>
      </c>
    </row>
    <row r="186" spans="1:8" ht="15.75" thickBot="1" x14ac:dyDescent="0.3">
      <c r="A186" s="5">
        <v>185</v>
      </c>
      <c r="B186" s="33" t="s">
        <v>218</v>
      </c>
      <c r="C186" s="29" t="s">
        <v>69</v>
      </c>
      <c r="D186" s="29" t="s">
        <v>70</v>
      </c>
      <c r="E186" s="29" t="s">
        <v>101</v>
      </c>
      <c r="F186" s="30">
        <v>32822.699999999997</v>
      </c>
      <c r="G186" s="30"/>
      <c r="H186" s="30">
        <f t="shared" si="2"/>
        <v>32822.699999999997</v>
      </c>
    </row>
    <row r="187" spans="1:8" ht="15.75" thickBot="1" x14ac:dyDescent="0.3">
      <c r="A187" s="5">
        <v>186</v>
      </c>
      <c r="B187" s="33" t="s">
        <v>179</v>
      </c>
      <c r="C187" s="29" t="s">
        <v>53</v>
      </c>
      <c r="D187" s="29" t="s">
        <v>167</v>
      </c>
      <c r="E187" s="29" t="s">
        <v>110</v>
      </c>
      <c r="F187" s="30">
        <v>21108.74</v>
      </c>
      <c r="G187" s="30"/>
      <c r="H187" s="30">
        <f t="shared" si="2"/>
        <v>21108.74</v>
      </c>
    </row>
    <row r="188" spans="1:8" ht="15.75" thickBot="1" x14ac:dyDescent="0.3">
      <c r="A188" s="5">
        <v>187</v>
      </c>
      <c r="B188" s="33" t="s">
        <v>219</v>
      </c>
      <c r="C188" s="29" t="s">
        <v>72</v>
      </c>
      <c r="D188" s="29" t="s">
        <v>89</v>
      </c>
      <c r="E188" s="29" t="s">
        <v>81</v>
      </c>
      <c r="F188" s="30">
        <v>33514.18</v>
      </c>
      <c r="G188" s="30"/>
      <c r="H188" s="30">
        <f t="shared" si="2"/>
        <v>33514.18</v>
      </c>
    </row>
    <row r="189" spans="1:8" ht="15.75" thickBot="1" x14ac:dyDescent="0.3">
      <c r="A189" s="5">
        <v>188</v>
      </c>
      <c r="B189" s="33" t="s">
        <v>220</v>
      </c>
      <c r="C189" s="29" t="s">
        <v>48</v>
      </c>
      <c r="D189" s="29" t="s">
        <v>49</v>
      </c>
      <c r="E189" s="29" t="s">
        <v>128</v>
      </c>
      <c r="F189" s="30">
        <v>28079.53</v>
      </c>
      <c r="G189" s="30"/>
      <c r="H189" s="30">
        <f t="shared" si="2"/>
        <v>28079.53</v>
      </c>
    </row>
    <row r="190" spans="1:8" ht="15.75" thickBot="1" x14ac:dyDescent="0.3">
      <c r="A190" s="5">
        <v>189</v>
      </c>
      <c r="B190" s="33" t="s">
        <v>221</v>
      </c>
      <c r="C190" s="29" t="s">
        <v>53</v>
      </c>
      <c r="D190" s="29" t="s">
        <v>93</v>
      </c>
      <c r="E190" s="29" t="s">
        <v>60</v>
      </c>
      <c r="F190" s="30">
        <v>18155.18</v>
      </c>
      <c r="G190" s="30"/>
      <c r="H190" s="30">
        <f t="shared" si="2"/>
        <v>18155.18</v>
      </c>
    </row>
    <row r="191" spans="1:8" ht="15.75" thickBot="1" x14ac:dyDescent="0.3">
      <c r="A191" s="5">
        <v>190</v>
      </c>
      <c r="B191" s="33">
        <v>41184</v>
      </c>
      <c r="C191" s="29" t="s">
        <v>82</v>
      </c>
      <c r="D191" s="29" t="s">
        <v>141</v>
      </c>
      <c r="E191" s="29" t="s">
        <v>169</v>
      </c>
      <c r="F191" s="30">
        <v>29174.02</v>
      </c>
      <c r="G191" s="30"/>
      <c r="H191" s="30">
        <f t="shared" si="2"/>
        <v>29174.02</v>
      </c>
    </row>
    <row r="192" spans="1:8" ht="15.75" thickBot="1" x14ac:dyDescent="0.3">
      <c r="A192" s="5">
        <v>191</v>
      </c>
      <c r="B192" s="33">
        <v>41127</v>
      </c>
      <c r="C192" s="29" t="s">
        <v>44</v>
      </c>
      <c r="D192" s="29" t="s">
        <v>61</v>
      </c>
      <c r="E192" s="29" t="s">
        <v>81</v>
      </c>
      <c r="F192" s="30">
        <v>25179.51</v>
      </c>
      <c r="G192" s="30"/>
      <c r="H192" s="30">
        <f t="shared" si="2"/>
        <v>25179.51</v>
      </c>
    </row>
    <row r="193" spans="1:8" ht="15.75" thickBot="1" x14ac:dyDescent="0.3">
      <c r="A193" s="5">
        <v>192</v>
      </c>
      <c r="B193" s="33">
        <v>41093</v>
      </c>
      <c r="C193" s="29" t="s">
        <v>72</v>
      </c>
      <c r="D193" s="29" t="s">
        <v>97</v>
      </c>
      <c r="E193" s="29" t="s">
        <v>101</v>
      </c>
      <c r="F193" s="30">
        <v>27279.01</v>
      </c>
      <c r="G193" s="30"/>
      <c r="H193" s="30">
        <f t="shared" si="2"/>
        <v>27279.01</v>
      </c>
    </row>
    <row r="194" spans="1:8" ht="15.75" thickBot="1" x14ac:dyDescent="0.3">
      <c r="A194" s="5">
        <v>193</v>
      </c>
      <c r="B194" s="33" t="s">
        <v>222</v>
      </c>
      <c r="C194" s="29" t="s">
        <v>44</v>
      </c>
      <c r="D194" s="29" t="s">
        <v>51</v>
      </c>
      <c r="E194" s="29" t="s">
        <v>138</v>
      </c>
      <c r="F194" s="30">
        <v>26453.14</v>
      </c>
      <c r="G194" s="30"/>
      <c r="H194" s="30">
        <f t="shared" si="2"/>
        <v>26453.14</v>
      </c>
    </row>
    <row r="195" spans="1:8" ht="15.75" thickBot="1" x14ac:dyDescent="0.3">
      <c r="A195" s="5">
        <v>194</v>
      </c>
      <c r="B195" s="33">
        <v>40459</v>
      </c>
      <c r="C195" s="29" t="s">
        <v>53</v>
      </c>
      <c r="D195" s="29" t="s">
        <v>171</v>
      </c>
      <c r="E195" s="29" t="s">
        <v>78</v>
      </c>
      <c r="F195" s="30">
        <v>29698.400000000001</v>
      </c>
      <c r="G195" s="30"/>
      <c r="H195" s="30">
        <f t="shared" ref="H195:H229" si="3">F195-(F195*G195)</f>
        <v>29698.400000000001</v>
      </c>
    </row>
    <row r="196" spans="1:8" ht="15.75" thickBot="1" x14ac:dyDescent="0.3">
      <c r="A196" s="5">
        <v>195</v>
      </c>
      <c r="B196" s="33">
        <v>41036</v>
      </c>
      <c r="C196" s="29" t="s">
        <v>69</v>
      </c>
      <c r="D196" s="29" t="s">
        <v>144</v>
      </c>
      <c r="E196" s="29" t="s">
        <v>85</v>
      </c>
      <c r="F196" s="30">
        <v>22774.44</v>
      </c>
      <c r="G196" s="30"/>
      <c r="H196" s="30">
        <f t="shared" si="3"/>
        <v>22774.44</v>
      </c>
    </row>
    <row r="197" spans="1:8" ht="15.75" thickBot="1" x14ac:dyDescent="0.3">
      <c r="A197" s="5">
        <v>196</v>
      </c>
      <c r="B197" s="33">
        <v>40825</v>
      </c>
      <c r="C197" s="29" t="s">
        <v>53</v>
      </c>
      <c r="D197" s="29" t="s">
        <v>125</v>
      </c>
      <c r="E197" s="29" t="s">
        <v>132</v>
      </c>
      <c r="F197" s="30">
        <v>19946.78</v>
      </c>
      <c r="G197" s="30"/>
      <c r="H197" s="30">
        <f t="shared" si="3"/>
        <v>19946.78</v>
      </c>
    </row>
    <row r="198" spans="1:8" ht="15.75" thickBot="1" x14ac:dyDescent="0.3">
      <c r="A198" s="5">
        <v>197</v>
      </c>
      <c r="B198" s="33">
        <v>40669</v>
      </c>
      <c r="C198" s="29" t="s">
        <v>44</v>
      </c>
      <c r="D198" s="29" t="s">
        <v>51</v>
      </c>
      <c r="E198" s="29" t="s">
        <v>58</v>
      </c>
      <c r="F198" s="30">
        <v>35495.33</v>
      </c>
      <c r="G198" s="30"/>
      <c r="H198" s="30">
        <f t="shared" si="3"/>
        <v>35495.33</v>
      </c>
    </row>
    <row r="199" spans="1:8" ht="15.75" thickBot="1" x14ac:dyDescent="0.3">
      <c r="A199" s="5">
        <v>198</v>
      </c>
      <c r="B199" s="33" t="s">
        <v>223</v>
      </c>
      <c r="C199" s="29" t="s">
        <v>72</v>
      </c>
      <c r="D199" s="29" t="s">
        <v>73</v>
      </c>
      <c r="E199" s="29" t="s">
        <v>110</v>
      </c>
      <c r="F199" s="30">
        <v>23197.279999999999</v>
      </c>
      <c r="G199" s="30"/>
      <c r="H199" s="30">
        <f t="shared" si="3"/>
        <v>23197.279999999999</v>
      </c>
    </row>
    <row r="200" spans="1:8" ht="15.75" thickBot="1" x14ac:dyDescent="0.3">
      <c r="A200" s="5">
        <v>199</v>
      </c>
      <c r="B200" s="33" t="s">
        <v>224</v>
      </c>
      <c r="C200" s="29" t="s">
        <v>56</v>
      </c>
      <c r="D200" s="29" t="s">
        <v>65</v>
      </c>
      <c r="E200" s="29" t="s">
        <v>98</v>
      </c>
      <c r="F200" s="30">
        <v>19322.7</v>
      </c>
      <c r="G200" s="30"/>
      <c r="H200" s="30">
        <f t="shared" si="3"/>
        <v>19322.7</v>
      </c>
    </row>
    <row r="201" spans="1:8" ht="15.75" thickBot="1" x14ac:dyDescent="0.3">
      <c r="A201" s="5">
        <v>200</v>
      </c>
      <c r="B201" s="33" t="s">
        <v>225</v>
      </c>
      <c r="C201" s="29" t="s">
        <v>56</v>
      </c>
      <c r="D201" s="29" t="s">
        <v>208</v>
      </c>
      <c r="E201" s="29" t="s">
        <v>108</v>
      </c>
      <c r="F201" s="30">
        <v>24256.43</v>
      </c>
      <c r="G201" s="30"/>
      <c r="H201" s="30">
        <f t="shared" si="3"/>
        <v>24256.43</v>
      </c>
    </row>
    <row r="202" spans="1:8" ht="15.75" thickBot="1" x14ac:dyDescent="0.3">
      <c r="A202" s="5">
        <v>201</v>
      </c>
      <c r="B202" s="33" t="s">
        <v>226</v>
      </c>
      <c r="C202" s="29" t="s">
        <v>56</v>
      </c>
      <c r="D202" s="29" t="s">
        <v>153</v>
      </c>
      <c r="E202" s="29" t="s">
        <v>101</v>
      </c>
      <c r="F202" s="30">
        <v>19126.97</v>
      </c>
      <c r="G202" s="30"/>
      <c r="H202" s="30">
        <f t="shared" si="3"/>
        <v>19126.97</v>
      </c>
    </row>
    <row r="203" spans="1:8" ht="15.75" thickBot="1" x14ac:dyDescent="0.3">
      <c r="A203" s="5">
        <v>202</v>
      </c>
      <c r="B203" s="33">
        <v>40523</v>
      </c>
      <c r="C203" s="29" t="s">
        <v>53</v>
      </c>
      <c r="D203" s="29" t="s">
        <v>93</v>
      </c>
      <c r="E203" s="29" t="s">
        <v>98</v>
      </c>
      <c r="F203" s="30">
        <v>21500.01</v>
      </c>
      <c r="G203" s="30"/>
      <c r="H203" s="30">
        <f t="shared" si="3"/>
        <v>21500.01</v>
      </c>
    </row>
    <row r="204" spans="1:8" ht="15.75" thickBot="1" x14ac:dyDescent="0.3">
      <c r="A204" s="5">
        <v>203</v>
      </c>
      <c r="B204" s="33" t="s">
        <v>227</v>
      </c>
      <c r="C204" s="29" t="s">
        <v>72</v>
      </c>
      <c r="D204" s="29" t="s">
        <v>97</v>
      </c>
      <c r="E204" s="29" t="s">
        <v>88</v>
      </c>
      <c r="F204" s="30">
        <v>28496.75</v>
      </c>
      <c r="G204" s="30"/>
      <c r="H204" s="30">
        <f t="shared" si="3"/>
        <v>28496.75</v>
      </c>
    </row>
    <row r="205" spans="1:8" ht="15.75" thickBot="1" x14ac:dyDescent="0.3">
      <c r="A205" s="5">
        <v>204</v>
      </c>
      <c r="B205" s="33" t="s">
        <v>118</v>
      </c>
      <c r="C205" s="29" t="s">
        <v>44</v>
      </c>
      <c r="D205" s="29" t="s">
        <v>109</v>
      </c>
      <c r="E205" s="29" t="s">
        <v>128</v>
      </c>
      <c r="F205" s="30">
        <v>35323.870000000003</v>
      </c>
      <c r="G205" s="30"/>
      <c r="H205" s="30">
        <f t="shared" si="3"/>
        <v>35323.870000000003</v>
      </c>
    </row>
    <row r="206" spans="1:8" ht="15.75" thickBot="1" x14ac:dyDescent="0.3">
      <c r="A206" s="5">
        <v>205</v>
      </c>
      <c r="B206" s="33">
        <v>40609</v>
      </c>
      <c r="C206" s="29" t="s">
        <v>53</v>
      </c>
      <c r="D206" s="29" t="s">
        <v>167</v>
      </c>
      <c r="E206" s="29" t="s">
        <v>46</v>
      </c>
      <c r="F206" s="30">
        <v>25744.880000000001</v>
      </c>
      <c r="G206" s="30"/>
      <c r="H206" s="30">
        <f t="shared" si="3"/>
        <v>25744.880000000001</v>
      </c>
    </row>
    <row r="207" spans="1:8" ht="15.75" thickBot="1" x14ac:dyDescent="0.3">
      <c r="A207" s="5">
        <v>206</v>
      </c>
      <c r="B207" s="33">
        <v>40221</v>
      </c>
      <c r="C207" s="29" t="s">
        <v>72</v>
      </c>
      <c r="D207" s="29" t="s">
        <v>73</v>
      </c>
      <c r="E207" s="29" t="s">
        <v>110</v>
      </c>
      <c r="F207" s="30">
        <v>22316.31</v>
      </c>
      <c r="G207" s="30"/>
      <c r="H207" s="30">
        <f t="shared" si="3"/>
        <v>22316.31</v>
      </c>
    </row>
    <row r="208" spans="1:8" ht="15.75" thickBot="1" x14ac:dyDescent="0.3">
      <c r="A208" s="5">
        <v>207</v>
      </c>
      <c r="B208" s="33" t="s">
        <v>228</v>
      </c>
      <c r="C208" s="29" t="s">
        <v>69</v>
      </c>
      <c r="D208" s="29" t="s">
        <v>107</v>
      </c>
      <c r="E208" s="29" t="s">
        <v>66</v>
      </c>
      <c r="F208" s="30">
        <v>29941.51</v>
      </c>
      <c r="G208" s="30"/>
      <c r="H208" s="30">
        <f t="shared" si="3"/>
        <v>29941.51</v>
      </c>
    </row>
    <row r="209" spans="1:8" ht="15.75" thickBot="1" x14ac:dyDescent="0.3">
      <c r="A209" s="5">
        <v>208</v>
      </c>
      <c r="B209" s="33" t="s">
        <v>229</v>
      </c>
      <c r="C209" s="29" t="s">
        <v>72</v>
      </c>
      <c r="D209" s="29" t="s">
        <v>73</v>
      </c>
      <c r="E209" s="29" t="s">
        <v>206</v>
      </c>
      <c r="F209" s="30">
        <v>27427.14</v>
      </c>
      <c r="G209" s="30"/>
      <c r="H209" s="30">
        <f t="shared" si="3"/>
        <v>27427.14</v>
      </c>
    </row>
    <row r="210" spans="1:8" ht="15.75" thickBot="1" x14ac:dyDescent="0.3">
      <c r="A210" s="5">
        <v>209</v>
      </c>
      <c r="B210" s="33" t="s">
        <v>230</v>
      </c>
      <c r="C210" s="29" t="s">
        <v>44</v>
      </c>
      <c r="D210" s="29" t="s">
        <v>59</v>
      </c>
      <c r="E210" s="29" t="s">
        <v>62</v>
      </c>
      <c r="F210" s="30">
        <v>31543.94</v>
      </c>
      <c r="G210" s="30"/>
      <c r="H210" s="30">
        <f t="shared" si="3"/>
        <v>31543.94</v>
      </c>
    </row>
    <row r="211" spans="1:8" ht="15.75" thickBot="1" x14ac:dyDescent="0.3">
      <c r="A211" s="5">
        <v>210</v>
      </c>
      <c r="B211" s="33">
        <v>40824</v>
      </c>
      <c r="C211" s="29" t="s">
        <v>82</v>
      </c>
      <c r="D211" s="29" t="s">
        <v>231</v>
      </c>
      <c r="E211" s="29" t="s">
        <v>60</v>
      </c>
      <c r="F211" s="30">
        <v>28958.01</v>
      </c>
      <c r="G211" s="30"/>
      <c r="H211" s="30">
        <f t="shared" si="3"/>
        <v>28958.01</v>
      </c>
    </row>
    <row r="212" spans="1:8" ht="15.75" thickBot="1" x14ac:dyDescent="0.3">
      <c r="A212" s="5">
        <v>211</v>
      </c>
      <c r="B212" s="33" t="s">
        <v>232</v>
      </c>
      <c r="C212" s="29" t="s">
        <v>44</v>
      </c>
      <c r="D212" s="29" t="s">
        <v>45</v>
      </c>
      <c r="E212" s="29" t="s">
        <v>114</v>
      </c>
      <c r="F212" s="30">
        <v>23746.92</v>
      </c>
      <c r="G212" s="30"/>
      <c r="H212" s="30">
        <f t="shared" si="3"/>
        <v>23746.92</v>
      </c>
    </row>
    <row r="213" spans="1:8" ht="15.75" thickBot="1" x14ac:dyDescent="0.3">
      <c r="A213" s="5">
        <v>212</v>
      </c>
      <c r="B213" s="33" t="s">
        <v>233</v>
      </c>
      <c r="C213" s="29" t="s">
        <v>69</v>
      </c>
      <c r="D213" s="29" t="s">
        <v>195</v>
      </c>
      <c r="E213" s="29" t="s">
        <v>206</v>
      </c>
      <c r="F213" s="30">
        <v>27141.14</v>
      </c>
      <c r="G213" s="30"/>
      <c r="H213" s="30">
        <f t="shared" si="3"/>
        <v>27141.14</v>
      </c>
    </row>
    <row r="214" spans="1:8" ht="15.75" thickBot="1" x14ac:dyDescent="0.3">
      <c r="A214" s="5">
        <v>213</v>
      </c>
      <c r="B214" s="33" t="s">
        <v>234</v>
      </c>
      <c r="C214" s="29" t="s">
        <v>44</v>
      </c>
      <c r="D214" s="29" t="s">
        <v>45</v>
      </c>
      <c r="E214" s="29" t="s">
        <v>110</v>
      </c>
      <c r="F214" s="30">
        <v>20930.060000000001</v>
      </c>
      <c r="G214" s="30"/>
      <c r="H214" s="30">
        <f t="shared" si="3"/>
        <v>20930.060000000001</v>
      </c>
    </row>
    <row r="215" spans="1:8" ht="15.75" thickBot="1" x14ac:dyDescent="0.3">
      <c r="A215" s="5">
        <v>214</v>
      </c>
      <c r="B215" s="33" t="s">
        <v>235</v>
      </c>
      <c r="C215" s="29" t="s">
        <v>53</v>
      </c>
      <c r="D215" s="29" t="s">
        <v>171</v>
      </c>
      <c r="E215" s="29" t="s">
        <v>101</v>
      </c>
      <c r="F215" s="30">
        <v>26756.6</v>
      </c>
      <c r="G215" s="30"/>
      <c r="H215" s="30">
        <f t="shared" si="3"/>
        <v>26756.6</v>
      </c>
    </row>
    <row r="216" spans="1:8" ht="15.75" thickBot="1" x14ac:dyDescent="0.3">
      <c r="A216" s="5">
        <v>215</v>
      </c>
      <c r="B216" s="33" t="s">
        <v>236</v>
      </c>
      <c r="C216" s="29" t="s">
        <v>44</v>
      </c>
      <c r="D216" s="29" t="s">
        <v>90</v>
      </c>
      <c r="E216" s="29" t="s">
        <v>206</v>
      </c>
      <c r="F216" s="30">
        <v>18029.41</v>
      </c>
      <c r="G216" s="30"/>
      <c r="H216" s="30">
        <f t="shared" si="3"/>
        <v>18029.41</v>
      </c>
    </row>
    <row r="217" spans="1:8" ht="15.75" thickBot="1" x14ac:dyDescent="0.3">
      <c r="A217" s="5">
        <v>216</v>
      </c>
      <c r="B217" s="33">
        <v>40493</v>
      </c>
      <c r="C217" s="29" t="s">
        <v>44</v>
      </c>
      <c r="D217" s="29" t="s">
        <v>109</v>
      </c>
      <c r="E217" s="29" t="s">
        <v>46</v>
      </c>
      <c r="F217" s="30">
        <v>19766.95</v>
      </c>
      <c r="G217" s="30"/>
      <c r="H217" s="30">
        <f t="shared" si="3"/>
        <v>19766.95</v>
      </c>
    </row>
    <row r="218" spans="1:8" ht="15.75" thickBot="1" x14ac:dyDescent="0.3">
      <c r="A218" s="5">
        <v>217</v>
      </c>
      <c r="B218" s="33" t="s">
        <v>237</v>
      </c>
      <c r="C218" s="29" t="s">
        <v>44</v>
      </c>
      <c r="D218" s="29" t="s">
        <v>51</v>
      </c>
      <c r="E218" s="29" t="s">
        <v>101</v>
      </c>
      <c r="F218" s="30">
        <v>29096.52</v>
      </c>
      <c r="G218" s="30"/>
      <c r="H218" s="30">
        <f t="shared" si="3"/>
        <v>29096.52</v>
      </c>
    </row>
    <row r="219" spans="1:8" ht="15.75" thickBot="1" x14ac:dyDescent="0.3">
      <c r="A219" s="5">
        <v>218</v>
      </c>
      <c r="B219" s="33">
        <v>40366</v>
      </c>
      <c r="C219" s="29" t="s">
        <v>44</v>
      </c>
      <c r="D219" s="29" t="s">
        <v>45</v>
      </c>
      <c r="E219" s="29" t="s">
        <v>114</v>
      </c>
      <c r="F219" s="30">
        <v>31054.34</v>
      </c>
      <c r="G219" s="30"/>
      <c r="H219" s="30">
        <f t="shared" si="3"/>
        <v>31054.34</v>
      </c>
    </row>
    <row r="220" spans="1:8" ht="15.75" thickBot="1" x14ac:dyDescent="0.3">
      <c r="A220" s="5">
        <v>219</v>
      </c>
      <c r="B220" s="33" t="s">
        <v>238</v>
      </c>
      <c r="C220" s="29" t="s">
        <v>69</v>
      </c>
      <c r="D220" s="29" t="s">
        <v>112</v>
      </c>
      <c r="E220" s="29" t="s">
        <v>52</v>
      </c>
      <c r="F220" s="30">
        <v>28728.82</v>
      </c>
      <c r="G220" s="30"/>
      <c r="H220" s="30">
        <f t="shared" si="3"/>
        <v>28728.82</v>
      </c>
    </row>
    <row r="221" spans="1:8" ht="15.75" thickBot="1" x14ac:dyDescent="0.3">
      <c r="A221" s="5">
        <v>220</v>
      </c>
      <c r="B221" s="33" t="s">
        <v>239</v>
      </c>
      <c r="C221" s="29" t="s">
        <v>69</v>
      </c>
      <c r="D221" s="29" t="s">
        <v>195</v>
      </c>
      <c r="E221" s="29" t="s">
        <v>46</v>
      </c>
      <c r="F221" s="30">
        <v>34915.51</v>
      </c>
      <c r="G221" s="30"/>
      <c r="H221" s="30">
        <f t="shared" si="3"/>
        <v>34915.51</v>
      </c>
    </row>
    <row r="222" spans="1:8" ht="15.75" thickBot="1" x14ac:dyDescent="0.3">
      <c r="A222" s="5">
        <v>221</v>
      </c>
      <c r="B222" s="33" t="s">
        <v>240</v>
      </c>
      <c r="C222" s="29" t="s">
        <v>56</v>
      </c>
      <c r="D222" s="29" t="s">
        <v>65</v>
      </c>
      <c r="E222" s="29" t="s">
        <v>114</v>
      </c>
      <c r="F222" s="30">
        <v>26176.44</v>
      </c>
      <c r="G222" s="30"/>
      <c r="H222" s="30">
        <f t="shared" si="3"/>
        <v>26176.44</v>
      </c>
    </row>
    <row r="223" spans="1:8" ht="15.75" thickBot="1" x14ac:dyDescent="0.3">
      <c r="A223" s="5">
        <v>222</v>
      </c>
      <c r="B223" s="33">
        <v>40277</v>
      </c>
      <c r="C223" s="29" t="s">
        <v>44</v>
      </c>
      <c r="D223" s="29" t="s">
        <v>51</v>
      </c>
      <c r="E223" s="29" t="s">
        <v>76</v>
      </c>
      <c r="F223" s="30">
        <v>20181.439999999999</v>
      </c>
      <c r="G223" s="30"/>
      <c r="H223" s="30">
        <f t="shared" si="3"/>
        <v>20181.439999999999</v>
      </c>
    </row>
    <row r="224" spans="1:8" ht="15.75" thickBot="1" x14ac:dyDescent="0.3">
      <c r="A224" s="5">
        <v>223</v>
      </c>
      <c r="B224" s="33" t="s">
        <v>241</v>
      </c>
      <c r="C224" s="29" t="s">
        <v>44</v>
      </c>
      <c r="D224" s="29" t="s">
        <v>45</v>
      </c>
      <c r="E224" s="29" t="s">
        <v>98</v>
      </c>
      <c r="F224" s="30">
        <v>23918.59</v>
      </c>
      <c r="G224" s="30"/>
      <c r="H224" s="30">
        <f t="shared" si="3"/>
        <v>23918.59</v>
      </c>
    </row>
    <row r="225" spans="1:8" ht="15.75" thickBot="1" x14ac:dyDescent="0.3">
      <c r="A225" s="5">
        <v>224</v>
      </c>
      <c r="B225" s="33">
        <v>40854</v>
      </c>
      <c r="C225" s="29" t="s">
        <v>72</v>
      </c>
      <c r="D225" s="29" t="s">
        <v>73</v>
      </c>
      <c r="E225" s="29" t="s">
        <v>81</v>
      </c>
      <c r="F225" s="30">
        <v>29606.62</v>
      </c>
      <c r="G225" s="30"/>
      <c r="H225" s="30">
        <f t="shared" si="3"/>
        <v>29606.62</v>
      </c>
    </row>
    <row r="226" spans="1:8" ht="15.75" thickBot="1" x14ac:dyDescent="0.3">
      <c r="A226" s="5">
        <v>225</v>
      </c>
      <c r="B226" s="33">
        <v>40425</v>
      </c>
      <c r="C226" s="29" t="s">
        <v>53</v>
      </c>
      <c r="D226" s="29" t="s">
        <v>167</v>
      </c>
      <c r="E226" s="29" t="s">
        <v>87</v>
      </c>
      <c r="F226" s="30">
        <v>26602.62</v>
      </c>
      <c r="G226" s="30"/>
      <c r="H226" s="30">
        <f t="shared" si="3"/>
        <v>26602.62</v>
      </c>
    </row>
    <row r="227" spans="1:8" ht="15.75" thickBot="1" x14ac:dyDescent="0.3">
      <c r="A227" s="5">
        <v>226</v>
      </c>
      <c r="B227" s="33" t="s">
        <v>242</v>
      </c>
      <c r="C227" s="29" t="s">
        <v>53</v>
      </c>
      <c r="D227" s="29" t="s">
        <v>171</v>
      </c>
      <c r="E227" s="29" t="s">
        <v>128</v>
      </c>
      <c r="F227" s="30">
        <v>21739.54</v>
      </c>
      <c r="G227" s="30"/>
      <c r="H227" s="30">
        <f t="shared" si="3"/>
        <v>21739.54</v>
      </c>
    </row>
    <row r="228" spans="1:8" ht="15.75" thickBot="1" x14ac:dyDescent="0.3">
      <c r="A228" s="5">
        <v>227</v>
      </c>
      <c r="B228" s="33">
        <v>41036</v>
      </c>
      <c r="C228" s="29" t="s">
        <v>72</v>
      </c>
      <c r="D228" s="29" t="s">
        <v>89</v>
      </c>
      <c r="E228" s="29" t="s">
        <v>128</v>
      </c>
      <c r="F228" s="30">
        <v>29251.24</v>
      </c>
      <c r="G228" s="30"/>
      <c r="H228" s="30">
        <f t="shared" si="3"/>
        <v>29251.24</v>
      </c>
    </row>
    <row r="229" spans="1:8" ht="15.75" thickBot="1" x14ac:dyDescent="0.3">
      <c r="A229" s="5">
        <v>228</v>
      </c>
      <c r="B229" s="33" t="s">
        <v>228</v>
      </c>
      <c r="C229" s="29" t="s">
        <v>69</v>
      </c>
      <c r="D229" s="29" t="s">
        <v>107</v>
      </c>
      <c r="E229" s="29" t="s">
        <v>132</v>
      </c>
      <c r="F229" s="30">
        <v>32943.57</v>
      </c>
      <c r="G229" s="30"/>
      <c r="H229" s="30">
        <f t="shared" si="3"/>
        <v>32943.57</v>
      </c>
    </row>
  </sheetData>
  <autoFilter ref="B1:H229" xr:uid="{1EC56BBE-E332-4E2C-BAB2-D062F839A5ED}"/>
  <dataValidations count="1">
    <dataValidation type="list" allowBlank="1" showInputMessage="1" showErrorMessage="1" sqref="N12" xr:uid="{CE32F3FC-6541-4CBF-B955-8CF5AD242928}">
      <formula1>$N$5:$N$9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25.10</vt:lpstr>
      <vt:lpstr>27.10 </vt:lpstr>
      <vt:lpstr>01.11</vt:lpstr>
      <vt:lpstr>'27.10 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BDZ Gamer11</dc:creator>
  <cp:lastModifiedBy>BDZ Gamer11</cp:lastModifiedBy>
  <dcterms:created xsi:type="dcterms:W3CDTF">2023-10-26T00:18:19Z</dcterms:created>
  <dcterms:modified xsi:type="dcterms:W3CDTF">2023-11-02T01:25:01Z</dcterms:modified>
</cp:coreProperties>
</file>