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codeName="EstaPasta_de_trabalho"/>
  <mc:AlternateContent xmlns:mc="http://schemas.openxmlformats.org/markup-compatibility/2006">
    <mc:Choice Requires="x15">
      <x15ac:absPath xmlns:x15ac="http://schemas.microsoft.com/office/spreadsheetml/2010/11/ac" url="E:\Econometrics\05 - Works and Exercises\World Development Indicators\Version Control\"/>
    </mc:Choice>
  </mc:AlternateContent>
  <bookViews>
    <workbookView xWindow="0" yWindow="60" windowWidth="19200" windowHeight="12030" tabRatio="948"/>
  </bookViews>
  <sheets>
    <sheet name="Income" sheetId="14" r:id="rId1"/>
    <sheet name="Population" sheetId="15" r:id="rId2"/>
    <sheet name="EDU" sheetId="1" r:id="rId3"/>
    <sheet name="GOV" sheetId="3" r:id="rId4"/>
    <sheet name="CDT" sheetId="12" r:id="rId5"/>
    <sheet name="TEL" sheetId="6" r:id="rId6"/>
    <sheet name="ENG" sheetId="7" r:id="rId7"/>
    <sheet name="TRA" sheetId="8" r:id="rId8"/>
    <sheet name="WAS" sheetId="9" r:id="rId9"/>
    <sheet name="INT" sheetId="10" r:id="rId10"/>
    <sheet name="data1" sheetId="4" r:id="rId11"/>
    <sheet name="data2" sheetId="16" r:id="rId12"/>
    <sheet name="data3" sheetId="20" r:id="rId13"/>
    <sheet name="data4" sheetId="21" r:id="rId14"/>
    <sheet name="models" sheetId="22" r:id="rId15"/>
    <sheet name="Definition|Source" sheetId="2" r:id="rId16"/>
  </sheets>
  <calcPr calcId="162913"/>
</workbook>
</file>

<file path=xl/calcChain.xml><?xml version="1.0" encoding="utf-8"?>
<calcChain xmlns="http://schemas.openxmlformats.org/spreadsheetml/2006/main">
  <c r="D8" i="6" l="1"/>
  <c r="E8" i="6"/>
  <c r="F8" i="6"/>
  <c r="G8" i="6"/>
  <c r="H8" i="6"/>
  <c r="I8" i="6"/>
  <c r="J8" i="6"/>
  <c r="K8" i="6"/>
  <c r="D8" i="7"/>
  <c r="E8" i="7"/>
  <c r="F8" i="7"/>
  <c r="G8" i="7"/>
  <c r="H8" i="7"/>
  <c r="I8" i="7"/>
  <c r="J8" i="7"/>
  <c r="B3" i="9"/>
  <c r="B3" i="10"/>
  <c r="B3" i="8"/>
  <c r="B3" i="7"/>
  <c r="B3" i="6"/>
  <c r="B3" i="12"/>
  <c r="B3" i="3"/>
  <c r="B3" i="1"/>
  <c r="B3" i="15"/>
  <c r="B3" i="14"/>
  <c r="I6" i="22" l="1"/>
  <c r="I8" i="22"/>
  <c r="I10" i="22"/>
  <c r="I12" i="22"/>
  <c r="I14" i="22"/>
  <c r="I16" i="22"/>
  <c r="I18" i="22"/>
  <c r="I20" i="22"/>
  <c r="I22" i="22"/>
  <c r="I24" i="22"/>
  <c r="I26" i="22"/>
  <c r="I28" i="22"/>
  <c r="I30" i="22"/>
  <c r="I32" i="22"/>
  <c r="I34" i="22"/>
  <c r="I36" i="22"/>
  <c r="I38" i="22"/>
  <c r="I40" i="22"/>
  <c r="I42" i="22"/>
  <c r="I44" i="22"/>
  <c r="I46" i="22"/>
  <c r="I48" i="22"/>
  <c r="I50" i="22"/>
  <c r="I52" i="22"/>
  <c r="I54" i="22"/>
  <c r="I56" i="22"/>
  <c r="I58" i="22"/>
  <c r="I60" i="22"/>
  <c r="I62" i="22"/>
  <c r="I64" i="22"/>
  <c r="I5" i="22"/>
  <c r="H6" i="22"/>
  <c r="H7" i="22"/>
  <c r="I7" i="22" s="1"/>
  <c r="H8" i="22"/>
  <c r="H9" i="22"/>
  <c r="I9" i="22" s="1"/>
  <c r="H10" i="22"/>
  <c r="H11" i="22"/>
  <c r="I11" i="22" s="1"/>
  <c r="H12" i="22"/>
  <c r="H13" i="22"/>
  <c r="I13" i="22" s="1"/>
  <c r="H14" i="22"/>
  <c r="H15" i="22"/>
  <c r="I15" i="22" s="1"/>
  <c r="H16" i="22"/>
  <c r="H17" i="22"/>
  <c r="I17" i="22" s="1"/>
  <c r="H18" i="22"/>
  <c r="H19" i="22"/>
  <c r="I19" i="22" s="1"/>
  <c r="H20" i="22"/>
  <c r="H21" i="22"/>
  <c r="I21" i="22" s="1"/>
  <c r="H22" i="22"/>
  <c r="H23" i="22"/>
  <c r="I23" i="22" s="1"/>
  <c r="H24" i="22"/>
  <c r="H25" i="22"/>
  <c r="I25" i="22" s="1"/>
  <c r="H26" i="22"/>
  <c r="H27" i="22"/>
  <c r="I27" i="22" s="1"/>
  <c r="H28" i="22"/>
  <c r="H29" i="22"/>
  <c r="I29" i="22" s="1"/>
  <c r="H30" i="22"/>
  <c r="H31" i="22"/>
  <c r="I31" i="22" s="1"/>
  <c r="H32" i="22"/>
  <c r="H33" i="22"/>
  <c r="I33" i="22" s="1"/>
  <c r="H34" i="22"/>
  <c r="H35" i="22"/>
  <c r="I35" i="22" s="1"/>
  <c r="H36" i="22"/>
  <c r="H37" i="22"/>
  <c r="I37" i="22" s="1"/>
  <c r="H38" i="22"/>
  <c r="H39" i="22"/>
  <c r="I39" i="22" s="1"/>
  <c r="H40" i="22"/>
  <c r="H41" i="22"/>
  <c r="I41" i="22" s="1"/>
  <c r="H42" i="22"/>
  <c r="H43" i="22"/>
  <c r="I43" i="22" s="1"/>
  <c r="H44" i="22"/>
  <c r="H45" i="22"/>
  <c r="I45" i="22" s="1"/>
  <c r="H46" i="22"/>
  <c r="H47" i="22"/>
  <c r="I47" i="22" s="1"/>
  <c r="H48" i="22"/>
  <c r="H49" i="22"/>
  <c r="I49" i="22" s="1"/>
  <c r="H50" i="22"/>
  <c r="H51" i="22"/>
  <c r="I51" i="22" s="1"/>
  <c r="H52" i="22"/>
  <c r="H53" i="22"/>
  <c r="I53" i="22" s="1"/>
  <c r="H54" i="22"/>
  <c r="H55" i="22"/>
  <c r="I55" i="22" s="1"/>
  <c r="H56" i="22"/>
  <c r="H57" i="22"/>
  <c r="I57" i="22" s="1"/>
  <c r="H58" i="22"/>
  <c r="H59" i="22"/>
  <c r="I59" i="22" s="1"/>
  <c r="H60" i="22"/>
  <c r="H61" i="22"/>
  <c r="I61" i="22" s="1"/>
  <c r="H62" i="22"/>
  <c r="H63" i="22"/>
  <c r="I63" i="22" s="1"/>
  <c r="H64" i="22"/>
  <c r="H65" i="22"/>
  <c r="I65" i="22" s="1"/>
  <c r="H5" i="22"/>
  <c r="P6" i="22"/>
  <c r="Q6" i="22" s="1"/>
  <c r="R6" i="22" s="1"/>
  <c r="P7" i="22"/>
  <c r="Q7" i="22" s="1"/>
  <c r="R7" i="22" s="1"/>
  <c r="P8" i="22"/>
  <c r="Q8" i="22"/>
  <c r="R8" i="22" s="1"/>
  <c r="P9" i="22"/>
  <c r="Q9" i="22" s="1"/>
  <c r="R9" i="22" s="1"/>
  <c r="P10" i="22"/>
  <c r="Q10" i="22" s="1"/>
  <c r="R10" i="22" s="1"/>
  <c r="P11" i="22"/>
  <c r="Q11" i="22" s="1"/>
  <c r="R11" i="22" s="1"/>
  <c r="P12" i="22"/>
  <c r="Q12" i="22"/>
  <c r="R12" i="22" s="1"/>
  <c r="P13" i="22"/>
  <c r="Q13" i="22" s="1"/>
  <c r="R13" i="22" s="1"/>
  <c r="P14" i="22"/>
  <c r="Q14" i="22" s="1"/>
  <c r="R14" i="22" s="1"/>
  <c r="P15" i="22"/>
  <c r="Q15" i="22" s="1"/>
  <c r="R15" i="22" s="1"/>
  <c r="P16" i="22"/>
  <c r="Q16" i="22"/>
  <c r="R16" i="22" s="1"/>
  <c r="P17" i="22"/>
  <c r="Q17" i="22" s="1"/>
  <c r="R17" i="22" s="1"/>
  <c r="P18" i="22"/>
  <c r="Q18" i="22" s="1"/>
  <c r="R18" i="22" s="1"/>
  <c r="P19" i="22"/>
  <c r="Q19" i="22" s="1"/>
  <c r="R19" i="22" s="1"/>
  <c r="P20" i="22"/>
  <c r="Q20" i="22"/>
  <c r="R20" i="22" s="1"/>
  <c r="P21" i="22"/>
  <c r="Q21" i="22" s="1"/>
  <c r="R21" i="22" s="1"/>
  <c r="P22" i="22"/>
  <c r="Q22" i="22" s="1"/>
  <c r="R22" i="22" s="1"/>
  <c r="P23" i="22"/>
  <c r="Q23" i="22" s="1"/>
  <c r="R23" i="22" s="1"/>
  <c r="P24" i="22"/>
  <c r="Q24" i="22"/>
  <c r="R24" i="22" s="1"/>
  <c r="P25" i="22"/>
  <c r="Q25" i="22" s="1"/>
  <c r="R25" i="22" s="1"/>
  <c r="P26" i="22"/>
  <c r="Q26" i="22" s="1"/>
  <c r="R26" i="22" s="1"/>
  <c r="P27" i="22"/>
  <c r="Q27" i="22" s="1"/>
  <c r="R27" i="22" s="1"/>
  <c r="P28" i="22"/>
  <c r="Q28" i="22"/>
  <c r="R28" i="22" s="1"/>
  <c r="P29" i="22"/>
  <c r="Q29" i="22" s="1"/>
  <c r="R29" i="22" s="1"/>
  <c r="P30" i="22"/>
  <c r="Q30" i="22" s="1"/>
  <c r="R30" i="22" s="1"/>
  <c r="P31" i="22"/>
  <c r="Q31" i="22" s="1"/>
  <c r="R31" i="22" s="1"/>
  <c r="P32" i="22"/>
  <c r="Q32" i="22"/>
  <c r="R32" i="22" s="1"/>
  <c r="P33" i="22"/>
  <c r="Q33" i="22" s="1"/>
  <c r="R33" i="22" s="1"/>
  <c r="P34" i="22"/>
  <c r="Q34" i="22" s="1"/>
  <c r="R34" i="22" s="1"/>
  <c r="P35" i="22"/>
  <c r="Q35" i="22" s="1"/>
  <c r="R35" i="22" s="1"/>
  <c r="P36" i="22"/>
  <c r="Q36" i="22"/>
  <c r="R36" i="22" s="1"/>
  <c r="P37" i="22"/>
  <c r="Q37" i="22" s="1"/>
  <c r="R37" i="22" s="1"/>
  <c r="P38" i="22"/>
  <c r="Q38" i="22" s="1"/>
  <c r="R38" i="22" s="1"/>
  <c r="P39" i="22"/>
  <c r="Q39" i="22" s="1"/>
  <c r="R39" i="22" s="1"/>
  <c r="P40" i="22"/>
  <c r="Q40" i="22"/>
  <c r="R40" i="22" s="1"/>
  <c r="P41" i="22"/>
  <c r="Q41" i="22" s="1"/>
  <c r="R41" i="22" s="1"/>
  <c r="P42" i="22"/>
  <c r="Q42" i="22" s="1"/>
  <c r="R42" i="22" s="1"/>
  <c r="P43" i="22"/>
  <c r="Q43" i="22" s="1"/>
  <c r="R43" i="22" s="1"/>
  <c r="P44" i="22"/>
  <c r="Q44" i="22"/>
  <c r="R44" i="22" s="1"/>
  <c r="P45" i="22"/>
  <c r="Q45" i="22" s="1"/>
  <c r="R45" i="22" s="1"/>
  <c r="P46" i="22"/>
  <c r="Q46" i="22" s="1"/>
  <c r="R46" i="22" s="1"/>
  <c r="P47" i="22"/>
  <c r="Q47" i="22" s="1"/>
  <c r="R47" i="22" s="1"/>
  <c r="P48" i="22"/>
  <c r="Q48" i="22"/>
  <c r="R48" i="22" s="1"/>
  <c r="P49" i="22"/>
  <c r="Q49" i="22" s="1"/>
  <c r="R49" i="22" s="1"/>
  <c r="P50" i="22"/>
  <c r="Q50" i="22" s="1"/>
  <c r="R50" i="22" s="1"/>
  <c r="P51" i="22"/>
  <c r="Q51" i="22" s="1"/>
  <c r="R51" i="22" s="1"/>
  <c r="P52" i="22"/>
  <c r="Q52" i="22"/>
  <c r="R52" i="22" s="1"/>
  <c r="P53" i="22"/>
  <c r="Q53" i="22" s="1"/>
  <c r="R53" i="22" s="1"/>
  <c r="P54" i="22"/>
  <c r="Q54" i="22" s="1"/>
  <c r="R54" i="22" s="1"/>
  <c r="P55" i="22"/>
  <c r="Q55" i="22" s="1"/>
  <c r="R55" i="22" s="1"/>
  <c r="P56" i="22"/>
  <c r="Q56" i="22"/>
  <c r="R56" i="22" s="1"/>
  <c r="P57" i="22"/>
  <c r="Q57" i="22" s="1"/>
  <c r="R57" i="22" s="1"/>
  <c r="P58" i="22"/>
  <c r="Q58" i="22" s="1"/>
  <c r="R58" i="22" s="1"/>
  <c r="P59" i="22"/>
  <c r="Q59" i="22" s="1"/>
  <c r="R59" i="22" s="1"/>
  <c r="P60" i="22"/>
  <c r="Q60" i="22"/>
  <c r="R60" i="22" s="1"/>
  <c r="P61" i="22"/>
  <c r="Q61" i="22" s="1"/>
  <c r="R61" i="22" s="1"/>
  <c r="P62" i="22"/>
  <c r="Q62" i="22" s="1"/>
  <c r="R62" i="22" s="1"/>
  <c r="P63" i="22"/>
  <c r="Q63" i="22" s="1"/>
  <c r="R63" i="22" s="1"/>
  <c r="P64" i="22"/>
  <c r="Q64" i="22"/>
  <c r="R64" i="22" s="1"/>
  <c r="P65" i="22"/>
  <c r="Q65" i="22" s="1"/>
  <c r="R65" i="22" s="1"/>
  <c r="Q5" i="22"/>
  <c r="P5" i="22"/>
  <c r="M6" i="22"/>
  <c r="N6" i="22" s="1"/>
  <c r="O6" i="22" s="1"/>
  <c r="M7" i="22"/>
  <c r="N7" i="22" s="1"/>
  <c r="O7" i="22" s="1"/>
  <c r="M8" i="22"/>
  <c r="N8" i="22" s="1"/>
  <c r="O8" i="22" s="1"/>
  <c r="M9" i="22"/>
  <c r="N9" i="22" s="1"/>
  <c r="O9" i="22" s="1"/>
  <c r="M10" i="22"/>
  <c r="N10" i="22" s="1"/>
  <c r="O10" i="22" s="1"/>
  <c r="M11" i="22"/>
  <c r="N11" i="22" s="1"/>
  <c r="O11" i="22" s="1"/>
  <c r="M12" i="22"/>
  <c r="N12" i="22" s="1"/>
  <c r="O12" i="22" s="1"/>
  <c r="M13" i="22"/>
  <c r="N13" i="22" s="1"/>
  <c r="O13" i="22" s="1"/>
  <c r="M14" i="22"/>
  <c r="N14" i="22" s="1"/>
  <c r="O14" i="22" s="1"/>
  <c r="M15" i="22"/>
  <c r="N15" i="22" s="1"/>
  <c r="O15" i="22" s="1"/>
  <c r="M16" i="22"/>
  <c r="N16" i="22" s="1"/>
  <c r="O16" i="22" s="1"/>
  <c r="M17" i="22"/>
  <c r="N17" i="22" s="1"/>
  <c r="O17" i="22" s="1"/>
  <c r="M18" i="22"/>
  <c r="N18" i="22" s="1"/>
  <c r="O18" i="22" s="1"/>
  <c r="M19" i="22"/>
  <c r="N19" i="22" s="1"/>
  <c r="O19" i="22" s="1"/>
  <c r="M20" i="22"/>
  <c r="N20" i="22" s="1"/>
  <c r="O20" i="22" s="1"/>
  <c r="M21" i="22"/>
  <c r="N21" i="22" s="1"/>
  <c r="O21" i="22" s="1"/>
  <c r="M22" i="22"/>
  <c r="N22" i="22" s="1"/>
  <c r="O22" i="22" s="1"/>
  <c r="M23" i="22"/>
  <c r="N23" i="22" s="1"/>
  <c r="O23" i="22" s="1"/>
  <c r="M24" i="22"/>
  <c r="N24" i="22" s="1"/>
  <c r="O24" i="22" s="1"/>
  <c r="M25" i="22"/>
  <c r="N25" i="22" s="1"/>
  <c r="O25" i="22" s="1"/>
  <c r="M26" i="22"/>
  <c r="N26" i="22" s="1"/>
  <c r="O26" i="22" s="1"/>
  <c r="M27" i="22"/>
  <c r="N27" i="22" s="1"/>
  <c r="O27" i="22" s="1"/>
  <c r="M28" i="22"/>
  <c r="N28" i="22" s="1"/>
  <c r="O28" i="22" s="1"/>
  <c r="M29" i="22"/>
  <c r="N29" i="22" s="1"/>
  <c r="O29" i="22" s="1"/>
  <c r="M30" i="22"/>
  <c r="N30" i="22" s="1"/>
  <c r="O30" i="22" s="1"/>
  <c r="M31" i="22"/>
  <c r="N31" i="22" s="1"/>
  <c r="O31" i="22" s="1"/>
  <c r="M32" i="22"/>
  <c r="N32" i="22" s="1"/>
  <c r="O32" i="22" s="1"/>
  <c r="M33" i="22"/>
  <c r="N33" i="22" s="1"/>
  <c r="O33" i="22" s="1"/>
  <c r="M34" i="22"/>
  <c r="N34" i="22" s="1"/>
  <c r="O34" i="22" s="1"/>
  <c r="M35" i="22"/>
  <c r="N35" i="22" s="1"/>
  <c r="O35" i="22" s="1"/>
  <c r="M36" i="22"/>
  <c r="N36" i="22" s="1"/>
  <c r="O36" i="22" s="1"/>
  <c r="M37" i="22"/>
  <c r="N37" i="22" s="1"/>
  <c r="O37" i="22" s="1"/>
  <c r="M38" i="22"/>
  <c r="N38" i="22" s="1"/>
  <c r="O38" i="22" s="1"/>
  <c r="M39" i="22"/>
  <c r="N39" i="22" s="1"/>
  <c r="O39" i="22" s="1"/>
  <c r="M40" i="22"/>
  <c r="N40" i="22" s="1"/>
  <c r="O40" i="22" s="1"/>
  <c r="M41" i="22"/>
  <c r="N41" i="22" s="1"/>
  <c r="O41" i="22" s="1"/>
  <c r="M42" i="22"/>
  <c r="N42" i="22" s="1"/>
  <c r="O42" i="22" s="1"/>
  <c r="M43" i="22"/>
  <c r="N43" i="22" s="1"/>
  <c r="O43" i="22" s="1"/>
  <c r="M44" i="22"/>
  <c r="N44" i="22" s="1"/>
  <c r="O44" i="22" s="1"/>
  <c r="M45" i="22"/>
  <c r="N45" i="22" s="1"/>
  <c r="O45" i="22" s="1"/>
  <c r="M46" i="22"/>
  <c r="N46" i="22" s="1"/>
  <c r="O46" i="22" s="1"/>
  <c r="M47" i="22"/>
  <c r="N47" i="22" s="1"/>
  <c r="O47" i="22" s="1"/>
  <c r="M48" i="22"/>
  <c r="N48" i="22" s="1"/>
  <c r="O48" i="22" s="1"/>
  <c r="M49" i="22"/>
  <c r="N49" i="22" s="1"/>
  <c r="O49" i="22" s="1"/>
  <c r="M50" i="22"/>
  <c r="N50" i="22" s="1"/>
  <c r="O50" i="22" s="1"/>
  <c r="M51" i="22"/>
  <c r="N51" i="22" s="1"/>
  <c r="O51" i="22" s="1"/>
  <c r="M52" i="22"/>
  <c r="N52" i="22" s="1"/>
  <c r="O52" i="22" s="1"/>
  <c r="M53" i="22"/>
  <c r="N53" i="22" s="1"/>
  <c r="O53" i="22" s="1"/>
  <c r="M54" i="22"/>
  <c r="N54" i="22" s="1"/>
  <c r="O54" i="22" s="1"/>
  <c r="M55" i="22"/>
  <c r="N55" i="22" s="1"/>
  <c r="O55" i="22" s="1"/>
  <c r="M56" i="22"/>
  <c r="N56" i="22" s="1"/>
  <c r="O56" i="22" s="1"/>
  <c r="M57" i="22"/>
  <c r="N57" i="22" s="1"/>
  <c r="O57" i="22" s="1"/>
  <c r="M58" i="22"/>
  <c r="N58" i="22" s="1"/>
  <c r="O58" i="22" s="1"/>
  <c r="M59" i="22"/>
  <c r="N59" i="22" s="1"/>
  <c r="O59" i="22" s="1"/>
  <c r="M60" i="22"/>
  <c r="N60" i="22" s="1"/>
  <c r="O60" i="22" s="1"/>
  <c r="M61" i="22"/>
  <c r="N61" i="22" s="1"/>
  <c r="O61" i="22" s="1"/>
  <c r="M62" i="22"/>
  <c r="N62" i="22" s="1"/>
  <c r="O62" i="22" s="1"/>
  <c r="M63" i="22"/>
  <c r="N63" i="22" s="1"/>
  <c r="O63" i="22" s="1"/>
  <c r="M64" i="22"/>
  <c r="N64" i="22" s="1"/>
  <c r="O64" i="22" s="1"/>
  <c r="M65" i="22"/>
  <c r="N65" i="22" s="1"/>
  <c r="O65" i="22" s="1"/>
  <c r="M5" i="22"/>
  <c r="N5" i="22" s="1"/>
  <c r="O5" i="22" s="1"/>
  <c r="M2" i="22" s="1"/>
  <c r="J6" i="22"/>
  <c r="K6" i="22" s="1"/>
  <c r="L6" i="22" s="1"/>
  <c r="J7" i="22"/>
  <c r="K7" i="22" s="1"/>
  <c r="L7" i="22" s="1"/>
  <c r="J8" i="22"/>
  <c r="K8" i="22" s="1"/>
  <c r="L8" i="22" s="1"/>
  <c r="J9" i="22"/>
  <c r="K9" i="22" s="1"/>
  <c r="L9" i="22" s="1"/>
  <c r="J10" i="22"/>
  <c r="K10" i="22" s="1"/>
  <c r="L10" i="22" s="1"/>
  <c r="J11" i="22"/>
  <c r="K11" i="22" s="1"/>
  <c r="L11" i="22" s="1"/>
  <c r="J12" i="22"/>
  <c r="K12" i="22" s="1"/>
  <c r="L12" i="22" s="1"/>
  <c r="J13" i="22"/>
  <c r="K13" i="22" s="1"/>
  <c r="L13" i="22" s="1"/>
  <c r="J14" i="22"/>
  <c r="K14" i="22" s="1"/>
  <c r="L14" i="22" s="1"/>
  <c r="J15" i="22"/>
  <c r="K15" i="22" s="1"/>
  <c r="L15" i="22" s="1"/>
  <c r="J16" i="22"/>
  <c r="K16" i="22" s="1"/>
  <c r="L16" i="22" s="1"/>
  <c r="J17" i="22"/>
  <c r="K17" i="22" s="1"/>
  <c r="L17" i="22" s="1"/>
  <c r="J18" i="22"/>
  <c r="K18" i="22" s="1"/>
  <c r="L18" i="22" s="1"/>
  <c r="J19" i="22"/>
  <c r="K19" i="22" s="1"/>
  <c r="L19" i="22" s="1"/>
  <c r="J20" i="22"/>
  <c r="K20" i="22" s="1"/>
  <c r="L20" i="22" s="1"/>
  <c r="J21" i="22"/>
  <c r="K21" i="22" s="1"/>
  <c r="L21" i="22" s="1"/>
  <c r="J22" i="22"/>
  <c r="K22" i="22" s="1"/>
  <c r="L22" i="22" s="1"/>
  <c r="J23" i="22"/>
  <c r="K23" i="22" s="1"/>
  <c r="L23" i="22" s="1"/>
  <c r="J24" i="22"/>
  <c r="K24" i="22" s="1"/>
  <c r="L24" i="22" s="1"/>
  <c r="J25" i="22"/>
  <c r="K25" i="22" s="1"/>
  <c r="L25" i="22" s="1"/>
  <c r="J26" i="22"/>
  <c r="K26" i="22" s="1"/>
  <c r="L26" i="22" s="1"/>
  <c r="J27" i="22"/>
  <c r="K27" i="22" s="1"/>
  <c r="L27" i="22" s="1"/>
  <c r="J28" i="22"/>
  <c r="K28" i="22" s="1"/>
  <c r="L28" i="22" s="1"/>
  <c r="J29" i="22"/>
  <c r="K29" i="22" s="1"/>
  <c r="L29" i="22" s="1"/>
  <c r="J30" i="22"/>
  <c r="K30" i="22" s="1"/>
  <c r="L30" i="22" s="1"/>
  <c r="J31" i="22"/>
  <c r="K31" i="22" s="1"/>
  <c r="L31" i="22" s="1"/>
  <c r="J32" i="22"/>
  <c r="K32" i="22" s="1"/>
  <c r="L32" i="22" s="1"/>
  <c r="J33" i="22"/>
  <c r="K33" i="22" s="1"/>
  <c r="L33" i="22" s="1"/>
  <c r="J34" i="22"/>
  <c r="K34" i="22" s="1"/>
  <c r="L34" i="22" s="1"/>
  <c r="J35" i="22"/>
  <c r="K35" i="22" s="1"/>
  <c r="L35" i="22" s="1"/>
  <c r="J36" i="22"/>
  <c r="K36" i="22" s="1"/>
  <c r="L36" i="22" s="1"/>
  <c r="J37" i="22"/>
  <c r="K37" i="22" s="1"/>
  <c r="L37" i="22" s="1"/>
  <c r="J38" i="22"/>
  <c r="K38" i="22" s="1"/>
  <c r="L38" i="22" s="1"/>
  <c r="J39" i="22"/>
  <c r="K39" i="22" s="1"/>
  <c r="L39" i="22" s="1"/>
  <c r="J40" i="22"/>
  <c r="K40" i="22" s="1"/>
  <c r="L40" i="22" s="1"/>
  <c r="J41" i="22"/>
  <c r="K41" i="22" s="1"/>
  <c r="L41" i="22" s="1"/>
  <c r="J42" i="22"/>
  <c r="K42" i="22" s="1"/>
  <c r="L42" i="22" s="1"/>
  <c r="J43" i="22"/>
  <c r="K43" i="22" s="1"/>
  <c r="L43" i="22" s="1"/>
  <c r="J44" i="22"/>
  <c r="K44" i="22" s="1"/>
  <c r="L44" i="22" s="1"/>
  <c r="J45" i="22"/>
  <c r="K45" i="22" s="1"/>
  <c r="L45" i="22" s="1"/>
  <c r="J46" i="22"/>
  <c r="K46" i="22" s="1"/>
  <c r="L46" i="22" s="1"/>
  <c r="J47" i="22"/>
  <c r="K47" i="22" s="1"/>
  <c r="L47" i="22" s="1"/>
  <c r="J48" i="22"/>
  <c r="K48" i="22" s="1"/>
  <c r="L48" i="22" s="1"/>
  <c r="J49" i="22"/>
  <c r="K49" i="22" s="1"/>
  <c r="L49" i="22" s="1"/>
  <c r="J50" i="22"/>
  <c r="K50" i="22" s="1"/>
  <c r="L50" i="22" s="1"/>
  <c r="J51" i="22"/>
  <c r="K51" i="22" s="1"/>
  <c r="L51" i="22" s="1"/>
  <c r="J52" i="22"/>
  <c r="K52" i="22" s="1"/>
  <c r="L52" i="22" s="1"/>
  <c r="J53" i="22"/>
  <c r="K53" i="22" s="1"/>
  <c r="L53" i="22" s="1"/>
  <c r="J54" i="22"/>
  <c r="K54" i="22" s="1"/>
  <c r="L54" i="22" s="1"/>
  <c r="J55" i="22"/>
  <c r="K55" i="22" s="1"/>
  <c r="L55" i="22" s="1"/>
  <c r="J56" i="22"/>
  <c r="K56" i="22" s="1"/>
  <c r="L56" i="22" s="1"/>
  <c r="J57" i="22"/>
  <c r="K57" i="22" s="1"/>
  <c r="L57" i="22" s="1"/>
  <c r="J58" i="22"/>
  <c r="K58" i="22" s="1"/>
  <c r="L58" i="22" s="1"/>
  <c r="J59" i="22"/>
  <c r="K59" i="22" s="1"/>
  <c r="L59" i="22" s="1"/>
  <c r="J60" i="22"/>
  <c r="K60" i="22" s="1"/>
  <c r="L60" i="22" s="1"/>
  <c r="J61" i="22"/>
  <c r="K61" i="22" s="1"/>
  <c r="L61" i="22" s="1"/>
  <c r="J62" i="22"/>
  <c r="K62" i="22" s="1"/>
  <c r="L62" i="22" s="1"/>
  <c r="J63" i="22"/>
  <c r="K63" i="22" s="1"/>
  <c r="L63" i="22" s="1"/>
  <c r="J64" i="22"/>
  <c r="K64" i="22" s="1"/>
  <c r="L64" i="22" s="1"/>
  <c r="J65" i="22"/>
  <c r="K65" i="22" s="1"/>
  <c r="L65" i="22" s="1"/>
  <c r="J5" i="22"/>
  <c r="F2" i="4"/>
  <c r="F4" i="4"/>
  <c r="F6" i="4"/>
  <c r="F7" i="4"/>
  <c r="F9" i="4"/>
  <c r="F11" i="4"/>
  <c r="F12" i="4"/>
  <c r="F13" i="4"/>
  <c r="F15" i="4"/>
  <c r="F16" i="4"/>
  <c r="F17" i="4"/>
  <c r="F18" i="4"/>
  <c r="F19" i="4"/>
  <c r="F20" i="4"/>
  <c r="F21" i="4"/>
  <c r="F23" i="4"/>
  <c r="F24" i="4"/>
  <c r="F26" i="4"/>
  <c r="F27" i="4"/>
  <c r="F29" i="4"/>
  <c r="F30" i="4"/>
  <c r="F32" i="4"/>
  <c r="F33" i="4"/>
  <c r="F35" i="4"/>
  <c r="F36" i="4"/>
  <c r="F38" i="4"/>
  <c r="F40" i="4"/>
  <c r="F42" i="4"/>
  <c r="F43" i="4"/>
  <c r="F45" i="4"/>
  <c r="F46" i="4"/>
  <c r="F48" i="4"/>
  <c r="F49" i="4"/>
  <c r="F50" i="4"/>
  <c r="F53" i="4"/>
  <c r="F55" i="4"/>
  <c r="F56" i="4"/>
  <c r="F59" i="4"/>
  <c r="F60" i="4"/>
  <c r="F62" i="4"/>
  <c r="F63" i="4"/>
  <c r="F64" i="4"/>
  <c r="F67" i="4"/>
  <c r="F68" i="4"/>
  <c r="F69" i="4"/>
  <c r="F72" i="4"/>
  <c r="F77" i="4"/>
  <c r="F78" i="4"/>
  <c r="F79" i="4"/>
  <c r="F80" i="4"/>
  <c r="F81" i="4"/>
  <c r="F82" i="4"/>
  <c r="F83" i="4"/>
  <c r="F85" i="4"/>
  <c r="F86" i="4"/>
  <c r="F87" i="4"/>
  <c r="F88" i="4"/>
  <c r="F89" i="4"/>
  <c r="F92" i="4"/>
  <c r="F93" i="4"/>
  <c r="F95" i="4"/>
  <c r="F96" i="4"/>
  <c r="F97" i="4"/>
  <c r="F98" i="4"/>
  <c r="F99" i="4"/>
  <c r="F100" i="4"/>
  <c r="F104" i="4"/>
  <c r="F106" i="4"/>
  <c r="F108" i="4"/>
  <c r="F110" i="4"/>
  <c r="F111" i="4"/>
  <c r="F112" i="4"/>
  <c r="F113" i="4"/>
  <c r="F115" i="4"/>
  <c r="F117" i="4"/>
  <c r="F119" i="4"/>
  <c r="F121" i="4"/>
  <c r="F122" i="4"/>
  <c r="F123" i="4"/>
  <c r="F124" i="4"/>
  <c r="F125" i="4"/>
  <c r="F126" i="4"/>
  <c r="F127" i="4"/>
  <c r="F130" i="4"/>
  <c r="F131" i="4"/>
  <c r="F132" i="4"/>
  <c r="F135" i="4"/>
  <c r="F136" i="4"/>
  <c r="F137" i="4"/>
  <c r="F138" i="4"/>
  <c r="F139" i="4"/>
  <c r="F141" i="4"/>
  <c r="F142" i="4"/>
  <c r="F143" i="4"/>
  <c r="F144" i="4"/>
  <c r="F145" i="4"/>
  <c r="F146" i="4"/>
  <c r="F148" i="4"/>
  <c r="F149" i="4"/>
  <c r="F150" i="4"/>
  <c r="F152" i="4"/>
  <c r="F153" i="4"/>
  <c r="F154" i="4"/>
  <c r="F156" i="4"/>
  <c r="F158" i="4"/>
  <c r="F159" i="4"/>
  <c r="F160" i="4"/>
  <c r="F161" i="4"/>
  <c r="F166" i="4"/>
  <c r="F167" i="4"/>
  <c r="F169" i="4"/>
  <c r="F170" i="4"/>
  <c r="F172" i="4"/>
  <c r="F175" i="4"/>
  <c r="F176" i="4"/>
  <c r="F178" i="4"/>
  <c r="F179" i="4"/>
  <c r="F181" i="4"/>
  <c r="F182" i="4"/>
  <c r="F183" i="4"/>
  <c r="F185" i="4"/>
  <c r="F190" i="4"/>
  <c r="H2" i="22" l="1"/>
  <c r="I2" i="22" s="1"/>
  <c r="R5" i="22"/>
  <c r="N2" i="22"/>
  <c r="O2" i="22" s="1"/>
  <c r="G2" i="22"/>
  <c r="K5" i="22"/>
  <c r="L5" i="22" s="1"/>
  <c r="X201" i="15"/>
  <c r="M201" i="15"/>
  <c r="X200" i="15"/>
  <c r="M200" i="15"/>
  <c r="X199" i="15"/>
  <c r="M199" i="15"/>
  <c r="X198" i="15"/>
  <c r="M198" i="15"/>
  <c r="X197" i="15"/>
  <c r="M197" i="15"/>
  <c r="X196" i="15"/>
  <c r="M196" i="15"/>
  <c r="X195" i="15"/>
  <c r="M195" i="15"/>
  <c r="X194" i="15"/>
  <c r="M194" i="15"/>
  <c r="X193" i="15"/>
  <c r="M193" i="15"/>
  <c r="X192" i="15"/>
  <c r="M192" i="15"/>
  <c r="X191" i="15"/>
  <c r="M191" i="15"/>
  <c r="X190" i="15"/>
  <c r="M190" i="15"/>
  <c r="X189" i="15"/>
  <c r="M189" i="15"/>
  <c r="X188" i="15"/>
  <c r="M188" i="15"/>
  <c r="X187" i="15"/>
  <c r="M187" i="15"/>
  <c r="X186" i="15"/>
  <c r="M186" i="15"/>
  <c r="X185" i="15"/>
  <c r="M185" i="15"/>
  <c r="X184" i="15"/>
  <c r="M184" i="15"/>
  <c r="X183" i="15"/>
  <c r="M183" i="15"/>
  <c r="X182" i="15"/>
  <c r="M182" i="15"/>
  <c r="X181" i="15"/>
  <c r="M181" i="15"/>
  <c r="X180" i="15"/>
  <c r="M180" i="15"/>
  <c r="X179" i="15"/>
  <c r="M179" i="15"/>
  <c r="X178" i="15"/>
  <c r="M178" i="15"/>
  <c r="X177" i="15"/>
  <c r="M177" i="15"/>
  <c r="X176" i="15"/>
  <c r="M176" i="15"/>
  <c r="X175" i="15"/>
  <c r="M175" i="15"/>
  <c r="X174" i="15"/>
  <c r="M174" i="15"/>
  <c r="X173" i="15"/>
  <c r="M173" i="15"/>
  <c r="X172" i="15"/>
  <c r="M172" i="15"/>
  <c r="X171" i="15"/>
  <c r="M171" i="15"/>
  <c r="X170" i="15"/>
  <c r="M170" i="15"/>
  <c r="X169" i="15"/>
  <c r="M169" i="15"/>
  <c r="X168" i="15"/>
  <c r="M168" i="15"/>
  <c r="X167" i="15"/>
  <c r="M167" i="15"/>
  <c r="X166" i="15"/>
  <c r="M166" i="15"/>
  <c r="X165" i="15"/>
  <c r="M165" i="15"/>
  <c r="X164" i="15"/>
  <c r="M164" i="15"/>
  <c r="X163" i="15"/>
  <c r="M163" i="15"/>
  <c r="X162" i="15"/>
  <c r="M162" i="15"/>
  <c r="X161" i="15"/>
  <c r="M161" i="15"/>
  <c r="X160" i="15"/>
  <c r="M160" i="15"/>
  <c r="X159" i="15"/>
  <c r="M159" i="15"/>
  <c r="X158" i="15"/>
  <c r="M158" i="15"/>
  <c r="X157" i="15"/>
  <c r="M157" i="15"/>
  <c r="X156" i="15"/>
  <c r="M156" i="15"/>
  <c r="X155" i="15"/>
  <c r="M155" i="15"/>
  <c r="X154" i="15"/>
  <c r="M154" i="15"/>
  <c r="X153" i="15"/>
  <c r="M153" i="15"/>
  <c r="X152" i="15"/>
  <c r="M152" i="15"/>
  <c r="X151" i="15"/>
  <c r="M151" i="15"/>
  <c r="X150" i="15"/>
  <c r="M150" i="15"/>
  <c r="X149" i="15"/>
  <c r="M149" i="15"/>
  <c r="X148" i="15"/>
  <c r="M148" i="15"/>
  <c r="X147" i="15"/>
  <c r="M147" i="15"/>
  <c r="X146" i="15"/>
  <c r="M146" i="15"/>
  <c r="X145" i="15"/>
  <c r="M145" i="15"/>
  <c r="X144" i="15"/>
  <c r="M144" i="15"/>
  <c r="X143" i="15"/>
  <c r="M143" i="15"/>
  <c r="X142" i="15"/>
  <c r="M142" i="15"/>
  <c r="X141" i="15"/>
  <c r="M141" i="15"/>
  <c r="X140" i="15"/>
  <c r="M140" i="15"/>
  <c r="X139" i="15"/>
  <c r="M139" i="15"/>
  <c r="X138" i="15"/>
  <c r="M138" i="15"/>
  <c r="X137" i="15"/>
  <c r="M137" i="15"/>
  <c r="X136" i="15"/>
  <c r="M136" i="15"/>
  <c r="X135" i="15"/>
  <c r="M135" i="15"/>
  <c r="X134" i="15"/>
  <c r="M134" i="15"/>
  <c r="X133" i="15"/>
  <c r="M133" i="15"/>
  <c r="X132" i="15"/>
  <c r="M132" i="15"/>
  <c r="X131" i="15"/>
  <c r="M131" i="15"/>
  <c r="X130" i="15"/>
  <c r="M130" i="15"/>
  <c r="X129" i="15"/>
  <c r="M129" i="15"/>
  <c r="X128" i="15"/>
  <c r="M128" i="15"/>
  <c r="X127" i="15"/>
  <c r="M127" i="15"/>
  <c r="X126" i="15"/>
  <c r="M126" i="15"/>
  <c r="X125" i="15"/>
  <c r="M125" i="15"/>
  <c r="X124" i="15"/>
  <c r="M124" i="15"/>
  <c r="X123" i="15"/>
  <c r="M123" i="15"/>
  <c r="X122" i="15"/>
  <c r="M122" i="15"/>
  <c r="X121" i="15"/>
  <c r="M121" i="15"/>
  <c r="X120" i="15"/>
  <c r="M120" i="15"/>
  <c r="X119" i="15"/>
  <c r="M119" i="15"/>
  <c r="X118" i="15"/>
  <c r="M118" i="15"/>
  <c r="X117" i="15"/>
  <c r="M117" i="15"/>
  <c r="X116" i="15"/>
  <c r="M116" i="15"/>
  <c r="X115" i="15"/>
  <c r="M115" i="15"/>
  <c r="X114" i="15"/>
  <c r="M114" i="15"/>
  <c r="X113" i="15"/>
  <c r="M113" i="15"/>
  <c r="X112" i="15"/>
  <c r="M112" i="15"/>
  <c r="X111" i="15"/>
  <c r="M111" i="15"/>
  <c r="X110" i="15"/>
  <c r="M110" i="15"/>
  <c r="X109" i="15"/>
  <c r="M109" i="15"/>
  <c r="X108" i="15"/>
  <c r="M108" i="15"/>
  <c r="X107" i="15"/>
  <c r="M107" i="15"/>
  <c r="X106" i="15"/>
  <c r="M106" i="15"/>
  <c r="X105" i="15"/>
  <c r="M105" i="15"/>
  <c r="X104" i="15"/>
  <c r="M104" i="15"/>
  <c r="X103" i="15"/>
  <c r="M103" i="15"/>
  <c r="X102" i="15"/>
  <c r="M102" i="15"/>
  <c r="X101" i="15"/>
  <c r="M101" i="15"/>
  <c r="X100" i="15"/>
  <c r="M100" i="15"/>
  <c r="X99" i="15"/>
  <c r="M99" i="15"/>
  <c r="X98" i="15"/>
  <c r="M98" i="15"/>
  <c r="X97" i="15"/>
  <c r="M97" i="15"/>
  <c r="X96" i="15"/>
  <c r="M96" i="15"/>
  <c r="X95" i="15"/>
  <c r="M95" i="15"/>
  <c r="X94" i="15"/>
  <c r="M94" i="15"/>
  <c r="X93" i="15"/>
  <c r="M93" i="15"/>
  <c r="X92" i="15"/>
  <c r="M92" i="15"/>
  <c r="X91" i="15"/>
  <c r="M91" i="15"/>
  <c r="X90" i="15"/>
  <c r="M90" i="15"/>
  <c r="X89" i="15"/>
  <c r="M89" i="15"/>
  <c r="X88" i="15"/>
  <c r="M88" i="15"/>
  <c r="X87" i="15"/>
  <c r="M87" i="15"/>
  <c r="X86" i="15"/>
  <c r="M86" i="15"/>
  <c r="X85" i="15"/>
  <c r="M85" i="15"/>
  <c r="X84" i="15"/>
  <c r="M84" i="15"/>
  <c r="X83" i="15"/>
  <c r="M83" i="15"/>
  <c r="X82" i="15"/>
  <c r="M82" i="15"/>
  <c r="X81" i="15"/>
  <c r="M81" i="15"/>
  <c r="X80" i="15"/>
  <c r="M80" i="15"/>
  <c r="X79" i="15"/>
  <c r="M79" i="15"/>
  <c r="X78" i="15"/>
  <c r="M78" i="15"/>
  <c r="X77" i="15"/>
  <c r="M77" i="15"/>
  <c r="X76" i="15"/>
  <c r="M76" i="15"/>
  <c r="X75" i="15"/>
  <c r="M75" i="15"/>
  <c r="X74" i="15"/>
  <c r="M74" i="15"/>
  <c r="X73" i="15"/>
  <c r="M73" i="15"/>
  <c r="X72" i="15"/>
  <c r="M72" i="15"/>
  <c r="X71" i="15"/>
  <c r="M71" i="15"/>
  <c r="X70" i="15"/>
  <c r="M70" i="15"/>
  <c r="X69" i="15"/>
  <c r="M69" i="15"/>
  <c r="X68" i="15"/>
  <c r="M68" i="15"/>
  <c r="X67" i="15"/>
  <c r="M67" i="15"/>
  <c r="X66" i="15"/>
  <c r="M66" i="15"/>
  <c r="X65" i="15"/>
  <c r="M65" i="15"/>
  <c r="X64" i="15"/>
  <c r="M64" i="15"/>
  <c r="X63" i="15"/>
  <c r="M63" i="15"/>
  <c r="X62" i="15"/>
  <c r="M62" i="15"/>
  <c r="X61" i="15"/>
  <c r="M61" i="15"/>
  <c r="X60" i="15"/>
  <c r="M60" i="15"/>
  <c r="X59" i="15"/>
  <c r="M59" i="15"/>
  <c r="X58" i="15"/>
  <c r="M58" i="15"/>
  <c r="X57" i="15"/>
  <c r="M57" i="15"/>
  <c r="X56" i="15"/>
  <c r="M56" i="15"/>
  <c r="X55" i="15"/>
  <c r="M55" i="15"/>
  <c r="X54" i="15"/>
  <c r="M54" i="15"/>
  <c r="X53" i="15"/>
  <c r="M53" i="15"/>
  <c r="X52" i="15"/>
  <c r="M52" i="15"/>
  <c r="X51" i="15"/>
  <c r="M51" i="15"/>
  <c r="X50" i="15"/>
  <c r="M50" i="15"/>
  <c r="X49" i="15"/>
  <c r="M49" i="15"/>
  <c r="X48" i="15"/>
  <c r="M48" i="15"/>
  <c r="X47" i="15"/>
  <c r="M47" i="15"/>
  <c r="X46" i="15"/>
  <c r="M46" i="15"/>
  <c r="X45" i="15"/>
  <c r="M45" i="15"/>
  <c r="X44" i="15"/>
  <c r="M44" i="15"/>
  <c r="X43" i="15"/>
  <c r="M43" i="15"/>
  <c r="X42" i="15"/>
  <c r="M42" i="15"/>
  <c r="X41" i="15"/>
  <c r="M41" i="15"/>
  <c r="X40" i="15"/>
  <c r="M40" i="15"/>
  <c r="X39" i="15"/>
  <c r="M39" i="15"/>
  <c r="X38" i="15"/>
  <c r="M38" i="15"/>
  <c r="X37" i="15"/>
  <c r="M37" i="15"/>
  <c r="X36" i="15"/>
  <c r="M36" i="15"/>
  <c r="X35" i="15"/>
  <c r="M35" i="15"/>
  <c r="X34" i="15"/>
  <c r="M34" i="15"/>
  <c r="X33" i="15"/>
  <c r="M33" i="15"/>
  <c r="X32" i="15"/>
  <c r="M32" i="15"/>
  <c r="X31" i="15"/>
  <c r="M31" i="15"/>
  <c r="X30" i="15"/>
  <c r="M30" i="15"/>
  <c r="X29" i="15"/>
  <c r="M29" i="15"/>
  <c r="X28" i="15"/>
  <c r="M28" i="15"/>
  <c r="X27" i="15"/>
  <c r="M27" i="15"/>
  <c r="X26" i="15"/>
  <c r="M26" i="15"/>
  <c r="X25" i="15"/>
  <c r="M25" i="15"/>
  <c r="X24" i="15"/>
  <c r="M24" i="15"/>
  <c r="X23" i="15"/>
  <c r="M23" i="15"/>
  <c r="X22" i="15"/>
  <c r="M22" i="15"/>
  <c r="X21" i="15"/>
  <c r="M21" i="15"/>
  <c r="X20" i="15"/>
  <c r="M20" i="15"/>
  <c r="X19" i="15"/>
  <c r="M19" i="15"/>
  <c r="X18" i="15"/>
  <c r="M18" i="15"/>
  <c r="X17" i="15"/>
  <c r="M17" i="15"/>
  <c r="X16" i="15"/>
  <c r="M16" i="15"/>
  <c r="X15" i="15"/>
  <c r="M15" i="15"/>
  <c r="X14" i="15"/>
  <c r="M14" i="15"/>
  <c r="X13" i="15"/>
  <c r="M13" i="15"/>
  <c r="X12" i="15"/>
  <c r="M12" i="15"/>
  <c r="X8" i="15"/>
  <c r="W8" i="15"/>
  <c r="V8" i="15"/>
  <c r="U8" i="15"/>
  <c r="T8" i="15"/>
  <c r="S8" i="15"/>
  <c r="R8" i="15"/>
  <c r="Q8" i="15"/>
  <c r="P8" i="15"/>
  <c r="O8" i="15"/>
  <c r="N8" i="15"/>
  <c r="M8" i="15"/>
  <c r="L8" i="15"/>
  <c r="K8" i="15"/>
  <c r="J8" i="15"/>
  <c r="I8" i="15"/>
  <c r="H8" i="15"/>
  <c r="G8" i="15"/>
  <c r="F8" i="15"/>
  <c r="E8" i="15"/>
  <c r="D8" i="15"/>
  <c r="C8" i="15"/>
  <c r="B8" i="15"/>
  <c r="K2" i="22" l="1"/>
  <c r="L2" i="22" s="1"/>
  <c r="J2" i="22"/>
  <c r="Q2" i="22"/>
  <c r="R2" i="22" s="1"/>
  <c r="P2" i="22"/>
  <c r="O8" i="10"/>
  <c r="P8" i="10"/>
  <c r="Q8" i="10"/>
  <c r="R8" i="10"/>
  <c r="S8" i="10"/>
  <c r="T8" i="10"/>
  <c r="U8" i="10"/>
  <c r="V8" i="10"/>
  <c r="D8" i="10"/>
  <c r="E8" i="10"/>
  <c r="F8" i="10"/>
  <c r="G8" i="10"/>
  <c r="H8" i="10"/>
  <c r="I8" i="10"/>
  <c r="J8" i="10"/>
  <c r="K8" i="10"/>
  <c r="O8" i="9"/>
  <c r="P8" i="9"/>
  <c r="Q8" i="9"/>
  <c r="R8" i="9"/>
  <c r="S8" i="9"/>
  <c r="T8" i="9"/>
  <c r="U8" i="9"/>
  <c r="D8" i="9"/>
  <c r="E8" i="9"/>
  <c r="F8" i="9"/>
  <c r="G8" i="9"/>
  <c r="H8" i="9"/>
  <c r="I8" i="9"/>
  <c r="J8" i="9"/>
  <c r="D8" i="8"/>
  <c r="E8" i="8"/>
  <c r="F8" i="8"/>
  <c r="G8" i="8"/>
  <c r="H8" i="8"/>
  <c r="I8" i="8"/>
  <c r="J8" i="8"/>
  <c r="O8" i="8"/>
  <c r="P8" i="8"/>
  <c r="Q8" i="8"/>
  <c r="R8" i="8"/>
  <c r="S8" i="8"/>
  <c r="T8" i="8"/>
  <c r="U8" i="8"/>
  <c r="O8" i="7"/>
  <c r="P8" i="7"/>
  <c r="Q8" i="7"/>
  <c r="R8" i="7"/>
  <c r="S8" i="7"/>
  <c r="T8" i="7"/>
  <c r="U8" i="7"/>
  <c r="M204" i="12"/>
  <c r="O8" i="6"/>
  <c r="P8" i="6"/>
  <c r="Q8" i="6"/>
  <c r="R8" i="6"/>
  <c r="S8" i="6"/>
  <c r="T8" i="6"/>
  <c r="U8" i="6"/>
  <c r="X13" i="12"/>
  <c r="Y13" i="12"/>
  <c r="Z13" i="12"/>
  <c r="AA13" i="12"/>
  <c r="AB13" i="12"/>
  <c r="AC13" i="12"/>
  <c r="AD13" i="12"/>
  <c r="AE13" i="12"/>
  <c r="AF13" i="12"/>
  <c r="AG13" i="12"/>
  <c r="X14" i="12"/>
  <c r="Y14" i="12"/>
  <c r="Z14" i="12"/>
  <c r="AA14" i="12"/>
  <c r="AB14" i="12"/>
  <c r="AC14" i="12"/>
  <c r="AD14" i="12"/>
  <c r="AE14" i="12"/>
  <c r="AF14" i="12"/>
  <c r="AG14" i="12"/>
  <c r="X15" i="12"/>
  <c r="Y15" i="12"/>
  <c r="Z15" i="12"/>
  <c r="AA15" i="12"/>
  <c r="AB15" i="12"/>
  <c r="AC15" i="12"/>
  <c r="AD15" i="12"/>
  <c r="AE15" i="12"/>
  <c r="AF15" i="12"/>
  <c r="AG15" i="12"/>
  <c r="X16" i="12"/>
  <c r="Y16" i="12"/>
  <c r="Z16" i="12"/>
  <c r="AA16" i="12"/>
  <c r="AB16" i="12"/>
  <c r="AC16" i="12"/>
  <c r="AD16" i="12"/>
  <c r="AE16" i="12"/>
  <c r="AF16" i="12"/>
  <c r="AG16" i="12"/>
  <c r="X17" i="12"/>
  <c r="Y17" i="12"/>
  <c r="Z17" i="12"/>
  <c r="AA17" i="12"/>
  <c r="AB17" i="12"/>
  <c r="AC17" i="12"/>
  <c r="AD17" i="12"/>
  <c r="AE17" i="12"/>
  <c r="AF17" i="12"/>
  <c r="AG17" i="12"/>
  <c r="X18" i="12"/>
  <c r="Y18" i="12"/>
  <c r="Z18" i="12"/>
  <c r="AA18" i="12"/>
  <c r="AB18" i="12"/>
  <c r="AC18" i="12"/>
  <c r="AD18" i="12"/>
  <c r="AE18" i="12"/>
  <c r="AF18" i="12"/>
  <c r="AG18" i="12"/>
  <c r="X19" i="12"/>
  <c r="Y19" i="12"/>
  <c r="Z19" i="12"/>
  <c r="AA19" i="12"/>
  <c r="AB19" i="12"/>
  <c r="AC19" i="12"/>
  <c r="AD19" i="12"/>
  <c r="AE19" i="12"/>
  <c r="AF19" i="12"/>
  <c r="AG19" i="12"/>
  <c r="X20" i="12"/>
  <c r="Y20" i="12"/>
  <c r="Z20" i="12"/>
  <c r="AA20" i="12"/>
  <c r="AB20" i="12"/>
  <c r="AC20" i="12"/>
  <c r="AD20" i="12"/>
  <c r="AE20" i="12"/>
  <c r="AF20" i="12"/>
  <c r="AG20" i="12"/>
  <c r="X21" i="12"/>
  <c r="Y21" i="12"/>
  <c r="Z21" i="12"/>
  <c r="AA21" i="12"/>
  <c r="AB21" i="12"/>
  <c r="AC21" i="12"/>
  <c r="AD21" i="12"/>
  <c r="AE21" i="12"/>
  <c r="AF21" i="12"/>
  <c r="AG21" i="12"/>
  <c r="X22" i="12"/>
  <c r="Y22" i="12"/>
  <c r="Z22" i="12"/>
  <c r="AA22" i="12"/>
  <c r="AB22" i="12"/>
  <c r="AC22" i="12"/>
  <c r="AD22" i="12"/>
  <c r="AE22" i="12"/>
  <c r="AF22" i="12"/>
  <c r="AG22" i="12"/>
  <c r="X23" i="12"/>
  <c r="Y23" i="12"/>
  <c r="Z23" i="12"/>
  <c r="AA23" i="12"/>
  <c r="AB23" i="12"/>
  <c r="AC23" i="12"/>
  <c r="AD23" i="12"/>
  <c r="AE23" i="12"/>
  <c r="AF23" i="12"/>
  <c r="AG23" i="12"/>
  <c r="X24" i="12"/>
  <c r="Y24" i="12"/>
  <c r="Z24" i="12"/>
  <c r="AA24" i="12"/>
  <c r="AB24" i="12"/>
  <c r="AC24" i="12"/>
  <c r="AD24" i="12"/>
  <c r="AE24" i="12"/>
  <c r="AF24" i="12"/>
  <c r="AG24" i="12"/>
  <c r="X25" i="12"/>
  <c r="Y25" i="12"/>
  <c r="Z25" i="12"/>
  <c r="AA25" i="12"/>
  <c r="AB25" i="12"/>
  <c r="AC25" i="12"/>
  <c r="AD25" i="12"/>
  <c r="AE25" i="12"/>
  <c r="AF25" i="12"/>
  <c r="AG25" i="12"/>
  <c r="X26" i="12"/>
  <c r="Y26" i="12"/>
  <c r="Z26" i="12"/>
  <c r="AA26" i="12"/>
  <c r="AB26" i="12"/>
  <c r="AC26" i="12"/>
  <c r="AD26" i="12"/>
  <c r="AE26" i="12"/>
  <c r="AF26" i="12"/>
  <c r="AG26" i="12"/>
  <c r="X27" i="12"/>
  <c r="Y27" i="12"/>
  <c r="Z27" i="12"/>
  <c r="AA27" i="12"/>
  <c r="AB27" i="12"/>
  <c r="AC27" i="12"/>
  <c r="AD27" i="12"/>
  <c r="AE27" i="12"/>
  <c r="AF27" i="12"/>
  <c r="AG27" i="12"/>
  <c r="X28" i="12"/>
  <c r="Y28" i="12"/>
  <c r="Z28" i="12"/>
  <c r="AA28" i="12"/>
  <c r="AB28" i="12"/>
  <c r="AC28" i="12"/>
  <c r="AD28" i="12"/>
  <c r="AE28" i="12"/>
  <c r="AF28" i="12"/>
  <c r="AG28" i="12"/>
  <c r="X29" i="12"/>
  <c r="Y29" i="12"/>
  <c r="Z29" i="12"/>
  <c r="AA29" i="12"/>
  <c r="AB29" i="12"/>
  <c r="AC29" i="12"/>
  <c r="AD29" i="12"/>
  <c r="AE29" i="12"/>
  <c r="AF29" i="12"/>
  <c r="AG29" i="12"/>
  <c r="X30" i="12"/>
  <c r="Y30" i="12"/>
  <c r="Z30" i="12"/>
  <c r="AA30" i="12"/>
  <c r="AB30" i="12"/>
  <c r="AC30" i="12"/>
  <c r="AD30" i="12"/>
  <c r="AE30" i="12"/>
  <c r="AF30" i="12"/>
  <c r="AG30" i="12"/>
  <c r="X31" i="12"/>
  <c r="Y31" i="12"/>
  <c r="Z31" i="12"/>
  <c r="AA31" i="12"/>
  <c r="AB31" i="12"/>
  <c r="AC31" i="12"/>
  <c r="AD31" i="12"/>
  <c r="AE31" i="12"/>
  <c r="AF31" i="12"/>
  <c r="AG31" i="12"/>
  <c r="X32" i="12"/>
  <c r="Y32" i="12"/>
  <c r="Z32" i="12"/>
  <c r="AA32" i="12"/>
  <c r="AB32" i="12"/>
  <c r="AC32" i="12"/>
  <c r="AD32" i="12"/>
  <c r="AE32" i="12"/>
  <c r="AF32" i="12"/>
  <c r="AG32" i="12"/>
  <c r="X33" i="12"/>
  <c r="Y33" i="12"/>
  <c r="Z33" i="12"/>
  <c r="AA33" i="12"/>
  <c r="AB33" i="12"/>
  <c r="AC33" i="12"/>
  <c r="AD33" i="12"/>
  <c r="AE33" i="12"/>
  <c r="AF33" i="12"/>
  <c r="AG33" i="12"/>
  <c r="X34" i="12"/>
  <c r="Y34" i="12"/>
  <c r="Z34" i="12"/>
  <c r="AA34" i="12"/>
  <c r="AB34" i="12"/>
  <c r="AC34" i="12"/>
  <c r="AD34" i="12"/>
  <c r="AE34" i="12"/>
  <c r="AF34" i="12"/>
  <c r="AG34" i="12"/>
  <c r="X35" i="12"/>
  <c r="Y35" i="12"/>
  <c r="Z35" i="12"/>
  <c r="AA35" i="12"/>
  <c r="AB35" i="12"/>
  <c r="AC35" i="12"/>
  <c r="AD35" i="12"/>
  <c r="AE35" i="12"/>
  <c r="AF35" i="12"/>
  <c r="AG35" i="12"/>
  <c r="X36" i="12"/>
  <c r="Y36" i="12"/>
  <c r="Z36" i="12"/>
  <c r="AA36" i="12"/>
  <c r="AB36" i="12"/>
  <c r="AC36" i="12"/>
  <c r="AD36" i="12"/>
  <c r="AE36" i="12"/>
  <c r="AF36" i="12"/>
  <c r="AG36" i="12"/>
  <c r="X37" i="12"/>
  <c r="Y37" i="12"/>
  <c r="Z37" i="12"/>
  <c r="AA37" i="12"/>
  <c r="AB37" i="12"/>
  <c r="AC37" i="12"/>
  <c r="AD37" i="12"/>
  <c r="AE37" i="12"/>
  <c r="AF37" i="12"/>
  <c r="AG37" i="12"/>
  <c r="X38" i="12"/>
  <c r="Y38" i="12"/>
  <c r="Z38" i="12"/>
  <c r="AA38" i="12"/>
  <c r="AB38" i="12"/>
  <c r="AC38" i="12"/>
  <c r="AD38" i="12"/>
  <c r="AE38" i="12"/>
  <c r="AF38" i="12"/>
  <c r="AG38" i="12"/>
  <c r="X39" i="12"/>
  <c r="Y39" i="12"/>
  <c r="Z39" i="12"/>
  <c r="AA39" i="12"/>
  <c r="AB39" i="12"/>
  <c r="AC39" i="12"/>
  <c r="AD39" i="12"/>
  <c r="AE39" i="12"/>
  <c r="AF39" i="12"/>
  <c r="AG39" i="12"/>
  <c r="X40" i="12"/>
  <c r="Y40" i="12"/>
  <c r="Z40" i="12"/>
  <c r="AA40" i="12"/>
  <c r="AB40" i="12"/>
  <c r="AC40" i="12"/>
  <c r="AD40" i="12"/>
  <c r="AE40" i="12"/>
  <c r="AF40" i="12"/>
  <c r="AG40" i="12"/>
  <c r="X41" i="12"/>
  <c r="Y41" i="12"/>
  <c r="Z41" i="12"/>
  <c r="AA41" i="12"/>
  <c r="AB41" i="12"/>
  <c r="AC41" i="12"/>
  <c r="AD41" i="12"/>
  <c r="AE41" i="12"/>
  <c r="AF41" i="12"/>
  <c r="AG41" i="12"/>
  <c r="X42" i="12"/>
  <c r="Y42" i="12"/>
  <c r="Z42" i="12"/>
  <c r="AA42" i="12"/>
  <c r="AB42" i="12"/>
  <c r="AC42" i="12"/>
  <c r="AD42" i="12"/>
  <c r="AE42" i="12"/>
  <c r="AF42" i="12"/>
  <c r="AG42" i="12"/>
  <c r="X43" i="12"/>
  <c r="Y43" i="12"/>
  <c r="Z43" i="12"/>
  <c r="AA43" i="12"/>
  <c r="AB43" i="12"/>
  <c r="AC43" i="12"/>
  <c r="AD43" i="12"/>
  <c r="AE43" i="12"/>
  <c r="AF43" i="12"/>
  <c r="AG43" i="12"/>
  <c r="X44" i="12"/>
  <c r="Y44" i="12"/>
  <c r="Z44" i="12"/>
  <c r="AA44" i="12"/>
  <c r="AB44" i="12"/>
  <c r="AC44" i="12"/>
  <c r="AD44" i="12"/>
  <c r="AE44" i="12"/>
  <c r="AF44" i="12"/>
  <c r="AG44" i="12"/>
  <c r="X45" i="12"/>
  <c r="Y45" i="12"/>
  <c r="Z45" i="12"/>
  <c r="AA45" i="12"/>
  <c r="AB45" i="12"/>
  <c r="AC45" i="12"/>
  <c r="AD45" i="12"/>
  <c r="AE45" i="12"/>
  <c r="AF45" i="12"/>
  <c r="AG45" i="12"/>
  <c r="X46" i="12"/>
  <c r="Y46" i="12"/>
  <c r="Z46" i="12"/>
  <c r="AA46" i="12"/>
  <c r="AB46" i="12"/>
  <c r="AC46" i="12"/>
  <c r="AD46" i="12"/>
  <c r="AE46" i="12"/>
  <c r="AF46" i="12"/>
  <c r="AG46" i="12"/>
  <c r="X47" i="12"/>
  <c r="Y47" i="12"/>
  <c r="Z47" i="12"/>
  <c r="AA47" i="12"/>
  <c r="AB47" i="12"/>
  <c r="AC47" i="12"/>
  <c r="AD47" i="12"/>
  <c r="AE47" i="12"/>
  <c r="AF47" i="12"/>
  <c r="AG47" i="12"/>
  <c r="X48" i="12"/>
  <c r="Y48" i="12"/>
  <c r="Z48" i="12"/>
  <c r="AA48" i="12"/>
  <c r="AB48" i="12"/>
  <c r="AC48" i="12"/>
  <c r="AD48" i="12"/>
  <c r="AE48" i="12"/>
  <c r="AF48" i="12"/>
  <c r="AG48" i="12"/>
  <c r="X49" i="12"/>
  <c r="Y49" i="12"/>
  <c r="Z49" i="12"/>
  <c r="AA49" i="12"/>
  <c r="AB49" i="12"/>
  <c r="AC49" i="12"/>
  <c r="AD49" i="12"/>
  <c r="AE49" i="12"/>
  <c r="AF49" i="12"/>
  <c r="AG49" i="12"/>
  <c r="X50" i="12"/>
  <c r="Y50" i="12"/>
  <c r="Z50" i="12"/>
  <c r="AA50" i="12"/>
  <c r="AB50" i="12"/>
  <c r="AC50" i="12"/>
  <c r="AD50" i="12"/>
  <c r="AE50" i="12"/>
  <c r="AF50" i="12"/>
  <c r="AG50" i="12"/>
  <c r="X51" i="12"/>
  <c r="Y51" i="12"/>
  <c r="Z51" i="12"/>
  <c r="AA51" i="12"/>
  <c r="AB51" i="12"/>
  <c r="AC51" i="12"/>
  <c r="AD51" i="12"/>
  <c r="AE51" i="12"/>
  <c r="AF51" i="12"/>
  <c r="AG51" i="12"/>
  <c r="X52" i="12"/>
  <c r="Y52" i="12"/>
  <c r="Z52" i="12"/>
  <c r="AA52" i="12"/>
  <c r="AB52" i="12"/>
  <c r="AC52" i="12"/>
  <c r="AD52" i="12"/>
  <c r="AE52" i="12"/>
  <c r="AF52" i="12"/>
  <c r="AG52" i="12"/>
  <c r="X53" i="12"/>
  <c r="Y53" i="12"/>
  <c r="Z53" i="12"/>
  <c r="AA53" i="12"/>
  <c r="AB53" i="12"/>
  <c r="AC53" i="12"/>
  <c r="AD53" i="12"/>
  <c r="AE53" i="12"/>
  <c r="AF53" i="12"/>
  <c r="AG53" i="12"/>
  <c r="X54" i="12"/>
  <c r="Y54" i="12"/>
  <c r="Z54" i="12"/>
  <c r="AA54" i="12"/>
  <c r="AB54" i="12"/>
  <c r="AC54" i="12"/>
  <c r="AD54" i="12"/>
  <c r="AE54" i="12"/>
  <c r="AF54" i="12"/>
  <c r="AG54" i="12"/>
  <c r="X55" i="12"/>
  <c r="Y55" i="12"/>
  <c r="Z55" i="12"/>
  <c r="AA55" i="12"/>
  <c r="AB55" i="12"/>
  <c r="AC55" i="12"/>
  <c r="AD55" i="12"/>
  <c r="AE55" i="12"/>
  <c r="AF55" i="12"/>
  <c r="AG55" i="12"/>
  <c r="X56" i="12"/>
  <c r="Y56" i="12"/>
  <c r="Z56" i="12"/>
  <c r="AA56" i="12"/>
  <c r="AB56" i="12"/>
  <c r="AC56" i="12"/>
  <c r="AD56" i="12"/>
  <c r="AE56" i="12"/>
  <c r="AF56" i="12"/>
  <c r="AG56" i="12"/>
  <c r="X57" i="12"/>
  <c r="Y57" i="12"/>
  <c r="Z57" i="12"/>
  <c r="AA57" i="12"/>
  <c r="AB57" i="12"/>
  <c r="AC57" i="12"/>
  <c r="AD57" i="12"/>
  <c r="AE57" i="12"/>
  <c r="AF57" i="12"/>
  <c r="AG57" i="12"/>
  <c r="X58" i="12"/>
  <c r="Y58" i="12"/>
  <c r="Z58" i="12"/>
  <c r="AA58" i="12"/>
  <c r="AB58" i="12"/>
  <c r="AC58" i="12"/>
  <c r="AD58" i="12"/>
  <c r="AE58" i="12"/>
  <c r="AF58" i="12"/>
  <c r="AG58" i="12"/>
  <c r="X59" i="12"/>
  <c r="Y59" i="12"/>
  <c r="Z59" i="12"/>
  <c r="AA59" i="12"/>
  <c r="AB59" i="12"/>
  <c r="AC59" i="12"/>
  <c r="AD59" i="12"/>
  <c r="AE59" i="12"/>
  <c r="AF59" i="12"/>
  <c r="AG59" i="12"/>
  <c r="X60" i="12"/>
  <c r="Y60" i="12"/>
  <c r="Z60" i="12"/>
  <c r="AA60" i="12"/>
  <c r="AB60" i="12"/>
  <c r="AC60" i="12"/>
  <c r="AD60" i="12"/>
  <c r="AE60" i="12"/>
  <c r="AF60" i="12"/>
  <c r="AG60" i="12"/>
  <c r="X61" i="12"/>
  <c r="Y61" i="12"/>
  <c r="Z61" i="12"/>
  <c r="AA61" i="12"/>
  <c r="AB61" i="12"/>
  <c r="AC61" i="12"/>
  <c r="AD61" i="12"/>
  <c r="AE61" i="12"/>
  <c r="AF61" i="12"/>
  <c r="AG61" i="12"/>
  <c r="X62" i="12"/>
  <c r="Y62" i="12"/>
  <c r="Z62" i="12"/>
  <c r="AA62" i="12"/>
  <c r="AB62" i="12"/>
  <c r="AC62" i="12"/>
  <c r="AD62" i="12"/>
  <c r="AE62" i="12"/>
  <c r="AF62" i="12"/>
  <c r="AG62" i="12"/>
  <c r="X63" i="12"/>
  <c r="Y63" i="12"/>
  <c r="Z63" i="12"/>
  <c r="AA63" i="12"/>
  <c r="AB63" i="12"/>
  <c r="AC63" i="12"/>
  <c r="AD63" i="12"/>
  <c r="AE63" i="12"/>
  <c r="AF63" i="12"/>
  <c r="AG63" i="12"/>
  <c r="X64" i="12"/>
  <c r="Y64" i="12"/>
  <c r="Z64" i="12"/>
  <c r="AA64" i="12"/>
  <c r="AB64" i="12"/>
  <c r="AC64" i="12"/>
  <c r="AD64" i="12"/>
  <c r="AE64" i="12"/>
  <c r="AF64" i="12"/>
  <c r="AG64" i="12"/>
  <c r="X65" i="12"/>
  <c r="Y65" i="12"/>
  <c r="Z65" i="12"/>
  <c r="AA65" i="12"/>
  <c r="AB65" i="12"/>
  <c r="AC65" i="12"/>
  <c r="AD65" i="12"/>
  <c r="AE65" i="12"/>
  <c r="AF65" i="12"/>
  <c r="AG65" i="12"/>
  <c r="X66" i="12"/>
  <c r="Y66" i="12"/>
  <c r="Z66" i="12"/>
  <c r="AA66" i="12"/>
  <c r="AB66" i="12"/>
  <c r="AC66" i="12"/>
  <c r="AD66" i="12"/>
  <c r="AE66" i="12"/>
  <c r="AF66" i="12"/>
  <c r="AG66" i="12"/>
  <c r="X67" i="12"/>
  <c r="Y67" i="12"/>
  <c r="Z67" i="12"/>
  <c r="AA67" i="12"/>
  <c r="AB67" i="12"/>
  <c r="AC67" i="12"/>
  <c r="AD67" i="12"/>
  <c r="AE67" i="12"/>
  <c r="AF67" i="12"/>
  <c r="AG67" i="12"/>
  <c r="X68" i="12"/>
  <c r="Y68" i="12"/>
  <c r="Z68" i="12"/>
  <c r="AA68" i="12"/>
  <c r="AB68" i="12"/>
  <c r="AC68" i="12"/>
  <c r="AD68" i="12"/>
  <c r="AE68" i="12"/>
  <c r="AF68" i="12"/>
  <c r="AG68" i="12"/>
  <c r="X69" i="12"/>
  <c r="Y69" i="12"/>
  <c r="Z69" i="12"/>
  <c r="AA69" i="12"/>
  <c r="AB69" i="12"/>
  <c r="AC69" i="12"/>
  <c r="AD69" i="12"/>
  <c r="AE69" i="12"/>
  <c r="AF69" i="12"/>
  <c r="AG69" i="12"/>
  <c r="X70" i="12"/>
  <c r="Y70" i="12"/>
  <c r="Z70" i="12"/>
  <c r="AA70" i="12"/>
  <c r="AB70" i="12"/>
  <c r="AC70" i="12"/>
  <c r="AD70" i="12"/>
  <c r="AE70" i="12"/>
  <c r="AF70" i="12"/>
  <c r="AG70" i="12"/>
  <c r="X71" i="12"/>
  <c r="Y71" i="12"/>
  <c r="Z71" i="12"/>
  <c r="AA71" i="12"/>
  <c r="AB71" i="12"/>
  <c r="AC71" i="12"/>
  <c r="AD71" i="12"/>
  <c r="AE71" i="12"/>
  <c r="AF71" i="12"/>
  <c r="AG71" i="12"/>
  <c r="X72" i="12"/>
  <c r="Y72" i="12"/>
  <c r="Z72" i="12"/>
  <c r="AA72" i="12"/>
  <c r="AB72" i="12"/>
  <c r="AC72" i="12"/>
  <c r="AD72" i="12"/>
  <c r="AE72" i="12"/>
  <c r="AF72" i="12"/>
  <c r="AG72" i="12"/>
  <c r="X73" i="12"/>
  <c r="Y73" i="12"/>
  <c r="Z73" i="12"/>
  <c r="AA73" i="12"/>
  <c r="AB73" i="12"/>
  <c r="AC73" i="12"/>
  <c r="AD73" i="12"/>
  <c r="AE73" i="12"/>
  <c r="AF73" i="12"/>
  <c r="AG73" i="12"/>
  <c r="X74" i="12"/>
  <c r="Y74" i="12"/>
  <c r="Z74" i="12"/>
  <c r="AA74" i="12"/>
  <c r="AB74" i="12"/>
  <c r="AC74" i="12"/>
  <c r="AD74" i="12"/>
  <c r="AE74" i="12"/>
  <c r="AF74" i="12"/>
  <c r="AG74" i="12"/>
  <c r="X75" i="12"/>
  <c r="Y75" i="12"/>
  <c r="Z75" i="12"/>
  <c r="AA75" i="12"/>
  <c r="AB75" i="12"/>
  <c r="AC75" i="12"/>
  <c r="AD75" i="12"/>
  <c r="AE75" i="12"/>
  <c r="AF75" i="12"/>
  <c r="AG75" i="12"/>
  <c r="X76" i="12"/>
  <c r="Y76" i="12"/>
  <c r="Z76" i="12"/>
  <c r="AA76" i="12"/>
  <c r="AB76" i="12"/>
  <c r="AC76" i="12"/>
  <c r="AD76" i="12"/>
  <c r="AE76" i="12"/>
  <c r="AF76" i="12"/>
  <c r="AG76" i="12"/>
  <c r="X77" i="12"/>
  <c r="Y77" i="12"/>
  <c r="Z77" i="12"/>
  <c r="AA77" i="12"/>
  <c r="AB77" i="12"/>
  <c r="AC77" i="12"/>
  <c r="AD77" i="12"/>
  <c r="AE77" i="12"/>
  <c r="AF77" i="12"/>
  <c r="AG77" i="12"/>
  <c r="X78" i="12"/>
  <c r="Y78" i="12"/>
  <c r="Z78" i="12"/>
  <c r="AA78" i="12"/>
  <c r="AB78" i="12"/>
  <c r="AC78" i="12"/>
  <c r="AD78" i="12"/>
  <c r="AE78" i="12"/>
  <c r="AF78" i="12"/>
  <c r="AG78" i="12"/>
  <c r="X79" i="12"/>
  <c r="Y79" i="12"/>
  <c r="Z79" i="12"/>
  <c r="AA79" i="12"/>
  <c r="AB79" i="12"/>
  <c r="AC79" i="12"/>
  <c r="AD79" i="12"/>
  <c r="AE79" i="12"/>
  <c r="AF79" i="12"/>
  <c r="AG79" i="12"/>
  <c r="X80" i="12"/>
  <c r="Y80" i="12"/>
  <c r="Z80" i="12"/>
  <c r="AA80" i="12"/>
  <c r="AB80" i="12"/>
  <c r="AC80" i="12"/>
  <c r="AD80" i="12"/>
  <c r="AE80" i="12"/>
  <c r="AF80" i="12"/>
  <c r="AG80" i="12"/>
  <c r="X81" i="12"/>
  <c r="Y81" i="12"/>
  <c r="Z81" i="12"/>
  <c r="AA81" i="12"/>
  <c r="AB81" i="12"/>
  <c r="AC81" i="12"/>
  <c r="AD81" i="12"/>
  <c r="AE81" i="12"/>
  <c r="AF81" i="12"/>
  <c r="AG81" i="12"/>
  <c r="X82" i="12"/>
  <c r="Y82" i="12"/>
  <c r="Z82" i="12"/>
  <c r="AA82" i="12"/>
  <c r="AB82" i="12"/>
  <c r="AC82" i="12"/>
  <c r="AD82" i="12"/>
  <c r="AE82" i="12"/>
  <c r="AF82" i="12"/>
  <c r="AG82" i="12"/>
  <c r="X83" i="12"/>
  <c r="Y83" i="12"/>
  <c r="Z83" i="12"/>
  <c r="AA83" i="12"/>
  <c r="AB83" i="12"/>
  <c r="AC83" i="12"/>
  <c r="AD83" i="12"/>
  <c r="AE83" i="12"/>
  <c r="AF83" i="12"/>
  <c r="AG83" i="12"/>
  <c r="X84" i="12"/>
  <c r="Y84" i="12"/>
  <c r="Z84" i="12"/>
  <c r="AA84" i="12"/>
  <c r="AB84" i="12"/>
  <c r="AC84" i="12"/>
  <c r="AD84" i="12"/>
  <c r="AE84" i="12"/>
  <c r="AF84" i="12"/>
  <c r="AG84" i="12"/>
  <c r="X85" i="12"/>
  <c r="Y85" i="12"/>
  <c r="Z85" i="12"/>
  <c r="AA85" i="12"/>
  <c r="AB85" i="12"/>
  <c r="AC85" i="12"/>
  <c r="AD85" i="12"/>
  <c r="AE85" i="12"/>
  <c r="AF85" i="12"/>
  <c r="AG85" i="12"/>
  <c r="X86" i="12"/>
  <c r="Y86" i="12"/>
  <c r="Z86" i="12"/>
  <c r="AA86" i="12"/>
  <c r="AB86" i="12"/>
  <c r="AC86" i="12"/>
  <c r="AD86" i="12"/>
  <c r="AE86" i="12"/>
  <c r="AF86" i="12"/>
  <c r="AG86" i="12"/>
  <c r="X87" i="12"/>
  <c r="Y87" i="12"/>
  <c r="Z87" i="12"/>
  <c r="AA87" i="12"/>
  <c r="AB87" i="12"/>
  <c r="AC87" i="12"/>
  <c r="AD87" i="12"/>
  <c r="AE87" i="12"/>
  <c r="AF87" i="12"/>
  <c r="AG87" i="12"/>
  <c r="X88" i="12"/>
  <c r="Y88" i="12"/>
  <c r="Z88" i="12"/>
  <c r="AA88" i="12"/>
  <c r="AB88" i="12"/>
  <c r="AC88" i="12"/>
  <c r="AD88" i="12"/>
  <c r="AE88" i="12"/>
  <c r="AF88" i="12"/>
  <c r="AG88" i="12"/>
  <c r="X89" i="12"/>
  <c r="Y89" i="12"/>
  <c r="Z89" i="12"/>
  <c r="AA89" i="12"/>
  <c r="AB89" i="12"/>
  <c r="AC89" i="12"/>
  <c r="AD89" i="12"/>
  <c r="AE89" i="12"/>
  <c r="AF89" i="12"/>
  <c r="AG89" i="12"/>
  <c r="X90" i="12"/>
  <c r="Y90" i="12"/>
  <c r="Z90" i="12"/>
  <c r="AA90" i="12"/>
  <c r="AB90" i="12"/>
  <c r="AC90" i="12"/>
  <c r="AD90" i="12"/>
  <c r="AE90" i="12"/>
  <c r="AF90" i="12"/>
  <c r="AG90" i="12"/>
  <c r="X91" i="12"/>
  <c r="Y91" i="12"/>
  <c r="Z91" i="12"/>
  <c r="AA91" i="12"/>
  <c r="AB91" i="12"/>
  <c r="AC91" i="12"/>
  <c r="AD91" i="12"/>
  <c r="AE91" i="12"/>
  <c r="AF91" i="12"/>
  <c r="AG91" i="12"/>
  <c r="X92" i="12"/>
  <c r="Y92" i="12"/>
  <c r="Z92" i="12"/>
  <c r="AA92" i="12"/>
  <c r="AB92" i="12"/>
  <c r="AC92" i="12"/>
  <c r="AD92" i="12"/>
  <c r="AE92" i="12"/>
  <c r="AF92" i="12"/>
  <c r="AG92" i="12"/>
  <c r="X93" i="12"/>
  <c r="Y93" i="12"/>
  <c r="Z93" i="12"/>
  <c r="AA93" i="12"/>
  <c r="AB93" i="12"/>
  <c r="AC93" i="12"/>
  <c r="AD93" i="12"/>
  <c r="AE93" i="12"/>
  <c r="AF93" i="12"/>
  <c r="AG93" i="12"/>
  <c r="X94" i="12"/>
  <c r="Y94" i="12"/>
  <c r="Z94" i="12"/>
  <c r="AA94" i="12"/>
  <c r="AB94" i="12"/>
  <c r="AC94" i="12"/>
  <c r="AD94" i="12"/>
  <c r="AE94" i="12"/>
  <c r="AF94" i="12"/>
  <c r="AG94" i="12"/>
  <c r="X95" i="12"/>
  <c r="Y95" i="12"/>
  <c r="Z95" i="12"/>
  <c r="AA95" i="12"/>
  <c r="AB95" i="12"/>
  <c r="AC95" i="12"/>
  <c r="AD95" i="12"/>
  <c r="AE95" i="12"/>
  <c r="AF95" i="12"/>
  <c r="AG95" i="12"/>
  <c r="X96" i="12"/>
  <c r="Y96" i="12"/>
  <c r="Z96" i="12"/>
  <c r="AA96" i="12"/>
  <c r="AB96" i="12"/>
  <c r="AC96" i="12"/>
  <c r="AD96" i="12"/>
  <c r="AE96" i="12"/>
  <c r="AF96" i="12"/>
  <c r="AG96" i="12"/>
  <c r="X97" i="12"/>
  <c r="Y97" i="12"/>
  <c r="Z97" i="12"/>
  <c r="AA97" i="12"/>
  <c r="AB97" i="12"/>
  <c r="AC97" i="12"/>
  <c r="AD97" i="12"/>
  <c r="AE97" i="12"/>
  <c r="AF97" i="12"/>
  <c r="AG97" i="12"/>
  <c r="X98" i="12"/>
  <c r="Y98" i="12"/>
  <c r="Z98" i="12"/>
  <c r="AA98" i="12"/>
  <c r="AB98" i="12"/>
  <c r="AC98" i="12"/>
  <c r="AD98" i="12"/>
  <c r="AE98" i="12"/>
  <c r="AF98" i="12"/>
  <c r="AG98" i="12"/>
  <c r="X99" i="12"/>
  <c r="Y99" i="12"/>
  <c r="Z99" i="12"/>
  <c r="AA99" i="12"/>
  <c r="AB99" i="12"/>
  <c r="AC99" i="12"/>
  <c r="AD99" i="12"/>
  <c r="AE99" i="12"/>
  <c r="AF99" i="12"/>
  <c r="AG99" i="12"/>
  <c r="X100" i="12"/>
  <c r="Y100" i="12"/>
  <c r="Z100" i="12"/>
  <c r="AA100" i="12"/>
  <c r="AB100" i="12"/>
  <c r="AC100" i="12"/>
  <c r="AD100" i="12"/>
  <c r="AE100" i="12"/>
  <c r="AF100" i="12"/>
  <c r="AG100" i="12"/>
  <c r="X101" i="12"/>
  <c r="Y101" i="12"/>
  <c r="Z101" i="12"/>
  <c r="AA101" i="12"/>
  <c r="AB101" i="12"/>
  <c r="AC101" i="12"/>
  <c r="AD101" i="12"/>
  <c r="AE101" i="12"/>
  <c r="AF101" i="12"/>
  <c r="AG101" i="12"/>
  <c r="X102" i="12"/>
  <c r="Y102" i="12"/>
  <c r="Z102" i="12"/>
  <c r="AA102" i="12"/>
  <c r="AB102" i="12"/>
  <c r="AC102" i="12"/>
  <c r="AD102" i="12"/>
  <c r="AE102" i="12"/>
  <c r="AF102" i="12"/>
  <c r="AG102" i="12"/>
  <c r="X103" i="12"/>
  <c r="Y103" i="12"/>
  <c r="Z103" i="12"/>
  <c r="AA103" i="12"/>
  <c r="AB103" i="12"/>
  <c r="AC103" i="12"/>
  <c r="AD103" i="12"/>
  <c r="AE103" i="12"/>
  <c r="AF103" i="12"/>
  <c r="AG103" i="12"/>
  <c r="X104" i="12"/>
  <c r="Y104" i="12"/>
  <c r="Z104" i="12"/>
  <c r="AA104" i="12"/>
  <c r="AB104" i="12"/>
  <c r="AC104" i="12"/>
  <c r="AD104" i="12"/>
  <c r="AE104" i="12"/>
  <c r="AF104" i="12"/>
  <c r="AG104" i="12"/>
  <c r="X105" i="12"/>
  <c r="Y105" i="12"/>
  <c r="Z105" i="12"/>
  <c r="AA105" i="12"/>
  <c r="AB105" i="12"/>
  <c r="AC105" i="12"/>
  <c r="AD105" i="12"/>
  <c r="AE105" i="12"/>
  <c r="AF105" i="12"/>
  <c r="AG105" i="12"/>
  <c r="X106" i="12"/>
  <c r="Y106" i="12"/>
  <c r="Z106" i="12"/>
  <c r="AA106" i="12"/>
  <c r="AB106" i="12"/>
  <c r="AC106" i="12"/>
  <c r="AD106" i="12"/>
  <c r="AE106" i="12"/>
  <c r="AF106" i="12"/>
  <c r="AG106" i="12"/>
  <c r="X107" i="12"/>
  <c r="Y107" i="12"/>
  <c r="Z107" i="12"/>
  <c r="AA107" i="12"/>
  <c r="AB107" i="12"/>
  <c r="AC107" i="12"/>
  <c r="AD107" i="12"/>
  <c r="AE107" i="12"/>
  <c r="AF107" i="12"/>
  <c r="AG107" i="12"/>
  <c r="X108" i="12"/>
  <c r="Y108" i="12"/>
  <c r="Z108" i="12"/>
  <c r="AA108" i="12"/>
  <c r="AB108" i="12"/>
  <c r="AC108" i="12"/>
  <c r="AD108" i="12"/>
  <c r="AE108" i="12"/>
  <c r="AF108" i="12"/>
  <c r="AG108" i="12"/>
  <c r="X109" i="12"/>
  <c r="Y109" i="12"/>
  <c r="Z109" i="12"/>
  <c r="AA109" i="12"/>
  <c r="AB109" i="12"/>
  <c r="AC109" i="12"/>
  <c r="AD109" i="12"/>
  <c r="AE109" i="12"/>
  <c r="AF109" i="12"/>
  <c r="AG109" i="12"/>
  <c r="X110" i="12"/>
  <c r="Y110" i="12"/>
  <c r="Z110" i="12"/>
  <c r="AA110" i="12"/>
  <c r="AB110" i="12"/>
  <c r="AC110" i="12"/>
  <c r="AD110" i="12"/>
  <c r="AE110" i="12"/>
  <c r="AF110" i="12"/>
  <c r="AG110" i="12"/>
  <c r="X111" i="12"/>
  <c r="Y111" i="12"/>
  <c r="Z111" i="12"/>
  <c r="AA111" i="12"/>
  <c r="AB111" i="12"/>
  <c r="AC111" i="12"/>
  <c r="AD111" i="12"/>
  <c r="AE111" i="12"/>
  <c r="AF111" i="12"/>
  <c r="AG111" i="12"/>
  <c r="X112" i="12"/>
  <c r="Y112" i="12"/>
  <c r="Z112" i="12"/>
  <c r="AA112" i="12"/>
  <c r="AB112" i="12"/>
  <c r="AC112" i="12"/>
  <c r="AD112" i="12"/>
  <c r="AE112" i="12"/>
  <c r="AF112" i="12"/>
  <c r="AG112" i="12"/>
  <c r="X113" i="12"/>
  <c r="Y113" i="12"/>
  <c r="Z113" i="12"/>
  <c r="AA113" i="12"/>
  <c r="AB113" i="12"/>
  <c r="AC113" i="12"/>
  <c r="AD113" i="12"/>
  <c r="AE113" i="12"/>
  <c r="AF113" i="12"/>
  <c r="AG113" i="12"/>
  <c r="X114" i="12"/>
  <c r="Y114" i="12"/>
  <c r="Z114" i="12"/>
  <c r="AA114" i="12"/>
  <c r="AB114" i="12"/>
  <c r="AC114" i="12"/>
  <c r="AD114" i="12"/>
  <c r="AE114" i="12"/>
  <c r="AF114" i="12"/>
  <c r="AG114" i="12"/>
  <c r="X115" i="12"/>
  <c r="Y115" i="12"/>
  <c r="Z115" i="12"/>
  <c r="AA115" i="12"/>
  <c r="AB115" i="12"/>
  <c r="AC115" i="12"/>
  <c r="AD115" i="12"/>
  <c r="AE115" i="12"/>
  <c r="AF115" i="12"/>
  <c r="AG115" i="12"/>
  <c r="X116" i="12"/>
  <c r="Y116" i="12"/>
  <c r="Z116" i="12"/>
  <c r="AA116" i="12"/>
  <c r="AB116" i="12"/>
  <c r="AC116" i="12"/>
  <c r="AD116" i="12"/>
  <c r="AE116" i="12"/>
  <c r="AF116" i="12"/>
  <c r="AG116" i="12"/>
  <c r="X117" i="12"/>
  <c r="Y117" i="12"/>
  <c r="Z117" i="12"/>
  <c r="AA117" i="12"/>
  <c r="AB117" i="12"/>
  <c r="AC117" i="12"/>
  <c r="AD117" i="12"/>
  <c r="AE117" i="12"/>
  <c r="AF117" i="12"/>
  <c r="AG117" i="12"/>
  <c r="X118" i="12"/>
  <c r="Y118" i="12"/>
  <c r="Z118" i="12"/>
  <c r="AA118" i="12"/>
  <c r="AB118" i="12"/>
  <c r="AC118" i="12"/>
  <c r="AD118" i="12"/>
  <c r="AE118" i="12"/>
  <c r="AF118" i="12"/>
  <c r="AG118" i="12"/>
  <c r="X119" i="12"/>
  <c r="Y119" i="12"/>
  <c r="Z119" i="12"/>
  <c r="AA119" i="12"/>
  <c r="AB119" i="12"/>
  <c r="AC119" i="12"/>
  <c r="AD119" i="12"/>
  <c r="AE119" i="12"/>
  <c r="AF119" i="12"/>
  <c r="AG119" i="12"/>
  <c r="X120" i="12"/>
  <c r="Y120" i="12"/>
  <c r="Z120" i="12"/>
  <c r="AA120" i="12"/>
  <c r="AB120" i="12"/>
  <c r="AC120" i="12"/>
  <c r="AD120" i="12"/>
  <c r="AE120" i="12"/>
  <c r="AF120" i="12"/>
  <c r="AG120" i="12"/>
  <c r="X121" i="12"/>
  <c r="Y121" i="12"/>
  <c r="Z121" i="12"/>
  <c r="AA121" i="12"/>
  <c r="AB121" i="12"/>
  <c r="AC121" i="12"/>
  <c r="AD121" i="12"/>
  <c r="AE121" i="12"/>
  <c r="AF121" i="12"/>
  <c r="AG121" i="12"/>
  <c r="X122" i="12"/>
  <c r="Y122" i="12"/>
  <c r="Z122" i="12"/>
  <c r="AA122" i="12"/>
  <c r="AB122" i="12"/>
  <c r="AC122" i="12"/>
  <c r="AD122" i="12"/>
  <c r="AE122" i="12"/>
  <c r="AF122" i="12"/>
  <c r="AG122" i="12"/>
  <c r="X123" i="12"/>
  <c r="Y123" i="12"/>
  <c r="Z123" i="12"/>
  <c r="AA123" i="12"/>
  <c r="AB123" i="12"/>
  <c r="AC123" i="12"/>
  <c r="AD123" i="12"/>
  <c r="AE123" i="12"/>
  <c r="AF123" i="12"/>
  <c r="AG123" i="12"/>
  <c r="X124" i="12"/>
  <c r="Y124" i="12"/>
  <c r="Z124" i="12"/>
  <c r="AA124" i="12"/>
  <c r="AB124" i="12"/>
  <c r="AC124" i="12"/>
  <c r="AD124" i="12"/>
  <c r="AE124" i="12"/>
  <c r="AF124" i="12"/>
  <c r="AG124" i="12"/>
  <c r="X125" i="12"/>
  <c r="Y125" i="12"/>
  <c r="Z125" i="12"/>
  <c r="AA125" i="12"/>
  <c r="AB125" i="12"/>
  <c r="AC125" i="12"/>
  <c r="AD125" i="12"/>
  <c r="AE125" i="12"/>
  <c r="AF125" i="12"/>
  <c r="AG125" i="12"/>
  <c r="X126" i="12"/>
  <c r="Y126" i="12"/>
  <c r="Z126" i="12"/>
  <c r="AA126" i="12"/>
  <c r="AB126" i="12"/>
  <c r="AC126" i="12"/>
  <c r="AD126" i="12"/>
  <c r="AE126" i="12"/>
  <c r="AF126" i="12"/>
  <c r="AG126" i="12"/>
  <c r="X127" i="12"/>
  <c r="Y127" i="12"/>
  <c r="Z127" i="12"/>
  <c r="AA127" i="12"/>
  <c r="AB127" i="12"/>
  <c r="AC127" i="12"/>
  <c r="AD127" i="12"/>
  <c r="AE127" i="12"/>
  <c r="AF127" i="12"/>
  <c r="AG127" i="12"/>
  <c r="X128" i="12"/>
  <c r="Y128" i="12"/>
  <c r="Z128" i="12"/>
  <c r="AA128" i="12"/>
  <c r="AB128" i="12"/>
  <c r="AC128" i="12"/>
  <c r="AD128" i="12"/>
  <c r="AE128" i="12"/>
  <c r="AF128" i="12"/>
  <c r="AG128" i="12"/>
  <c r="X129" i="12"/>
  <c r="Y129" i="12"/>
  <c r="Z129" i="12"/>
  <c r="AA129" i="12"/>
  <c r="AB129" i="12"/>
  <c r="AC129" i="12"/>
  <c r="AD129" i="12"/>
  <c r="AE129" i="12"/>
  <c r="AF129" i="12"/>
  <c r="AG129" i="12"/>
  <c r="X130" i="12"/>
  <c r="Y130" i="12"/>
  <c r="Z130" i="12"/>
  <c r="AA130" i="12"/>
  <c r="AB130" i="12"/>
  <c r="AC130" i="12"/>
  <c r="AD130" i="12"/>
  <c r="AE130" i="12"/>
  <c r="AF130" i="12"/>
  <c r="AG130" i="12"/>
  <c r="X131" i="12"/>
  <c r="Y131" i="12"/>
  <c r="Z131" i="12"/>
  <c r="AA131" i="12"/>
  <c r="AB131" i="12"/>
  <c r="AC131" i="12"/>
  <c r="AD131" i="12"/>
  <c r="AE131" i="12"/>
  <c r="AF131" i="12"/>
  <c r="AG131" i="12"/>
  <c r="X132" i="12"/>
  <c r="Y132" i="12"/>
  <c r="Z132" i="12"/>
  <c r="AA132" i="12"/>
  <c r="AB132" i="12"/>
  <c r="AC132" i="12"/>
  <c r="AD132" i="12"/>
  <c r="AE132" i="12"/>
  <c r="AF132" i="12"/>
  <c r="AG132" i="12"/>
  <c r="X133" i="12"/>
  <c r="Y133" i="12"/>
  <c r="Z133" i="12"/>
  <c r="AA133" i="12"/>
  <c r="AB133" i="12"/>
  <c r="AC133" i="12"/>
  <c r="AD133" i="12"/>
  <c r="AE133" i="12"/>
  <c r="AF133" i="12"/>
  <c r="AG133" i="12"/>
  <c r="X134" i="12"/>
  <c r="Y134" i="12"/>
  <c r="Z134" i="12"/>
  <c r="AA134" i="12"/>
  <c r="AB134" i="12"/>
  <c r="AC134" i="12"/>
  <c r="AD134" i="12"/>
  <c r="AE134" i="12"/>
  <c r="AF134" i="12"/>
  <c r="AG134" i="12"/>
  <c r="X135" i="12"/>
  <c r="Y135" i="12"/>
  <c r="Z135" i="12"/>
  <c r="AA135" i="12"/>
  <c r="AB135" i="12"/>
  <c r="AC135" i="12"/>
  <c r="AD135" i="12"/>
  <c r="AE135" i="12"/>
  <c r="AF135" i="12"/>
  <c r="AG135" i="12"/>
  <c r="X136" i="12"/>
  <c r="Y136" i="12"/>
  <c r="Z136" i="12"/>
  <c r="AA136" i="12"/>
  <c r="AB136" i="12"/>
  <c r="AC136" i="12"/>
  <c r="AD136" i="12"/>
  <c r="AE136" i="12"/>
  <c r="AF136" i="12"/>
  <c r="AG136" i="12"/>
  <c r="X137" i="12"/>
  <c r="Y137" i="12"/>
  <c r="Z137" i="12"/>
  <c r="AA137" i="12"/>
  <c r="AB137" i="12"/>
  <c r="AC137" i="12"/>
  <c r="AD137" i="12"/>
  <c r="AE137" i="12"/>
  <c r="AF137" i="12"/>
  <c r="AG137" i="12"/>
  <c r="X138" i="12"/>
  <c r="Y138" i="12"/>
  <c r="Z138" i="12"/>
  <c r="AA138" i="12"/>
  <c r="AB138" i="12"/>
  <c r="AC138" i="12"/>
  <c r="AD138" i="12"/>
  <c r="AE138" i="12"/>
  <c r="AF138" i="12"/>
  <c r="AG138" i="12"/>
  <c r="X139" i="12"/>
  <c r="Y139" i="12"/>
  <c r="Z139" i="12"/>
  <c r="AA139" i="12"/>
  <c r="AB139" i="12"/>
  <c r="AC139" i="12"/>
  <c r="AD139" i="12"/>
  <c r="AE139" i="12"/>
  <c r="AF139" i="12"/>
  <c r="AG139" i="12"/>
  <c r="X140" i="12"/>
  <c r="Y140" i="12"/>
  <c r="Z140" i="12"/>
  <c r="AA140" i="12"/>
  <c r="AB140" i="12"/>
  <c r="AC140" i="12"/>
  <c r="AD140" i="12"/>
  <c r="AE140" i="12"/>
  <c r="AF140" i="12"/>
  <c r="AG140" i="12"/>
  <c r="X141" i="12"/>
  <c r="Y141" i="12"/>
  <c r="Z141" i="12"/>
  <c r="AA141" i="12"/>
  <c r="AB141" i="12"/>
  <c r="AC141" i="12"/>
  <c r="AD141" i="12"/>
  <c r="AE141" i="12"/>
  <c r="AF141" i="12"/>
  <c r="AG141" i="12"/>
  <c r="X142" i="12"/>
  <c r="Y142" i="12"/>
  <c r="Z142" i="12"/>
  <c r="AA142" i="12"/>
  <c r="AB142" i="12"/>
  <c r="AC142" i="12"/>
  <c r="AD142" i="12"/>
  <c r="AE142" i="12"/>
  <c r="AF142" i="12"/>
  <c r="AG142" i="12"/>
  <c r="X143" i="12"/>
  <c r="Y143" i="12"/>
  <c r="Z143" i="12"/>
  <c r="AA143" i="12"/>
  <c r="AB143" i="12"/>
  <c r="AC143" i="12"/>
  <c r="AD143" i="12"/>
  <c r="AE143" i="12"/>
  <c r="AF143" i="12"/>
  <c r="AG143" i="12"/>
  <c r="X144" i="12"/>
  <c r="Y144" i="12"/>
  <c r="Z144" i="12"/>
  <c r="AA144" i="12"/>
  <c r="AB144" i="12"/>
  <c r="AC144" i="12"/>
  <c r="AD144" i="12"/>
  <c r="AE144" i="12"/>
  <c r="AF144" i="12"/>
  <c r="AG144" i="12"/>
  <c r="X145" i="12"/>
  <c r="Y145" i="12"/>
  <c r="Z145" i="12"/>
  <c r="AA145" i="12"/>
  <c r="AB145" i="12"/>
  <c r="AC145" i="12"/>
  <c r="AD145" i="12"/>
  <c r="AE145" i="12"/>
  <c r="AF145" i="12"/>
  <c r="AG145" i="12"/>
  <c r="X146" i="12"/>
  <c r="Y146" i="12"/>
  <c r="Z146" i="12"/>
  <c r="AA146" i="12"/>
  <c r="AB146" i="12"/>
  <c r="AC146" i="12"/>
  <c r="AD146" i="12"/>
  <c r="AE146" i="12"/>
  <c r="AF146" i="12"/>
  <c r="AG146" i="12"/>
  <c r="X147" i="12"/>
  <c r="Y147" i="12"/>
  <c r="Z147" i="12"/>
  <c r="AA147" i="12"/>
  <c r="AB147" i="12"/>
  <c r="AC147" i="12"/>
  <c r="AD147" i="12"/>
  <c r="AE147" i="12"/>
  <c r="AF147" i="12"/>
  <c r="AG147" i="12"/>
  <c r="X148" i="12"/>
  <c r="Y148" i="12"/>
  <c r="Z148" i="12"/>
  <c r="AA148" i="12"/>
  <c r="AB148" i="12"/>
  <c r="AC148" i="12"/>
  <c r="AD148" i="12"/>
  <c r="AE148" i="12"/>
  <c r="AF148" i="12"/>
  <c r="AG148" i="12"/>
  <c r="X149" i="12"/>
  <c r="Y149" i="12"/>
  <c r="Z149" i="12"/>
  <c r="AA149" i="12"/>
  <c r="AB149" i="12"/>
  <c r="AC149" i="12"/>
  <c r="AD149" i="12"/>
  <c r="AE149" i="12"/>
  <c r="AF149" i="12"/>
  <c r="AG149" i="12"/>
  <c r="X150" i="12"/>
  <c r="Y150" i="12"/>
  <c r="Z150" i="12"/>
  <c r="AA150" i="12"/>
  <c r="AB150" i="12"/>
  <c r="AC150" i="12"/>
  <c r="AD150" i="12"/>
  <c r="AE150" i="12"/>
  <c r="AF150" i="12"/>
  <c r="AG150" i="12"/>
  <c r="X151" i="12"/>
  <c r="Y151" i="12"/>
  <c r="Z151" i="12"/>
  <c r="AA151" i="12"/>
  <c r="AB151" i="12"/>
  <c r="AC151" i="12"/>
  <c r="AD151" i="12"/>
  <c r="AE151" i="12"/>
  <c r="AF151" i="12"/>
  <c r="AG151" i="12"/>
  <c r="X152" i="12"/>
  <c r="Y152" i="12"/>
  <c r="Z152" i="12"/>
  <c r="AA152" i="12"/>
  <c r="AB152" i="12"/>
  <c r="AC152" i="12"/>
  <c r="AD152" i="12"/>
  <c r="AE152" i="12"/>
  <c r="AF152" i="12"/>
  <c r="AG152" i="12"/>
  <c r="X153" i="12"/>
  <c r="Y153" i="12"/>
  <c r="Z153" i="12"/>
  <c r="AA153" i="12"/>
  <c r="AB153" i="12"/>
  <c r="AC153" i="12"/>
  <c r="AD153" i="12"/>
  <c r="AE153" i="12"/>
  <c r="AF153" i="12"/>
  <c r="AG153" i="12"/>
  <c r="X154" i="12"/>
  <c r="Y154" i="12"/>
  <c r="Z154" i="12"/>
  <c r="AA154" i="12"/>
  <c r="AB154" i="12"/>
  <c r="AC154" i="12"/>
  <c r="AD154" i="12"/>
  <c r="AE154" i="12"/>
  <c r="AF154" i="12"/>
  <c r="AG154" i="12"/>
  <c r="X155" i="12"/>
  <c r="Y155" i="12"/>
  <c r="Z155" i="12"/>
  <c r="AA155" i="12"/>
  <c r="AB155" i="12"/>
  <c r="AC155" i="12"/>
  <c r="AD155" i="12"/>
  <c r="AE155" i="12"/>
  <c r="AF155" i="12"/>
  <c r="AG155" i="12"/>
  <c r="X156" i="12"/>
  <c r="Y156" i="12"/>
  <c r="Z156" i="12"/>
  <c r="AA156" i="12"/>
  <c r="AB156" i="12"/>
  <c r="AC156" i="12"/>
  <c r="AD156" i="12"/>
  <c r="AE156" i="12"/>
  <c r="AF156" i="12"/>
  <c r="AG156" i="12"/>
  <c r="X157" i="12"/>
  <c r="Y157" i="12"/>
  <c r="Z157" i="12"/>
  <c r="AA157" i="12"/>
  <c r="AB157" i="12"/>
  <c r="AC157" i="12"/>
  <c r="AD157" i="12"/>
  <c r="AE157" i="12"/>
  <c r="AF157" i="12"/>
  <c r="AG157" i="12"/>
  <c r="X158" i="12"/>
  <c r="Y158" i="12"/>
  <c r="Z158" i="12"/>
  <c r="AA158" i="12"/>
  <c r="AB158" i="12"/>
  <c r="AC158" i="12"/>
  <c r="AD158" i="12"/>
  <c r="AE158" i="12"/>
  <c r="AF158" i="12"/>
  <c r="AG158" i="12"/>
  <c r="X159" i="12"/>
  <c r="Y159" i="12"/>
  <c r="Z159" i="12"/>
  <c r="AA159" i="12"/>
  <c r="AB159" i="12"/>
  <c r="AC159" i="12"/>
  <c r="AD159" i="12"/>
  <c r="AE159" i="12"/>
  <c r="AF159" i="12"/>
  <c r="AG159" i="12"/>
  <c r="X160" i="12"/>
  <c r="Y160" i="12"/>
  <c r="Z160" i="12"/>
  <c r="AA160" i="12"/>
  <c r="AB160" i="12"/>
  <c r="AC160" i="12"/>
  <c r="AD160" i="12"/>
  <c r="AE160" i="12"/>
  <c r="AF160" i="12"/>
  <c r="AG160" i="12"/>
  <c r="X161" i="12"/>
  <c r="Y161" i="12"/>
  <c r="Z161" i="12"/>
  <c r="AA161" i="12"/>
  <c r="AB161" i="12"/>
  <c r="AC161" i="12"/>
  <c r="AD161" i="12"/>
  <c r="AE161" i="12"/>
  <c r="AF161" i="12"/>
  <c r="AG161" i="12"/>
  <c r="X162" i="12"/>
  <c r="Y162" i="12"/>
  <c r="Z162" i="12"/>
  <c r="AA162" i="12"/>
  <c r="AB162" i="12"/>
  <c r="AC162" i="12"/>
  <c r="AD162" i="12"/>
  <c r="AE162" i="12"/>
  <c r="AF162" i="12"/>
  <c r="AG162" i="12"/>
  <c r="X163" i="12"/>
  <c r="Y163" i="12"/>
  <c r="Z163" i="12"/>
  <c r="AA163" i="12"/>
  <c r="AB163" i="12"/>
  <c r="AC163" i="12"/>
  <c r="AD163" i="12"/>
  <c r="AE163" i="12"/>
  <c r="AF163" i="12"/>
  <c r="AG163" i="12"/>
  <c r="X164" i="12"/>
  <c r="Y164" i="12"/>
  <c r="Z164" i="12"/>
  <c r="AA164" i="12"/>
  <c r="AB164" i="12"/>
  <c r="AC164" i="12"/>
  <c r="AD164" i="12"/>
  <c r="AE164" i="12"/>
  <c r="AF164" i="12"/>
  <c r="AG164" i="12"/>
  <c r="X165" i="12"/>
  <c r="Y165" i="12"/>
  <c r="Z165" i="12"/>
  <c r="AA165" i="12"/>
  <c r="AB165" i="12"/>
  <c r="AC165" i="12"/>
  <c r="AD165" i="12"/>
  <c r="AE165" i="12"/>
  <c r="AF165" i="12"/>
  <c r="AG165" i="12"/>
  <c r="X166" i="12"/>
  <c r="Y166" i="12"/>
  <c r="Z166" i="12"/>
  <c r="AA166" i="12"/>
  <c r="AB166" i="12"/>
  <c r="AC166" i="12"/>
  <c r="AD166" i="12"/>
  <c r="AE166" i="12"/>
  <c r="AF166" i="12"/>
  <c r="AG166" i="12"/>
  <c r="X167" i="12"/>
  <c r="Y167" i="12"/>
  <c r="Z167" i="12"/>
  <c r="AA167" i="12"/>
  <c r="AB167" i="12"/>
  <c r="AC167" i="12"/>
  <c r="AD167" i="12"/>
  <c r="AE167" i="12"/>
  <c r="AF167" i="12"/>
  <c r="AG167" i="12"/>
  <c r="X168" i="12"/>
  <c r="Y168" i="12"/>
  <c r="Z168" i="12"/>
  <c r="AA168" i="12"/>
  <c r="AB168" i="12"/>
  <c r="AC168" i="12"/>
  <c r="AD168" i="12"/>
  <c r="AE168" i="12"/>
  <c r="AF168" i="12"/>
  <c r="AG168" i="12"/>
  <c r="X169" i="12"/>
  <c r="Y169" i="12"/>
  <c r="Z169" i="12"/>
  <c r="AA169" i="12"/>
  <c r="AB169" i="12"/>
  <c r="AC169" i="12"/>
  <c r="AD169" i="12"/>
  <c r="AE169" i="12"/>
  <c r="AF169" i="12"/>
  <c r="AG169" i="12"/>
  <c r="X170" i="12"/>
  <c r="Y170" i="12"/>
  <c r="Z170" i="12"/>
  <c r="AA170" i="12"/>
  <c r="AB170" i="12"/>
  <c r="AC170" i="12"/>
  <c r="AD170" i="12"/>
  <c r="AE170" i="12"/>
  <c r="AF170" i="12"/>
  <c r="AG170" i="12"/>
  <c r="X171" i="12"/>
  <c r="Y171" i="12"/>
  <c r="Z171" i="12"/>
  <c r="AA171" i="12"/>
  <c r="AB171" i="12"/>
  <c r="AC171" i="12"/>
  <c r="AD171" i="12"/>
  <c r="AE171" i="12"/>
  <c r="AF171" i="12"/>
  <c r="AG171" i="12"/>
  <c r="X172" i="12"/>
  <c r="Y172" i="12"/>
  <c r="Z172" i="12"/>
  <c r="AA172" i="12"/>
  <c r="AB172" i="12"/>
  <c r="AC172" i="12"/>
  <c r="AD172" i="12"/>
  <c r="AE172" i="12"/>
  <c r="AF172" i="12"/>
  <c r="AG172" i="12"/>
  <c r="X173" i="12"/>
  <c r="Y173" i="12"/>
  <c r="Z173" i="12"/>
  <c r="AA173" i="12"/>
  <c r="AB173" i="12"/>
  <c r="AC173" i="12"/>
  <c r="AD173" i="12"/>
  <c r="AE173" i="12"/>
  <c r="AF173" i="12"/>
  <c r="AG173" i="12"/>
  <c r="X174" i="12"/>
  <c r="Y174" i="12"/>
  <c r="Z174" i="12"/>
  <c r="AA174" i="12"/>
  <c r="AB174" i="12"/>
  <c r="AC174" i="12"/>
  <c r="AD174" i="12"/>
  <c r="AE174" i="12"/>
  <c r="AF174" i="12"/>
  <c r="AG174" i="12"/>
  <c r="X175" i="12"/>
  <c r="Y175" i="12"/>
  <c r="Z175" i="12"/>
  <c r="AA175" i="12"/>
  <c r="AB175" i="12"/>
  <c r="AC175" i="12"/>
  <c r="AD175" i="12"/>
  <c r="AE175" i="12"/>
  <c r="AF175" i="12"/>
  <c r="AG175" i="12"/>
  <c r="X176" i="12"/>
  <c r="Y176" i="12"/>
  <c r="Z176" i="12"/>
  <c r="AA176" i="12"/>
  <c r="AB176" i="12"/>
  <c r="AC176" i="12"/>
  <c r="AD176" i="12"/>
  <c r="AE176" i="12"/>
  <c r="AF176" i="12"/>
  <c r="AG176" i="12"/>
  <c r="X177" i="12"/>
  <c r="Y177" i="12"/>
  <c r="Z177" i="12"/>
  <c r="AA177" i="12"/>
  <c r="AB177" i="12"/>
  <c r="AC177" i="12"/>
  <c r="AD177" i="12"/>
  <c r="AE177" i="12"/>
  <c r="AF177" i="12"/>
  <c r="AG177" i="12"/>
  <c r="X178" i="12"/>
  <c r="Y178" i="12"/>
  <c r="Z178" i="12"/>
  <c r="AA178" i="12"/>
  <c r="AB178" i="12"/>
  <c r="AC178" i="12"/>
  <c r="AD178" i="12"/>
  <c r="AE178" i="12"/>
  <c r="AF178" i="12"/>
  <c r="AG178" i="12"/>
  <c r="X179" i="12"/>
  <c r="Y179" i="12"/>
  <c r="Z179" i="12"/>
  <c r="AA179" i="12"/>
  <c r="AB179" i="12"/>
  <c r="AC179" i="12"/>
  <c r="AD179" i="12"/>
  <c r="AE179" i="12"/>
  <c r="AF179" i="12"/>
  <c r="AG179" i="12"/>
  <c r="X180" i="12"/>
  <c r="Y180" i="12"/>
  <c r="Z180" i="12"/>
  <c r="AA180" i="12"/>
  <c r="AB180" i="12"/>
  <c r="AC180" i="12"/>
  <c r="AD180" i="12"/>
  <c r="AE180" i="12"/>
  <c r="AF180" i="12"/>
  <c r="AG180" i="12"/>
  <c r="X181" i="12"/>
  <c r="Y181" i="12"/>
  <c r="Z181" i="12"/>
  <c r="AA181" i="12"/>
  <c r="AB181" i="12"/>
  <c r="AC181" i="12"/>
  <c r="AD181" i="12"/>
  <c r="AE181" i="12"/>
  <c r="AF181" i="12"/>
  <c r="AG181" i="12"/>
  <c r="X182" i="12"/>
  <c r="Y182" i="12"/>
  <c r="Z182" i="12"/>
  <c r="AA182" i="12"/>
  <c r="AB182" i="12"/>
  <c r="AC182" i="12"/>
  <c r="AD182" i="12"/>
  <c r="AE182" i="12"/>
  <c r="AF182" i="12"/>
  <c r="AG182" i="12"/>
  <c r="X183" i="12"/>
  <c r="Y183" i="12"/>
  <c r="Z183" i="12"/>
  <c r="AA183" i="12"/>
  <c r="AB183" i="12"/>
  <c r="AC183" i="12"/>
  <c r="AD183" i="12"/>
  <c r="AE183" i="12"/>
  <c r="AF183" i="12"/>
  <c r="AG183" i="12"/>
  <c r="X184" i="12"/>
  <c r="Y184" i="12"/>
  <c r="Z184" i="12"/>
  <c r="AA184" i="12"/>
  <c r="AB184" i="12"/>
  <c r="AC184" i="12"/>
  <c r="AD184" i="12"/>
  <c r="AE184" i="12"/>
  <c r="AF184" i="12"/>
  <c r="AG184" i="12"/>
  <c r="X185" i="12"/>
  <c r="Y185" i="12"/>
  <c r="Z185" i="12"/>
  <c r="AA185" i="12"/>
  <c r="AB185" i="12"/>
  <c r="AC185" i="12"/>
  <c r="AD185" i="12"/>
  <c r="AE185" i="12"/>
  <c r="AF185" i="12"/>
  <c r="AG185" i="12"/>
  <c r="X186" i="12"/>
  <c r="Y186" i="12"/>
  <c r="Z186" i="12"/>
  <c r="AA186" i="12"/>
  <c r="AB186" i="12"/>
  <c r="AC186" i="12"/>
  <c r="AD186" i="12"/>
  <c r="AE186" i="12"/>
  <c r="AF186" i="12"/>
  <c r="AG186" i="12"/>
  <c r="X187" i="12"/>
  <c r="Y187" i="12"/>
  <c r="Z187" i="12"/>
  <c r="AA187" i="12"/>
  <c r="AB187" i="12"/>
  <c r="AC187" i="12"/>
  <c r="AD187" i="12"/>
  <c r="AE187" i="12"/>
  <c r="AF187" i="12"/>
  <c r="AG187" i="12"/>
  <c r="X188" i="12"/>
  <c r="Y188" i="12"/>
  <c r="Z188" i="12"/>
  <c r="AA188" i="12"/>
  <c r="AB188" i="12"/>
  <c r="AC188" i="12"/>
  <c r="AD188" i="12"/>
  <c r="AE188" i="12"/>
  <c r="AF188" i="12"/>
  <c r="AG188" i="12"/>
  <c r="X189" i="12"/>
  <c r="Y189" i="12"/>
  <c r="Z189" i="12"/>
  <c r="AA189" i="12"/>
  <c r="AB189" i="12"/>
  <c r="AC189" i="12"/>
  <c r="AD189" i="12"/>
  <c r="AE189" i="12"/>
  <c r="AF189" i="12"/>
  <c r="AG189" i="12"/>
  <c r="X190" i="12"/>
  <c r="Y190" i="12"/>
  <c r="Z190" i="12"/>
  <c r="AA190" i="12"/>
  <c r="AB190" i="12"/>
  <c r="AC190" i="12"/>
  <c r="AD190" i="12"/>
  <c r="AE190" i="12"/>
  <c r="AF190" i="12"/>
  <c r="AG190" i="12"/>
  <c r="X191" i="12"/>
  <c r="Y191" i="12"/>
  <c r="Z191" i="12"/>
  <c r="AA191" i="12"/>
  <c r="AB191" i="12"/>
  <c r="AC191" i="12"/>
  <c r="AD191" i="12"/>
  <c r="AE191" i="12"/>
  <c r="AF191" i="12"/>
  <c r="AG191" i="12"/>
  <c r="X192" i="12"/>
  <c r="Y192" i="12"/>
  <c r="Z192" i="12"/>
  <c r="AA192" i="12"/>
  <c r="AB192" i="12"/>
  <c r="AC192" i="12"/>
  <c r="AD192" i="12"/>
  <c r="AE192" i="12"/>
  <c r="AF192" i="12"/>
  <c r="AG192" i="12"/>
  <c r="X193" i="12"/>
  <c r="Y193" i="12"/>
  <c r="Z193" i="12"/>
  <c r="AA193" i="12"/>
  <c r="AB193" i="12"/>
  <c r="AC193" i="12"/>
  <c r="AD193" i="12"/>
  <c r="AE193" i="12"/>
  <c r="AF193" i="12"/>
  <c r="AG193" i="12"/>
  <c r="X194" i="12"/>
  <c r="Y194" i="12"/>
  <c r="Z194" i="12"/>
  <c r="AA194" i="12"/>
  <c r="AB194" i="12"/>
  <c r="AC194" i="12"/>
  <c r="AD194" i="12"/>
  <c r="AE194" i="12"/>
  <c r="AF194" i="12"/>
  <c r="AG194" i="12"/>
  <c r="X195" i="12"/>
  <c r="Y195" i="12"/>
  <c r="Z195" i="12"/>
  <c r="AA195" i="12"/>
  <c r="AB195" i="12"/>
  <c r="AC195" i="12"/>
  <c r="AD195" i="12"/>
  <c r="AE195" i="12"/>
  <c r="AF195" i="12"/>
  <c r="AG195" i="12"/>
  <c r="X196" i="12"/>
  <c r="Y196" i="12"/>
  <c r="Z196" i="12"/>
  <c r="AA196" i="12"/>
  <c r="AB196" i="12"/>
  <c r="AC196" i="12"/>
  <c r="AD196" i="12"/>
  <c r="AE196" i="12"/>
  <c r="AF196" i="12"/>
  <c r="AG196" i="12"/>
  <c r="X197" i="12"/>
  <c r="Y197" i="12"/>
  <c r="Z197" i="12"/>
  <c r="AA197" i="12"/>
  <c r="AB197" i="12"/>
  <c r="AC197" i="12"/>
  <c r="AD197" i="12"/>
  <c r="AE197" i="12"/>
  <c r="AF197" i="12"/>
  <c r="AG197" i="12"/>
  <c r="X198" i="12"/>
  <c r="Y198" i="12"/>
  <c r="Z198" i="12"/>
  <c r="AA198" i="12"/>
  <c r="AB198" i="12"/>
  <c r="AC198" i="12"/>
  <c r="AD198" i="12"/>
  <c r="AE198" i="12"/>
  <c r="AF198" i="12"/>
  <c r="AG198" i="12"/>
  <c r="X199" i="12"/>
  <c r="Y199" i="12"/>
  <c r="Z199" i="12"/>
  <c r="AA199" i="12"/>
  <c r="AB199" i="12"/>
  <c r="AC199" i="12"/>
  <c r="AD199" i="12"/>
  <c r="AE199" i="12"/>
  <c r="AF199" i="12"/>
  <c r="AG199" i="12"/>
  <c r="X200" i="12"/>
  <c r="Y200" i="12"/>
  <c r="Z200" i="12"/>
  <c r="AA200" i="12"/>
  <c r="AB200" i="12"/>
  <c r="AC200" i="12"/>
  <c r="AD200" i="12"/>
  <c r="AE200" i="12"/>
  <c r="AF200" i="12"/>
  <c r="AG200" i="12"/>
  <c r="X201" i="12"/>
  <c r="Y201" i="12"/>
  <c r="Z201" i="12"/>
  <c r="AA201" i="12"/>
  <c r="AB201" i="12"/>
  <c r="AC201" i="12"/>
  <c r="AD201" i="12"/>
  <c r="AE201" i="12"/>
  <c r="AF201" i="12"/>
  <c r="AG201" i="12"/>
  <c r="X202" i="12"/>
  <c r="Y202" i="12"/>
  <c r="Z202" i="12"/>
  <c r="AA202" i="12"/>
  <c r="AB202" i="12"/>
  <c r="AC202" i="12"/>
  <c r="AD202" i="12"/>
  <c r="AE202" i="12"/>
  <c r="AF202" i="12"/>
  <c r="AG202" i="12"/>
  <c r="X203" i="12"/>
  <c r="Y203" i="12"/>
  <c r="Z203" i="12"/>
  <c r="AA203" i="12"/>
  <c r="AB203" i="12"/>
  <c r="AC203" i="12"/>
  <c r="AD203" i="12"/>
  <c r="AE203" i="12"/>
  <c r="AF203" i="12"/>
  <c r="AG203" i="12"/>
  <c r="X204" i="12"/>
  <c r="Y204" i="12"/>
  <c r="Z204" i="12"/>
  <c r="AA204" i="12"/>
  <c r="AB204" i="12"/>
  <c r="AC204" i="12"/>
  <c r="AD204" i="12"/>
  <c r="AE204" i="12"/>
  <c r="AF204" i="12"/>
  <c r="AG204" i="12"/>
  <c r="X205" i="12"/>
  <c r="Y205" i="12"/>
  <c r="Z205" i="12"/>
  <c r="AA205" i="12"/>
  <c r="AB205" i="12"/>
  <c r="AC205" i="12"/>
  <c r="AD205" i="12"/>
  <c r="AE205" i="12"/>
  <c r="AF205" i="12"/>
  <c r="AG205" i="12"/>
  <c r="X206" i="12"/>
  <c r="Y206" i="12"/>
  <c r="Z206" i="12"/>
  <c r="AA206" i="12"/>
  <c r="AB206" i="12"/>
  <c r="AC206" i="12"/>
  <c r="AD206" i="12"/>
  <c r="AE206" i="12"/>
  <c r="AF206" i="12"/>
  <c r="AG206" i="12"/>
  <c r="X207" i="12"/>
  <c r="Y207" i="12"/>
  <c r="Z207" i="12"/>
  <c r="AA207" i="12"/>
  <c r="AB207" i="12"/>
  <c r="AC207" i="12"/>
  <c r="AD207" i="12"/>
  <c r="AE207" i="12"/>
  <c r="AF207" i="12"/>
  <c r="AG207" i="12"/>
  <c r="X208" i="12"/>
  <c r="Y208" i="12"/>
  <c r="Z208" i="12"/>
  <c r="AA208" i="12"/>
  <c r="AB208" i="12"/>
  <c r="AC208" i="12"/>
  <c r="AD208" i="12"/>
  <c r="AE208" i="12"/>
  <c r="AF208" i="12"/>
  <c r="AG208" i="12"/>
  <c r="Y12" i="12"/>
  <c r="Y8" i="12" s="1"/>
  <c r="Z12" i="12"/>
  <c r="Z8" i="12" s="1"/>
  <c r="AA12" i="12"/>
  <c r="AA8" i="12" s="1"/>
  <c r="AB12" i="12"/>
  <c r="AB8" i="12" s="1"/>
  <c r="AC12" i="12"/>
  <c r="AC8" i="12" s="1"/>
  <c r="AD12" i="12"/>
  <c r="AD8" i="12" s="1"/>
  <c r="AE12" i="12"/>
  <c r="AE8" i="12" s="1"/>
  <c r="AF12" i="12"/>
  <c r="AF8" i="12" s="1"/>
  <c r="AG12" i="12"/>
  <c r="AG8" i="12" s="1"/>
  <c r="O8" i="12"/>
  <c r="P8" i="12"/>
  <c r="Q8" i="12"/>
  <c r="R8" i="12"/>
  <c r="S8" i="12"/>
  <c r="T8" i="12"/>
  <c r="U8" i="12"/>
  <c r="C8" i="12"/>
  <c r="D8" i="12"/>
  <c r="E8" i="12"/>
  <c r="F8" i="12"/>
  <c r="G8" i="12"/>
  <c r="H8" i="12"/>
  <c r="I8" i="12"/>
  <c r="J8" i="12"/>
  <c r="X13" i="3"/>
  <c r="Y13" i="3"/>
  <c r="Z13" i="3"/>
  <c r="AA13" i="3"/>
  <c r="AB13" i="3"/>
  <c r="AC13" i="3"/>
  <c r="AD13" i="3"/>
  <c r="AE13" i="3"/>
  <c r="AF13" i="3"/>
  <c r="AG13" i="3"/>
  <c r="X14" i="3"/>
  <c r="Y14" i="3"/>
  <c r="Z14" i="3"/>
  <c r="AA14" i="3"/>
  <c r="AB14" i="3"/>
  <c r="AC14" i="3"/>
  <c r="AD14" i="3"/>
  <c r="AE14" i="3"/>
  <c r="AF14" i="3"/>
  <c r="AG14" i="3"/>
  <c r="X15" i="3"/>
  <c r="Y15" i="3"/>
  <c r="Z15" i="3"/>
  <c r="AA15" i="3"/>
  <c r="AB15" i="3"/>
  <c r="AC15" i="3"/>
  <c r="AD15" i="3"/>
  <c r="AE15" i="3"/>
  <c r="AF15" i="3"/>
  <c r="AG15" i="3"/>
  <c r="X16" i="3"/>
  <c r="Y16" i="3"/>
  <c r="Z16" i="3"/>
  <c r="AA16" i="3"/>
  <c r="AB16" i="3"/>
  <c r="AC16" i="3"/>
  <c r="AD16" i="3"/>
  <c r="AE16" i="3"/>
  <c r="AF16" i="3"/>
  <c r="AG16" i="3"/>
  <c r="X17" i="3"/>
  <c r="Y17" i="3"/>
  <c r="Z17" i="3"/>
  <c r="AA17" i="3"/>
  <c r="AB17" i="3"/>
  <c r="AC17" i="3"/>
  <c r="AD17" i="3"/>
  <c r="AE17" i="3"/>
  <c r="AF17" i="3"/>
  <c r="AG17" i="3"/>
  <c r="X18" i="3"/>
  <c r="Y18" i="3"/>
  <c r="Z18" i="3"/>
  <c r="AA18" i="3"/>
  <c r="AB18" i="3"/>
  <c r="AC18" i="3"/>
  <c r="AD18" i="3"/>
  <c r="AE18" i="3"/>
  <c r="AF18" i="3"/>
  <c r="AG18" i="3"/>
  <c r="X19" i="3"/>
  <c r="Y19" i="3"/>
  <c r="Z19" i="3"/>
  <c r="AA19" i="3"/>
  <c r="AB19" i="3"/>
  <c r="AC19" i="3"/>
  <c r="AD19" i="3"/>
  <c r="AE19" i="3"/>
  <c r="AF19" i="3"/>
  <c r="AG19" i="3"/>
  <c r="X20" i="3"/>
  <c r="Y20" i="3"/>
  <c r="Z20" i="3"/>
  <c r="AA20" i="3"/>
  <c r="AB20" i="3"/>
  <c r="AC20" i="3"/>
  <c r="AD20" i="3"/>
  <c r="AE20" i="3"/>
  <c r="AF20" i="3"/>
  <c r="AG20" i="3"/>
  <c r="X21" i="3"/>
  <c r="Y21" i="3"/>
  <c r="Z21" i="3"/>
  <c r="AA21" i="3"/>
  <c r="AB21" i="3"/>
  <c r="AC21" i="3"/>
  <c r="AD21" i="3"/>
  <c r="AE21" i="3"/>
  <c r="AF21" i="3"/>
  <c r="AG21" i="3"/>
  <c r="X22" i="3"/>
  <c r="Y22" i="3"/>
  <c r="Z22" i="3"/>
  <c r="AA22" i="3"/>
  <c r="AB22" i="3"/>
  <c r="AC22" i="3"/>
  <c r="AD22" i="3"/>
  <c r="AE22" i="3"/>
  <c r="AF22" i="3"/>
  <c r="AG22" i="3"/>
  <c r="X23" i="3"/>
  <c r="Y23" i="3"/>
  <c r="Z23" i="3"/>
  <c r="AA23" i="3"/>
  <c r="AB23" i="3"/>
  <c r="AC23" i="3"/>
  <c r="AD23" i="3"/>
  <c r="AE23" i="3"/>
  <c r="AF23" i="3"/>
  <c r="AG23" i="3"/>
  <c r="X24" i="3"/>
  <c r="Y24" i="3"/>
  <c r="Z24" i="3"/>
  <c r="AA24" i="3"/>
  <c r="AB24" i="3"/>
  <c r="AC24" i="3"/>
  <c r="AD24" i="3"/>
  <c r="AE24" i="3"/>
  <c r="AF24" i="3"/>
  <c r="AG24" i="3"/>
  <c r="X25" i="3"/>
  <c r="Y25" i="3"/>
  <c r="Z25" i="3"/>
  <c r="AA25" i="3"/>
  <c r="AB25" i="3"/>
  <c r="AC25" i="3"/>
  <c r="AD25" i="3"/>
  <c r="AE25" i="3"/>
  <c r="AF25" i="3"/>
  <c r="AG25" i="3"/>
  <c r="X26" i="3"/>
  <c r="Y26" i="3"/>
  <c r="Z26" i="3"/>
  <c r="AA26" i="3"/>
  <c r="AB26" i="3"/>
  <c r="AC26" i="3"/>
  <c r="AD26" i="3"/>
  <c r="AE26" i="3"/>
  <c r="AF26" i="3"/>
  <c r="AG26" i="3"/>
  <c r="X27" i="3"/>
  <c r="Y27" i="3"/>
  <c r="Z27" i="3"/>
  <c r="AA27" i="3"/>
  <c r="AB27" i="3"/>
  <c r="AC27" i="3"/>
  <c r="AD27" i="3"/>
  <c r="AE27" i="3"/>
  <c r="AF27" i="3"/>
  <c r="AG27" i="3"/>
  <c r="X28" i="3"/>
  <c r="Y28" i="3"/>
  <c r="Z28" i="3"/>
  <c r="AA28" i="3"/>
  <c r="AB28" i="3"/>
  <c r="AC28" i="3"/>
  <c r="AD28" i="3"/>
  <c r="AE28" i="3"/>
  <c r="AF28" i="3"/>
  <c r="AG28" i="3"/>
  <c r="X29" i="3"/>
  <c r="Y29" i="3"/>
  <c r="Z29" i="3"/>
  <c r="AA29" i="3"/>
  <c r="AB29" i="3"/>
  <c r="AC29" i="3"/>
  <c r="AD29" i="3"/>
  <c r="AE29" i="3"/>
  <c r="AF29" i="3"/>
  <c r="AG29" i="3"/>
  <c r="X30" i="3"/>
  <c r="Y30" i="3"/>
  <c r="Z30" i="3"/>
  <c r="AA30" i="3"/>
  <c r="AB30" i="3"/>
  <c r="AC30" i="3"/>
  <c r="AD30" i="3"/>
  <c r="AE30" i="3"/>
  <c r="AF30" i="3"/>
  <c r="AG30" i="3"/>
  <c r="X31" i="3"/>
  <c r="Y31" i="3"/>
  <c r="Z31" i="3"/>
  <c r="AA31" i="3"/>
  <c r="AB31" i="3"/>
  <c r="AC31" i="3"/>
  <c r="AD31" i="3"/>
  <c r="AE31" i="3"/>
  <c r="AF31" i="3"/>
  <c r="AG31" i="3"/>
  <c r="X32" i="3"/>
  <c r="Y32" i="3"/>
  <c r="Z32" i="3"/>
  <c r="AA32" i="3"/>
  <c r="AB32" i="3"/>
  <c r="AC32" i="3"/>
  <c r="AD32" i="3"/>
  <c r="AE32" i="3"/>
  <c r="AF32" i="3"/>
  <c r="AG32" i="3"/>
  <c r="X33" i="3"/>
  <c r="Y33" i="3"/>
  <c r="Z33" i="3"/>
  <c r="AA33" i="3"/>
  <c r="AB33" i="3"/>
  <c r="AC33" i="3"/>
  <c r="AD33" i="3"/>
  <c r="AE33" i="3"/>
  <c r="AF33" i="3"/>
  <c r="AG33" i="3"/>
  <c r="X34" i="3"/>
  <c r="Y34" i="3"/>
  <c r="Z34" i="3"/>
  <c r="AA34" i="3"/>
  <c r="AB34" i="3"/>
  <c r="AC34" i="3"/>
  <c r="AD34" i="3"/>
  <c r="AE34" i="3"/>
  <c r="AF34" i="3"/>
  <c r="AG34" i="3"/>
  <c r="X35" i="3"/>
  <c r="Y35" i="3"/>
  <c r="Z35" i="3"/>
  <c r="AA35" i="3"/>
  <c r="AB35" i="3"/>
  <c r="AC35" i="3"/>
  <c r="AD35" i="3"/>
  <c r="AE35" i="3"/>
  <c r="AF35" i="3"/>
  <c r="AG35" i="3"/>
  <c r="X36" i="3"/>
  <c r="Y36" i="3"/>
  <c r="Z36" i="3"/>
  <c r="AA36" i="3"/>
  <c r="AB36" i="3"/>
  <c r="AC36" i="3"/>
  <c r="AD36" i="3"/>
  <c r="AE36" i="3"/>
  <c r="AF36" i="3"/>
  <c r="AG36" i="3"/>
  <c r="X37" i="3"/>
  <c r="Y37" i="3"/>
  <c r="Z37" i="3"/>
  <c r="AA37" i="3"/>
  <c r="AB37" i="3"/>
  <c r="AC37" i="3"/>
  <c r="AD37" i="3"/>
  <c r="AE37" i="3"/>
  <c r="AF37" i="3"/>
  <c r="AG37" i="3"/>
  <c r="X38" i="3"/>
  <c r="Y38" i="3"/>
  <c r="Z38" i="3"/>
  <c r="AA38" i="3"/>
  <c r="AB38" i="3"/>
  <c r="AC38" i="3"/>
  <c r="AD38" i="3"/>
  <c r="AE38" i="3"/>
  <c r="AF38" i="3"/>
  <c r="AG38" i="3"/>
  <c r="X39" i="3"/>
  <c r="Y39" i="3"/>
  <c r="Z39" i="3"/>
  <c r="AA39" i="3"/>
  <c r="AB39" i="3"/>
  <c r="AC39" i="3"/>
  <c r="AD39" i="3"/>
  <c r="AE39" i="3"/>
  <c r="AF39" i="3"/>
  <c r="AG39" i="3"/>
  <c r="X40" i="3"/>
  <c r="Y40" i="3"/>
  <c r="Z40" i="3"/>
  <c r="AA40" i="3"/>
  <c r="AB40" i="3"/>
  <c r="AC40" i="3"/>
  <c r="AD40" i="3"/>
  <c r="AE40" i="3"/>
  <c r="AF40" i="3"/>
  <c r="AG40" i="3"/>
  <c r="X41" i="3"/>
  <c r="Y41" i="3"/>
  <c r="Z41" i="3"/>
  <c r="AA41" i="3"/>
  <c r="AB41" i="3"/>
  <c r="AC41" i="3"/>
  <c r="AD41" i="3"/>
  <c r="AE41" i="3"/>
  <c r="AF41" i="3"/>
  <c r="AG41" i="3"/>
  <c r="X42" i="3"/>
  <c r="Y42" i="3"/>
  <c r="Z42" i="3"/>
  <c r="AA42" i="3"/>
  <c r="AB42" i="3"/>
  <c r="AC42" i="3"/>
  <c r="AD42" i="3"/>
  <c r="AE42" i="3"/>
  <c r="AF42" i="3"/>
  <c r="AG42" i="3"/>
  <c r="X43" i="3"/>
  <c r="Y43" i="3"/>
  <c r="Z43" i="3"/>
  <c r="AA43" i="3"/>
  <c r="AB43" i="3"/>
  <c r="AC43" i="3"/>
  <c r="AD43" i="3"/>
  <c r="AE43" i="3"/>
  <c r="AF43" i="3"/>
  <c r="AG43" i="3"/>
  <c r="X44" i="3"/>
  <c r="Y44" i="3"/>
  <c r="Z44" i="3"/>
  <c r="AA44" i="3"/>
  <c r="AB44" i="3"/>
  <c r="AC44" i="3"/>
  <c r="AD44" i="3"/>
  <c r="AE44" i="3"/>
  <c r="AF44" i="3"/>
  <c r="AG44" i="3"/>
  <c r="X45" i="3"/>
  <c r="Y45" i="3"/>
  <c r="Z45" i="3"/>
  <c r="AA45" i="3"/>
  <c r="AB45" i="3"/>
  <c r="AC45" i="3"/>
  <c r="AD45" i="3"/>
  <c r="AE45" i="3"/>
  <c r="AF45" i="3"/>
  <c r="AG45" i="3"/>
  <c r="X46" i="3"/>
  <c r="Y46" i="3"/>
  <c r="Z46" i="3"/>
  <c r="AA46" i="3"/>
  <c r="AB46" i="3"/>
  <c r="AC46" i="3"/>
  <c r="AD46" i="3"/>
  <c r="AE46" i="3"/>
  <c r="AF46" i="3"/>
  <c r="AG46" i="3"/>
  <c r="X47" i="3"/>
  <c r="Y47" i="3"/>
  <c r="Z47" i="3"/>
  <c r="AA47" i="3"/>
  <c r="AB47" i="3"/>
  <c r="AC47" i="3"/>
  <c r="AD47" i="3"/>
  <c r="AE47" i="3"/>
  <c r="AF47" i="3"/>
  <c r="AG47" i="3"/>
  <c r="X48" i="3"/>
  <c r="Y48" i="3"/>
  <c r="Z48" i="3"/>
  <c r="AA48" i="3"/>
  <c r="AB48" i="3"/>
  <c r="AC48" i="3"/>
  <c r="AD48" i="3"/>
  <c r="AE48" i="3"/>
  <c r="AF48" i="3"/>
  <c r="AG48" i="3"/>
  <c r="X49" i="3"/>
  <c r="Y49" i="3"/>
  <c r="Z49" i="3"/>
  <c r="AA49" i="3"/>
  <c r="AB49" i="3"/>
  <c r="AC49" i="3"/>
  <c r="AD49" i="3"/>
  <c r="AE49" i="3"/>
  <c r="AF49" i="3"/>
  <c r="AG49" i="3"/>
  <c r="X50" i="3"/>
  <c r="Y50" i="3"/>
  <c r="Z50" i="3"/>
  <c r="AA50" i="3"/>
  <c r="AB50" i="3"/>
  <c r="AC50" i="3"/>
  <c r="AD50" i="3"/>
  <c r="AE50" i="3"/>
  <c r="AF50" i="3"/>
  <c r="AG50" i="3"/>
  <c r="X51" i="3"/>
  <c r="Y51" i="3"/>
  <c r="Z51" i="3"/>
  <c r="AA51" i="3"/>
  <c r="AB51" i="3"/>
  <c r="AC51" i="3"/>
  <c r="AD51" i="3"/>
  <c r="AE51" i="3"/>
  <c r="AF51" i="3"/>
  <c r="AG51" i="3"/>
  <c r="X52" i="3"/>
  <c r="Y52" i="3"/>
  <c r="Z52" i="3"/>
  <c r="AA52" i="3"/>
  <c r="AB52" i="3"/>
  <c r="AC52" i="3"/>
  <c r="AD52" i="3"/>
  <c r="AE52" i="3"/>
  <c r="AF52" i="3"/>
  <c r="AG52" i="3"/>
  <c r="X53" i="3"/>
  <c r="Y53" i="3"/>
  <c r="Z53" i="3"/>
  <c r="AA53" i="3"/>
  <c r="AB53" i="3"/>
  <c r="AC53" i="3"/>
  <c r="AD53" i="3"/>
  <c r="AE53" i="3"/>
  <c r="AF53" i="3"/>
  <c r="AG53" i="3"/>
  <c r="X54" i="3"/>
  <c r="Y54" i="3"/>
  <c r="Z54" i="3"/>
  <c r="AA54" i="3"/>
  <c r="AB54" i="3"/>
  <c r="AC54" i="3"/>
  <c r="AD54" i="3"/>
  <c r="AE54" i="3"/>
  <c r="AF54" i="3"/>
  <c r="AG54" i="3"/>
  <c r="X55" i="3"/>
  <c r="Y55" i="3"/>
  <c r="Z55" i="3"/>
  <c r="AA55" i="3"/>
  <c r="AB55" i="3"/>
  <c r="AC55" i="3"/>
  <c r="AD55" i="3"/>
  <c r="AE55" i="3"/>
  <c r="AF55" i="3"/>
  <c r="AG55" i="3"/>
  <c r="X56" i="3"/>
  <c r="Y56" i="3"/>
  <c r="Z56" i="3"/>
  <c r="AA56" i="3"/>
  <c r="AB56" i="3"/>
  <c r="AC56" i="3"/>
  <c r="AD56" i="3"/>
  <c r="AE56" i="3"/>
  <c r="AF56" i="3"/>
  <c r="AG56" i="3"/>
  <c r="X57" i="3"/>
  <c r="Y57" i="3"/>
  <c r="Z57" i="3"/>
  <c r="AA57" i="3"/>
  <c r="AB57" i="3"/>
  <c r="AC57" i="3"/>
  <c r="AD57" i="3"/>
  <c r="AE57" i="3"/>
  <c r="AF57" i="3"/>
  <c r="AG57" i="3"/>
  <c r="X58" i="3"/>
  <c r="Y58" i="3"/>
  <c r="Z58" i="3"/>
  <c r="AA58" i="3"/>
  <c r="AB58" i="3"/>
  <c r="AC58" i="3"/>
  <c r="AD58" i="3"/>
  <c r="AE58" i="3"/>
  <c r="AF58" i="3"/>
  <c r="AG58" i="3"/>
  <c r="X59" i="3"/>
  <c r="Y59" i="3"/>
  <c r="Z59" i="3"/>
  <c r="AA59" i="3"/>
  <c r="AB59" i="3"/>
  <c r="AC59" i="3"/>
  <c r="AD59" i="3"/>
  <c r="AE59" i="3"/>
  <c r="AF59" i="3"/>
  <c r="AG59" i="3"/>
  <c r="X60" i="3"/>
  <c r="Y60" i="3"/>
  <c r="Z60" i="3"/>
  <c r="AA60" i="3"/>
  <c r="AB60" i="3"/>
  <c r="AC60" i="3"/>
  <c r="AD60" i="3"/>
  <c r="AE60" i="3"/>
  <c r="AF60" i="3"/>
  <c r="AG60" i="3"/>
  <c r="X61" i="3"/>
  <c r="Y61" i="3"/>
  <c r="Z61" i="3"/>
  <c r="AA61" i="3"/>
  <c r="AB61" i="3"/>
  <c r="AC61" i="3"/>
  <c r="AD61" i="3"/>
  <c r="AE61" i="3"/>
  <c r="AF61" i="3"/>
  <c r="AG61" i="3"/>
  <c r="X62" i="3"/>
  <c r="Y62" i="3"/>
  <c r="Z62" i="3"/>
  <c r="AA62" i="3"/>
  <c r="AB62" i="3"/>
  <c r="AC62" i="3"/>
  <c r="AD62" i="3"/>
  <c r="AE62" i="3"/>
  <c r="AF62" i="3"/>
  <c r="AG62" i="3"/>
  <c r="X63" i="3"/>
  <c r="Y63" i="3"/>
  <c r="Z63" i="3"/>
  <c r="AA63" i="3"/>
  <c r="AB63" i="3"/>
  <c r="AC63" i="3"/>
  <c r="AD63" i="3"/>
  <c r="AE63" i="3"/>
  <c r="AF63" i="3"/>
  <c r="AG63" i="3"/>
  <c r="X64" i="3"/>
  <c r="Y64" i="3"/>
  <c r="Z64" i="3"/>
  <c r="AA64" i="3"/>
  <c r="AB64" i="3"/>
  <c r="AC64" i="3"/>
  <c r="AD64" i="3"/>
  <c r="AE64" i="3"/>
  <c r="AF64" i="3"/>
  <c r="AG64" i="3"/>
  <c r="X65" i="3"/>
  <c r="Y65" i="3"/>
  <c r="Z65" i="3"/>
  <c r="AA65" i="3"/>
  <c r="AB65" i="3"/>
  <c r="AC65" i="3"/>
  <c r="AD65" i="3"/>
  <c r="AE65" i="3"/>
  <c r="AF65" i="3"/>
  <c r="AG65" i="3"/>
  <c r="X66" i="3"/>
  <c r="Y66" i="3"/>
  <c r="Z66" i="3"/>
  <c r="AA66" i="3"/>
  <c r="AB66" i="3"/>
  <c r="AC66" i="3"/>
  <c r="AD66" i="3"/>
  <c r="AE66" i="3"/>
  <c r="AF66" i="3"/>
  <c r="AG66" i="3"/>
  <c r="X67" i="3"/>
  <c r="Y67" i="3"/>
  <c r="Z67" i="3"/>
  <c r="AA67" i="3"/>
  <c r="AB67" i="3"/>
  <c r="AC67" i="3"/>
  <c r="AD67" i="3"/>
  <c r="AE67" i="3"/>
  <c r="AF67" i="3"/>
  <c r="AG67" i="3"/>
  <c r="X68" i="3"/>
  <c r="Y68" i="3"/>
  <c r="Z68" i="3"/>
  <c r="AA68" i="3"/>
  <c r="AB68" i="3"/>
  <c r="AC68" i="3"/>
  <c r="AD68" i="3"/>
  <c r="AE68" i="3"/>
  <c r="AF68" i="3"/>
  <c r="AG68" i="3"/>
  <c r="X69" i="3"/>
  <c r="Y69" i="3"/>
  <c r="Z69" i="3"/>
  <c r="AA69" i="3"/>
  <c r="AB69" i="3"/>
  <c r="AC69" i="3"/>
  <c r="AD69" i="3"/>
  <c r="AE69" i="3"/>
  <c r="AF69" i="3"/>
  <c r="AG69" i="3"/>
  <c r="X70" i="3"/>
  <c r="Y70" i="3"/>
  <c r="Z70" i="3"/>
  <c r="AA70" i="3"/>
  <c r="AB70" i="3"/>
  <c r="AC70" i="3"/>
  <c r="AD70" i="3"/>
  <c r="AE70" i="3"/>
  <c r="AF70" i="3"/>
  <c r="AG70" i="3"/>
  <c r="X71" i="3"/>
  <c r="Y71" i="3"/>
  <c r="Z71" i="3"/>
  <c r="AA71" i="3"/>
  <c r="AB71" i="3"/>
  <c r="AC71" i="3"/>
  <c r="AD71" i="3"/>
  <c r="AE71" i="3"/>
  <c r="AF71" i="3"/>
  <c r="AG71" i="3"/>
  <c r="X72" i="3"/>
  <c r="Y72" i="3"/>
  <c r="Z72" i="3"/>
  <c r="AA72" i="3"/>
  <c r="AB72" i="3"/>
  <c r="AC72" i="3"/>
  <c r="AD72" i="3"/>
  <c r="AE72" i="3"/>
  <c r="AF72" i="3"/>
  <c r="AG72" i="3"/>
  <c r="X73" i="3"/>
  <c r="Y73" i="3"/>
  <c r="Z73" i="3"/>
  <c r="AA73" i="3"/>
  <c r="AB73" i="3"/>
  <c r="AC73" i="3"/>
  <c r="AD73" i="3"/>
  <c r="AE73" i="3"/>
  <c r="AF73" i="3"/>
  <c r="AG73" i="3"/>
  <c r="X74" i="3"/>
  <c r="Y74" i="3"/>
  <c r="Z74" i="3"/>
  <c r="AA74" i="3"/>
  <c r="AB74" i="3"/>
  <c r="AC74" i="3"/>
  <c r="AD74" i="3"/>
  <c r="AE74" i="3"/>
  <c r="AF74" i="3"/>
  <c r="AG74" i="3"/>
  <c r="X75" i="3"/>
  <c r="Y75" i="3"/>
  <c r="Z75" i="3"/>
  <c r="AA75" i="3"/>
  <c r="AB75" i="3"/>
  <c r="AC75" i="3"/>
  <c r="AD75" i="3"/>
  <c r="AE75" i="3"/>
  <c r="AF75" i="3"/>
  <c r="AG75" i="3"/>
  <c r="X76" i="3"/>
  <c r="Y76" i="3"/>
  <c r="Z76" i="3"/>
  <c r="AA76" i="3"/>
  <c r="AB76" i="3"/>
  <c r="AC76" i="3"/>
  <c r="AD76" i="3"/>
  <c r="AE76" i="3"/>
  <c r="AF76" i="3"/>
  <c r="AG76" i="3"/>
  <c r="X77" i="3"/>
  <c r="Y77" i="3"/>
  <c r="Z77" i="3"/>
  <c r="AA77" i="3"/>
  <c r="AB77" i="3"/>
  <c r="AC77" i="3"/>
  <c r="AD77" i="3"/>
  <c r="AE77" i="3"/>
  <c r="AF77" i="3"/>
  <c r="AG77" i="3"/>
  <c r="X78" i="3"/>
  <c r="Y78" i="3"/>
  <c r="Z78" i="3"/>
  <c r="AA78" i="3"/>
  <c r="AB78" i="3"/>
  <c r="AC78" i="3"/>
  <c r="AD78" i="3"/>
  <c r="AE78" i="3"/>
  <c r="AF78" i="3"/>
  <c r="AG78" i="3"/>
  <c r="X79" i="3"/>
  <c r="Y79" i="3"/>
  <c r="Z79" i="3"/>
  <c r="AA79" i="3"/>
  <c r="AB79" i="3"/>
  <c r="AC79" i="3"/>
  <c r="AD79" i="3"/>
  <c r="AE79" i="3"/>
  <c r="AF79" i="3"/>
  <c r="AG79" i="3"/>
  <c r="X80" i="3"/>
  <c r="Y80" i="3"/>
  <c r="Z80" i="3"/>
  <c r="AA80" i="3"/>
  <c r="AB80" i="3"/>
  <c r="AC80" i="3"/>
  <c r="AD80" i="3"/>
  <c r="AE80" i="3"/>
  <c r="AF80" i="3"/>
  <c r="AG80" i="3"/>
  <c r="X81" i="3"/>
  <c r="Y81" i="3"/>
  <c r="Z81" i="3"/>
  <c r="AA81" i="3"/>
  <c r="AB81" i="3"/>
  <c r="AC81" i="3"/>
  <c r="AD81" i="3"/>
  <c r="AE81" i="3"/>
  <c r="AF81" i="3"/>
  <c r="AG81" i="3"/>
  <c r="X82" i="3"/>
  <c r="Y82" i="3"/>
  <c r="Z82" i="3"/>
  <c r="AA82" i="3"/>
  <c r="AB82" i="3"/>
  <c r="AC82" i="3"/>
  <c r="AD82" i="3"/>
  <c r="AE82" i="3"/>
  <c r="AF82" i="3"/>
  <c r="AG82" i="3"/>
  <c r="X83" i="3"/>
  <c r="Y83" i="3"/>
  <c r="Z83" i="3"/>
  <c r="AA83" i="3"/>
  <c r="AB83" i="3"/>
  <c r="AC83" i="3"/>
  <c r="AD83" i="3"/>
  <c r="AE83" i="3"/>
  <c r="AF83" i="3"/>
  <c r="AG83" i="3"/>
  <c r="X84" i="3"/>
  <c r="Y84" i="3"/>
  <c r="Z84" i="3"/>
  <c r="AA84" i="3"/>
  <c r="AB84" i="3"/>
  <c r="AC84" i="3"/>
  <c r="AD84" i="3"/>
  <c r="AE84" i="3"/>
  <c r="AF84" i="3"/>
  <c r="AG84" i="3"/>
  <c r="X85" i="3"/>
  <c r="Y85" i="3"/>
  <c r="Z85" i="3"/>
  <c r="AA85" i="3"/>
  <c r="AB85" i="3"/>
  <c r="AC85" i="3"/>
  <c r="AD85" i="3"/>
  <c r="AE85" i="3"/>
  <c r="AF85" i="3"/>
  <c r="AG85" i="3"/>
  <c r="X86" i="3"/>
  <c r="Y86" i="3"/>
  <c r="Z86" i="3"/>
  <c r="AA86" i="3"/>
  <c r="AB86" i="3"/>
  <c r="AC86" i="3"/>
  <c r="AD86" i="3"/>
  <c r="AE86" i="3"/>
  <c r="AF86" i="3"/>
  <c r="AG86" i="3"/>
  <c r="X87" i="3"/>
  <c r="Y87" i="3"/>
  <c r="Z87" i="3"/>
  <c r="AA87" i="3"/>
  <c r="AB87" i="3"/>
  <c r="AC87" i="3"/>
  <c r="AD87" i="3"/>
  <c r="AE87" i="3"/>
  <c r="AF87" i="3"/>
  <c r="AG87" i="3"/>
  <c r="X88" i="3"/>
  <c r="Y88" i="3"/>
  <c r="Z88" i="3"/>
  <c r="AA88" i="3"/>
  <c r="AB88" i="3"/>
  <c r="AC88" i="3"/>
  <c r="AD88" i="3"/>
  <c r="AE88" i="3"/>
  <c r="AF88" i="3"/>
  <c r="AG88" i="3"/>
  <c r="X89" i="3"/>
  <c r="Y89" i="3"/>
  <c r="Z89" i="3"/>
  <c r="AA89" i="3"/>
  <c r="AB89" i="3"/>
  <c r="AC89" i="3"/>
  <c r="AD89" i="3"/>
  <c r="AE89" i="3"/>
  <c r="AF89" i="3"/>
  <c r="AG89" i="3"/>
  <c r="X90" i="3"/>
  <c r="Y90" i="3"/>
  <c r="Z90" i="3"/>
  <c r="AA90" i="3"/>
  <c r="AB90" i="3"/>
  <c r="AC90" i="3"/>
  <c r="AD90" i="3"/>
  <c r="AE90" i="3"/>
  <c r="AF90" i="3"/>
  <c r="AG90" i="3"/>
  <c r="X91" i="3"/>
  <c r="Y91" i="3"/>
  <c r="Z91" i="3"/>
  <c r="AA91" i="3"/>
  <c r="AB91" i="3"/>
  <c r="AC91" i="3"/>
  <c r="AD91" i="3"/>
  <c r="AE91" i="3"/>
  <c r="AF91" i="3"/>
  <c r="AG91" i="3"/>
  <c r="X92" i="3"/>
  <c r="Y92" i="3"/>
  <c r="Z92" i="3"/>
  <c r="AA92" i="3"/>
  <c r="AB92" i="3"/>
  <c r="AC92" i="3"/>
  <c r="AD92" i="3"/>
  <c r="AE92" i="3"/>
  <c r="AF92" i="3"/>
  <c r="AG92" i="3"/>
  <c r="X93" i="3"/>
  <c r="Y93" i="3"/>
  <c r="Z93" i="3"/>
  <c r="AA93" i="3"/>
  <c r="AB93" i="3"/>
  <c r="AC93" i="3"/>
  <c r="AD93" i="3"/>
  <c r="AE93" i="3"/>
  <c r="AF93" i="3"/>
  <c r="AG93" i="3"/>
  <c r="X94" i="3"/>
  <c r="Y94" i="3"/>
  <c r="Z94" i="3"/>
  <c r="AA94" i="3"/>
  <c r="AB94" i="3"/>
  <c r="AC94" i="3"/>
  <c r="AD94" i="3"/>
  <c r="AE94" i="3"/>
  <c r="AF94" i="3"/>
  <c r="AG94" i="3"/>
  <c r="X95" i="3"/>
  <c r="Y95" i="3"/>
  <c r="Z95" i="3"/>
  <c r="AA95" i="3"/>
  <c r="AB95" i="3"/>
  <c r="AC95" i="3"/>
  <c r="AD95" i="3"/>
  <c r="AE95" i="3"/>
  <c r="AF95" i="3"/>
  <c r="AG95" i="3"/>
  <c r="X96" i="3"/>
  <c r="Y96" i="3"/>
  <c r="Z96" i="3"/>
  <c r="AA96" i="3"/>
  <c r="AB96" i="3"/>
  <c r="AC96" i="3"/>
  <c r="AD96" i="3"/>
  <c r="AE96" i="3"/>
  <c r="AF96" i="3"/>
  <c r="AG96" i="3"/>
  <c r="X97" i="3"/>
  <c r="Y97" i="3"/>
  <c r="Z97" i="3"/>
  <c r="AA97" i="3"/>
  <c r="AB97" i="3"/>
  <c r="AC97" i="3"/>
  <c r="AD97" i="3"/>
  <c r="AE97" i="3"/>
  <c r="AF97" i="3"/>
  <c r="AG97" i="3"/>
  <c r="X98" i="3"/>
  <c r="Y98" i="3"/>
  <c r="Z98" i="3"/>
  <c r="AA98" i="3"/>
  <c r="AB98" i="3"/>
  <c r="AC98" i="3"/>
  <c r="AD98" i="3"/>
  <c r="AE98" i="3"/>
  <c r="AF98" i="3"/>
  <c r="AG98" i="3"/>
  <c r="X99" i="3"/>
  <c r="Y99" i="3"/>
  <c r="Z99" i="3"/>
  <c r="AA99" i="3"/>
  <c r="AB99" i="3"/>
  <c r="AC99" i="3"/>
  <c r="AD99" i="3"/>
  <c r="AE99" i="3"/>
  <c r="AF99" i="3"/>
  <c r="AG99" i="3"/>
  <c r="X100" i="3"/>
  <c r="Y100" i="3"/>
  <c r="Z100" i="3"/>
  <c r="AA100" i="3"/>
  <c r="AB100" i="3"/>
  <c r="AC100" i="3"/>
  <c r="AD100" i="3"/>
  <c r="AE100" i="3"/>
  <c r="AF100" i="3"/>
  <c r="AG100" i="3"/>
  <c r="X101" i="3"/>
  <c r="Y101" i="3"/>
  <c r="Z101" i="3"/>
  <c r="AA101" i="3"/>
  <c r="AB101" i="3"/>
  <c r="AC101" i="3"/>
  <c r="AD101" i="3"/>
  <c r="AE101" i="3"/>
  <c r="AF101" i="3"/>
  <c r="AG101" i="3"/>
  <c r="X102" i="3"/>
  <c r="Y102" i="3"/>
  <c r="Z102" i="3"/>
  <c r="AA102" i="3"/>
  <c r="AB102" i="3"/>
  <c r="AC102" i="3"/>
  <c r="AD102" i="3"/>
  <c r="AE102" i="3"/>
  <c r="AF102" i="3"/>
  <c r="AG102" i="3"/>
  <c r="X103" i="3"/>
  <c r="Y103" i="3"/>
  <c r="Z103" i="3"/>
  <c r="AA103" i="3"/>
  <c r="AB103" i="3"/>
  <c r="AC103" i="3"/>
  <c r="AD103" i="3"/>
  <c r="AE103" i="3"/>
  <c r="AF103" i="3"/>
  <c r="AG103" i="3"/>
  <c r="X104" i="3"/>
  <c r="Y104" i="3"/>
  <c r="Z104" i="3"/>
  <c r="AA104" i="3"/>
  <c r="AB104" i="3"/>
  <c r="AC104" i="3"/>
  <c r="AD104" i="3"/>
  <c r="AE104" i="3"/>
  <c r="AF104" i="3"/>
  <c r="AG104" i="3"/>
  <c r="X105" i="3"/>
  <c r="Y105" i="3"/>
  <c r="Z105" i="3"/>
  <c r="AA105" i="3"/>
  <c r="AB105" i="3"/>
  <c r="AC105" i="3"/>
  <c r="AD105" i="3"/>
  <c r="AE105" i="3"/>
  <c r="AF105" i="3"/>
  <c r="AG105" i="3"/>
  <c r="X106" i="3"/>
  <c r="Y106" i="3"/>
  <c r="Z106" i="3"/>
  <c r="AA106" i="3"/>
  <c r="AB106" i="3"/>
  <c r="AC106" i="3"/>
  <c r="AD106" i="3"/>
  <c r="AE106" i="3"/>
  <c r="AF106" i="3"/>
  <c r="AG106" i="3"/>
  <c r="X107" i="3"/>
  <c r="Y107" i="3"/>
  <c r="Z107" i="3"/>
  <c r="AA107" i="3"/>
  <c r="AB107" i="3"/>
  <c r="AC107" i="3"/>
  <c r="AD107" i="3"/>
  <c r="AE107" i="3"/>
  <c r="AF107" i="3"/>
  <c r="AG107" i="3"/>
  <c r="X108" i="3"/>
  <c r="Y108" i="3"/>
  <c r="Z108" i="3"/>
  <c r="AA108" i="3"/>
  <c r="AB108" i="3"/>
  <c r="AC108" i="3"/>
  <c r="AD108" i="3"/>
  <c r="AE108" i="3"/>
  <c r="AF108" i="3"/>
  <c r="AG108" i="3"/>
  <c r="X109" i="3"/>
  <c r="Y109" i="3"/>
  <c r="Z109" i="3"/>
  <c r="AA109" i="3"/>
  <c r="AB109" i="3"/>
  <c r="AC109" i="3"/>
  <c r="AD109" i="3"/>
  <c r="AE109" i="3"/>
  <c r="AF109" i="3"/>
  <c r="AG109" i="3"/>
  <c r="X110" i="3"/>
  <c r="Y110" i="3"/>
  <c r="Z110" i="3"/>
  <c r="AA110" i="3"/>
  <c r="AB110" i="3"/>
  <c r="AC110" i="3"/>
  <c r="AD110" i="3"/>
  <c r="AE110" i="3"/>
  <c r="AF110" i="3"/>
  <c r="AG110" i="3"/>
  <c r="X111" i="3"/>
  <c r="Y111" i="3"/>
  <c r="Z111" i="3"/>
  <c r="AA111" i="3"/>
  <c r="AB111" i="3"/>
  <c r="AC111" i="3"/>
  <c r="AD111" i="3"/>
  <c r="AE111" i="3"/>
  <c r="AF111" i="3"/>
  <c r="AG111" i="3"/>
  <c r="X112" i="3"/>
  <c r="Y112" i="3"/>
  <c r="Z112" i="3"/>
  <c r="AA112" i="3"/>
  <c r="AB112" i="3"/>
  <c r="AC112" i="3"/>
  <c r="AD112" i="3"/>
  <c r="AE112" i="3"/>
  <c r="AF112" i="3"/>
  <c r="AG112" i="3"/>
  <c r="X113" i="3"/>
  <c r="Y113" i="3"/>
  <c r="Z113" i="3"/>
  <c r="AA113" i="3"/>
  <c r="AB113" i="3"/>
  <c r="AC113" i="3"/>
  <c r="AD113" i="3"/>
  <c r="AE113" i="3"/>
  <c r="AF113" i="3"/>
  <c r="AG113" i="3"/>
  <c r="X114" i="3"/>
  <c r="Y114" i="3"/>
  <c r="Z114" i="3"/>
  <c r="AA114" i="3"/>
  <c r="AB114" i="3"/>
  <c r="AC114" i="3"/>
  <c r="AD114" i="3"/>
  <c r="AE114" i="3"/>
  <c r="AF114" i="3"/>
  <c r="AG114" i="3"/>
  <c r="X115" i="3"/>
  <c r="Y115" i="3"/>
  <c r="Z115" i="3"/>
  <c r="AA115" i="3"/>
  <c r="AB115" i="3"/>
  <c r="AC115" i="3"/>
  <c r="AD115" i="3"/>
  <c r="AE115" i="3"/>
  <c r="AF115" i="3"/>
  <c r="AG115" i="3"/>
  <c r="X116" i="3"/>
  <c r="Y116" i="3"/>
  <c r="Z116" i="3"/>
  <c r="AA116" i="3"/>
  <c r="AB116" i="3"/>
  <c r="AC116" i="3"/>
  <c r="AD116" i="3"/>
  <c r="AE116" i="3"/>
  <c r="AF116" i="3"/>
  <c r="AG116" i="3"/>
  <c r="X117" i="3"/>
  <c r="Y117" i="3"/>
  <c r="Z117" i="3"/>
  <c r="AA117" i="3"/>
  <c r="AB117" i="3"/>
  <c r="AC117" i="3"/>
  <c r="AD117" i="3"/>
  <c r="AE117" i="3"/>
  <c r="AF117" i="3"/>
  <c r="AG117" i="3"/>
  <c r="X118" i="3"/>
  <c r="Y118" i="3"/>
  <c r="Z118" i="3"/>
  <c r="AA118" i="3"/>
  <c r="AB118" i="3"/>
  <c r="AC118" i="3"/>
  <c r="AD118" i="3"/>
  <c r="AE118" i="3"/>
  <c r="AF118" i="3"/>
  <c r="AG118" i="3"/>
  <c r="X119" i="3"/>
  <c r="Y119" i="3"/>
  <c r="Z119" i="3"/>
  <c r="AA119" i="3"/>
  <c r="AB119" i="3"/>
  <c r="AC119" i="3"/>
  <c r="AD119" i="3"/>
  <c r="AE119" i="3"/>
  <c r="AF119" i="3"/>
  <c r="AG119" i="3"/>
  <c r="X120" i="3"/>
  <c r="Y120" i="3"/>
  <c r="Z120" i="3"/>
  <c r="AA120" i="3"/>
  <c r="AB120" i="3"/>
  <c r="AC120" i="3"/>
  <c r="AD120" i="3"/>
  <c r="AE120" i="3"/>
  <c r="AF120" i="3"/>
  <c r="AG120" i="3"/>
  <c r="X121" i="3"/>
  <c r="Y121" i="3"/>
  <c r="Z121" i="3"/>
  <c r="AA121" i="3"/>
  <c r="AB121" i="3"/>
  <c r="AC121" i="3"/>
  <c r="AD121" i="3"/>
  <c r="AE121" i="3"/>
  <c r="AF121" i="3"/>
  <c r="AG121" i="3"/>
  <c r="X122" i="3"/>
  <c r="Y122" i="3"/>
  <c r="Z122" i="3"/>
  <c r="AA122" i="3"/>
  <c r="AB122" i="3"/>
  <c r="AC122" i="3"/>
  <c r="AD122" i="3"/>
  <c r="AE122" i="3"/>
  <c r="AF122" i="3"/>
  <c r="AG122" i="3"/>
  <c r="X123" i="3"/>
  <c r="Y123" i="3"/>
  <c r="Z123" i="3"/>
  <c r="AA123" i="3"/>
  <c r="AB123" i="3"/>
  <c r="AC123" i="3"/>
  <c r="AD123" i="3"/>
  <c r="AE123" i="3"/>
  <c r="AF123" i="3"/>
  <c r="AG123" i="3"/>
  <c r="X124" i="3"/>
  <c r="Y124" i="3"/>
  <c r="Z124" i="3"/>
  <c r="AA124" i="3"/>
  <c r="AB124" i="3"/>
  <c r="AC124" i="3"/>
  <c r="AD124" i="3"/>
  <c r="AE124" i="3"/>
  <c r="AF124" i="3"/>
  <c r="AG124" i="3"/>
  <c r="X125" i="3"/>
  <c r="Y125" i="3"/>
  <c r="Z125" i="3"/>
  <c r="AA125" i="3"/>
  <c r="AB125" i="3"/>
  <c r="AC125" i="3"/>
  <c r="AD125" i="3"/>
  <c r="AE125" i="3"/>
  <c r="AF125" i="3"/>
  <c r="AG125" i="3"/>
  <c r="X126" i="3"/>
  <c r="Y126" i="3"/>
  <c r="Z126" i="3"/>
  <c r="AA126" i="3"/>
  <c r="AB126" i="3"/>
  <c r="AC126" i="3"/>
  <c r="AD126" i="3"/>
  <c r="AE126" i="3"/>
  <c r="AF126" i="3"/>
  <c r="AG126" i="3"/>
  <c r="X127" i="3"/>
  <c r="Y127" i="3"/>
  <c r="Z127" i="3"/>
  <c r="AA127" i="3"/>
  <c r="AB127" i="3"/>
  <c r="AC127" i="3"/>
  <c r="AD127" i="3"/>
  <c r="AE127" i="3"/>
  <c r="AF127" i="3"/>
  <c r="AG127" i="3"/>
  <c r="X128" i="3"/>
  <c r="Y128" i="3"/>
  <c r="Z128" i="3"/>
  <c r="AA128" i="3"/>
  <c r="AB128" i="3"/>
  <c r="AC128" i="3"/>
  <c r="AD128" i="3"/>
  <c r="AE128" i="3"/>
  <c r="AF128" i="3"/>
  <c r="AG128" i="3"/>
  <c r="X129" i="3"/>
  <c r="Y129" i="3"/>
  <c r="Z129" i="3"/>
  <c r="AA129" i="3"/>
  <c r="AB129" i="3"/>
  <c r="AC129" i="3"/>
  <c r="AD129" i="3"/>
  <c r="AE129" i="3"/>
  <c r="AF129" i="3"/>
  <c r="AG129" i="3"/>
  <c r="X130" i="3"/>
  <c r="Y130" i="3"/>
  <c r="Z130" i="3"/>
  <c r="AA130" i="3"/>
  <c r="AB130" i="3"/>
  <c r="AC130" i="3"/>
  <c r="AD130" i="3"/>
  <c r="AE130" i="3"/>
  <c r="AF130" i="3"/>
  <c r="AG130" i="3"/>
  <c r="X131" i="3"/>
  <c r="Y131" i="3"/>
  <c r="Z131" i="3"/>
  <c r="AA131" i="3"/>
  <c r="AB131" i="3"/>
  <c r="AC131" i="3"/>
  <c r="AD131" i="3"/>
  <c r="AE131" i="3"/>
  <c r="AF131" i="3"/>
  <c r="AG131" i="3"/>
  <c r="X132" i="3"/>
  <c r="Y132" i="3"/>
  <c r="Z132" i="3"/>
  <c r="AA132" i="3"/>
  <c r="AB132" i="3"/>
  <c r="AC132" i="3"/>
  <c r="AD132" i="3"/>
  <c r="AE132" i="3"/>
  <c r="AF132" i="3"/>
  <c r="AG132" i="3"/>
  <c r="X133" i="3"/>
  <c r="Y133" i="3"/>
  <c r="Z133" i="3"/>
  <c r="AA133" i="3"/>
  <c r="AB133" i="3"/>
  <c r="AC133" i="3"/>
  <c r="AD133" i="3"/>
  <c r="AE133" i="3"/>
  <c r="AF133" i="3"/>
  <c r="AG133" i="3"/>
  <c r="X134" i="3"/>
  <c r="Y134" i="3"/>
  <c r="Z134" i="3"/>
  <c r="AA134" i="3"/>
  <c r="AB134" i="3"/>
  <c r="AC134" i="3"/>
  <c r="AD134" i="3"/>
  <c r="AE134" i="3"/>
  <c r="AF134" i="3"/>
  <c r="AG134" i="3"/>
  <c r="X135" i="3"/>
  <c r="Y135" i="3"/>
  <c r="Z135" i="3"/>
  <c r="AA135" i="3"/>
  <c r="AB135" i="3"/>
  <c r="AC135" i="3"/>
  <c r="AD135" i="3"/>
  <c r="AE135" i="3"/>
  <c r="AF135" i="3"/>
  <c r="AG135" i="3"/>
  <c r="X136" i="3"/>
  <c r="Y136" i="3"/>
  <c r="Z136" i="3"/>
  <c r="AA136" i="3"/>
  <c r="AB136" i="3"/>
  <c r="AC136" i="3"/>
  <c r="AD136" i="3"/>
  <c r="AE136" i="3"/>
  <c r="AF136" i="3"/>
  <c r="AG136" i="3"/>
  <c r="X137" i="3"/>
  <c r="Y137" i="3"/>
  <c r="Z137" i="3"/>
  <c r="AA137" i="3"/>
  <c r="AB137" i="3"/>
  <c r="AC137" i="3"/>
  <c r="AD137" i="3"/>
  <c r="AE137" i="3"/>
  <c r="AF137" i="3"/>
  <c r="AG137" i="3"/>
  <c r="X138" i="3"/>
  <c r="Y138" i="3"/>
  <c r="Z138" i="3"/>
  <c r="AA138" i="3"/>
  <c r="AB138" i="3"/>
  <c r="AC138" i="3"/>
  <c r="AD138" i="3"/>
  <c r="AE138" i="3"/>
  <c r="AF138" i="3"/>
  <c r="AG138" i="3"/>
  <c r="X139" i="3"/>
  <c r="Y139" i="3"/>
  <c r="Z139" i="3"/>
  <c r="AA139" i="3"/>
  <c r="AB139" i="3"/>
  <c r="AC139" i="3"/>
  <c r="AD139" i="3"/>
  <c r="AE139" i="3"/>
  <c r="AF139" i="3"/>
  <c r="AG139" i="3"/>
  <c r="X140" i="3"/>
  <c r="Y140" i="3"/>
  <c r="Z140" i="3"/>
  <c r="AA140" i="3"/>
  <c r="AB140" i="3"/>
  <c r="AC140" i="3"/>
  <c r="AD140" i="3"/>
  <c r="AE140" i="3"/>
  <c r="AF140" i="3"/>
  <c r="AG140" i="3"/>
  <c r="X141" i="3"/>
  <c r="Y141" i="3"/>
  <c r="Z141" i="3"/>
  <c r="AA141" i="3"/>
  <c r="AB141" i="3"/>
  <c r="AC141" i="3"/>
  <c r="AD141" i="3"/>
  <c r="AE141" i="3"/>
  <c r="AF141" i="3"/>
  <c r="AG141" i="3"/>
  <c r="X142" i="3"/>
  <c r="Y142" i="3"/>
  <c r="Z142" i="3"/>
  <c r="AA142" i="3"/>
  <c r="AB142" i="3"/>
  <c r="AC142" i="3"/>
  <c r="AD142" i="3"/>
  <c r="AE142" i="3"/>
  <c r="AF142" i="3"/>
  <c r="AG142" i="3"/>
  <c r="X143" i="3"/>
  <c r="Y143" i="3"/>
  <c r="Z143" i="3"/>
  <c r="AA143" i="3"/>
  <c r="AB143" i="3"/>
  <c r="AC143" i="3"/>
  <c r="AD143" i="3"/>
  <c r="AE143" i="3"/>
  <c r="AF143" i="3"/>
  <c r="AG143" i="3"/>
  <c r="X144" i="3"/>
  <c r="Y144" i="3"/>
  <c r="Z144" i="3"/>
  <c r="AA144" i="3"/>
  <c r="AB144" i="3"/>
  <c r="AC144" i="3"/>
  <c r="AD144" i="3"/>
  <c r="AE144" i="3"/>
  <c r="AF144" i="3"/>
  <c r="AG144" i="3"/>
  <c r="X145" i="3"/>
  <c r="Y145" i="3"/>
  <c r="Z145" i="3"/>
  <c r="AA145" i="3"/>
  <c r="AB145" i="3"/>
  <c r="AC145" i="3"/>
  <c r="AD145" i="3"/>
  <c r="AE145" i="3"/>
  <c r="AF145" i="3"/>
  <c r="AG145" i="3"/>
  <c r="X146" i="3"/>
  <c r="Y146" i="3"/>
  <c r="Z146" i="3"/>
  <c r="AA146" i="3"/>
  <c r="AB146" i="3"/>
  <c r="AC146" i="3"/>
  <c r="AD146" i="3"/>
  <c r="AE146" i="3"/>
  <c r="AF146" i="3"/>
  <c r="AG146" i="3"/>
  <c r="X147" i="3"/>
  <c r="Y147" i="3"/>
  <c r="Z147" i="3"/>
  <c r="AA147" i="3"/>
  <c r="AB147" i="3"/>
  <c r="AC147" i="3"/>
  <c r="AD147" i="3"/>
  <c r="AE147" i="3"/>
  <c r="AF147" i="3"/>
  <c r="AG147" i="3"/>
  <c r="X148" i="3"/>
  <c r="Y148" i="3"/>
  <c r="Z148" i="3"/>
  <c r="AA148" i="3"/>
  <c r="AB148" i="3"/>
  <c r="AC148" i="3"/>
  <c r="AD148" i="3"/>
  <c r="AE148" i="3"/>
  <c r="AF148" i="3"/>
  <c r="AG148" i="3"/>
  <c r="X149" i="3"/>
  <c r="Y149" i="3"/>
  <c r="Z149" i="3"/>
  <c r="AA149" i="3"/>
  <c r="AB149" i="3"/>
  <c r="AC149" i="3"/>
  <c r="AD149" i="3"/>
  <c r="AE149" i="3"/>
  <c r="AF149" i="3"/>
  <c r="AG149" i="3"/>
  <c r="X150" i="3"/>
  <c r="Y150" i="3"/>
  <c r="Z150" i="3"/>
  <c r="AA150" i="3"/>
  <c r="AB150" i="3"/>
  <c r="AC150" i="3"/>
  <c r="AD150" i="3"/>
  <c r="AE150" i="3"/>
  <c r="AF150" i="3"/>
  <c r="AG150" i="3"/>
  <c r="X151" i="3"/>
  <c r="Y151" i="3"/>
  <c r="Z151" i="3"/>
  <c r="AA151" i="3"/>
  <c r="AB151" i="3"/>
  <c r="AC151" i="3"/>
  <c r="AD151" i="3"/>
  <c r="AE151" i="3"/>
  <c r="AF151" i="3"/>
  <c r="AG151" i="3"/>
  <c r="X152" i="3"/>
  <c r="Y152" i="3"/>
  <c r="Z152" i="3"/>
  <c r="AA152" i="3"/>
  <c r="AB152" i="3"/>
  <c r="AC152" i="3"/>
  <c r="AD152" i="3"/>
  <c r="AE152" i="3"/>
  <c r="AF152" i="3"/>
  <c r="AG152" i="3"/>
  <c r="X153" i="3"/>
  <c r="Y153" i="3"/>
  <c r="Z153" i="3"/>
  <c r="AA153" i="3"/>
  <c r="AB153" i="3"/>
  <c r="AC153" i="3"/>
  <c r="AD153" i="3"/>
  <c r="AE153" i="3"/>
  <c r="AF153" i="3"/>
  <c r="AG153" i="3"/>
  <c r="X154" i="3"/>
  <c r="Y154" i="3"/>
  <c r="Z154" i="3"/>
  <c r="AA154" i="3"/>
  <c r="AB154" i="3"/>
  <c r="AC154" i="3"/>
  <c r="AD154" i="3"/>
  <c r="AE154" i="3"/>
  <c r="AF154" i="3"/>
  <c r="AG154" i="3"/>
  <c r="X155" i="3"/>
  <c r="Y155" i="3"/>
  <c r="Z155" i="3"/>
  <c r="AA155" i="3"/>
  <c r="AB155" i="3"/>
  <c r="AC155" i="3"/>
  <c r="AD155" i="3"/>
  <c r="AE155" i="3"/>
  <c r="AF155" i="3"/>
  <c r="AG155" i="3"/>
  <c r="X156" i="3"/>
  <c r="Y156" i="3"/>
  <c r="Z156" i="3"/>
  <c r="AA156" i="3"/>
  <c r="AB156" i="3"/>
  <c r="AC156" i="3"/>
  <c r="AD156" i="3"/>
  <c r="AE156" i="3"/>
  <c r="AF156" i="3"/>
  <c r="AG156" i="3"/>
  <c r="X157" i="3"/>
  <c r="Y157" i="3"/>
  <c r="Z157" i="3"/>
  <c r="AA157" i="3"/>
  <c r="AB157" i="3"/>
  <c r="AC157" i="3"/>
  <c r="AD157" i="3"/>
  <c r="AE157" i="3"/>
  <c r="AF157" i="3"/>
  <c r="AG157" i="3"/>
  <c r="X158" i="3"/>
  <c r="Y158" i="3"/>
  <c r="Z158" i="3"/>
  <c r="AA158" i="3"/>
  <c r="AB158" i="3"/>
  <c r="AC158" i="3"/>
  <c r="AD158" i="3"/>
  <c r="AE158" i="3"/>
  <c r="AF158" i="3"/>
  <c r="AG158" i="3"/>
  <c r="X159" i="3"/>
  <c r="Y159" i="3"/>
  <c r="Z159" i="3"/>
  <c r="AA159" i="3"/>
  <c r="AB159" i="3"/>
  <c r="AC159" i="3"/>
  <c r="AD159" i="3"/>
  <c r="AE159" i="3"/>
  <c r="AF159" i="3"/>
  <c r="AG159" i="3"/>
  <c r="X160" i="3"/>
  <c r="Y160" i="3"/>
  <c r="Z160" i="3"/>
  <c r="AA160" i="3"/>
  <c r="AB160" i="3"/>
  <c r="AC160" i="3"/>
  <c r="AD160" i="3"/>
  <c r="AE160" i="3"/>
  <c r="AF160" i="3"/>
  <c r="AG160" i="3"/>
  <c r="X161" i="3"/>
  <c r="Y161" i="3"/>
  <c r="Z161" i="3"/>
  <c r="AA161" i="3"/>
  <c r="AB161" i="3"/>
  <c r="AC161" i="3"/>
  <c r="AD161" i="3"/>
  <c r="AE161" i="3"/>
  <c r="AF161" i="3"/>
  <c r="AG161" i="3"/>
  <c r="X162" i="3"/>
  <c r="Y162" i="3"/>
  <c r="Z162" i="3"/>
  <c r="AA162" i="3"/>
  <c r="AB162" i="3"/>
  <c r="AC162" i="3"/>
  <c r="AD162" i="3"/>
  <c r="AE162" i="3"/>
  <c r="AF162" i="3"/>
  <c r="AG162" i="3"/>
  <c r="X163" i="3"/>
  <c r="Y163" i="3"/>
  <c r="Z163" i="3"/>
  <c r="AA163" i="3"/>
  <c r="AB163" i="3"/>
  <c r="AC163" i="3"/>
  <c r="AD163" i="3"/>
  <c r="AE163" i="3"/>
  <c r="AF163" i="3"/>
  <c r="AG163" i="3"/>
  <c r="X164" i="3"/>
  <c r="Y164" i="3"/>
  <c r="Z164" i="3"/>
  <c r="AA164" i="3"/>
  <c r="AB164" i="3"/>
  <c r="AC164" i="3"/>
  <c r="AD164" i="3"/>
  <c r="AE164" i="3"/>
  <c r="AF164" i="3"/>
  <c r="AG164" i="3"/>
  <c r="X165" i="3"/>
  <c r="Y165" i="3"/>
  <c r="Z165" i="3"/>
  <c r="AA165" i="3"/>
  <c r="AB165" i="3"/>
  <c r="AC165" i="3"/>
  <c r="AD165" i="3"/>
  <c r="AE165" i="3"/>
  <c r="AF165" i="3"/>
  <c r="AG165" i="3"/>
  <c r="X166" i="3"/>
  <c r="Y166" i="3"/>
  <c r="Z166" i="3"/>
  <c r="AA166" i="3"/>
  <c r="AB166" i="3"/>
  <c r="AC166" i="3"/>
  <c r="AD166" i="3"/>
  <c r="AE166" i="3"/>
  <c r="AF166" i="3"/>
  <c r="AG166" i="3"/>
  <c r="X167" i="3"/>
  <c r="Y167" i="3"/>
  <c r="Z167" i="3"/>
  <c r="AA167" i="3"/>
  <c r="AB167" i="3"/>
  <c r="AC167" i="3"/>
  <c r="AD167" i="3"/>
  <c r="AE167" i="3"/>
  <c r="AF167" i="3"/>
  <c r="AG167" i="3"/>
  <c r="X168" i="3"/>
  <c r="Y168" i="3"/>
  <c r="Z168" i="3"/>
  <c r="AA168" i="3"/>
  <c r="AB168" i="3"/>
  <c r="AC168" i="3"/>
  <c r="AD168" i="3"/>
  <c r="AE168" i="3"/>
  <c r="AF168" i="3"/>
  <c r="AG168" i="3"/>
  <c r="X169" i="3"/>
  <c r="Y169" i="3"/>
  <c r="Z169" i="3"/>
  <c r="AA169" i="3"/>
  <c r="AB169" i="3"/>
  <c r="AC169" i="3"/>
  <c r="AD169" i="3"/>
  <c r="AE169" i="3"/>
  <c r="AF169" i="3"/>
  <c r="AG169" i="3"/>
  <c r="X170" i="3"/>
  <c r="Y170" i="3"/>
  <c r="Z170" i="3"/>
  <c r="AA170" i="3"/>
  <c r="AB170" i="3"/>
  <c r="AC170" i="3"/>
  <c r="AD170" i="3"/>
  <c r="AE170" i="3"/>
  <c r="AF170" i="3"/>
  <c r="AG170" i="3"/>
  <c r="X171" i="3"/>
  <c r="Y171" i="3"/>
  <c r="Z171" i="3"/>
  <c r="AA171" i="3"/>
  <c r="AB171" i="3"/>
  <c r="AC171" i="3"/>
  <c r="AD171" i="3"/>
  <c r="AE171" i="3"/>
  <c r="AF171" i="3"/>
  <c r="AG171" i="3"/>
  <c r="X172" i="3"/>
  <c r="Y172" i="3"/>
  <c r="Z172" i="3"/>
  <c r="AA172" i="3"/>
  <c r="AB172" i="3"/>
  <c r="AC172" i="3"/>
  <c r="AD172" i="3"/>
  <c r="AE172" i="3"/>
  <c r="AF172" i="3"/>
  <c r="AG172" i="3"/>
  <c r="X173" i="3"/>
  <c r="Y173" i="3"/>
  <c r="Z173" i="3"/>
  <c r="AA173" i="3"/>
  <c r="AB173" i="3"/>
  <c r="AC173" i="3"/>
  <c r="AD173" i="3"/>
  <c r="AE173" i="3"/>
  <c r="AF173" i="3"/>
  <c r="AG173" i="3"/>
  <c r="X174" i="3"/>
  <c r="Y174" i="3"/>
  <c r="Z174" i="3"/>
  <c r="AA174" i="3"/>
  <c r="AB174" i="3"/>
  <c r="AC174" i="3"/>
  <c r="AD174" i="3"/>
  <c r="AE174" i="3"/>
  <c r="AF174" i="3"/>
  <c r="AG174" i="3"/>
  <c r="X175" i="3"/>
  <c r="Y175" i="3"/>
  <c r="Z175" i="3"/>
  <c r="AA175" i="3"/>
  <c r="AB175" i="3"/>
  <c r="AC175" i="3"/>
  <c r="AD175" i="3"/>
  <c r="AE175" i="3"/>
  <c r="AF175" i="3"/>
  <c r="AG175" i="3"/>
  <c r="X176" i="3"/>
  <c r="Y176" i="3"/>
  <c r="Z176" i="3"/>
  <c r="AA176" i="3"/>
  <c r="AB176" i="3"/>
  <c r="AC176" i="3"/>
  <c r="AD176" i="3"/>
  <c r="AE176" i="3"/>
  <c r="AF176" i="3"/>
  <c r="AG176" i="3"/>
  <c r="X177" i="3"/>
  <c r="Y177" i="3"/>
  <c r="Z177" i="3"/>
  <c r="AA177" i="3"/>
  <c r="AB177" i="3"/>
  <c r="AC177" i="3"/>
  <c r="AD177" i="3"/>
  <c r="AE177" i="3"/>
  <c r="AF177" i="3"/>
  <c r="AG177" i="3"/>
  <c r="X178" i="3"/>
  <c r="Y178" i="3"/>
  <c r="Z178" i="3"/>
  <c r="AA178" i="3"/>
  <c r="AB178" i="3"/>
  <c r="AC178" i="3"/>
  <c r="AD178" i="3"/>
  <c r="AE178" i="3"/>
  <c r="AF178" i="3"/>
  <c r="AG178" i="3"/>
  <c r="X179" i="3"/>
  <c r="Y179" i="3"/>
  <c r="Z179" i="3"/>
  <c r="AA179" i="3"/>
  <c r="AB179" i="3"/>
  <c r="AC179" i="3"/>
  <c r="AD179" i="3"/>
  <c r="AE179" i="3"/>
  <c r="AF179" i="3"/>
  <c r="AG179" i="3"/>
  <c r="X180" i="3"/>
  <c r="Y180" i="3"/>
  <c r="Z180" i="3"/>
  <c r="AA180" i="3"/>
  <c r="AB180" i="3"/>
  <c r="AC180" i="3"/>
  <c r="AD180" i="3"/>
  <c r="AE180" i="3"/>
  <c r="AF180" i="3"/>
  <c r="AG180" i="3"/>
  <c r="X181" i="3"/>
  <c r="Y181" i="3"/>
  <c r="Z181" i="3"/>
  <c r="AA181" i="3"/>
  <c r="AB181" i="3"/>
  <c r="AC181" i="3"/>
  <c r="AD181" i="3"/>
  <c r="AE181" i="3"/>
  <c r="AF181" i="3"/>
  <c r="AG181" i="3"/>
  <c r="X182" i="3"/>
  <c r="Y182" i="3"/>
  <c r="Z182" i="3"/>
  <c r="AA182" i="3"/>
  <c r="AB182" i="3"/>
  <c r="AC182" i="3"/>
  <c r="AD182" i="3"/>
  <c r="AE182" i="3"/>
  <c r="AF182" i="3"/>
  <c r="AG182" i="3"/>
  <c r="X183" i="3"/>
  <c r="Y183" i="3"/>
  <c r="Z183" i="3"/>
  <c r="AA183" i="3"/>
  <c r="AB183" i="3"/>
  <c r="AC183" i="3"/>
  <c r="AD183" i="3"/>
  <c r="AE183" i="3"/>
  <c r="AF183" i="3"/>
  <c r="AG183" i="3"/>
  <c r="X184" i="3"/>
  <c r="Y184" i="3"/>
  <c r="Z184" i="3"/>
  <c r="AA184" i="3"/>
  <c r="AB184" i="3"/>
  <c r="AC184" i="3"/>
  <c r="AD184" i="3"/>
  <c r="AE184" i="3"/>
  <c r="AF184" i="3"/>
  <c r="AG184" i="3"/>
  <c r="X185" i="3"/>
  <c r="Y185" i="3"/>
  <c r="Z185" i="3"/>
  <c r="AA185" i="3"/>
  <c r="AB185" i="3"/>
  <c r="AC185" i="3"/>
  <c r="AD185" i="3"/>
  <c r="AE185" i="3"/>
  <c r="AF185" i="3"/>
  <c r="AG185" i="3"/>
  <c r="X186" i="3"/>
  <c r="Y186" i="3"/>
  <c r="Z186" i="3"/>
  <c r="AA186" i="3"/>
  <c r="AB186" i="3"/>
  <c r="AC186" i="3"/>
  <c r="AD186" i="3"/>
  <c r="AE186" i="3"/>
  <c r="AF186" i="3"/>
  <c r="AG186" i="3"/>
  <c r="X187" i="3"/>
  <c r="Y187" i="3"/>
  <c r="Z187" i="3"/>
  <c r="AA187" i="3"/>
  <c r="AB187" i="3"/>
  <c r="AC187" i="3"/>
  <c r="AD187" i="3"/>
  <c r="AE187" i="3"/>
  <c r="AF187" i="3"/>
  <c r="AG187" i="3"/>
  <c r="X188" i="3"/>
  <c r="Y188" i="3"/>
  <c r="Z188" i="3"/>
  <c r="AA188" i="3"/>
  <c r="AB188" i="3"/>
  <c r="AC188" i="3"/>
  <c r="AD188" i="3"/>
  <c r="AE188" i="3"/>
  <c r="AF188" i="3"/>
  <c r="AG188" i="3"/>
  <c r="X189" i="3"/>
  <c r="Y189" i="3"/>
  <c r="Z189" i="3"/>
  <c r="AA189" i="3"/>
  <c r="AB189" i="3"/>
  <c r="AC189" i="3"/>
  <c r="AD189" i="3"/>
  <c r="AE189" i="3"/>
  <c r="AF189" i="3"/>
  <c r="AG189" i="3"/>
  <c r="X190" i="3"/>
  <c r="Y190" i="3"/>
  <c r="Z190" i="3"/>
  <c r="AA190" i="3"/>
  <c r="AB190" i="3"/>
  <c r="AC190" i="3"/>
  <c r="AD190" i="3"/>
  <c r="AE190" i="3"/>
  <c r="AF190" i="3"/>
  <c r="AG190" i="3"/>
  <c r="X191" i="3"/>
  <c r="Y191" i="3"/>
  <c r="Z191" i="3"/>
  <c r="AA191" i="3"/>
  <c r="AB191" i="3"/>
  <c r="AC191" i="3"/>
  <c r="AD191" i="3"/>
  <c r="AE191" i="3"/>
  <c r="AF191" i="3"/>
  <c r="AG191" i="3"/>
  <c r="X192" i="3"/>
  <c r="Y192" i="3"/>
  <c r="Z192" i="3"/>
  <c r="AA192" i="3"/>
  <c r="AB192" i="3"/>
  <c r="AC192" i="3"/>
  <c r="AD192" i="3"/>
  <c r="AE192" i="3"/>
  <c r="AF192" i="3"/>
  <c r="AG192" i="3"/>
  <c r="X193" i="3"/>
  <c r="Y193" i="3"/>
  <c r="Z193" i="3"/>
  <c r="AA193" i="3"/>
  <c r="AB193" i="3"/>
  <c r="AC193" i="3"/>
  <c r="AD193" i="3"/>
  <c r="AE193" i="3"/>
  <c r="AF193" i="3"/>
  <c r="AG193" i="3"/>
  <c r="X194" i="3"/>
  <c r="Y194" i="3"/>
  <c r="Z194" i="3"/>
  <c r="AA194" i="3"/>
  <c r="AB194" i="3"/>
  <c r="AC194" i="3"/>
  <c r="AD194" i="3"/>
  <c r="AE194" i="3"/>
  <c r="AF194" i="3"/>
  <c r="AG194" i="3"/>
  <c r="X195" i="3"/>
  <c r="Y195" i="3"/>
  <c r="Z195" i="3"/>
  <c r="AA195" i="3"/>
  <c r="AB195" i="3"/>
  <c r="AC195" i="3"/>
  <c r="AD195" i="3"/>
  <c r="AE195" i="3"/>
  <c r="AF195" i="3"/>
  <c r="AG195" i="3"/>
  <c r="X196" i="3"/>
  <c r="Y196" i="3"/>
  <c r="Z196" i="3"/>
  <c r="AA196" i="3"/>
  <c r="AB196" i="3"/>
  <c r="AC196" i="3"/>
  <c r="AD196" i="3"/>
  <c r="AE196" i="3"/>
  <c r="AF196" i="3"/>
  <c r="AG196" i="3"/>
  <c r="X197" i="3"/>
  <c r="Y197" i="3"/>
  <c r="Z197" i="3"/>
  <c r="AA197" i="3"/>
  <c r="AB197" i="3"/>
  <c r="AC197" i="3"/>
  <c r="AD197" i="3"/>
  <c r="AE197" i="3"/>
  <c r="AF197" i="3"/>
  <c r="AG197" i="3"/>
  <c r="X198" i="3"/>
  <c r="Y198" i="3"/>
  <c r="Z198" i="3"/>
  <c r="AA198" i="3"/>
  <c r="AB198" i="3"/>
  <c r="AC198" i="3"/>
  <c r="AD198" i="3"/>
  <c r="AE198" i="3"/>
  <c r="AF198" i="3"/>
  <c r="AG198" i="3"/>
  <c r="X199" i="3"/>
  <c r="Y199" i="3"/>
  <c r="Z199" i="3"/>
  <c r="AA199" i="3"/>
  <c r="AB199" i="3"/>
  <c r="AC199" i="3"/>
  <c r="AD199" i="3"/>
  <c r="AE199" i="3"/>
  <c r="AF199" i="3"/>
  <c r="AG199" i="3"/>
  <c r="X200" i="3"/>
  <c r="Y200" i="3"/>
  <c r="Z200" i="3"/>
  <c r="AA200" i="3"/>
  <c r="AB200" i="3"/>
  <c r="AC200" i="3"/>
  <c r="AD200" i="3"/>
  <c r="AE200" i="3"/>
  <c r="AF200" i="3"/>
  <c r="AG200" i="3"/>
  <c r="X201" i="3"/>
  <c r="Y201" i="3"/>
  <c r="Z201" i="3"/>
  <c r="AA201" i="3"/>
  <c r="AB201" i="3"/>
  <c r="AC201" i="3"/>
  <c r="AD201" i="3"/>
  <c r="AE201" i="3"/>
  <c r="AF201" i="3"/>
  <c r="AG201" i="3"/>
  <c r="X202" i="3"/>
  <c r="Y202" i="3"/>
  <c r="Z202" i="3"/>
  <c r="AA202" i="3"/>
  <c r="AB202" i="3"/>
  <c r="AC202" i="3"/>
  <c r="AD202" i="3"/>
  <c r="AE202" i="3"/>
  <c r="AF202" i="3"/>
  <c r="AG202" i="3"/>
  <c r="X203" i="3"/>
  <c r="Y203" i="3"/>
  <c r="Z203" i="3"/>
  <c r="AA203" i="3"/>
  <c r="AB203" i="3"/>
  <c r="AC203" i="3"/>
  <c r="AD203" i="3"/>
  <c r="AE203" i="3"/>
  <c r="AF203" i="3"/>
  <c r="AG203" i="3"/>
  <c r="X204" i="3"/>
  <c r="Y204" i="3"/>
  <c r="Z204" i="3"/>
  <c r="AA204" i="3"/>
  <c r="AB204" i="3"/>
  <c r="AC204" i="3"/>
  <c r="AD204" i="3"/>
  <c r="AE204" i="3"/>
  <c r="AF204" i="3"/>
  <c r="AG204" i="3"/>
  <c r="X205" i="3"/>
  <c r="Y205" i="3"/>
  <c r="Z205" i="3"/>
  <c r="AA205" i="3"/>
  <c r="AB205" i="3"/>
  <c r="AC205" i="3"/>
  <c r="AD205" i="3"/>
  <c r="AE205" i="3"/>
  <c r="AF205" i="3"/>
  <c r="AG205" i="3"/>
  <c r="X206" i="3"/>
  <c r="Y206" i="3"/>
  <c r="Z206" i="3"/>
  <c r="AA206" i="3"/>
  <c r="AB206" i="3"/>
  <c r="AC206" i="3"/>
  <c r="AD206" i="3"/>
  <c r="AE206" i="3"/>
  <c r="AF206" i="3"/>
  <c r="AG206" i="3"/>
  <c r="X207" i="3"/>
  <c r="Y207" i="3"/>
  <c r="Z207" i="3"/>
  <c r="AA207" i="3"/>
  <c r="AB207" i="3"/>
  <c r="AC207" i="3"/>
  <c r="AD207" i="3"/>
  <c r="AE207" i="3"/>
  <c r="AF207" i="3"/>
  <c r="AG207" i="3"/>
  <c r="X208" i="3"/>
  <c r="Y208" i="3"/>
  <c r="Z208" i="3"/>
  <c r="AA208" i="3"/>
  <c r="AB208" i="3"/>
  <c r="AC208" i="3"/>
  <c r="AD208" i="3"/>
  <c r="AE208" i="3"/>
  <c r="AF208" i="3"/>
  <c r="AG208" i="3"/>
  <c r="Y12" i="3"/>
  <c r="Z12" i="3"/>
  <c r="Z8" i="3" s="1"/>
  <c r="AA12" i="3"/>
  <c r="AB12" i="3"/>
  <c r="AB8" i="3" s="1"/>
  <c r="AC12" i="3"/>
  <c r="AD12" i="3"/>
  <c r="AD8" i="3" s="1"/>
  <c r="AE12" i="3"/>
  <c r="AF12" i="3"/>
  <c r="AF8" i="3" s="1"/>
  <c r="AG12" i="3"/>
  <c r="Y8" i="3"/>
  <c r="AA8" i="3"/>
  <c r="AC8" i="3"/>
  <c r="AE8" i="3"/>
  <c r="AG8" i="3"/>
  <c r="O8" i="3"/>
  <c r="P8" i="3"/>
  <c r="Q8" i="3"/>
  <c r="R8" i="3"/>
  <c r="S8" i="3"/>
  <c r="T8" i="3"/>
  <c r="U8" i="3"/>
  <c r="V8" i="3"/>
  <c r="W8" i="3"/>
  <c r="D8" i="3"/>
  <c r="E8" i="3"/>
  <c r="F8" i="3"/>
  <c r="G8" i="3"/>
  <c r="H8" i="3"/>
  <c r="I8" i="3"/>
  <c r="J8" i="3"/>
  <c r="K8" i="3"/>
  <c r="L8" i="3"/>
  <c r="F8" i="1"/>
  <c r="G8" i="1"/>
  <c r="H8" i="1"/>
  <c r="I8" i="1"/>
  <c r="J8" i="1"/>
  <c r="K8" i="1"/>
  <c r="L8" i="1"/>
  <c r="Q8" i="1"/>
  <c r="R8" i="1"/>
  <c r="S8" i="1"/>
  <c r="T8" i="1"/>
  <c r="U8" i="1"/>
  <c r="V8" i="1"/>
  <c r="W8"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12" i="1"/>
  <c r="X13" i="1"/>
  <c r="Y13" i="1"/>
  <c r="Z13" i="1"/>
  <c r="AA13" i="1"/>
  <c r="AB13" i="1"/>
  <c r="AC13" i="1"/>
  <c r="AD13" i="1"/>
  <c r="AE13" i="1"/>
  <c r="AF13" i="1"/>
  <c r="AG13" i="1"/>
  <c r="X14" i="1"/>
  <c r="Y14" i="1"/>
  <c r="Z14" i="1"/>
  <c r="AA14" i="1"/>
  <c r="AB14" i="1"/>
  <c r="AC14" i="1"/>
  <c r="AD14" i="1"/>
  <c r="AE14" i="1"/>
  <c r="AF14" i="1"/>
  <c r="AG14" i="1"/>
  <c r="X15" i="1"/>
  <c r="Y15" i="1"/>
  <c r="Z15" i="1"/>
  <c r="AA15" i="1"/>
  <c r="AB15" i="1"/>
  <c r="AC15" i="1"/>
  <c r="AD15" i="1"/>
  <c r="AE15" i="1"/>
  <c r="AF15" i="1"/>
  <c r="AG15" i="1"/>
  <c r="X16" i="1"/>
  <c r="Y16" i="1"/>
  <c r="Z16" i="1"/>
  <c r="AA16" i="1"/>
  <c r="AB16" i="1"/>
  <c r="AC16" i="1"/>
  <c r="AD16" i="1"/>
  <c r="AE16" i="1"/>
  <c r="AF16" i="1"/>
  <c r="AG16" i="1"/>
  <c r="X17" i="1"/>
  <c r="Y17" i="1"/>
  <c r="Z17" i="1"/>
  <c r="AA17" i="1"/>
  <c r="AB17" i="1"/>
  <c r="AC17" i="1"/>
  <c r="AD17" i="1"/>
  <c r="AE17" i="1"/>
  <c r="AF17" i="1"/>
  <c r="AG17" i="1"/>
  <c r="X18" i="1"/>
  <c r="AH18" i="1" s="1"/>
  <c r="Y18" i="1"/>
  <c r="Z18" i="1"/>
  <c r="AA18" i="1"/>
  <c r="AB18" i="1"/>
  <c r="AC18" i="1"/>
  <c r="AD18" i="1"/>
  <c r="AE18" i="1"/>
  <c r="AF18" i="1"/>
  <c r="AG18" i="1"/>
  <c r="X19" i="1"/>
  <c r="Y19" i="1"/>
  <c r="Z19" i="1"/>
  <c r="AA19" i="1"/>
  <c r="AB19" i="1"/>
  <c r="AC19" i="1"/>
  <c r="AD19" i="1"/>
  <c r="AE19" i="1"/>
  <c r="AF19" i="1"/>
  <c r="AG19" i="1"/>
  <c r="X20" i="1"/>
  <c r="AH20" i="1" s="1"/>
  <c r="Y20" i="1"/>
  <c r="Z20" i="1"/>
  <c r="AA20" i="1"/>
  <c r="AB20" i="1"/>
  <c r="AC20" i="1"/>
  <c r="AD20" i="1"/>
  <c r="AE20" i="1"/>
  <c r="AF20" i="1"/>
  <c r="AG20" i="1"/>
  <c r="X21" i="1"/>
  <c r="Y21" i="1"/>
  <c r="Z21" i="1"/>
  <c r="AA21" i="1"/>
  <c r="AB21" i="1"/>
  <c r="AC21" i="1"/>
  <c r="AD21" i="1"/>
  <c r="AE21" i="1"/>
  <c r="AF21" i="1"/>
  <c r="AG21" i="1"/>
  <c r="X22" i="1"/>
  <c r="AH22" i="1" s="1"/>
  <c r="Y22" i="1"/>
  <c r="Z22" i="1"/>
  <c r="AA22" i="1"/>
  <c r="AB22" i="1"/>
  <c r="AC22" i="1"/>
  <c r="AD22" i="1"/>
  <c r="AE22" i="1"/>
  <c r="AF22" i="1"/>
  <c r="AG22" i="1"/>
  <c r="X23" i="1"/>
  <c r="Y23" i="1"/>
  <c r="Z23" i="1"/>
  <c r="AA23" i="1"/>
  <c r="AB23" i="1"/>
  <c r="AC23" i="1"/>
  <c r="AD23" i="1"/>
  <c r="AE23" i="1"/>
  <c r="AF23" i="1"/>
  <c r="AG23" i="1"/>
  <c r="X24" i="1"/>
  <c r="AH24" i="1" s="1"/>
  <c r="AI24" i="1" s="1"/>
  <c r="Y24" i="1"/>
  <c r="Z24" i="1"/>
  <c r="AA24" i="1"/>
  <c r="AB24" i="1"/>
  <c r="AC24" i="1"/>
  <c r="AD24" i="1"/>
  <c r="AE24" i="1"/>
  <c r="AF24" i="1"/>
  <c r="AG24" i="1"/>
  <c r="X25" i="1"/>
  <c r="Y25" i="1"/>
  <c r="Z25" i="1"/>
  <c r="AA25" i="1"/>
  <c r="AB25" i="1"/>
  <c r="AC25" i="1"/>
  <c r="AD25" i="1"/>
  <c r="AE25" i="1"/>
  <c r="AF25" i="1"/>
  <c r="AG25" i="1"/>
  <c r="X26" i="1"/>
  <c r="AH26" i="1" s="1"/>
  <c r="Y26" i="1"/>
  <c r="Z26" i="1"/>
  <c r="AA26" i="1"/>
  <c r="AB26" i="1"/>
  <c r="AC26" i="1"/>
  <c r="AD26" i="1"/>
  <c r="AE26" i="1"/>
  <c r="AF26" i="1"/>
  <c r="AG26" i="1"/>
  <c r="X27" i="1"/>
  <c r="Y27" i="1"/>
  <c r="Z27" i="1"/>
  <c r="AA27" i="1"/>
  <c r="AB27" i="1"/>
  <c r="AC27" i="1"/>
  <c r="AD27" i="1"/>
  <c r="AE27" i="1"/>
  <c r="AF27" i="1"/>
  <c r="AG27" i="1"/>
  <c r="X28" i="1"/>
  <c r="AH28" i="1" s="1"/>
  <c r="Y28" i="1"/>
  <c r="Z28" i="1"/>
  <c r="AA28" i="1"/>
  <c r="AB28" i="1"/>
  <c r="AC28" i="1"/>
  <c r="AD28" i="1"/>
  <c r="AE28" i="1"/>
  <c r="AF28" i="1"/>
  <c r="AG28" i="1"/>
  <c r="X29" i="1"/>
  <c r="Y29" i="1"/>
  <c r="Z29" i="1"/>
  <c r="AA29" i="1"/>
  <c r="AB29" i="1"/>
  <c r="AC29" i="1"/>
  <c r="AD29" i="1"/>
  <c r="AE29" i="1"/>
  <c r="AF29" i="1"/>
  <c r="AG29" i="1"/>
  <c r="X30" i="1"/>
  <c r="AH30" i="1" s="1"/>
  <c r="Y30" i="1"/>
  <c r="Z30" i="1"/>
  <c r="AA30" i="1"/>
  <c r="AB30" i="1"/>
  <c r="AC30" i="1"/>
  <c r="AD30" i="1"/>
  <c r="AE30" i="1"/>
  <c r="AF30" i="1"/>
  <c r="AG30" i="1"/>
  <c r="X31" i="1"/>
  <c r="Y31" i="1"/>
  <c r="Z31" i="1"/>
  <c r="AA31" i="1"/>
  <c r="AB31" i="1"/>
  <c r="AC31" i="1"/>
  <c r="AD31" i="1"/>
  <c r="AE31" i="1"/>
  <c r="AF31" i="1"/>
  <c r="AG31" i="1"/>
  <c r="X32" i="1"/>
  <c r="AH32" i="1" s="1"/>
  <c r="Y32" i="1"/>
  <c r="Z32" i="1"/>
  <c r="AA32" i="1"/>
  <c r="AB32" i="1"/>
  <c r="AC32" i="1"/>
  <c r="AD32" i="1"/>
  <c r="AE32" i="1"/>
  <c r="AF32" i="1"/>
  <c r="AG32" i="1"/>
  <c r="X33" i="1"/>
  <c r="Y33" i="1"/>
  <c r="Z33" i="1"/>
  <c r="AA33" i="1"/>
  <c r="AB33" i="1"/>
  <c r="AC33" i="1"/>
  <c r="AD33" i="1"/>
  <c r="AE33" i="1"/>
  <c r="AF33" i="1"/>
  <c r="AG33" i="1"/>
  <c r="X34" i="1"/>
  <c r="AH34" i="1" s="1"/>
  <c r="Y34" i="1"/>
  <c r="Z34" i="1"/>
  <c r="AA34" i="1"/>
  <c r="AB34" i="1"/>
  <c r="AC34" i="1"/>
  <c r="AD34" i="1"/>
  <c r="AE34" i="1"/>
  <c r="AF34" i="1"/>
  <c r="AG34" i="1"/>
  <c r="X35" i="1"/>
  <c r="Y35" i="1"/>
  <c r="Z35" i="1"/>
  <c r="AA35" i="1"/>
  <c r="AB35" i="1"/>
  <c r="AC35" i="1"/>
  <c r="AD35" i="1"/>
  <c r="AE35" i="1"/>
  <c r="AF35" i="1"/>
  <c r="AG35" i="1"/>
  <c r="X36" i="1"/>
  <c r="AH36" i="1" s="1"/>
  <c r="Y36" i="1"/>
  <c r="Z36" i="1"/>
  <c r="AA36" i="1"/>
  <c r="AB36" i="1"/>
  <c r="AC36" i="1"/>
  <c r="AD36" i="1"/>
  <c r="AE36" i="1"/>
  <c r="AF36" i="1"/>
  <c r="AG36" i="1"/>
  <c r="X37" i="1"/>
  <c r="Y37" i="1"/>
  <c r="Z37" i="1"/>
  <c r="AA37" i="1"/>
  <c r="AB37" i="1"/>
  <c r="AC37" i="1"/>
  <c r="AD37" i="1"/>
  <c r="AE37" i="1"/>
  <c r="AF37" i="1"/>
  <c r="AG37" i="1"/>
  <c r="X38" i="1"/>
  <c r="AH38" i="1" s="1"/>
  <c r="Y38" i="1"/>
  <c r="Z38" i="1"/>
  <c r="AA38" i="1"/>
  <c r="AB38" i="1"/>
  <c r="AC38" i="1"/>
  <c r="AD38" i="1"/>
  <c r="AE38" i="1"/>
  <c r="AF38" i="1"/>
  <c r="AG38" i="1"/>
  <c r="X39" i="1"/>
  <c r="Y39" i="1"/>
  <c r="Z39" i="1"/>
  <c r="AA39" i="1"/>
  <c r="AB39" i="1"/>
  <c r="AC39" i="1"/>
  <c r="AD39" i="1"/>
  <c r="AE39" i="1"/>
  <c r="AF39" i="1"/>
  <c r="AG39" i="1"/>
  <c r="X40" i="1"/>
  <c r="AH40" i="1" s="1"/>
  <c r="Y40" i="1"/>
  <c r="Z40" i="1"/>
  <c r="AA40" i="1"/>
  <c r="AB40" i="1"/>
  <c r="AC40" i="1"/>
  <c r="AD40" i="1"/>
  <c r="AE40" i="1"/>
  <c r="AF40" i="1"/>
  <c r="AG40" i="1"/>
  <c r="X41" i="1"/>
  <c r="Y41" i="1"/>
  <c r="Z41" i="1"/>
  <c r="AA41" i="1"/>
  <c r="AB41" i="1"/>
  <c r="AC41" i="1"/>
  <c r="AD41" i="1"/>
  <c r="AE41" i="1"/>
  <c r="AF41" i="1"/>
  <c r="AG41" i="1"/>
  <c r="X42" i="1"/>
  <c r="AH42" i="1" s="1"/>
  <c r="Y42" i="1"/>
  <c r="Z42" i="1"/>
  <c r="AA42" i="1"/>
  <c r="AB42" i="1"/>
  <c r="AC42" i="1"/>
  <c r="AD42" i="1"/>
  <c r="AE42" i="1"/>
  <c r="AF42" i="1"/>
  <c r="AG42" i="1"/>
  <c r="X43" i="1"/>
  <c r="Y43" i="1"/>
  <c r="Z43" i="1"/>
  <c r="AA43" i="1"/>
  <c r="AB43" i="1"/>
  <c r="AC43" i="1"/>
  <c r="AD43" i="1"/>
  <c r="AE43" i="1"/>
  <c r="AF43" i="1"/>
  <c r="AG43" i="1"/>
  <c r="X44" i="1"/>
  <c r="AH44" i="1" s="1"/>
  <c r="Y44" i="1"/>
  <c r="Z44" i="1"/>
  <c r="AA44" i="1"/>
  <c r="AB44" i="1"/>
  <c r="AC44" i="1"/>
  <c r="AD44" i="1"/>
  <c r="AE44" i="1"/>
  <c r="AF44" i="1"/>
  <c r="AG44" i="1"/>
  <c r="X45" i="1"/>
  <c r="Y45" i="1"/>
  <c r="Z45" i="1"/>
  <c r="AA45" i="1"/>
  <c r="AB45" i="1"/>
  <c r="AC45" i="1"/>
  <c r="AD45" i="1"/>
  <c r="AE45" i="1"/>
  <c r="AF45" i="1"/>
  <c r="AG45" i="1"/>
  <c r="X46" i="1"/>
  <c r="AH46" i="1" s="1"/>
  <c r="Y46" i="1"/>
  <c r="Z46" i="1"/>
  <c r="AA46" i="1"/>
  <c r="AB46" i="1"/>
  <c r="AC46" i="1"/>
  <c r="AD46" i="1"/>
  <c r="AE46" i="1"/>
  <c r="AF46" i="1"/>
  <c r="AG46" i="1"/>
  <c r="X47" i="1"/>
  <c r="Y47" i="1"/>
  <c r="Z47" i="1"/>
  <c r="AA47" i="1"/>
  <c r="AB47" i="1"/>
  <c r="AC47" i="1"/>
  <c r="AD47" i="1"/>
  <c r="AE47" i="1"/>
  <c r="AF47" i="1"/>
  <c r="AG47" i="1"/>
  <c r="X48" i="1"/>
  <c r="AH48" i="1" s="1"/>
  <c r="Y48" i="1"/>
  <c r="Z48" i="1"/>
  <c r="AA48" i="1"/>
  <c r="AB48" i="1"/>
  <c r="AC48" i="1"/>
  <c r="AD48" i="1"/>
  <c r="AE48" i="1"/>
  <c r="AF48" i="1"/>
  <c r="AG48" i="1"/>
  <c r="X49" i="1"/>
  <c r="Y49" i="1"/>
  <c r="Z49" i="1"/>
  <c r="AA49" i="1"/>
  <c r="AB49" i="1"/>
  <c r="AC49" i="1"/>
  <c r="AD49" i="1"/>
  <c r="AE49" i="1"/>
  <c r="AF49" i="1"/>
  <c r="AG49" i="1"/>
  <c r="X50" i="1"/>
  <c r="AH50" i="1" s="1"/>
  <c r="Y50" i="1"/>
  <c r="Z50" i="1"/>
  <c r="AA50" i="1"/>
  <c r="AB50" i="1"/>
  <c r="AC50" i="1"/>
  <c r="AD50" i="1"/>
  <c r="AE50" i="1"/>
  <c r="AF50" i="1"/>
  <c r="AG50" i="1"/>
  <c r="X51" i="1"/>
  <c r="Y51" i="1"/>
  <c r="Z51" i="1"/>
  <c r="AA51" i="1"/>
  <c r="AB51" i="1"/>
  <c r="AC51" i="1"/>
  <c r="AD51" i="1"/>
  <c r="AE51" i="1"/>
  <c r="AF51" i="1"/>
  <c r="AG51" i="1"/>
  <c r="X52" i="1"/>
  <c r="AH52" i="1" s="1"/>
  <c r="Y52" i="1"/>
  <c r="Z52" i="1"/>
  <c r="AA52" i="1"/>
  <c r="AB52" i="1"/>
  <c r="AC52" i="1"/>
  <c r="AD52" i="1"/>
  <c r="AE52" i="1"/>
  <c r="AF52" i="1"/>
  <c r="AG52" i="1"/>
  <c r="X53" i="1"/>
  <c r="Y53" i="1"/>
  <c r="Z53" i="1"/>
  <c r="AA53" i="1"/>
  <c r="AB53" i="1"/>
  <c r="AC53" i="1"/>
  <c r="AD53" i="1"/>
  <c r="AE53" i="1"/>
  <c r="AF53" i="1"/>
  <c r="AG53" i="1"/>
  <c r="X54" i="1"/>
  <c r="AH54" i="1" s="1"/>
  <c r="AI54" i="1" s="1"/>
  <c r="Y54" i="1"/>
  <c r="Z54" i="1"/>
  <c r="AA54" i="1"/>
  <c r="AB54" i="1"/>
  <c r="AC54" i="1"/>
  <c r="AD54" i="1"/>
  <c r="AE54" i="1"/>
  <c r="AF54" i="1"/>
  <c r="AG54" i="1"/>
  <c r="X55" i="1"/>
  <c r="Y55" i="1"/>
  <c r="Z55" i="1"/>
  <c r="AA55" i="1"/>
  <c r="AB55" i="1"/>
  <c r="AC55" i="1"/>
  <c r="AD55" i="1"/>
  <c r="AE55" i="1"/>
  <c r="AF55" i="1"/>
  <c r="AG55" i="1"/>
  <c r="X56" i="1"/>
  <c r="AH56" i="1" s="1"/>
  <c r="Y56" i="1"/>
  <c r="Z56" i="1"/>
  <c r="AA56" i="1"/>
  <c r="AB56" i="1"/>
  <c r="AC56" i="1"/>
  <c r="AD56" i="1"/>
  <c r="AE56" i="1"/>
  <c r="AF56" i="1"/>
  <c r="AG56" i="1"/>
  <c r="X57" i="1"/>
  <c r="Y57" i="1"/>
  <c r="Z57" i="1"/>
  <c r="AA57" i="1"/>
  <c r="AB57" i="1"/>
  <c r="AC57" i="1"/>
  <c r="AD57" i="1"/>
  <c r="AE57" i="1"/>
  <c r="AF57" i="1"/>
  <c r="AG57" i="1"/>
  <c r="X58" i="1"/>
  <c r="AH58" i="1" s="1"/>
  <c r="Y58" i="1"/>
  <c r="Z58" i="1"/>
  <c r="AA58" i="1"/>
  <c r="AB58" i="1"/>
  <c r="AC58" i="1"/>
  <c r="AD58" i="1"/>
  <c r="AE58" i="1"/>
  <c r="AF58" i="1"/>
  <c r="AG58" i="1"/>
  <c r="X59" i="1"/>
  <c r="Y59" i="1"/>
  <c r="Z59" i="1"/>
  <c r="AA59" i="1"/>
  <c r="AB59" i="1"/>
  <c r="AC59" i="1"/>
  <c r="AD59" i="1"/>
  <c r="AE59" i="1"/>
  <c r="AF59" i="1"/>
  <c r="AG59" i="1"/>
  <c r="X60" i="1"/>
  <c r="AH60" i="1" s="1"/>
  <c r="Y60" i="1"/>
  <c r="Z60" i="1"/>
  <c r="AA60" i="1"/>
  <c r="AB60" i="1"/>
  <c r="AC60" i="1"/>
  <c r="AD60" i="1"/>
  <c r="AE60" i="1"/>
  <c r="AF60" i="1"/>
  <c r="AG60" i="1"/>
  <c r="X61" i="1"/>
  <c r="Y61" i="1"/>
  <c r="Z61" i="1"/>
  <c r="AA61" i="1"/>
  <c r="AB61" i="1"/>
  <c r="AC61" i="1"/>
  <c r="AD61" i="1"/>
  <c r="AE61" i="1"/>
  <c r="AF61" i="1"/>
  <c r="AG61" i="1"/>
  <c r="X62" i="1"/>
  <c r="AH62" i="1" s="1"/>
  <c r="AI62" i="1" s="1"/>
  <c r="Y62" i="1"/>
  <c r="Z62" i="1"/>
  <c r="AA62" i="1"/>
  <c r="AB62" i="1"/>
  <c r="AC62" i="1"/>
  <c r="AD62" i="1"/>
  <c r="AE62" i="1"/>
  <c r="AF62" i="1"/>
  <c r="AG62" i="1"/>
  <c r="X63" i="1"/>
  <c r="Y63" i="1"/>
  <c r="Z63" i="1"/>
  <c r="AA63" i="1"/>
  <c r="AB63" i="1"/>
  <c r="AC63" i="1"/>
  <c r="AD63" i="1"/>
  <c r="AE63" i="1"/>
  <c r="AF63" i="1"/>
  <c r="AG63" i="1"/>
  <c r="X64" i="1"/>
  <c r="AH64" i="1" s="1"/>
  <c r="Y64" i="1"/>
  <c r="Z64" i="1"/>
  <c r="AA64" i="1"/>
  <c r="AB64" i="1"/>
  <c r="AC64" i="1"/>
  <c r="AD64" i="1"/>
  <c r="AE64" i="1"/>
  <c r="AF64" i="1"/>
  <c r="AG64" i="1"/>
  <c r="X65" i="1"/>
  <c r="Y65" i="1"/>
  <c r="Z65" i="1"/>
  <c r="AA65" i="1"/>
  <c r="AB65" i="1"/>
  <c r="AC65" i="1"/>
  <c r="AD65" i="1"/>
  <c r="AE65" i="1"/>
  <c r="AF65" i="1"/>
  <c r="AG65" i="1"/>
  <c r="X66" i="1"/>
  <c r="AH66" i="1" s="1"/>
  <c r="Y66" i="1"/>
  <c r="Z66" i="1"/>
  <c r="AA66" i="1"/>
  <c r="AB66" i="1"/>
  <c r="AC66" i="1"/>
  <c r="AD66" i="1"/>
  <c r="AE66" i="1"/>
  <c r="AF66" i="1"/>
  <c r="AG66" i="1"/>
  <c r="X67" i="1"/>
  <c r="Y67" i="1"/>
  <c r="Z67" i="1"/>
  <c r="AA67" i="1"/>
  <c r="AB67" i="1"/>
  <c r="AC67" i="1"/>
  <c r="AD67" i="1"/>
  <c r="AE67" i="1"/>
  <c r="AF67" i="1"/>
  <c r="AG67" i="1"/>
  <c r="X68" i="1"/>
  <c r="AH68" i="1" s="1"/>
  <c r="Y68" i="1"/>
  <c r="Z68" i="1"/>
  <c r="AA68" i="1"/>
  <c r="AB68" i="1"/>
  <c r="AC68" i="1"/>
  <c r="AD68" i="1"/>
  <c r="AE68" i="1"/>
  <c r="AF68" i="1"/>
  <c r="AG68" i="1"/>
  <c r="X69" i="1"/>
  <c r="Y69" i="1"/>
  <c r="Z69" i="1"/>
  <c r="AA69" i="1"/>
  <c r="AB69" i="1"/>
  <c r="AC69" i="1"/>
  <c r="AD69" i="1"/>
  <c r="AE69" i="1"/>
  <c r="AF69" i="1"/>
  <c r="AG69" i="1"/>
  <c r="X70" i="1"/>
  <c r="AH70" i="1" s="1"/>
  <c r="Y70" i="1"/>
  <c r="Z70" i="1"/>
  <c r="AA70" i="1"/>
  <c r="AB70" i="1"/>
  <c r="AC70" i="1"/>
  <c r="AD70" i="1"/>
  <c r="AE70" i="1"/>
  <c r="AF70" i="1"/>
  <c r="AG70" i="1"/>
  <c r="X71" i="1"/>
  <c r="Y71" i="1"/>
  <c r="Z71" i="1"/>
  <c r="AA71" i="1"/>
  <c r="AB71" i="1"/>
  <c r="AC71" i="1"/>
  <c r="AD71" i="1"/>
  <c r="AE71" i="1"/>
  <c r="AF71" i="1"/>
  <c r="AG71" i="1"/>
  <c r="X72" i="1"/>
  <c r="AH72" i="1" s="1"/>
  <c r="Y72" i="1"/>
  <c r="Z72" i="1"/>
  <c r="AA72" i="1"/>
  <c r="AB72" i="1"/>
  <c r="AC72" i="1"/>
  <c r="AD72" i="1"/>
  <c r="AE72" i="1"/>
  <c r="AF72" i="1"/>
  <c r="AG72" i="1"/>
  <c r="X73" i="1"/>
  <c r="Y73" i="1"/>
  <c r="Z73" i="1"/>
  <c r="AA73" i="1"/>
  <c r="AB73" i="1"/>
  <c r="AC73" i="1"/>
  <c r="AD73" i="1"/>
  <c r="AE73" i="1"/>
  <c r="AF73" i="1"/>
  <c r="AG73" i="1"/>
  <c r="X74" i="1"/>
  <c r="AH74" i="1" s="1"/>
  <c r="Y74" i="1"/>
  <c r="Z74" i="1"/>
  <c r="AA74" i="1"/>
  <c r="AB74" i="1"/>
  <c r="AC74" i="1"/>
  <c r="AD74" i="1"/>
  <c r="AE74" i="1"/>
  <c r="AF74" i="1"/>
  <c r="AG74" i="1"/>
  <c r="X75" i="1"/>
  <c r="Y75" i="1"/>
  <c r="Z75" i="1"/>
  <c r="AA75" i="1"/>
  <c r="AB75" i="1"/>
  <c r="AC75" i="1"/>
  <c r="AD75" i="1"/>
  <c r="AE75" i="1"/>
  <c r="AF75" i="1"/>
  <c r="AG75" i="1"/>
  <c r="X76" i="1"/>
  <c r="AH76" i="1" s="1"/>
  <c r="Y76" i="1"/>
  <c r="Z76" i="1"/>
  <c r="AA76" i="1"/>
  <c r="AB76" i="1"/>
  <c r="AC76" i="1"/>
  <c r="AD76" i="1"/>
  <c r="AE76" i="1"/>
  <c r="AF76" i="1"/>
  <c r="AG76" i="1"/>
  <c r="X77" i="1"/>
  <c r="Y77" i="1"/>
  <c r="Z77" i="1"/>
  <c r="AA77" i="1"/>
  <c r="AB77" i="1"/>
  <c r="AC77" i="1"/>
  <c r="AD77" i="1"/>
  <c r="AE77" i="1"/>
  <c r="AF77" i="1"/>
  <c r="AG77" i="1"/>
  <c r="X78" i="1"/>
  <c r="AH78" i="1" s="1"/>
  <c r="Y78" i="1"/>
  <c r="Z78" i="1"/>
  <c r="AA78" i="1"/>
  <c r="AB78" i="1"/>
  <c r="AC78" i="1"/>
  <c r="AD78" i="1"/>
  <c r="AE78" i="1"/>
  <c r="AF78" i="1"/>
  <c r="AG78" i="1"/>
  <c r="X79" i="1"/>
  <c r="Y79" i="1"/>
  <c r="Z79" i="1"/>
  <c r="AA79" i="1"/>
  <c r="AB79" i="1"/>
  <c r="AC79" i="1"/>
  <c r="AD79" i="1"/>
  <c r="AE79" i="1"/>
  <c r="AF79" i="1"/>
  <c r="AG79" i="1"/>
  <c r="X80" i="1"/>
  <c r="AH80" i="1" s="1"/>
  <c r="AI80" i="1" s="1"/>
  <c r="Y80" i="1"/>
  <c r="Z80" i="1"/>
  <c r="AA80" i="1"/>
  <c r="AB80" i="1"/>
  <c r="AC80" i="1"/>
  <c r="AD80" i="1"/>
  <c r="AE80" i="1"/>
  <c r="AF80" i="1"/>
  <c r="AG80" i="1"/>
  <c r="X81" i="1"/>
  <c r="Y81" i="1"/>
  <c r="Z81" i="1"/>
  <c r="AA81" i="1"/>
  <c r="AB81" i="1"/>
  <c r="AC81" i="1"/>
  <c r="AD81" i="1"/>
  <c r="AE81" i="1"/>
  <c r="AF81" i="1"/>
  <c r="AG81" i="1"/>
  <c r="X82" i="1"/>
  <c r="AH82" i="1" s="1"/>
  <c r="AI82" i="1" s="1"/>
  <c r="Y82" i="1"/>
  <c r="Z82" i="1"/>
  <c r="AA82" i="1"/>
  <c r="AB82" i="1"/>
  <c r="AC82" i="1"/>
  <c r="AD82" i="1"/>
  <c r="AE82" i="1"/>
  <c r="AF82" i="1"/>
  <c r="AG82" i="1"/>
  <c r="X83" i="1"/>
  <c r="Y83" i="1"/>
  <c r="Z83" i="1"/>
  <c r="AA83" i="1"/>
  <c r="AB83" i="1"/>
  <c r="AC83" i="1"/>
  <c r="AD83" i="1"/>
  <c r="AE83" i="1"/>
  <c r="AF83" i="1"/>
  <c r="AG83" i="1"/>
  <c r="X84" i="1"/>
  <c r="AH84" i="1" s="1"/>
  <c r="Y84" i="1"/>
  <c r="Z84" i="1"/>
  <c r="AA84" i="1"/>
  <c r="AB84" i="1"/>
  <c r="AC84" i="1"/>
  <c r="AD84" i="1"/>
  <c r="AE84" i="1"/>
  <c r="AF84" i="1"/>
  <c r="AG84" i="1"/>
  <c r="X85" i="1"/>
  <c r="Y85" i="1"/>
  <c r="Z85" i="1"/>
  <c r="AA85" i="1"/>
  <c r="AB85" i="1"/>
  <c r="AC85" i="1"/>
  <c r="AD85" i="1"/>
  <c r="AE85" i="1"/>
  <c r="AF85" i="1"/>
  <c r="AG85" i="1"/>
  <c r="X86" i="1"/>
  <c r="AH86" i="1" s="1"/>
  <c r="Y86" i="1"/>
  <c r="Z86" i="1"/>
  <c r="AA86" i="1"/>
  <c r="AB86" i="1"/>
  <c r="AC86" i="1"/>
  <c r="AD86" i="1"/>
  <c r="AE86" i="1"/>
  <c r="AF86" i="1"/>
  <c r="AG86" i="1"/>
  <c r="X87" i="1"/>
  <c r="Y87" i="1"/>
  <c r="Z87" i="1"/>
  <c r="AA87" i="1"/>
  <c r="AB87" i="1"/>
  <c r="AC87" i="1"/>
  <c r="AD87" i="1"/>
  <c r="AE87" i="1"/>
  <c r="AF87" i="1"/>
  <c r="AG87" i="1"/>
  <c r="X88" i="1"/>
  <c r="AH88" i="1" s="1"/>
  <c r="Y88" i="1"/>
  <c r="Z88" i="1"/>
  <c r="AA88" i="1"/>
  <c r="AB88" i="1"/>
  <c r="AC88" i="1"/>
  <c r="AD88" i="1"/>
  <c r="AE88" i="1"/>
  <c r="AF88" i="1"/>
  <c r="AG88" i="1"/>
  <c r="X89" i="1"/>
  <c r="Y89" i="1"/>
  <c r="Z89" i="1"/>
  <c r="AA89" i="1"/>
  <c r="AB89" i="1"/>
  <c r="AC89" i="1"/>
  <c r="AD89" i="1"/>
  <c r="AE89" i="1"/>
  <c r="AF89" i="1"/>
  <c r="AG89" i="1"/>
  <c r="X90" i="1"/>
  <c r="AH90" i="1" s="1"/>
  <c r="Y90" i="1"/>
  <c r="Z90" i="1"/>
  <c r="AA90" i="1"/>
  <c r="AB90" i="1"/>
  <c r="AC90" i="1"/>
  <c r="AD90" i="1"/>
  <c r="AE90" i="1"/>
  <c r="AF90" i="1"/>
  <c r="AG90" i="1"/>
  <c r="X91" i="1"/>
  <c r="Y91" i="1"/>
  <c r="Z91" i="1"/>
  <c r="AA91" i="1"/>
  <c r="AB91" i="1"/>
  <c r="AC91" i="1"/>
  <c r="AD91" i="1"/>
  <c r="AE91" i="1"/>
  <c r="AF91" i="1"/>
  <c r="AG91" i="1"/>
  <c r="X92" i="1"/>
  <c r="AH92" i="1" s="1"/>
  <c r="Y92" i="1"/>
  <c r="Z92" i="1"/>
  <c r="AA92" i="1"/>
  <c r="AB92" i="1"/>
  <c r="AC92" i="1"/>
  <c r="AD92" i="1"/>
  <c r="AE92" i="1"/>
  <c r="AF92" i="1"/>
  <c r="AG92" i="1"/>
  <c r="X93" i="1"/>
  <c r="Y93" i="1"/>
  <c r="Z93" i="1"/>
  <c r="AA93" i="1"/>
  <c r="AB93" i="1"/>
  <c r="AC93" i="1"/>
  <c r="AD93" i="1"/>
  <c r="AE93" i="1"/>
  <c r="AF93" i="1"/>
  <c r="AG93" i="1"/>
  <c r="X94" i="1"/>
  <c r="AH94" i="1" s="1"/>
  <c r="Y94" i="1"/>
  <c r="Z94" i="1"/>
  <c r="AA94" i="1"/>
  <c r="AB94" i="1"/>
  <c r="AC94" i="1"/>
  <c r="AD94" i="1"/>
  <c r="AE94" i="1"/>
  <c r="AF94" i="1"/>
  <c r="AG94" i="1"/>
  <c r="X95" i="1"/>
  <c r="Y95" i="1"/>
  <c r="Z95" i="1"/>
  <c r="AA95" i="1"/>
  <c r="AB95" i="1"/>
  <c r="AC95" i="1"/>
  <c r="AD95" i="1"/>
  <c r="AE95" i="1"/>
  <c r="AF95" i="1"/>
  <c r="AG95" i="1"/>
  <c r="X96" i="1"/>
  <c r="AH96" i="1" s="1"/>
  <c r="Y96" i="1"/>
  <c r="Z96" i="1"/>
  <c r="AA96" i="1"/>
  <c r="AB96" i="1"/>
  <c r="AC96" i="1"/>
  <c r="AD96" i="1"/>
  <c r="AE96" i="1"/>
  <c r="AF96" i="1"/>
  <c r="AG96" i="1"/>
  <c r="X97" i="1"/>
  <c r="Y97" i="1"/>
  <c r="Z97" i="1"/>
  <c r="AA97" i="1"/>
  <c r="AB97" i="1"/>
  <c r="AC97" i="1"/>
  <c r="AD97" i="1"/>
  <c r="AE97" i="1"/>
  <c r="AF97" i="1"/>
  <c r="AG97" i="1"/>
  <c r="X98" i="1"/>
  <c r="AH98" i="1" s="1"/>
  <c r="Y98" i="1"/>
  <c r="Z98" i="1"/>
  <c r="AA98" i="1"/>
  <c r="AB98" i="1"/>
  <c r="AC98" i="1"/>
  <c r="AD98" i="1"/>
  <c r="AE98" i="1"/>
  <c r="AF98" i="1"/>
  <c r="AG98" i="1"/>
  <c r="X99" i="1"/>
  <c r="Y99" i="1"/>
  <c r="Z99" i="1"/>
  <c r="AA99" i="1"/>
  <c r="AB99" i="1"/>
  <c r="AC99" i="1"/>
  <c r="AD99" i="1"/>
  <c r="AE99" i="1"/>
  <c r="AF99" i="1"/>
  <c r="AG99" i="1"/>
  <c r="X100" i="1"/>
  <c r="AH100" i="1" s="1"/>
  <c r="Y100" i="1"/>
  <c r="Z100" i="1"/>
  <c r="AA100" i="1"/>
  <c r="AB100" i="1"/>
  <c r="AC100" i="1"/>
  <c r="AD100" i="1"/>
  <c r="AE100" i="1"/>
  <c r="AF100" i="1"/>
  <c r="AG100" i="1"/>
  <c r="X101" i="1"/>
  <c r="Y101" i="1"/>
  <c r="Z101" i="1"/>
  <c r="AA101" i="1"/>
  <c r="AB101" i="1"/>
  <c r="AC101" i="1"/>
  <c r="AD101" i="1"/>
  <c r="AE101" i="1"/>
  <c r="AF101" i="1"/>
  <c r="AG101" i="1"/>
  <c r="X102" i="1"/>
  <c r="AH102" i="1" s="1"/>
  <c r="AI102" i="1" s="1"/>
  <c r="Y102" i="1"/>
  <c r="Z102" i="1"/>
  <c r="AA102" i="1"/>
  <c r="AB102" i="1"/>
  <c r="AC102" i="1"/>
  <c r="AD102" i="1"/>
  <c r="AE102" i="1"/>
  <c r="AF102" i="1"/>
  <c r="AG102" i="1"/>
  <c r="X103" i="1"/>
  <c r="Y103" i="1"/>
  <c r="Z103" i="1"/>
  <c r="AA103" i="1"/>
  <c r="AB103" i="1"/>
  <c r="AC103" i="1"/>
  <c r="AD103" i="1"/>
  <c r="AE103" i="1"/>
  <c r="AF103" i="1"/>
  <c r="AG103" i="1"/>
  <c r="X104" i="1"/>
  <c r="AH104" i="1" s="1"/>
  <c r="Y104" i="1"/>
  <c r="Z104" i="1"/>
  <c r="AA104" i="1"/>
  <c r="AB104" i="1"/>
  <c r="AC104" i="1"/>
  <c r="AD104" i="1"/>
  <c r="AE104" i="1"/>
  <c r="AF104" i="1"/>
  <c r="AG104" i="1"/>
  <c r="X105" i="1"/>
  <c r="Y105" i="1"/>
  <c r="Z105" i="1"/>
  <c r="AA105" i="1"/>
  <c r="AB105" i="1"/>
  <c r="AC105" i="1"/>
  <c r="AD105" i="1"/>
  <c r="AE105" i="1"/>
  <c r="AF105" i="1"/>
  <c r="AG105" i="1"/>
  <c r="X106" i="1"/>
  <c r="AH106" i="1" s="1"/>
  <c r="Y106" i="1"/>
  <c r="Z106" i="1"/>
  <c r="AA106" i="1"/>
  <c r="AB106" i="1"/>
  <c r="AC106" i="1"/>
  <c r="AD106" i="1"/>
  <c r="AE106" i="1"/>
  <c r="AF106" i="1"/>
  <c r="AG106" i="1"/>
  <c r="X107" i="1"/>
  <c r="Y107" i="1"/>
  <c r="Z107" i="1"/>
  <c r="AA107" i="1"/>
  <c r="AB107" i="1"/>
  <c r="AC107" i="1"/>
  <c r="AD107" i="1"/>
  <c r="AE107" i="1"/>
  <c r="AF107" i="1"/>
  <c r="AG107" i="1"/>
  <c r="X108" i="1"/>
  <c r="AH108" i="1" s="1"/>
  <c r="Y108" i="1"/>
  <c r="Z108" i="1"/>
  <c r="AA108" i="1"/>
  <c r="AB108" i="1"/>
  <c r="AC108" i="1"/>
  <c r="AD108" i="1"/>
  <c r="AE108" i="1"/>
  <c r="AF108" i="1"/>
  <c r="AG108" i="1"/>
  <c r="X109" i="1"/>
  <c r="Y109" i="1"/>
  <c r="Z109" i="1"/>
  <c r="AA109" i="1"/>
  <c r="AB109" i="1"/>
  <c r="AC109" i="1"/>
  <c r="AD109" i="1"/>
  <c r="AE109" i="1"/>
  <c r="AF109" i="1"/>
  <c r="AG109" i="1"/>
  <c r="X110" i="1"/>
  <c r="AH110" i="1" s="1"/>
  <c r="Y110" i="1"/>
  <c r="Z110" i="1"/>
  <c r="AA110" i="1"/>
  <c r="AB110" i="1"/>
  <c r="AC110" i="1"/>
  <c r="AD110" i="1"/>
  <c r="AE110" i="1"/>
  <c r="AF110" i="1"/>
  <c r="AG110" i="1"/>
  <c r="X111" i="1"/>
  <c r="Y111" i="1"/>
  <c r="Z111" i="1"/>
  <c r="AA111" i="1"/>
  <c r="AB111" i="1"/>
  <c r="AC111" i="1"/>
  <c r="AD111" i="1"/>
  <c r="AE111" i="1"/>
  <c r="AF111" i="1"/>
  <c r="AG111" i="1"/>
  <c r="X112" i="1"/>
  <c r="AH112" i="1" s="1"/>
  <c r="Y112" i="1"/>
  <c r="Z112" i="1"/>
  <c r="AA112" i="1"/>
  <c r="AB112" i="1"/>
  <c r="AC112" i="1"/>
  <c r="AD112" i="1"/>
  <c r="AE112" i="1"/>
  <c r="AF112" i="1"/>
  <c r="AG112" i="1"/>
  <c r="X113" i="1"/>
  <c r="Y113" i="1"/>
  <c r="Z113" i="1"/>
  <c r="AA113" i="1"/>
  <c r="AB113" i="1"/>
  <c r="AC113" i="1"/>
  <c r="AD113" i="1"/>
  <c r="AE113" i="1"/>
  <c r="AF113" i="1"/>
  <c r="AG113" i="1"/>
  <c r="X114" i="1"/>
  <c r="AH114" i="1" s="1"/>
  <c r="Y114" i="1"/>
  <c r="Z114" i="1"/>
  <c r="AA114" i="1"/>
  <c r="AB114" i="1"/>
  <c r="AC114" i="1"/>
  <c r="AD114" i="1"/>
  <c r="AE114" i="1"/>
  <c r="AF114" i="1"/>
  <c r="AG114" i="1"/>
  <c r="X115" i="1"/>
  <c r="Y115" i="1"/>
  <c r="Z115" i="1"/>
  <c r="AA115" i="1"/>
  <c r="AB115" i="1"/>
  <c r="AC115" i="1"/>
  <c r="AD115" i="1"/>
  <c r="AE115" i="1"/>
  <c r="AF115" i="1"/>
  <c r="AG115" i="1"/>
  <c r="X116" i="1"/>
  <c r="AH116" i="1" s="1"/>
  <c r="Y116" i="1"/>
  <c r="Z116" i="1"/>
  <c r="AA116" i="1"/>
  <c r="AB116" i="1"/>
  <c r="AC116" i="1"/>
  <c r="AD116" i="1"/>
  <c r="AE116" i="1"/>
  <c r="AF116" i="1"/>
  <c r="AG116" i="1"/>
  <c r="X117" i="1"/>
  <c r="Y117" i="1"/>
  <c r="Z117" i="1"/>
  <c r="AA117" i="1"/>
  <c r="AB117" i="1"/>
  <c r="AC117" i="1"/>
  <c r="AD117" i="1"/>
  <c r="AE117" i="1"/>
  <c r="AF117" i="1"/>
  <c r="AG117" i="1"/>
  <c r="X118" i="1"/>
  <c r="AH118" i="1" s="1"/>
  <c r="AI118" i="1" s="1"/>
  <c r="Y118" i="1"/>
  <c r="Z118" i="1"/>
  <c r="AA118" i="1"/>
  <c r="AB118" i="1"/>
  <c r="AC118" i="1"/>
  <c r="AD118" i="1"/>
  <c r="AE118" i="1"/>
  <c r="AF118" i="1"/>
  <c r="AG118" i="1"/>
  <c r="X119" i="1"/>
  <c r="Y119" i="1"/>
  <c r="Z119" i="1"/>
  <c r="AA119" i="1"/>
  <c r="AB119" i="1"/>
  <c r="AC119" i="1"/>
  <c r="AD119" i="1"/>
  <c r="AE119" i="1"/>
  <c r="AF119" i="1"/>
  <c r="AG119" i="1"/>
  <c r="X120" i="1"/>
  <c r="AH120" i="1" s="1"/>
  <c r="AI120" i="1" s="1"/>
  <c r="Y120" i="1"/>
  <c r="Z120" i="1"/>
  <c r="AA120" i="1"/>
  <c r="AB120" i="1"/>
  <c r="AC120" i="1"/>
  <c r="AD120" i="1"/>
  <c r="AE120" i="1"/>
  <c r="AF120" i="1"/>
  <c r="AG120" i="1"/>
  <c r="X121" i="1"/>
  <c r="Y121" i="1"/>
  <c r="Z121" i="1"/>
  <c r="AA121" i="1"/>
  <c r="AB121" i="1"/>
  <c r="AC121" i="1"/>
  <c r="AD121" i="1"/>
  <c r="AE121" i="1"/>
  <c r="AF121" i="1"/>
  <c r="AG121" i="1"/>
  <c r="X122" i="1"/>
  <c r="AH122" i="1" s="1"/>
  <c r="Y122" i="1"/>
  <c r="Z122" i="1"/>
  <c r="AA122" i="1"/>
  <c r="AB122" i="1"/>
  <c r="AC122" i="1"/>
  <c r="AD122" i="1"/>
  <c r="AE122" i="1"/>
  <c r="AF122" i="1"/>
  <c r="AG122" i="1"/>
  <c r="X123" i="1"/>
  <c r="Y123" i="1"/>
  <c r="Z123" i="1"/>
  <c r="AA123" i="1"/>
  <c r="AB123" i="1"/>
  <c r="AC123" i="1"/>
  <c r="AD123" i="1"/>
  <c r="AE123" i="1"/>
  <c r="AF123" i="1"/>
  <c r="AG123" i="1"/>
  <c r="X124" i="1"/>
  <c r="AH124" i="1" s="1"/>
  <c r="Y124" i="1"/>
  <c r="Z124" i="1"/>
  <c r="AA124" i="1"/>
  <c r="AB124" i="1"/>
  <c r="AC124" i="1"/>
  <c r="AD124" i="1"/>
  <c r="AE124" i="1"/>
  <c r="AF124" i="1"/>
  <c r="AG124" i="1"/>
  <c r="X125" i="1"/>
  <c r="Y125" i="1"/>
  <c r="Z125" i="1"/>
  <c r="AA125" i="1"/>
  <c r="AB125" i="1"/>
  <c r="AC125" i="1"/>
  <c r="AD125" i="1"/>
  <c r="AE125" i="1"/>
  <c r="AF125" i="1"/>
  <c r="AG125" i="1"/>
  <c r="X126" i="1"/>
  <c r="AH126" i="1" s="1"/>
  <c r="Y126" i="1"/>
  <c r="Z126" i="1"/>
  <c r="AA126" i="1"/>
  <c r="AB126" i="1"/>
  <c r="AC126" i="1"/>
  <c r="AD126" i="1"/>
  <c r="AE126" i="1"/>
  <c r="AF126" i="1"/>
  <c r="AG126" i="1"/>
  <c r="X127" i="1"/>
  <c r="Y127" i="1"/>
  <c r="Z127" i="1"/>
  <c r="AA127" i="1"/>
  <c r="AB127" i="1"/>
  <c r="AC127" i="1"/>
  <c r="AD127" i="1"/>
  <c r="AE127" i="1"/>
  <c r="AF127" i="1"/>
  <c r="AG127" i="1"/>
  <c r="X128" i="1"/>
  <c r="AH128" i="1" s="1"/>
  <c r="Y128" i="1"/>
  <c r="Z128" i="1"/>
  <c r="AA128" i="1"/>
  <c r="AB128" i="1"/>
  <c r="AC128" i="1"/>
  <c r="AD128" i="1"/>
  <c r="AE128" i="1"/>
  <c r="AF128" i="1"/>
  <c r="AG128" i="1"/>
  <c r="X129" i="1"/>
  <c r="Y129" i="1"/>
  <c r="Z129" i="1"/>
  <c r="AA129" i="1"/>
  <c r="AB129" i="1"/>
  <c r="AC129" i="1"/>
  <c r="AD129" i="1"/>
  <c r="AE129" i="1"/>
  <c r="AF129" i="1"/>
  <c r="AG129" i="1"/>
  <c r="X130" i="1"/>
  <c r="AH130" i="1" s="1"/>
  <c r="Y130" i="1"/>
  <c r="Z130" i="1"/>
  <c r="AA130" i="1"/>
  <c r="AB130" i="1"/>
  <c r="AC130" i="1"/>
  <c r="AD130" i="1"/>
  <c r="AE130" i="1"/>
  <c r="AF130" i="1"/>
  <c r="AG130" i="1"/>
  <c r="X131" i="1"/>
  <c r="Y131" i="1"/>
  <c r="Z131" i="1"/>
  <c r="AA131" i="1"/>
  <c r="AB131" i="1"/>
  <c r="AC131" i="1"/>
  <c r="AD131" i="1"/>
  <c r="AE131" i="1"/>
  <c r="AF131" i="1"/>
  <c r="AG131" i="1"/>
  <c r="X132" i="1"/>
  <c r="AH132" i="1" s="1"/>
  <c r="Y132" i="1"/>
  <c r="Z132" i="1"/>
  <c r="AA132" i="1"/>
  <c r="AB132" i="1"/>
  <c r="AC132" i="1"/>
  <c r="AD132" i="1"/>
  <c r="AE132" i="1"/>
  <c r="AF132" i="1"/>
  <c r="AG132" i="1"/>
  <c r="X133" i="1"/>
  <c r="Y133" i="1"/>
  <c r="Z133" i="1"/>
  <c r="AA133" i="1"/>
  <c r="AB133" i="1"/>
  <c r="AC133" i="1"/>
  <c r="AD133" i="1"/>
  <c r="AE133" i="1"/>
  <c r="AF133" i="1"/>
  <c r="AG133" i="1"/>
  <c r="X134" i="1"/>
  <c r="AH134" i="1" s="1"/>
  <c r="Y134" i="1"/>
  <c r="Z134" i="1"/>
  <c r="AA134" i="1"/>
  <c r="AB134" i="1"/>
  <c r="AC134" i="1"/>
  <c r="AD134" i="1"/>
  <c r="AE134" i="1"/>
  <c r="AF134" i="1"/>
  <c r="AG134" i="1"/>
  <c r="X135" i="1"/>
  <c r="Y135" i="1"/>
  <c r="Z135" i="1"/>
  <c r="AA135" i="1"/>
  <c r="AB135" i="1"/>
  <c r="AC135" i="1"/>
  <c r="AD135" i="1"/>
  <c r="AE135" i="1"/>
  <c r="AF135" i="1"/>
  <c r="AG135" i="1"/>
  <c r="X136" i="1"/>
  <c r="AH136" i="1" s="1"/>
  <c r="Y136" i="1"/>
  <c r="Z136" i="1"/>
  <c r="AA136" i="1"/>
  <c r="AB136" i="1"/>
  <c r="AC136" i="1"/>
  <c r="AD136" i="1"/>
  <c r="AE136" i="1"/>
  <c r="AF136" i="1"/>
  <c r="AG136" i="1"/>
  <c r="X137" i="1"/>
  <c r="Y137" i="1"/>
  <c r="Z137" i="1"/>
  <c r="AA137" i="1"/>
  <c r="AB137" i="1"/>
  <c r="AC137" i="1"/>
  <c r="AD137" i="1"/>
  <c r="AE137" i="1"/>
  <c r="AF137" i="1"/>
  <c r="AG137" i="1"/>
  <c r="X138" i="1"/>
  <c r="AH138" i="1" s="1"/>
  <c r="Y138" i="1"/>
  <c r="Z138" i="1"/>
  <c r="AA138" i="1"/>
  <c r="AB138" i="1"/>
  <c r="AC138" i="1"/>
  <c r="AD138" i="1"/>
  <c r="AE138" i="1"/>
  <c r="AF138" i="1"/>
  <c r="AG138" i="1"/>
  <c r="X139" i="1"/>
  <c r="Y139" i="1"/>
  <c r="Z139" i="1"/>
  <c r="AA139" i="1"/>
  <c r="AB139" i="1"/>
  <c r="AC139" i="1"/>
  <c r="AD139" i="1"/>
  <c r="AE139" i="1"/>
  <c r="AF139" i="1"/>
  <c r="AG139" i="1"/>
  <c r="X140" i="1"/>
  <c r="AH140" i="1" s="1"/>
  <c r="Y140" i="1"/>
  <c r="Z140" i="1"/>
  <c r="AA140" i="1"/>
  <c r="AB140" i="1"/>
  <c r="AC140" i="1"/>
  <c r="AD140" i="1"/>
  <c r="AE140" i="1"/>
  <c r="AF140" i="1"/>
  <c r="AG140" i="1"/>
  <c r="X141" i="1"/>
  <c r="Y141" i="1"/>
  <c r="Z141" i="1"/>
  <c r="AA141" i="1"/>
  <c r="AB141" i="1"/>
  <c r="AC141" i="1"/>
  <c r="AD141" i="1"/>
  <c r="AE141" i="1"/>
  <c r="AF141" i="1"/>
  <c r="AG141" i="1"/>
  <c r="X142" i="1"/>
  <c r="AH142" i="1" s="1"/>
  <c r="Y142" i="1"/>
  <c r="Z142" i="1"/>
  <c r="AA142" i="1"/>
  <c r="AB142" i="1"/>
  <c r="AC142" i="1"/>
  <c r="AD142" i="1"/>
  <c r="AE142" i="1"/>
  <c r="AF142" i="1"/>
  <c r="AG142" i="1"/>
  <c r="X143" i="1"/>
  <c r="Y143" i="1"/>
  <c r="Z143" i="1"/>
  <c r="AA143" i="1"/>
  <c r="AB143" i="1"/>
  <c r="AC143" i="1"/>
  <c r="AD143" i="1"/>
  <c r="AE143" i="1"/>
  <c r="AF143" i="1"/>
  <c r="AG143" i="1"/>
  <c r="X144" i="1"/>
  <c r="AH144" i="1" s="1"/>
  <c r="AI144" i="1" s="1"/>
  <c r="Y144" i="1"/>
  <c r="Z144" i="1"/>
  <c r="AA144" i="1"/>
  <c r="AB144" i="1"/>
  <c r="AC144" i="1"/>
  <c r="AD144" i="1"/>
  <c r="AE144" i="1"/>
  <c r="AF144" i="1"/>
  <c r="AG144" i="1"/>
  <c r="X145" i="1"/>
  <c r="Y145" i="1"/>
  <c r="Z145" i="1"/>
  <c r="AA145" i="1"/>
  <c r="AB145" i="1"/>
  <c r="AC145" i="1"/>
  <c r="AD145" i="1"/>
  <c r="AE145" i="1"/>
  <c r="AF145" i="1"/>
  <c r="AG145" i="1"/>
  <c r="X146" i="1"/>
  <c r="AH146" i="1" s="1"/>
  <c r="Y146" i="1"/>
  <c r="Z146" i="1"/>
  <c r="AA146" i="1"/>
  <c r="AB146" i="1"/>
  <c r="AC146" i="1"/>
  <c r="AD146" i="1"/>
  <c r="AE146" i="1"/>
  <c r="AF146" i="1"/>
  <c r="AG146" i="1"/>
  <c r="X147" i="1"/>
  <c r="Y147" i="1"/>
  <c r="Z147" i="1"/>
  <c r="AA147" i="1"/>
  <c r="AB147" i="1"/>
  <c r="AC147" i="1"/>
  <c r="AD147" i="1"/>
  <c r="AE147" i="1"/>
  <c r="AF147" i="1"/>
  <c r="AG147" i="1"/>
  <c r="X148" i="1"/>
  <c r="AH148" i="1" s="1"/>
  <c r="AI148" i="1" s="1"/>
  <c r="Y148" i="1"/>
  <c r="Z148" i="1"/>
  <c r="AA148" i="1"/>
  <c r="AB148" i="1"/>
  <c r="AC148" i="1"/>
  <c r="AD148" i="1"/>
  <c r="AE148" i="1"/>
  <c r="AF148" i="1"/>
  <c r="AG148" i="1"/>
  <c r="X149" i="1"/>
  <c r="Y149" i="1"/>
  <c r="Z149" i="1"/>
  <c r="AA149" i="1"/>
  <c r="AB149" i="1"/>
  <c r="AC149" i="1"/>
  <c r="AD149" i="1"/>
  <c r="AE149" i="1"/>
  <c r="AF149" i="1"/>
  <c r="AG149" i="1"/>
  <c r="X150" i="1"/>
  <c r="AH150" i="1" s="1"/>
  <c r="AI150" i="1" s="1"/>
  <c r="Y150" i="1"/>
  <c r="Z150" i="1"/>
  <c r="AA150" i="1"/>
  <c r="AB150" i="1"/>
  <c r="AC150" i="1"/>
  <c r="AD150" i="1"/>
  <c r="AE150" i="1"/>
  <c r="AF150" i="1"/>
  <c r="AG150" i="1"/>
  <c r="X151" i="1"/>
  <c r="Y151" i="1"/>
  <c r="Z151" i="1"/>
  <c r="AA151" i="1"/>
  <c r="AB151" i="1"/>
  <c r="AC151" i="1"/>
  <c r="AD151" i="1"/>
  <c r="AE151" i="1"/>
  <c r="AF151" i="1"/>
  <c r="AG151" i="1"/>
  <c r="X152" i="1"/>
  <c r="AH152" i="1" s="1"/>
  <c r="Y152" i="1"/>
  <c r="Z152" i="1"/>
  <c r="AA152" i="1"/>
  <c r="AB152" i="1"/>
  <c r="AC152" i="1"/>
  <c r="AD152" i="1"/>
  <c r="AE152" i="1"/>
  <c r="AF152" i="1"/>
  <c r="AG152" i="1"/>
  <c r="X153" i="1"/>
  <c r="Y153" i="1"/>
  <c r="Z153" i="1"/>
  <c r="AA153" i="1"/>
  <c r="AB153" i="1"/>
  <c r="AC153" i="1"/>
  <c r="AD153" i="1"/>
  <c r="AE153" i="1"/>
  <c r="AF153" i="1"/>
  <c r="AG153" i="1"/>
  <c r="X154" i="1"/>
  <c r="AH154" i="1" s="1"/>
  <c r="Y154" i="1"/>
  <c r="Z154" i="1"/>
  <c r="AA154" i="1"/>
  <c r="AB154" i="1"/>
  <c r="AC154" i="1"/>
  <c r="AD154" i="1"/>
  <c r="AE154" i="1"/>
  <c r="AF154" i="1"/>
  <c r="AG154" i="1"/>
  <c r="X155" i="1"/>
  <c r="Y155" i="1"/>
  <c r="Z155" i="1"/>
  <c r="AA155" i="1"/>
  <c r="AB155" i="1"/>
  <c r="AC155" i="1"/>
  <c r="AD155" i="1"/>
  <c r="AE155" i="1"/>
  <c r="AF155" i="1"/>
  <c r="AG155" i="1"/>
  <c r="X156" i="1"/>
  <c r="AH156" i="1" s="1"/>
  <c r="Y156" i="1"/>
  <c r="Z156" i="1"/>
  <c r="AA156" i="1"/>
  <c r="AB156" i="1"/>
  <c r="AC156" i="1"/>
  <c r="AD156" i="1"/>
  <c r="AE156" i="1"/>
  <c r="AF156" i="1"/>
  <c r="AG156" i="1"/>
  <c r="X157" i="1"/>
  <c r="AH157" i="1" s="1"/>
  <c r="Y157" i="1"/>
  <c r="Z157" i="1"/>
  <c r="AA157" i="1"/>
  <c r="AB157" i="1"/>
  <c r="AC157" i="1"/>
  <c r="AD157" i="1"/>
  <c r="AE157" i="1"/>
  <c r="AF157" i="1"/>
  <c r="AG157" i="1"/>
  <c r="X158" i="1"/>
  <c r="AH158" i="1" s="1"/>
  <c r="Y158" i="1"/>
  <c r="Z158" i="1"/>
  <c r="AA158" i="1"/>
  <c r="AB158" i="1"/>
  <c r="AC158" i="1"/>
  <c r="AD158" i="1"/>
  <c r="AE158" i="1"/>
  <c r="AF158" i="1"/>
  <c r="AG158" i="1"/>
  <c r="X159" i="1"/>
  <c r="AH159" i="1" s="1"/>
  <c r="Y159" i="1"/>
  <c r="Z159" i="1"/>
  <c r="AA159" i="1"/>
  <c r="AB159" i="1"/>
  <c r="AC159" i="1"/>
  <c r="AD159" i="1"/>
  <c r="AE159" i="1"/>
  <c r="AF159" i="1"/>
  <c r="AG159" i="1"/>
  <c r="X160" i="1"/>
  <c r="AH160" i="1" s="1"/>
  <c r="Y160" i="1"/>
  <c r="Z160" i="1"/>
  <c r="AA160" i="1"/>
  <c r="AB160" i="1"/>
  <c r="AC160" i="1"/>
  <c r="AD160" i="1"/>
  <c r="AE160" i="1"/>
  <c r="AF160" i="1"/>
  <c r="AG160" i="1"/>
  <c r="X161" i="1"/>
  <c r="AH161" i="1" s="1"/>
  <c r="Y161" i="1"/>
  <c r="Z161" i="1"/>
  <c r="AA161" i="1"/>
  <c r="AB161" i="1"/>
  <c r="AC161" i="1"/>
  <c r="AD161" i="1"/>
  <c r="AE161" i="1"/>
  <c r="AF161" i="1"/>
  <c r="AG161" i="1"/>
  <c r="X162" i="1"/>
  <c r="AH162" i="1" s="1"/>
  <c r="Y162" i="1"/>
  <c r="Z162" i="1"/>
  <c r="AA162" i="1"/>
  <c r="AB162" i="1"/>
  <c r="AC162" i="1"/>
  <c r="AD162" i="1"/>
  <c r="AE162" i="1"/>
  <c r="AF162" i="1"/>
  <c r="AG162" i="1"/>
  <c r="X163" i="1"/>
  <c r="AH163" i="1" s="1"/>
  <c r="Y163" i="1"/>
  <c r="Z163" i="1"/>
  <c r="AA163" i="1"/>
  <c r="AB163" i="1"/>
  <c r="AC163" i="1"/>
  <c r="AD163" i="1"/>
  <c r="AE163" i="1"/>
  <c r="AF163" i="1"/>
  <c r="AG163" i="1"/>
  <c r="X164" i="1"/>
  <c r="AH164" i="1" s="1"/>
  <c r="Y164" i="1"/>
  <c r="Z164" i="1"/>
  <c r="AA164" i="1"/>
  <c r="AB164" i="1"/>
  <c r="AC164" i="1"/>
  <c r="AD164" i="1"/>
  <c r="AE164" i="1"/>
  <c r="AF164" i="1"/>
  <c r="AG164" i="1"/>
  <c r="X165" i="1"/>
  <c r="AH165" i="1" s="1"/>
  <c r="Y165" i="1"/>
  <c r="Z165" i="1"/>
  <c r="AA165" i="1"/>
  <c r="AB165" i="1"/>
  <c r="AC165" i="1"/>
  <c r="AD165" i="1"/>
  <c r="AE165" i="1"/>
  <c r="AF165" i="1"/>
  <c r="AG165" i="1"/>
  <c r="X166" i="1"/>
  <c r="AH166" i="1" s="1"/>
  <c r="Y166" i="1"/>
  <c r="Z166" i="1"/>
  <c r="AA166" i="1"/>
  <c r="AB166" i="1"/>
  <c r="AC166" i="1"/>
  <c r="AD166" i="1"/>
  <c r="AE166" i="1"/>
  <c r="AF166" i="1"/>
  <c r="AG166" i="1"/>
  <c r="X167" i="1"/>
  <c r="AH167" i="1" s="1"/>
  <c r="Y167" i="1"/>
  <c r="Z167" i="1"/>
  <c r="AA167" i="1"/>
  <c r="AB167" i="1"/>
  <c r="AC167" i="1"/>
  <c r="AD167" i="1"/>
  <c r="AE167" i="1"/>
  <c r="AF167" i="1"/>
  <c r="AG167" i="1"/>
  <c r="X168" i="1"/>
  <c r="AH168" i="1" s="1"/>
  <c r="Y168" i="1"/>
  <c r="Z168" i="1"/>
  <c r="AA168" i="1"/>
  <c r="AB168" i="1"/>
  <c r="AC168" i="1"/>
  <c r="AD168" i="1"/>
  <c r="AE168" i="1"/>
  <c r="AF168" i="1"/>
  <c r="AG168" i="1"/>
  <c r="X169" i="1"/>
  <c r="AH169" i="1" s="1"/>
  <c r="Y169" i="1"/>
  <c r="Z169" i="1"/>
  <c r="AA169" i="1"/>
  <c r="AB169" i="1"/>
  <c r="AC169" i="1"/>
  <c r="AD169" i="1"/>
  <c r="AE169" i="1"/>
  <c r="AF169" i="1"/>
  <c r="AG169" i="1"/>
  <c r="X170" i="1"/>
  <c r="AH170" i="1" s="1"/>
  <c r="Y170" i="1"/>
  <c r="Z170" i="1"/>
  <c r="AA170" i="1"/>
  <c r="AB170" i="1"/>
  <c r="AC170" i="1"/>
  <c r="AD170" i="1"/>
  <c r="AE170" i="1"/>
  <c r="AF170" i="1"/>
  <c r="AG170" i="1"/>
  <c r="X171" i="1"/>
  <c r="AH171" i="1" s="1"/>
  <c r="Y171" i="1"/>
  <c r="Z171" i="1"/>
  <c r="AA171" i="1"/>
  <c r="AB171" i="1"/>
  <c r="AC171" i="1"/>
  <c r="AD171" i="1"/>
  <c r="AE171" i="1"/>
  <c r="AF171" i="1"/>
  <c r="AG171" i="1"/>
  <c r="X172" i="1"/>
  <c r="AH172" i="1" s="1"/>
  <c r="Y172" i="1"/>
  <c r="Z172" i="1"/>
  <c r="AA172" i="1"/>
  <c r="AB172" i="1"/>
  <c r="AC172" i="1"/>
  <c r="AD172" i="1"/>
  <c r="AE172" i="1"/>
  <c r="AF172" i="1"/>
  <c r="AG172" i="1"/>
  <c r="X173" i="1"/>
  <c r="AH173" i="1" s="1"/>
  <c r="Y173" i="1"/>
  <c r="Z173" i="1"/>
  <c r="AA173" i="1"/>
  <c r="AB173" i="1"/>
  <c r="AC173" i="1"/>
  <c r="AD173" i="1"/>
  <c r="AE173" i="1"/>
  <c r="AF173" i="1"/>
  <c r="AG173" i="1"/>
  <c r="X174" i="1"/>
  <c r="AH174" i="1" s="1"/>
  <c r="Y174" i="1"/>
  <c r="Z174" i="1"/>
  <c r="AA174" i="1"/>
  <c r="AB174" i="1"/>
  <c r="AC174" i="1"/>
  <c r="AD174" i="1"/>
  <c r="AE174" i="1"/>
  <c r="AF174" i="1"/>
  <c r="AG174" i="1"/>
  <c r="X175" i="1"/>
  <c r="AH175" i="1" s="1"/>
  <c r="Y175" i="1"/>
  <c r="Z175" i="1"/>
  <c r="AA175" i="1"/>
  <c r="AB175" i="1"/>
  <c r="AC175" i="1"/>
  <c r="AD175" i="1"/>
  <c r="AE175" i="1"/>
  <c r="AF175" i="1"/>
  <c r="AG175" i="1"/>
  <c r="X176" i="1"/>
  <c r="AH176" i="1" s="1"/>
  <c r="Y176" i="1"/>
  <c r="Z176" i="1"/>
  <c r="AA176" i="1"/>
  <c r="AB176" i="1"/>
  <c r="AC176" i="1"/>
  <c r="AD176" i="1"/>
  <c r="AE176" i="1"/>
  <c r="AF176" i="1"/>
  <c r="AG176" i="1"/>
  <c r="X177" i="1"/>
  <c r="AH177" i="1" s="1"/>
  <c r="Y177" i="1"/>
  <c r="Z177" i="1"/>
  <c r="AA177" i="1"/>
  <c r="AB177" i="1"/>
  <c r="AC177" i="1"/>
  <c r="AD177" i="1"/>
  <c r="AE177" i="1"/>
  <c r="AF177" i="1"/>
  <c r="AG177" i="1"/>
  <c r="X178" i="1"/>
  <c r="AH178" i="1" s="1"/>
  <c r="Y178" i="1"/>
  <c r="Z178" i="1"/>
  <c r="AA178" i="1"/>
  <c r="AB178" i="1"/>
  <c r="AC178" i="1"/>
  <c r="AD178" i="1"/>
  <c r="AE178" i="1"/>
  <c r="AF178" i="1"/>
  <c r="AG178" i="1"/>
  <c r="X179" i="1"/>
  <c r="AH179" i="1" s="1"/>
  <c r="Y179" i="1"/>
  <c r="Z179" i="1"/>
  <c r="AA179" i="1"/>
  <c r="AB179" i="1"/>
  <c r="AC179" i="1"/>
  <c r="AD179" i="1"/>
  <c r="AE179" i="1"/>
  <c r="AF179" i="1"/>
  <c r="AG179" i="1"/>
  <c r="X180" i="1"/>
  <c r="AH180" i="1" s="1"/>
  <c r="AI180" i="1" s="1"/>
  <c r="Y180" i="1"/>
  <c r="Z180" i="1"/>
  <c r="AA180" i="1"/>
  <c r="AB180" i="1"/>
  <c r="AC180" i="1"/>
  <c r="AD180" i="1"/>
  <c r="AE180" i="1"/>
  <c r="AF180" i="1"/>
  <c r="AG180" i="1"/>
  <c r="X181" i="1"/>
  <c r="AH181" i="1" s="1"/>
  <c r="Y181" i="1"/>
  <c r="Z181" i="1"/>
  <c r="AA181" i="1"/>
  <c r="AB181" i="1"/>
  <c r="AC181" i="1"/>
  <c r="AD181" i="1"/>
  <c r="AE181" i="1"/>
  <c r="AF181" i="1"/>
  <c r="AG181" i="1"/>
  <c r="X182" i="1"/>
  <c r="AH182" i="1" s="1"/>
  <c r="Y182" i="1"/>
  <c r="Z182" i="1"/>
  <c r="AA182" i="1"/>
  <c r="AB182" i="1"/>
  <c r="AC182" i="1"/>
  <c r="AD182" i="1"/>
  <c r="AE182" i="1"/>
  <c r="AF182" i="1"/>
  <c r="AG182" i="1"/>
  <c r="X183" i="1"/>
  <c r="AH183" i="1" s="1"/>
  <c r="Y183" i="1"/>
  <c r="Z183" i="1"/>
  <c r="AA183" i="1"/>
  <c r="AB183" i="1"/>
  <c r="AC183" i="1"/>
  <c r="AD183" i="1"/>
  <c r="AE183" i="1"/>
  <c r="AF183" i="1"/>
  <c r="AG183" i="1"/>
  <c r="X184" i="1"/>
  <c r="AH184" i="1" s="1"/>
  <c r="Y184" i="1"/>
  <c r="Z184" i="1"/>
  <c r="AA184" i="1"/>
  <c r="AB184" i="1"/>
  <c r="AC184" i="1"/>
  <c r="AD184" i="1"/>
  <c r="AE184" i="1"/>
  <c r="AF184" i="1"/>
  <c r="AG184" i="1"/>
  <c r="X185" i="1"/>
  <c r="AH185" i="1" s="1"/>
  <c r="Y185" i="1"/>
  <c r="Z185" i="1"/>
  <c r="AA185" i="1"/>
  <c r="AB185" i="1"/>
  <c r="AC185" i="1"/>
  <c r="AD185" i="1"/>
  <c r="AE185" i="1"/>
  <c r="AF185" i="1"/>
  <c r="AG185" i="1"/>
  <c r="X186" i="1"/>
  <c r="AH186" i="1" s="1"/>
  <c r="Y186" i="1"/>
  <c r="Z186" i="1"/>
  <c r="AA186" i="1"/>
  <c r="AB186" i="1"/>
  <c r="AC186" i="1"/>
  <c r="AD186" i="1"/>
  <c r="AE186" i="1"/>
  <c r="AF186" i="1"/>
  <c r="AG186" i="1"/>
  <c r="X187" i="1"/>
  <c r="AH187" i="1" s="1"/>
  <c r="Y187" i="1"/>
  <c r="Z187" i="1"/>
  <c r="AA187" i="1"/>
  <c r="AB187" i="1"/>
  <c r="AC187" i="1"/>
  <c r="AD187" i="1"/>
  <c r="AE187" i="1"/>
  <c r="AF187" i="1"/>
  <c r="AG187" i="1"/>
  <c r="X188" i="1"/>
  <c r="AH188" i="1" s="1"/>
  <c r="Y188" i="1"/>
  <c r="Z188" i="1"/>
  <c r="AA188" i="1"/>
  <c r="AB188" i="1"/>
  <c r="AC188" i="1"/>
  <c r="AD188" i="1"/>
  <c r="AE188" i="1"/>
  <c r="AF188" i="1"/>
  <c r="AG188" i="1"/>
  <c r="X189" i="1"/>
  <c r="AH189" i="1" s="1"/>
  <c r="AI189" i="1" s="1"/>
  <c r="Y189" i="1"/>
  <c r="Z189" i="1"/>
  <c r="AA189" i="1"/>
  <c r="AB189" i="1"/>
  <c r="AC189" i="1"/>
  <c r="AD189" i="1"/>
  <c r="AE189" i="1"/>
  <c r="AF189" i="1"/>
  <c r="AG189" i="1"/>
  <c r="X190" i="1"/>
  <c r="AH190" i="1" s="1"/>
  <c r="AI190" i="1" s="1"/>
  <c r="Y190" i="1"/>
  <c r="Z190" i="1"/>
  <c r="AA190" i="1"/>
  <c r="AB190" i="1"/>
  <c r="AC190" i="1"/>
  <c r="AD190" i="1"/>
  <c r="AE190" i="1"/>
  <c r="AF190" i="1"/>
  <c r="AG190" i="1"/>
  <c r="X191" i="1"/>
  <c r="AH191" i="1" s="1"/>
  <c r="Y191" i="1"/>
  <c r="Z191" i="1"/>
  <c r="AA191" i="1"/>
  <c r="AB191" i="1"/>
  <c r="AC191" i="1"/>
  <c r="AD191" i="1"/>
  <c r="AE191" i="1"/>
  <c r="AF191" i="1"/>
  <c r="AG191" i="1"/>
  <c r="X192" i="1"/>
  <c r="AH192" i="1" s="1"/>
  <c r="Y192" i="1"/>
  <c r="Z192" i="1"/>
  <c r="AA192" i="1"/>
  <c r="AB192" i="1"/>
  <c r="AC192" i="1"/>
  <c r="AD192" i="1"/>
  <c r="AE192" i="1"/>
  <c r="AF192" i="1"/>
  <c r="AG192" i="1"/>
  <c r="X193" i="1"/>
  <c r="AH193" i="1" s="1"/>
  <c r="Y193" i="1"/>
  <c r="Z193" i="1"/>
  <c r="AA193" i="1"/>
  <c r="AB193" i="1"/>
  <c r="AC193" i="1"/>
  <c r="AD193" i="1"/>
  <c r="AE193" i="1"/>
  <c r="AF193" i="1"/>
  <c r="AG193" i="1"/>
  <c r="X194" i="1"/>
  <c r="AH194" i="1" s="1"/>
  <c r="AI194" i="1" s="1"/>
  <c r="Y194" i="1"/>
  <c r="Z194" i="1"/>
  <c r="AA194" i="1"/>
  <c r="AB194" i="1"/>
  <c r="AC194" i="1"/>
  <c r="AD194" i="1"/>
  <c r="AE194" i="1"/>
  <c r="AF194" i="1"/>
  <c r="AG194" i="1"/>
  <c r="X195" i="1"/>
  <c r="AH195" i="1" s="1"/>
  <c r="Y195" i="1"/>
  <c r="Z195" i="1"/>
  <c r="AA195" i="1"/>
  <c r="AB195" i="1"/>
  <c r="AC195" i="1"/>
  <c r="AD195" i="1"/>
  <c r="AE195" i="1"/>
  <c r="AF195" i="1"/>
  <c r="AG195" i="1"/>
  <c r="X196" i="1"/>
  <c r="AH196" i="1" s="1"/>
  <c r="Y196" i="1"/>
  <c r="Z196" i="1"/>
  <c r="AA196" i="1"/>
  <c r="AB196" i="1"/>
  <c r="AC196" i="1"/>
  <c r="AD196" i="1"/>
  <c r="AE196" i="1"/>
  <c r="AF196" i="1"/>
  <c r="AG196" i="1"/>
  <c r="X197" i="1"/>
  <c r="AH197" i="1" s="1"/>
  <c r="AI197" i="1" s="1"/>
  <c r="Y197" i="1"/>
  <c r="Z197" i="1"/>
  <c r="AA197" i="1"/>
  <c r="AB197" i="1"/>
  <c r="AC197" i="1"/>
  <c r="AD197" i="1"/>
  <c r="AE197" i="1"/>
  <c r="AF197" i="1"/>
  <c r="AG197" i="1"/>
  <c r="X198" i="1"/>
  <c r="AH198" i="1" s="1"/>
  <c r="Y198" i="1"/>
  <c r="Z198" i="1"/>
  <c r="AA198" i="1"/>
  <c r="AB198" i="1"/>
  <c r="AC198" i="1"/>
  <c r="AD198" i="1"/>
  <c r="AE198" i="1"/>
  <c r="AF198" i="1"/>
  <c r="AG198" i="1"/>
  <c r="X199" i="1"/>
  <c r="AH199" i="1" s="1"/>
  <c r="Y199" i="1"/>
  <c r="Z199" i="1"/>
  <c r="AA199" i="1"/>
  <c r="AB199" i="1"/>
  <c r="AC199" i="1"/>
  <c r="AD199" i="1"/>
  <c r="AE199" i="1"/>
  <c r="AF199" i="1"/>
  <c r="AG199" i="1"/>
  <c r="X200" i="1"/>
  <c r="AH200" i="1" s="1"/>
  <c r="Y200" i="1"/>
  <c r="Z200" i="1"/>
  <c r="AA200" i="1"/>
  <c r="AB200" i="1"/>
  <c r="AC200" i="1"/>
  <c r="AD200" i="1"/>
  <c r="AE200" i="1"/>
  <c r="AF200" i="1"/>
  <c r="AG200" i="1"/>
  <c r="X201" i="1"/>
  <c r="AH201" i="1" s="1"/>
  <c r="AI201" i="1" s="1"/>
  <c r="Y201" i="1"/>
  <c r="Z201" i="1"/>
  <c r="AA201" i="1"/>
  <c r="AB201" i="1"/>
  <c r="AC201" i="1"/>
  <c r="AD201" i="1"/>
  <c r="AE201" i="1"/>
  <c r="AF201" i="1"/>
  <c r="AG201" i="1"/>
  <c r="X202" i="1"/>
  <c r="AH202" i="1" s="1"/>
  <c r="Y202" i="1"/>
  <c r="Z202" i="1"/>
  <c r="AA202" i="1"/>
  <c r="AB202" i="1"/>
  <c r="AC202" i="1"/>
  <c r="AD202" i="1"/>
  <c r="AE202" i="1"/>
  <c r="AF202" i="1"/>
  <c r="AG202" i="1"/>
  <c r="X203" i="1"/>
  <c r="AH203" i="1" s="1"/>
  <c r="Y203" i="1"/>
  <c r="Z203" i="1"/>
  <c r="AA203" i="1"/>
  <c r="AB203" i="1"/>
  <c r="AC203" i="1"/>
  <c r="AD203" i="1"/>
  <c r="AE203" i="1"/>
  <c r="AF203" i="1"/>
  <c r="AG203" i="1"/>
  <c r="X204" i="1"/>
  <c r="AH204" i="1" s="1"/>
  <c r="Y204" i="1"/>
  <c r="Z204" i="1"/>
  <c r="AA204" i="1"/>
  <c r="AB204" i="1"/>
  <c r="AC204" i="1"/>
  <c r="AD204" i="1"/>
  <c r="AE204" i="1"/>
  <c r="AF204" i="1"/>
  <c r="AG204" i="1"/>
  <c r="X205" i="1"/>
  <c r="AH205" i="1" s="1"/>
  <c r="AI205" i="1" s="1"/>
  <c r="Y205" i="1"/>
  <c r="Z205" i="1"/>
  <c r="AA205" i="1"/>
  <c r="AB205" i="1"/>
  <c r="AC205" i="1"/>
  <c r="AD205" i="1"/>
  <c r="AE205" i="1"/>
  <c r="AF205" i="1"/>
  <c r="AG205" i="1"/>
  <c r="X206" i="1"/>
  <c r="AH206" i="1" s="1"/>
  <c r="Y206" i="1"/>
  <c r="Z206" i="1"/>
  <c r="AA206" i="1"/>
  <c r="AB206" i="1"/>
  <c r="AC206" i="1"/>
  <c r="AD206" i="1"/>
  <c r="AE206" i="1"/>
  <c r="AF206" i="1"/>
  <c r="AG206" i="1"/>
  <c r="X207" i="1"/>
  <c r="AH207" i="1" s="1"/>
  <c r="Y207" i="1"/>
  <c r="Z207" i="1"/>
  <c r="AA207" i="1"/>
  <c r="AB207" i="1"/>
  <c r="AC207" i="1"/>
  <c r="AD207" i="1"/>
  <c r="AE207" i="1"/>
  <c r="AF207" i="1"/>
  <c r="AG207" i="1"/>
  <c r="X208" i="1"/>
  <c r="AH208" i="1" s="1"/>
  <c r="Y208" i="1"/>
  <c r="Z208" i="1"/>
  <c r="AA208" i="1"/>
  <c r="AB208" i="1"/>
  <c r="AC208" i="1"/>
  <c r="AD208" i="1"/>
  <c r="AE208" i="1"/>
  <c r="AF208" i="1"/>
  <c r="AG208" i="1"/>
  <c r="Y12" i="1"/>
  <c r="Z12" i="1"/>
  <c r="Z8" i="1" s="1"/>
  <c r="AA12" i="1"/>
  <c r="AA8" i="1" s="1"/>
  <c r="AB12" i="1"/>
  <c r="AB8" i="1" s="1"/>
  <c r="AC12" i="1"/>
  <c r="AC8" i="1" s="1"/>
  <c r="AD12" i="1"/>
  <c r="AD8" i="1" s="1"/>
  <c r="AE12" i="1"/>
  <c r="AE8" i="1" s="1"/>
  <c r="AF12" i="1"/>
  <c r="AF8" i="1" s="1"/>
  <c r="AG12" i="1"/>
  <c r="AG8" i="1" s="1"/>
  <c r="Y8" i="1" l="1"/>
  <c r="AH155" i="1"/>
  <c r="AH153" i="1"/>
  <c r="AH151" i="1"/>
  <c r="AH149" i="1"/>
  <c r="AH147" i="1"/>
  <c r="AH145" i="1"/>
  <c r="AH143" i="1"/>
  <c r="AH141" i="1"/>
  <c r="AH139" i="1"/>
  <c r="AH137" i="1"/>
  <c r="AH135" i="1"/>
  <c r="AI135" i="1" s="1"/>
  <c r="AH133" i="1"/>
  <c r="AH131" i="1"/>
  <c r="AI131" i="1" s="1"/>
  <c r="AH129" i="1"/>
  <c r="AH127" i="1"/>
  <c r="AI127" i="1" s="1"/>
  <c r="AH125" i="1"/>
  <c r="AH123" i="1"/>
  <c r="AH121" i="1"/>
  <c r="AH119" i="1"/>
  <c r="AH117" i="1"/>
  <c r="AH115" i="1"/>
  <c r="AI115" i="1" s="1"/>
  <c r="AH113" i="1"/>
  <c r="AH111" i="1"/>
  <c r="AH109" i="1"/>
  <c r="AH107" i="1"/>
  <c r="AI107" i="1" s="1"/>
  <c r="AH105" i="1"/>
  <c r="AI105" i="1" s="1"/>
  <c r="AH103" i="1"/>
  <c r="AH101" i="1"/>
  <c r="AH99" i="1"/>
  <c r="AH97" i="1"/>
  <c r="AI97" i="1" s="1"/>
  <c r="AH95" i="1"/>
  <c r="AI95" i="1" s="1"/>
  <c r="AH93" i="1"/>
  <c r="AH91" i="1"/>
  <c r="AH89" i="1"/>
  <c r="AH87" i="1"/>
  <c r="AI87" i="1" s="1"/>
  <c r="AH85" i="1"/>
  <c r="AH83" i="1"/>
  <c r="AH81" i="1"/>
  <c r="AI81" i="1" s="1"/>
  <c r="AH79" i="1"/>
  <c r="AH77" i="1"/>
  <c r="AH75" i="1"/>
  <c r="AI75" i="1" s="1"/>
  <c r="AH73" i="1"/>
  <c r="AH71" i="1"/>
  <c r="AI71" i="1" s="1"/>
  <c r="AH69" i="1"/>
  <c r="AH67" i="1"/>
  <c r="AI67" i="1" s="1"/>
  <c r="AH65" i="1"/>
  <c r="AH63" i="1"/>
  <c r="AH61" i="1"/>
  <c r="AH59" i="1"/>
  <c r="AH57" i="1"/>
  <c r="AH55" i="1"/>
  <c r="AH53" i="1"/>
  <c r="AH51" i="1"/>
  <c r="AH49" i="1"/>
  <c r="AI49" i="1" s="1"/>
  <c r="AH47" i="1"/>
  <c r="AH45" i="1"/>
  <c r="AH43" i="1"/>
  <c r="AH41" i="1"/>
  <c r="AH39" i="1"/>
  <c r="AH37" i="1"/>
  <c r="AH35" i="1"/>
  <c r="AI35" i="1" s="1"/>
  <c r="AH33" i="1"/>
  <c r="AH31" i="1"/>
  <c r="AH29" i="1"/>
  <c r="AH27" i="1"/>
  <c r="AH25" i="1"/>
  <c r="AH23" i="1"/>
  <c r="AH21" i="1"/>
  <c r="AH19" i="1"/>
  <c r="AH17" i="1"/>
  <c r="AH16" i="1"/>
  <c r="AH15" i="1"/>
  <c r="AH14" i="1"/>
  <c r="AH13" i="1"/>
  <c r="D10" i="14"/>
  <c r="E10" i="14" s="1"/>
  <c r="D199" i="14" l="1"/>
  <c r="E199" i="14" s="1"/>
  <c r="D200" i="14"/>
  <c r="E200" i="14" s="1"/>
  <c r="D201" i="14"/>
  <c r="E201" i="14" s="1"/>
  <c r="D202" i="14"/>
  <c r="E202" i="14" s="1"/>
  <c r="D203" i="14"/>
  <c r="D204" i="14"/>
  <c r="E204" i="14" s="1"/>
  <c r="D205" i="14"/>
  <c r="E205" i="14" s="1"/>
  <c r="D206" i="14"/>
  <c r="E206" i="14" s="1"/>
  <c r="D207" i="14"/>
  <c r="E207" i="14" s="1"/>
  <c r="D208" i="14"/>
  <c r="E208" i="14" s="1"/>
  <c r="D209" i="14"/>
  <c r="E209" i="14" s="1"/>
  <c r="D210" i="14"/>
  <c r="E210" i="14" s="1"/>
  <c r="D211" i="14"/>
  <c r="E211" i="14" s="1"/>
  <c r="D212" i="14"/>
  <c r="E212" i="14" s="1"/>
  <c r="D213" i="14"/>
  <c r="E213" i="14" s="1"/>
  <c r="D214" i="14"/>
  <c r="E214" i="14" s="1"/>
  <c r="D215" i="14"/>
  <c r="E215" i="14" s="1"/>
  <c r="D216" i="14"/>
  <c r="E216" i="14" s="1"/>
  <c r="D217" i="14"/>
  <c r="E217" i="14" s="1"/>
  <c r="D218" i="14"/>
  <c r="E218" i="14" s="1"/>
  <c r="D219" i="14"/>
  <c r="E219" i="14" s="1"/>
  <c r="D220" i="14"/>
  <c r="E220" i="14" s="1"/>
  <c r="D221" i="14"/>
  <c r="E221" i="14" s="1"/>
  <c r="D175" i="14"/>
  <c r="E175" i="14" s="1"/>
  <c r="D176" i="14"/>
  <c r="E176" i="14" s="1"/>
  <c r="D177" i="14"/>
  <c r="E177" i="14" s="1"/>
  <c r="D178" i="14"/>
  <c r="E178" i="14" s="1"/>
  <c r="D179" i="14"/>
  <c r="E179" i="14" s="1"/>
  <c r="D180" i="14"/>
  <c r="E180" i="14" s="1"/>
  <c r="D181" i="14"/>
  <c r="E181" i="14" s="1"/>
  <c r="D182" i="14"/>
  <c r="E182" i="14" s="1"/>
  <c r="D183" i="14"/>
  <c r="E183" i="14" s="1"/>
  <c r="D184" i="14"/>
  <c r="E184" i="14" s="1"/>
  <c r="D185" i="14"/>
  <c r="E185" i="14" s="1"/>
  <c r="D186" i="14"/>
  <c r="E186" i="14" s="1"/>
  <c r="D187" i="14"/>
  <c r="E187" i="14" s="1"/>
  <c r="D188" i="14"/>
  <c r="E188" i="14" s="1"/>
  <c r="D189" i="14"/>
  <c r="E189" i="14" s="1"/>
  <c r="D190" i="14"/>
  <c r="E190" i="14" s="1"/>
  <c r="D191" i="14"/>
  <c r="E191" i="14" s="1"/>
  <c r="D192" i="14"/>
  <c r="E192" i="14" s="1"/>
  <c r="D193" i="14"/>
  <c r="E193" i="14" s="1"/>
  <c r="D194" i="14"/>
  <c r="E194" i="14" s="1"/>
  <c r="D195" i="14"/>
  <c r="E195" i="14" s="1"/>
  <c r="D196" i="14"/>
  <c r="E196" i="14" s="1"/>
  <c r="D197" i="14"/>
  <c r="E197" i="14" s="1"/>
  <c r="D198" i="14"/>
  <c r="E198" i="14" s="1"/>
  <c r="D151" i="14"/>
  <c r="E151" i="14" s="1"/>
  <c r="D152" i="14"/>
  <c r="E152" i="14" s="1"/>
  <c r="D153" i="14"/>
  <c r="E153" i="14" s="1"/>
  <c r="D154" i="14"/>
  <c r="E154" i="14" s="1"/>
  <c r="D155" i="14"/>
  <c r="E155" i="14" s="1"/>
  <c r="D156" i="14"/>
  <c r="E156" i="14" s="1"/>
  <c r="D157" i="14"/>
  <c r="E157" i="14" s="1"/>
  <c r="D158" i="14"/>
  <c r="E158" i="14" s="1"/>
  <c r="D159" i="14"/>
  <c r="E159" i="14" s="1"/>
  <c r="D160" i="14"/>
  <c r="E160" i="14" s="1"/>
  <c r="D161" i="14"/>
  <c r="E161" i="14" s="1"/>
  <c r="D162" i="14"/>
  <c r="E162" i="14" s="1"/>
  <c r="D163" i="14"/>
  <c r="E163" i="14" s="1"/>
  <c r="D164" i="14"/>
  <c r="E164" i="14" s="1"/>
  <c r="D165" i="14"/>
  <c r="E165" i="14" s="1"/>
  <c r="D166" i="14"/>
  <c r="E166" i="14" s="1"/>
  <c r="D167" i="14"/>
  <c r="E167" i="14" s="1"/>
  <c r="D168" i="14"/>
  <c r="E168" i="14" s="1"/>
  <c r="D169" i="14"/>
  <c r="E169" i="14" s="1"/>
  <c r="D170" i="14"/>
  <c r="E170" i="14" s="1"/>
  <c r="D171" i="14"/>
  <c r="E171" i="14" s="1"/>
  <c r="D172" i="14"/>
  <c r="E172" i="14" s="1"/>
  <c r="D173" i="14"/>
  <c r="E173" i="14" s="1"/>
  <c r="D174" i="14"/>
  <c r="E174" i="14" s="1"/>
  <c r="D127" i="14"/>
  <c r="E127" i="14" s="1"/>
  <c r="D128" i="14"/>
  <c r="E128" i="14" s="1"/>
  <c r="D129" i="14"/>
  <c r="E129" i="14" s="1"/>
  <c r="D130" i="14"/>
  <c r="E130" i="14" s="1"/>
  <c r="D131" i="14"/>
  <c r="E131" i="14" s="1"/>
  <c r="D132" i="14"/>
  <c r="D133" i="14"/>
  <c r="E133" i="14" s="1"/>
  <c r="D134" i="14"/>
  <c r="E134" i="14" s="1"/>
  <c r="D135" i="14"/>
  <c r="E135" i="14" s="1"/>
  <c r="D136" i="14"/>
  <c r="E136" i="14" s="1"/>
  <c r="D137" i="14"/>
  <c r="E137" i="14" s="1"/>
  <c r="D138" i="14"/>
  <c r="E138" i="14" s="1"/>
  <c r="D139" i="14"/>
  <c r="E139" i="14" s="1"/>
  <c r="D140" i="14"/>
  <c r="E140" i="14" s="1"/>
  <c r="D141" i="14"/>
  <c r="E141" i="14" s="1"/>
  <c r="D142" i="14"/>
  <c r="E142" i="14" s="1"/>
  <c r="D143" i="14"/>
  <c r="E143" i="14" s="1"/>
  <c r="D144" i="14"/>
  <c r="E144" i="14" s="1"/>
  <c r="D145" i="14"/>
  <c r="E145" i="14" s="1"/>
  <c r="D146" i="14"/>
  <c r="E146" i="14" s="1"/>
  <c r="D147" i="14"/>
  <c r="E147" i="14" s="1"/>
  <c r="D148" i="14"/>
  <c r="E148" i="14" s="1"/>
  <c r="D149" i="14"/>
  <c r="E149" i="14" s="1"/>
  <c r="D150" i="14"/>
  <c r="E150" i="14" s="1"/>
  <c r="D103" i="14"/>
  <c r="E103" i="14" s="1"/>
  <c r="D104" i="14"/>
  <c r="E104" i="14" s="1"/>
  <c r="D105" i="14"/>
  <c r="E105" i="14" s="1"/>
  <c r="D106" i="14"/>
  <c r="E106" i="14" s="1"/>
  <c r="D107" i="14"/>
  <c r="E107" i="14" s="1"/>
  <c r="D108" i="14"/>
  <c r="E108" i="14" s="1"/>
  <c r="D109" i="14"/>
  <c r="E109" i="14" s="1"/>
  <c r="D110" i="14"/>
  <c r="E110" i="14" s="1"/>
  <c r="D111" i="14"/>
  <c r="E111" i="14" s="1"/>
  <c r="D112" i="14"/>
  <c r="E112" i="14" s="1"/>
  <c r="D113" i="14"/>
  <c r="D114" i="14"/>
  <c r="E114" i="14" s="1"/>
  <c r="D115" i="14"/>
  <c r="E115" i="14" s="1"/>
  <c r="D116" i="14"/>
  <c r="E116" i="14" s="1"/>
  <c r="D117" i="14"/>
  <c r="E117" i="14" s="1"/>
  <c r="D118" i="14"/>
  <c r="E118" i="14" s="1"/>
  <c r="D119" i="14"/>
  <c r="E119" i="14" s="1"/>
  <c r="D120" i="14"/>
  <c r="E120" i="14" s="1"/>
  <c r="D121" i="14"/>
  <c r="E121" i="14" s="1"/>
  <c r="D122" i="14"/>
  <c r="E122" i="14" s="1"/>
  <c r="D123" i="14"/>
  <c r="E123" i="14" s="1"/>
  <c r="D124" i="14"/>
  <c r="E124" i="14" s="1"/>
  <c r="D125" i="14"/>
  <c r="E125" i="14" s="1"/>
  <c r="D126" i="14"/>
  <c r="E126" i="14" s="1"/>
  <c r="D79" i="14"/>
  <c r="E79" i="14" s="1"/>
  <c r="D80" i="14"/>
  <c r="E80" i="14" s="1"/>
  <c r="D81" i="14"/>
  <c r="E81" i="14" s="1"/>
  <c r="D82" i="14"/>
  <c r="E82" i="14" s="1"/>
  <c r="D83" i="14"/>
  <c r="E83" i="14" s="1"/>
  <c r="D84" i="14"/>
  <c r="E84" i="14" s="1"/>
  <c r="D85" i="14"/>
  <c r="E85" i="14" s="1"/>
  <c r="D86" i="14"/>
  <c r="E86" i="14" s="1"/>
  <c r="D87" i="14"/>
  <c r="E87" i="14" s="1"/>
  <c r="D88" i="14"/>
  <c r="E88" i="14" s="1"/>
  <c r="D89" i="14"/>
  <c r="E89" i="14" s="1"/>
  <c r="D90" i="14"/>
  <c r="E90" i="14" s="1"/>
  <c r="D91" i="14"/>
  <c r="E91" i="14" s="1"/>
  <c r="D92" i="14"/>
  <c r="E92" i="14" s="1"/>
  <c r="D93" i="14"/>
  <c r="E93" i="14" s="1"/>
  <c r="D94" i="14"/>
  <c r="E94" i="14" s="1"/>
  <c r="D95" i="14"/>
  <c r="E95" i="14" s="1"/>
  <c r="D96" i="14"/>
  <c r="E96" i="14" s="1"/>
  <c r="D97" i="14"/>
  <c r="E97" i="14" s="1"/>
  <c r="D98" i="14"/>
  <c r="E98" i="14" s="1"/>
  <c r="D99" i="14"/>
  <c r="E99" i="14" s="1"/>
  <c r="D100" i="14"/>
  <c r="E100" i="14" s="1"/>
  <c r="D101" i="14"/>
  <c r="E101" i="14" s="1"/>
  <c r="D102" i="14"/>
  <c r="E102" i="14" s="1"/>
  <c r="D55" i="14"/>
  <c r="E55" i="14" s="1"/>
  <c r="D56" i="14"/>
  <c r="E56" i="14" s="1"/>
  <c r="D57" i="14"/>
  <c r="E57" i="14" s="1"/>
  <c r="D58" i="14"/>
  <c r="E58" i="14" s="1"/>
  <c r="D59" i="14"/>
  <c r="E59" i="14" s="1"/>
  <c r="D60" i="14"/>
  <c r="E60" i="14" s="1"/>
  <c r="D61" i="14"/>
  <c r="E61" i="14" s="1"/>
  <c r="D62" i="14"/>
  <c r="E62" i="14" s="1"/>
  <c r="D63" i="14"/>
  <c r="E63" i="14" s="1"/>
  <c r="D64" i="14"/>
  <c r="E64" i="14" s="1"/>
  <c r="D65" i="14"/>
  <c r="E65" i="14" s="1"/>
  <c r="D66" i="14"/>
  <c r="E66" i="14" s="1"/>
  <c r="D67" i="14"/>
  <c r="E67" i="14" s="1"/>
  <c r="D68" i="14"/>
  <c r="E68" i="14" s="1"/>
  <c r="D69" i="14"/>
  <c r="E69" i="14" s="1"/>
  <c r="D70" i="14"/>
  <c r="E70" i="14" s="1"/>
  <c r="D71" i="14"/>
  <c r="E71" i="14" s="1"/>
  <c r="D72" i="14"/>
  <c r="E72" i="14" s="1"/>
  <c r="D73" i="14"/>
  <c r="E73" i="14" s="1"/>
  <c r="D74" i="14"/>
  <c r="E74" i="14" s="1"/>
  <c r="D75" i="14"/>
  <c r="E75" i="14" s="1"/>
  <c r="D76" i="14"/>
  <c r="E76" i="14" s="1"/>
  <c r="D77" i="14"/>
  <c r="E77" i="14" s="1"/>
  <c r="D78" i="14"/>
  <c r="E78" i="14" s="1"/>
  <c r="D31" i="14"/>
  <c r="E31" i="14" s="1"/>
  <c r="D32" i="14"/>
  <c r="E32" i="14" s="1"/>
  <c r="D33" i="14"/>
  <c r="E33" i="14" s="1"/>
  <c r="D34" i="14"/>
  <c r="E34" i="14" s="1"/>
  <c r="D35" i="14"/>
  <c r="E35" i="14" s="1"/>
  <c r="D36" i="14"/>
  <c r="E36" i="14" s="1"/>
  <c r="D37" i="14"/>
  <c r="E37" i="14" s="1"/>
  <c r="D38" i="14"/>
  <c r="E38" i="14" s="1"/>
  <c r="D39" i="14"/>
  <c r="E39" i="14" s="1"/>
  <c r="D40" i="14"/>
  <c r="E40" i="14" s="1"/>
  <c r="D41" i="14"/>
  <c r="E41" i="14" s="1"/>
  <c r="D42" i="14"/>
  <c r="E42" i="14" s="1"/>
  <c r="D43" i="14"/>
  <c r="E43" i="14" s="1"/>
  <c r="D44" i="14"/>
  <c r="E44" i="14" s="1"/>
  <c r="D45" i="14"/>
  <c r="E45" i="14" s="1"/>
  <c r="D46" i="14"/>
  <c r="E46" i="14" s="1"/>
  <c r="D47" i="14"/>
  <c r="E47" i="14" s="1"/>
  <c r="D48" i="14"/>
  <c r="E48" i="14" s="1"/>
  <c r="D49" i="14"/>
  <c r="E49" i="14" s="1"/>
  <c r="D50" i="14"/>
  <c r="E50" i="14" s="1"/>
  <c r="D51" i="14"/>
  <c r="E51" i="14" s="1"/>
  <c r="D52" i="14"/>
  <c r="E52" i="14" s="1"/>
  <c r="D53" i="14"/>
  <c r="E53" i="14" s="1"/>
  <c r="D54" i="14"/>
  <c r="E54" i="14" s="1"/>
  <c r="D25" i="14"/>
  <c r="E25" i="14" s="1"/>
  <c r="D26" i="14"/>
  <c r="E26" i="14" s="1"/>
  <c r="D27" i="14"/>
  <c r="E27" i="14" s="1"/>
  <c r="D28" i="14"/>
  <c r="E28" i="14" s="1"/>
  <c r="D29" i="14"/>
  <c r="E29" i="14" s="1"/>
  <c r="D30" i="14"/>
  <c r="E30" i="14" s="1"/>
  <c r="D19" i="14"/>
  <c r="E19" i="14" s="1"/>
  <c r="D20" i="14"/>
  <c r="E20" i="14" s="1"/>
  <c r="D21" i="14"/>
  <c r="E21" i="14" s="1"/>
  <c r="D22" i="14"/>
  <c r="E22" i="14" s="1"/>
  <c r="D23" i="14"/>
  <c r="E23" i="14" s="1"/>
  <c r="D24" i="14"/>
  <c r="E24" i="14" s="1"/>
  <c r="D13" i="14"/>
  <c r="E13" i="14" s="1"/>
  <c r="D14" i="14"/>
  <c r="E14" i="14" s="1"/>
  <c r="D15" i="14"/>
  <c r="E15" i="14" s="1"/>
  <c r="D16" i="14"/>
  <c r="E16" i="14" s="1"/>
  <c r="D17" i="14"/>
  <c r="E17" i="14" s="1"/>
  <c r="D18" i="14"/>
  <c r="E18" i="14" s="1"/>
  <c r="D8" i="14"/>
  <c r="E8" i="14" s="1"/>
  <c r="D9" i="14"/>
  <c r="E9" i="14" s="1"/>
  <c r="D11" i="14"/>
  <c r="E11" i="14" s="1"/>
  <c r="D12" i="14"/>
  <c r="E12" i="14" s="1"/>
  <c r="D7" i="14"/>
  <c r="E7" i="14" s="1"/>
  <c r="X208" i="10" l="1"/>
  <c r="M208" i="10"/>
  <c r="X207" i="10"/>
  <c r="M207" i="10"/>
  <c r="X206" i="10"/>
  <c r="M206" i="10"/>
  <c r="X205" i="10"/>
  <c r="M205" i="10"/>
  <c r="X204" i="10"/>
  <c r="M204" i="10"/>
  <c r="X203" i="10"/>
  <c r="M203" i="10"/>
  <c r="X202" i="10"/>
  <c r="M202" i="10"/>
  <c r="X201" i="10"/>
  <c r="M201" i="10"/>
  <c r="X200" i="10"/>
  <c r="M200" i="10"/>
  <c r="X199" i="10"/>
  <c r="M199" i="10"/>
  <c r="X198" i="10"/>
  <c r="M198" i="10"/>
  <c r="X197" i="10"/>
  <c r="M197" i="10"/>
  <c r="X196" i="10"/>
  <c r="M196" i="10"/>
  <c r="X195" i="10"/>
  <c r="M195" i="10"/>
  <c r="X194" i="10"/>
  <c r="M194" i="10"/>
  <c r="X193" i="10"/>
  <c r="M193" i="10"/>
  <c r="X192" i="10"/>
  <c r="M192" i="10"/>
  <c r="X191" i="10"/>
  <c r="M191" i="10"/>
  <c r="X190" i="10"/>
  <c r="M190" i="10"/>
  <c r="X189" i="10"/>
  <c r="M189" i="10"/>
  <c r="X188" i="10"/>
  <c r="M188" i="10"/>
  <c r="X187" i="10"/>
  <c r="M187" i="10"/>
  <c r="X186" i="10"/>
  <c r="M186" i="10"/>
  <c r="X185" i="10"/>
  <c r="M185" i="10"/>
  <c r="X184" i="10"/>
  <c r="M184" i="10"/>
  <c r="X183" i="10"/>
  <c r="M183" i="10"/>
  <c r="X182" i="10"/>
  <c r="M182" i="10"/>
  <c r="X181" i="10"/>
  <c r="M181" i="10"/>
  <c r="X180" i="10"/>
  <c r="M180" i="10"/>
  <c r="X179" i="10"/>
  <c r="M179" i="10"/>
  <c r="X178" i="10"/>
  <c r="M178" i="10"/>
  <c r="X177" i="10"/>
  <c r="M177" i="10"/>
  <c r="X176" i="10"/>
  <c r="M176" i="10"/>
  <c r="X175" i="10"/>
  <c r="M175" i="10"/>
  <c r="X174" i="10"/>
  <c r="M174" i="10"/>
  <c r="X173" i="10"/>
  <c r="M173" i="10"/>
  <c r="X172" i="10"/>
  <c r="M172" i="10"/>
  <c r="X171" i="10"/>
  <c r="M171" i="10"/>
  <c r="X170" i="10"/>
  <c r="M170" i="10"/>
  <c r="X169" i="10"/>
  <c r="M169" i="10"/>
  <c r="X168" i="10"/>
  <c r="M168" i="10"/>
  <c r="X167" i="10"/>
  <c r="M167" i="10"/>
  <c r="X166" i="10"/>
  <c r="M166" i="10"/>
  <c r="X165" i="10"/>
  <c r="M165" i="10"/>
  <c r="X164" i="10"/>
  <c r="M164" i="10"/>
  <c r="X163" i="10"/>
  <c r="M163" i="10"/>
  <c r="X162" i="10"/>
  <c r="M162" i="10"/>
  <c r="X161" i="10"/>
  <c r="M161" i="10"/>
  <c r="X160" i="10"/>
  <c r="M160" i="10"/>
  <c r="X159" i="10"/>
  <c r="M159" i="10"/>
  <c r="X158" i="10"/>
  <c r="M158" i="10"/>
  <c r="X157" i="10"/>
  <c r="M157" i="10"/>
  <c r="X156" i="10"/>
  <c r="M156" i="10"/>
  <c r="X155" i="10"/>
  <c r="M155" i="10"/>
  <c r="X154" i="10"/>
  <c r="M154" i="10"/>
  <c r="X153" i="10"/>
  <c r="M153" i="10"/>
  <c r="X152" i="10"/>
  <c r="M152" i="10"/>
  <c r="X151" i="10"/>
  <c r="M151" i="10"/>
  <c r="X150" i="10"/>
  <c r="M150" i="10"/>
  <c r="X149" i="10"/>
  <c r="M149" i="10"/>
  <c r="X148" i="10"/>
  <c r="M148" i="10"/>
  <c r="X147" i="10"/>
  <c r="M147" i="10"/>
  <c r="X146" i="10"/>
  <c r="M146" i="10"/>
  <c r="X145" i="10"/>
  <c r="M145" i="10"/>
  <c r="X144" i="10"/>
  <c r="M144" i="10"/>
  <c r="X143" i="10"/>
  <c r="M143" i="10"/>
  <c r="X142" i="10"/>
  <c r="M142" i="10"/>
  <c r="X141" i="10"/>
  <c r="M141" i="10"/>
  <c r="X140" i="10"/>
  <c r="M140" i="10"/>
  <c r="X139" i="10"/>
  <c r="M139" i="10"/>
  <c r="X138" i="10"/>
  <c r="M138" i="10"/>
  <c r="X137" i="10"/>
  <c r="M137" i="10"/>
  <c r="X136" i="10"/>
  <c r="M136" i="10"/>
  <c r="X135" i="10"/>
  <c r="M135" i="10"/>
  <c r="X134" i="10"/>
  <c r="M134" i="10"/>
  <c r="X133" i="10"/>
  <c r="M133" i="10"/>
  <c r="X132" i="10"/>
  <c r="M132" i="10"/>
  <c r="X131" i="10"/>
  <c r="M131" i="10"/>
  <c r="X130" i="10"/>
  <c r="M130" i="10"/>
  <c r="X129" i="10"/>
  <c r="M129" i="10"/>
  <c r="X128" i="10"/>
  <c r="M128" i="10"/>
  <c r="X127" i="10"/>
  <c r="M127" i="10"/>
  <c r="X126" i="10"/>
  <c r="M126" i="10"/>
  <c r="X125" i="10"/>
  <c r="M125" i="10"/>
  <c r="X124" i="10"/>
  <c r="M124" i="10"/>
  <c r="X123" i="10"/>
  <c r="M123" i="10"/>
  <c r="X122" i="10"/>
  <c r="M122" i="10"/>
  <c r="X121" i="10"/>
  <c r="M121" i="10"/>
  <c r="X120" i="10"/>
  <c r="M120" i="10"/>
  <c r="X119" i="10"/>
  <c r="M119" i="10"/>
  <c r="X118" i="10"/>
  <c r="M118" i="10"/>
  <c r="X117" i="10"/>
  <c r="M117" i="10"/>
  <c r="X116" i="10"/>
  <c r="M116" i="10"/>
  <c r="X115" i="10"/>
  <c r="M115" i="10"/>
  <c r="X114" i="10"/>
  <c r="M114" i="10"/>
  <c r="X113" i="10"/>
  <c r="M113" i="10"/>
  <c r="X112" i="10"/>
  <c r="M112" i="10"/>
  <c r="X111" i="10"/>
  <c r="M111" i="10"/>
  <c r="X110" i="10"/>
  <c r="M110" i="10"/>
  <c r="X109" i="10"/>
  <c r="M109" i="10"/>
  <c r="X108" i="10"/>
  <c r="M108" i="10"/>
  <c r="X107" i="10"/>
  <c r="M107" i="10"/>
  <c r="X106" i="10"/>
  <c r="M106" i="10"/>
  <c r="X105" i="10"/>
  <c r="M105" i="10"/>
  <c r="X104" i="10"/>
  <c r="M104" i="10"/>
  <c r="X103" i="10"/>
  <c r="M103" i="10"/>
  <c r="X102" i="10"/>
  <c r="M102" i="10"/>
  <c r="X101" i="10"/>
  <c r="M101" i="10"/>
  <c r="X100" i="10"/>
  <c r="M100" i="10"/>
  <c r="X99" i="10"/>
  <c r="M99" i="10"/>
  <c r="X98" i="10"/>
  <c r="M98" i="10"/>
  <c r="X97" i="10"/>
  <c r="M97" i="10"/>
  <c r="X96" i="10"/>
  <c r="M96" i="10"/>
  <c r="X95" i="10"/>
  <c r="M95" i="10"/>
  <c r="X94" i="10"/>
  <c r="M94" i="10"/>
  <c r="X93" i="10"/>
  <c r="M93" i="10"/>
  <c r="X92" i="10"/>
  <c r="M92" i="10"/>
  <c r="X91" i="10"/>
  <c r="M91" i="10"/>
  <c r="X90" i="10"/>
  <c r="M90" i="10"/>
  <c r="X89" i="10"/>
  <c r="M89" i="10"/>
  <c r="X88" i="10"/>
  <c r="M88" i="10"/>
  <c r="X87" i="10"/>
  <c r="M87" i="10"/>
  <c r="X86" i="10"/>
  <c r="M86" i="10"/>
  <c r="X85" i="10"/>
  <c r="M85" i="10"/>
  <c r="X84" i="10"/>
  <c r="M84" i="10"/>
  <c r="X83" i="10"/>
  <c r="M83" i="10"/>
  <c r="X82" i="10"/>
  <c r="M82" i="10"/>
  <c r="X81" i="10"/>
  <c r="M81" i="10"/>
  <c r="X80" i="10"/>
  <c r="M80" i="10"/>
  <c r="X79" i="10"/>
  <c r="M79" i="10"/>
  <c r="X78" i="10"/>
  <c r="M78" i="10"/>
  <c r="X77" i="10"/>
  <c r="M77" i="10"/>
  <c r="X76" i="10"/>
  <c r="M76" i="10"/>
  <c r="X75" i="10"/>
  <c r="M75" i="10"/>
  <c r="X74" i="10"/>
  <c r="M74" i="10"/>
  <c r="X73" i="10"/>
  <c r="M73" i="10"/>
  <c r="X72" i="10"/>
  <c r="M72" i="10"/>
  <c r="X71" i="10"/>
  <c r="M71" i="10"/>
  <c r="X70" i="10"/>
  <c r="M70" i="10"/>
  <c r="X69" i="10"/>
  <c r="M69" i="10"/>
  <c r="X68" i="10"/>
  <c r="M68" i="10"/>
  <c r="X67" i="10"/>
  <c r="M67" i="10"/>
  <c r="X66" i="10"/>
  <c r="M66" i="10"/>
  <c r="X65" i="10"/>
  <c r="M65" i="10"/>
  <c r="X64" i="10"/>
  <c r="M64" i="10"/>
  <c r="X63" i="10"/>
  <c r="M63" i="10"/>
  <c r="X62" i="10"/>
  <c r="M62" i="10"/>
  <c r="X61" i="10"/>
  <c r="M61" i="10"/>
  <c r="X60" i="10"/>
  <c r="M60" i="10"/>
  <c r="X59" i="10"/>
  <c r="M59" i="10"/>
  <c r="X58" i="10"/>
  <c r="M58" i="10"/>
  <c r="X57" i="10"/>
  <c r="M57" i="10"/>
  <c r="X56" i="10"/>
  <c r="M56" i="10"/>
  <c r="X55" i="10"/>
  <c r="M55" i="10"/>
  <c r="X54" i="10"/>
  <c r="M54" i="10"/>
  <c r="X53" i="10"/>
  <c r="M53" i="10"/>
  <c r="X52" i="10"/>
  <c r="M52" i="10"/>
  <c r="X51" i="10"/>
  <c r="M51" i="10"/>
  <c r="X50" i="10"/>
  <c r="M50" i="10"/>
  <c r="X49" i="10"/>
  <c r="M49" i="10"/>
  <c r="X48" i="10"/>
  <c r="M48" i="10"/>
  <c r="X47" i="10"/>
  <c r="M47" i="10"/>
  <c r="X46" i="10"/>
  <c r="M46" i="10"/>
  <c r="X45" i="10"/>
  <c r="M45" i="10"/>
  <c r="X44" i="10"/>
  <c r="M44" i="10"/>
  <c r="X43" i="10"/>
  <c r="M43" i="10"/>
  <c r="X42" i="10"/>
  <c r="M42" i="10"/>
  <c r="X41" i="10"/>
  <c r="M41" i="10"/>
  <c r="X40" i="10"/>
  <c r="M40" i="10"/>
  <c r="X39" i="10"/>
  <c r="M39" i="10"/>
  <c r="X38" i="10"/>
  <c r="M38" i="10"/>
  <c r="X37" i="10"/>
  <c r="M37" i="10"/>
  <c r="X36" i="10"/>
  <c r="M36" i="10"/>
  <c r="X35" i="10"/>
  <c r="M35" i="10"/>
  <c r="X34" i="10"/>
  <c r="M34" i="10"/>
  <c r="X33" i="10"/>
  <c r="M33" i="10"/>
  <c r="X32" i="10"/>
  <c r="M32" i="10"/>
  <c r="X31" i="10"/>
  <c r="M31" i="10"/>
  <c r="X30" i="10"/>
  <c r="M30" i="10"/>
  <c r="X29" i="10"/>
  <c r="M29" i="10"/>
  <c r="X28" i="10"/>
  <c r="M28" i="10"/>
  <c r="X27" i="10"/>
  <c r="M27" i="10"/>
  <c r="X26" i="10"/>
  <c r="M26" i="10"/>
  <c r="X25" i="10"/>
  <c r="M25" i="10"/>
  <c r="X24" i="10"/>
  <c r="M24" i="10"/>
  <c r="X23" i="10"/>
  <c r="M23" i="10"/>
  <c r="X22" i="10"/>
  <c r="M22" i="10"/>
  <c r="X21" i="10"/>
  <c r="M21" i="10"/>
  <c r="X20" i="10"/>
  <c r="M20" i="10"/>
  <c r="X19" i="10"/>
  <c r="M19" i="10"/>
  <c r="X18" i="10"/>
  <c r="M18" i="10"/>
  <c r="X17" i="10"/>
  <c r="M17" i="10"/>
  <c r="X16" i="10"/>
  <c r="M16" i="10"/>
  <c r="X15" i="10"/>
  <c r="M15" i="10"/>
  <c r="X14" i="10"/>
  <c r="M14" i="10"/>
  <c r="X13" i="10"/>
  <c r="M13" i="10"/>
  <c r="X12" i="10"/>
  <c r="X8" i="10" s="1"/>
  <c r="M12" i="10"/>
  <c r="M8" i="10" s="1"/>
  <c r="W8" i="10"/>
  <c r="N8" i="10"/>
  <c r="L8" i="10"/>
  <c r="C8" i="10"/>
  <c r="B8" i="10"/>
  <c r="X208" i="9"/>
  <c r="M208" i="9"/>
  <c r="X207" i="9"/>
  <c r="M207" i="9"/>
  <c r="X206" i="9"/>
  <c r="M206" i="9"/>
  <c r="X205" i="9"/>
  <c r="M205" i="9"/>
  <c r="X204" i="9"/>
  <c r="M204" i="9"/>
  <c r="X203" i="9"/>
  <c r="M203" i="9"/>
  <c r="X202" i="9"/>
  <c r="M202" i="9"/>
  <c r="X201" i="9"/>
  <c r="M201" i="9"/>
  <c r="X200" i="9"/>
  <c r="M200" i="9"/>
  <c r="X199" i="9"/>
  <c r="M199" i="9"/>
  <c r="X198" i="9"/>
  <c r="M198" i="9"/>
  <c r="X197" i="9"/>
  <c r="M197" i="9"/>
  <c r="X196" i="9"/>
  <c r="M196" i="9"/>
  <c r="X195" i="9"/>
  <c r="M195" i="9"/>
  <c r="X194" i="9"/>
  <c r="M194" i="9"/>
  <c r="X193" i="9"/>
  <c r="M193" i="9"/>
  <c r="X192" i="9"/>
  <c r="M192" i="9"/>
  <c r="X191" i="9"/>
  <c r="M191" i="9"/>
  <c r="X190" i="9"/>
  <c r="M190" i="9"/>
  <c r="X189" i="9"/>
  <c r="M189" i="9"/>
  <c r="X188" i="9"/>
  <c r="M188" i="9"/>
  <c r="X187" i="9"/>
  <c r="M187" i="9"/>
  <c r="X186" i="9"/>
  <c r="M186" i="9"/>
  <c r="X185" i="9"/>
  <c r="M185" i="9"/>
  <c r="X184" i="9"/>
  <c r="M184" i="9"/>
  <c r="X183" i="9"/>
  <c r="M183" i="9"/>
  <c r="X182" i="9"/>
  <c r="M182" i="9"/>
  <c r="X181" i="9"/>
  <c r="M181" i="9"/>
  <c r="X180" i="9"/>
  <c r="M180" i="9"/>
  <c r="X179" i="9"/>
  <c r="M179" i="9"/>
  <c r="X178" i="9"/>
  <c r="M178" i="9"/>
  <c r="X177" i="9"/>
  <c r="M177" i="9"/>
  <c r="X176" i="9"/>
  <c r="M176" i="9"/>
  <c r="X175" i="9"/>
  <c r="M175" i="9"/>
  <c r="X174" i="9"/>
  <c r="M174" i="9"/>
  <c r="X173" i="9"/>
  <c r="M173" i="9"/>
  <c r="X172" i="9"/>
  <c r="M172" i="9"/>
  <c r="X171" i="9"/>
  <c r="M171" i="9"/>
  <c r="X170" i="9"/>
  <c r="M170" i="9"/>
  <c r="X169" i="9"/>
  <c r="M169" i="9"/>
  <c r="X168" i="9"/>
  <c r="M168" i="9"/>
  <c r="X167" i="9"/>
  <c r="M167" i="9"/>
  <c r="X166" i="9"/>
  <c r="M166" i="9"/>
  <c r="X165" i="9"/>
  <c r="M165" i="9"/>
  <c r="X164" i="9"/>
  <c r="M164" i="9"/>
  <c r="X163" i="9"/>
  <c r="M163" i="9"/>
  <c r="X162" i="9"/>
  <c r="M162" i="9"/>
  <c r="X161" i="9"/>
  <c r="M161" i="9"/>
  <c r="X160" i="9"/>
  <c r="M160" i="9"/>
  <c r="X159" i="9"/>
  <c r="M159" i="9"/>
  <c r="X158" i="9"/>
  <c r="M158" i="9"/>
  <c r="X157" i="9"/>
  <c r="M157" i="9"/>
  <c r="X156" i="9"/>
  <c r="M156" i="9"/>
  <c r="X155" i="9"/>
  <c r="M155" i="9"/>
  <c r="X154" i="9"/>
  <c r="M154" i="9"/>
  <c r="X153" i="9"/>
  <c r="M153" i="9"/>
  <c r="X152" i="9"/>
  <c r="M152" i="9"/>
  <c r="X151" i="9"/>
  <c r="M151" i="9"/>
  <c r="X150" i="9"/>
  <c r="M150" i="9"/>
  <c r="X149" i="9"/>
  <c r="M149" i="9"/>
  <c r="X148" i="9"/>
  <c r="M148" i="9"/>
  <c r="X147" i="9"/>
  <c r="M147" i="9"/>
  <c r="X146" i="9"/>
  <c r="M146" i="9"/>
  <c r="X145" i="9"/>
  <c r="M145" i="9"/>
  <c r="X144" i="9"/>
  <c r="M144" i="9"/>
  <c r="X143" i="9"/>
  <c r="M143" i="9"/>
  <c r="X142" i="9"/>
  <c r="M142" i="9"/>
  <c r="X141" i="9"/>
  <c r="M141" i="9"/>
  <c r="X140" i="9"/>
  <c r="M140" i="9"/>
  <c r="X139" i="9"/>
  <c r="M139" i="9"/>
  <c r="X138" i="9"/>
  <c r="M138" i="9"/>
  <c r="X137" i="9"/>
  <c r="M137" i="9"/>
  <c r="X136" i="9"/>
  <c r="M136" i="9"/>
  <c r="X135" i="9"/>
  <c r="M135" i="9"/>
  <c r="X134" i="9"/>
  <c r="M134" i="9"/>
  <c r="X133" i="9"/>
  <c r="M133" i="9"/>
  <c r="X132" i="9"/>
  <c r="M132" i="9"/>
  <c r="X131" i="9"/>
  <c r="M131" i="9"/>
  <c r="X130" i="9"/>
  <c r="M130" i="9"/>
  <c r="X129" i="9"/>
  <c r="M129" i="9"/>
  <c r="X128" i="9"/>
  <c r="M128" i="9"/>
  <c r="X127" i="9"/>
  <c r="M127" i="9"/>
  <c r="X126" i="9"/>
  <c r="M126" i="9"/>
  <c r="X125" i="9"/>
  <c r="M125" i="9"/>
  <c r="X124" i="9"/>
  <c r="M124" i="9"/>
  <c r="X123" i="9"/>
  <c r="M123" i="9"/>
  <c r="X122" i="9"/>
  <c r="M122" i="9"/>
  <c r="X121" i="9"/>
  <c r="M121" i="9"/>
  <c r="X120" i="9"/>
  <c r="M120" i="9"/>
  <c r="X119" i="9"/>
  <c r="M119" i="9"/>
  <c r="X118" i="9"/>
  <c r="M118" i="9"/>
  <c r="X117" i="9"/>
  <c r="M117" i="9"/>
  <c r="X116" i="9"/>
  <c r="M116" i="9"/>
  <c r="X115" i="9"/>
  <c r="M115" i="9"/>
  <c r="X114" i="9"/>
  <c r="M114" i="9"/>
  <c r="X113" i="9"/>
  <c r="M113" i="9"/>
  <c r="X112" i="9"/>
  <c r="M112" i="9"/>
  <c r="X111" i="9"/>
  <c r="M111" i="9"/>
  <c r="X110" i="9"/>
  <c r="M110" i="9"/>
  <c r="X109" i="9"/>
  <c r="M109" i="9"/>
  <c r="X108" i="9"/>
  <c r="M108" i="9"/>
  <c r="X107" i="9"/>
  <c r="M107" i="9"/>
  <c r="X106" i="9"/>
  <c r="M106" i="9"/>
  <c r="X105" i="9"/>
  <c r="M105" i="9"/>
  <c r="X104" i="9"/>
  <c r="M104" i="9"/>
  <c r="X103" i="9"/>
  <c r="M103" i="9"/>
  <c r="X102" i="9"/>
  <c r="M102" i="9"/>
  <c r="X101" i="9"/>
  <c r="M101" i="9"/>
  <c r="X100" i="9"/>
  <c r="M100" i="9"/>
  <c r="X99" i="9"/>
  <c r="M99" i="9"/>
  <c r="X98" i="9"/>
  <c r="M98" i="9"/>
  <c r="X97" i="9"/>
  <c r="M97" i="9"/>
  <c r="X96" i="9"/>
  <c r="M96" i="9"/>
  <c r="X95" i="9"/>
  <c r="M95" i="9"/>
  <c r="X94" i="9"/>
  <c r="M94" i="9"/>
  <c r="X93" i="9"/>
  <c r="M93" i="9"/>
  <c r="X92" i="9"/>
  <c r="M92" i="9"/>
  <c r="X91" i="9"/>
  <c r="M91" i="9"/>
  <c r="X90" i="9"/>
  <c r="M90" i="9"/>
  <c r="X89" i="9"/>
  <c r="M89" i="9"/>
  <c r="X88" i="9"/>
  <c r="M88" i="9"/>
  <c r="X87" i="9"/>
  <c r="M87" i="9"/>
  <c r="X86" i="9"/>
  <c r="M86" i="9"/>
  <c r="X85" i="9"/>
  <c r="M85" i="9"/>
  <c r="X84" i="9"/>
  <c r="M84" i="9"/>
  <c r="X83" i="9"/>
  <c r="M83" i="9"/>
  <c r="X82" i="9"/>
  <c r="M82" i="9"/>
  <c r="X81" i="9"/>
  <c r="M81" i="9"/>
  <c r="X80" i="9"/>
  <c r="M80" i="9"/>
  <c r="X79" i="9"/>
  <c r="M79" i="9"/>
  <c r="X78" i="9"/>
  <c r="M78" i="9"/>
  <c r="X77" i="9"/>
  <c r="M77" i="9"/>
  <c r="X76" i="9"/>
  <c r="M76" i="9"/>
  <c r="X75" i="9"/>
  <c r="M75" i="9"/>
  <c r="X74" i="9"/>
  <c r="M74" i="9"/>
  <c r="X73" i="9"/>
  <c r="M73" i="9"/>
  <c r="X72" i="9"/>
  <c r="M72" i="9"/>
  <c r="X71" i="9"/>
  <c r="M71" i="9"/>
  <c r="X70" i="9"/>
  <c r="M70" i="9"/>
  <c r="X69" i="9"/>
  <c r="M69" i="9"/>
  <c r="X68" i="9"/>
  <c r="M68" i="9"/>
  <c r="X67" i="9"/>
  <c r="M67" i="9"/>
  <c r="X66" i="9"/>
  <c r="M66" i="9"/>
  <c r="X65" i="9"/>
  <c r="M65" i="9"/>
  <c r="X64" i="9"/>
  <c r="M64" i="9"/>
  <c r="X63" i="9"/>
  <c r="M63" i="9"/>
  <c r="X62" i="9"/>
  <c r="M62" i="9"/>
  <c r="X61" i="9"/>
  <c r="M61" i="9"/>
  <c r="X60" i="9"/>
  <c r="M60" i="9"/>
  <c r="X59" i="9"/>
  <c r="M59" i="9"/>
  <c r="X58" i="9"/>
  <c r="M58" i="9"/>
  <c r="X57" i="9"/>
  <c r="M57" i="9"/>
  <c r="X56" i="9"/>
  <c r="M56" i="9"/>
  <c r="X55" i="9"/>
  <c r="M55" i="9"/>
  <c r="X54" i="9"/>
  <c r="M54" i="9"/>
  <c r="X53" i="9"/>
  <c r="M53" i="9"/>
  <c r="X52" i="9"/>
  <c r="M52" i="9"/>
  <c r="X51" i="9"/>
  <c r="M51" i="9"/>
  <c r="X50" i="9"/>
  <c r="M50" i="9"/>
  <c r="X49" i="9"/>
  <c r="M49" i="9"/>
  <c r="X48" i="9"/>
  <c r="M48" i="9"/>
  <c r="X47" i="9"/>
  <c r="M47" i="9"/>
  <c r="X46" i="9"/>
  <c r="M46" i="9"/>
  <c r="X45" i="9"/>
  <c r="M45" i="9"/>
  <c r="X44" i="9"/>
  <c r="M44" i="9"/>
  <c r="X43" i="9"/>
  <c r="M43" i="9"/>
  <c r="X42" i="9"/>
  <c r="M42" i="9"/>
  <c r="X41" i="9"/>
  <c r="M41" i="9"/>
  <c r="X40" i="9"/>
  <c r="M40" i="9"/>
  <c r="X39" i="9"/>
  <c r="M39" i="9"/>
  <c r="X38" i="9"/>
  <c r="M38" i="9"/>
  <c r="X37" i="9"/>
  <c r="M37" i="9"/>
  <c r="X36" i="9"/>
  <c r="M36" i="9"/>
  <c r="X35" i="9"/>
  <c r="M35" i="9"/>
  <c r="X34" i="9"/>
  <c r="M34" i="9"/>
  <c r="X33" i="9"/>
  <c r="M33" i="9"/>
  <c r="X32" i="9"/>
  <c r="M32" i="9"/>
  <c r="X31" i="9"/>
  <c r="M31" i="9"/>
  <c r="X30" i="9"/>
  <c r="M30" i="9"/>
  <c r="X29" i="9"/>
  <c r="M29" i="9"/>
  <c r="X28" i="9"/>
  <c r="M28" i="9"/>
  <c r="X27" i="9"/>
  <c r="M27" i="9"/>
  <c r="X26" i="9"/>
  <c r="M26" i="9"/>
  <c r="X25" i="9"/>
  <c r="M25" i="9"/>
  <c r="X24" i="9"/>
  <c r="M24" i="9"/>
  <c r="X23" i="9"/>
  <c r="M23" i="9"/>
  <c r="X22" i="9"/>
  <c r="M22" i="9"/>
  <c r="X21" i="9"/>
  <c r="M21" i="9"/>
  <c r="X20" i="9"/>
  <c r="M20" i="9"/>
  <c r="X19" i="9"/>
  <c r="M19" i="9"/>
  <c r="X18" i="9"/>
  <c r="M18" i="9"/>
  <c r="X17" i="9"/>
  <c r="M17" i="9"/>
  <c r="X16" i="9"/>
  <c r="M16" i="9"/>
  <c r="X15" i="9"/>
  <c r="M15" i="9"/>
  <c r="X14" i="9"/>
  <c r="M14" i="9"/>
  <c r="X13" i="9"/>
  <c r="M13" i="9"/>
  <c r="X12" i="9"/>
  <c r="X8" i="9" s="1"/>
  <c r="M12" i="9"/>
  <c r="M8" i="9" s="1"/>
  <c r="W8" i="9"/>
  <c r="V8" i="9"/>
  <c r="N8" i="9"/>
  <c r="L8" i="9"/>
  <c r="K8" i="9"/>
  <c r="C8" i="9"/>
  <c r="B8" i="9"/>
  <c r="X208" i="8"/>
  <c r="M208" i="8"/>
  <c r="X207" i="8"/>
  <c r="M207" i="8"/>
  <c r="X206" i="8"/>
  <c r="M206" i="8"/>
  <c r="X205" i="8"/>
  <c r="M205" i="8"/>
  <c r="X204" i="8"/>
  <c r="M204" i="8"/>
  <c r="X203" i="8"/>
  <c r="M203" i="8"/>
  <c r="X202" i="8"/>
  <c r="M202" i="8"/>
  <c r="X201" i="8"/>
  <c r="M201" i="8"/>
  <c r="X200" i="8"/>
  <c r="M200" i="8"/>
  <c r="X199" i="8"/>
  <c r="M199" i="8"/>
  <c r="X198" i="8"/>
  <c r="M198" i="8"/>
  <c r="X197" i="8"/>
  <c r="M197" i="8"/>
  <c r="X196" i="8"/>
  <c r="M196" i="8"/>
  <c r="X195" i="8"/>
  <c r="M195" i="8"/>
  <c r="X194" i="8"/>
  <c r="M194" i="8"/>
  <c r="X193" i="8"/>
  <c r="M193" i="8"/>
  <c r="X192" i="8"/>
  <c r="M192" i="8"/>
  <c r="X191" i="8"/>
  <c r="M191" i="8"/>
  <c r="X190" i="8"/>
  <c r="M190" i="8"/>
  <c r="X189" i="8"/>
  <c r="M189" i="8"/>
  <c r="X188" i="8"/>
  <c r="M188" i="8"/>
  <c r="X187" i="8"/>
  <c r="M187" i="8"/>
  <c r="X186" i="8"/>
  <c r="M186" i="8"/>
  <c r="X185" i="8"/>
  <c r="M185" i="8"/>
  <c r="X184" i="8"/>
  <c r="M184" i="8"/>
  <c r="X183" i="8"/>
  <c r="M183" i="8"/>
  <c r="X182" i="8"/>
  <c r="M182" i="8"/>
  <c r="X181" i="8"/>
  <c r="M181" i="8"/>
  <c r="X180" i="8"/>
  <c r="M180" i="8"/>
  <c r="X179" i="8"/>
  <c r="M179" i="8"/>
  <c r="X178" i="8"/>
  <c r="M178" i="8"/>
  <c r="X177" i="8"/>
  <c r="M177" i="8"/>
  <c r="X176" i="8"/>
  <c r="M176" i="8"/>
  <c r="X175" i="8"/>
  <c r="M175" i="8"/>
  <c r="X174" i="8"/>
  <c r="M174" i="8"/>
  <c r="X173" i="8"/>
  <c r="M173" i="8"/>
  <c r="X172" i="8"/>
  <c r="M172" i="8"/>
  <c r="X171" i="8"/>
  <c r="M171" i="8"/>
  <c r="X170" i="8"/>
  <c r="M170" i="8"/>
  <c r="X169" i="8"/>
  <c r="M169" i="8"/>
  <c r="X168" i="8"/>
  <c r="M168" i="8"/>
  <c r="X167" i="8"/>
  <c r="M167" i="8"/>
  <c r="X166" i="8"/>
  <c r="M166" i="8"/>
  <c r="X165" i="8"/>
  <c r="M165" i="8"/>
  <c r="X164" i="8"/>
  <c r="M164" i="8"/>
  <c r="X163" i="8"/>
  <c r="M163" i="8"/>
  <c r="X162" i="8"/>
  <c r="M162" i="8"/>
  <c r="X161" i="8"/>
  <c r="M161" i="8"/>
  <c r="X160" i="8"/>
  <c r="M160" i="8"/>
  <c r="X159" i="8"/>
  <c r="M159" i="8"/>
  <c r="X158" i="8"/>
  <c r="M158" i="8"/>
  <c r="X157" i="8"/>
  <c r="M157" i="8"/>
  <c r="X156" i="8"/>
  <c r="M156" i="8"/>
  <c r="X155" i="8"/>
  <c r="M155" i="8"/>
  <c r="X154" i="8"/>
  <c r="M154" i="8"/>
  <c r="X153" i="8"/>
  <c r="M153" i="8"/>
  <c r="X152" i="8"/>
  <c r="M152" i="8"/>
  <c r="X151" i="8"/>
  <c r="M151" i="8"/>
  <c r="X150" i="8"/>
  <c r="M150" i="8"/>
  <c r="X149" i="8"/>
  <c r="M149" i="8"/>
  <c r="X148" i="8"/>
  <c r="M148" i="8"/>
  <c r="X147" i="8"/>
  <c r="M147" i="8"/>
  <c r="X146" i="8"/>
  <c r="M146" i="8"/>
  <c r="X145" i="8"/>
  <c r="M145" i="8"/>
  <c r="X144" i="8"/>
  <c r="M144" i="8"/>
  <c r="X143" i="8"/>
  <c r="M143" i="8"/>
  <c r="X142" i="8"/>
  <c r="M142" i="8"/>
  <c r="X141" i="8"/>
  <c r="M141" i="8"/>
  <c r="X140" i="8"/>
  <c r="M140" i="8"/>
  <c r="X139" i="8"/>
  <c r="M139" i="8"/>
  <c r="X138" i="8"/>
  <c r="M138" i="8"/>
  <c r="X137" i="8"/>
  <c r="M137" i="8"/>
  <c r="X136" i="8"/>
  <c r="M136" i="8"/>
  <c r="X135" i="8"/>
  <c r="M135" i="8"/>
  <c r="X134" i="8"/>
  <c r="M134" i="8"/>
  <c r="X133" i="8"/>
  <c r="M133" i="8"/>
  <c r="X132" i="8"/>
  <c r="M132" i="8"/>
  <c r="X131" i="8"/>
  <c r="M131" i="8"/>
  <c r="X130" i="8"/>
  <c r="M130" i="8"/>
  <c r="X129" i="8"/>
  <c r="M129" i="8"/>
  <c r="X128" i="8"/>
  <c r="M128" i="8"/>
  <c r="X127" i="8"/>
  <c r="M127" i="8"/>
  <c r="X126" i="8"/>
  <c r="M126" i="8"/>
  <c r="X125" i="8"/>
  <c r="M125" i="8"/>
  <c r="X124" i="8"/>
  <c r="M124" i="8"/>
  <c r="X123" i="8"/>
  <c r="M123" i="8"/>
  <c r="X122" i="8"/>
  <c r="M122" i="8"/>
  <c r="X121" i="8"/>
  <c r="M121" i="8"/>
  <c r="X120" i="8"/>
  <c r="M120" i="8"/>
  <c r="X119" i="8"/>
  <c r="M119" i="8"/>
  <c r="X118" i="8"/>
  <c r="M118" i="8"/>
  <c r="X117" i="8"/>
  <c r="M117" i="8"/>
  <c r="X116" i="8"/>
  <c r="M116" i="8"/>
  <c r="X115" i="8"/>
  <c r="M115" i="8"/>
  <c r="X114" i="8"/>
  <c r="M114" i="8"/>
  <c r="X113" i="8"/>
  <c r="M113" i="8"/>
  <c r="X112" i="8"/>
  <c r="M112" i="8"/>
  <c r="X111" i="8"/>
  <c r="M111" i="8"/>
  <c r="X110" i="8"/>
  <c r="M110" i="8"/>
  <c r="X109" i="8"/>
  <c r="M109" i="8"/>
  <c r="X108" i="8"/>
  <c r="M108" i="8"/>
  <c r="X107" i="8"/>
  <c r="M107" i="8"/>
  <c r="X106" i="8"/>
  <c r="M106" i="8"/>
  <c r="X105" i="8"/>
  <c r="M105" i="8"/>
  <c r="X104" i="8"/>
  <c r="M104" i="8"/>
  <c r="X103" i="8"/>
  <c r="M103" i="8"/>
  <c r="X102" i="8"/>
  <c r="M102" i="8"/>
  <c r="X101" i="8"/>
  <c r="M101" i="8"/>
  <c r="X100" i="8"/>
  <c r="M100" i="8"/>
  <c r="X99" i="8"/>
  <c r="M99" i="8"/>
  <c r="X98" i="8"/>
  <c r="M98" i="8"/>
  <c r="X97" i="8"/>
  <c r="M97" i="8"/>
  <c r="X96" i="8"/>
  <c r="M96" i="8"/>
  <c r="X95" i="8"/>
  <c r="M95" i="8"/>
  <c r="X94" i="8"/>
  <c r="M94" i="8"/>
  <c r="X93" i="8"/>
  <c r="M93" i="8"/>
  <c r="X92" i="8"/>
  <c r="M92" i="8"/>
  <c r="X91" i="8"/>
  <c r="M91" i="8"/>
  <c r="X90" i="8"/>
  <c r="M90" i="8"/>
  <c r="X89" i="8"/>
  <c r="M89" i="8"/>
  <c r="X88" i="8"/>
  <c r="M88" i="8"/>
  <c r="X87" i="8"/>
  <c r="M87" i="8"/>
  <c r="X86" i="8"/>
  <c r="M86" i="8"/>
  <c r="X85" i="8"/>
  <c r="M85" i="8"/>
  <c r="X84" i="8"/>
  <c r="M84" i="8"/>
  <c r="X83" i="8"/>
  <c r="M83" i="8"/>
  <c r="X82" i="8"/>
  <c r="M82" i="8"/>
  <c r="X81" i="8"/>
  <c r="M81" i="8"/>
  <c r="X80" i="8"/>
  <c r="M80" i="8"/>
  <c r="X79" i="8"/>
  <c r="M79" i="8"/>
  <c r="X78" i="8"/>
  <c r="M78" i="8"/>
  <c r="X77" i="8"/>
  <c r="M77" i="8"/>
  <c r="X76" i="8"/>
  <c r="M76" i="8"/>
  <c r="X75" i="8"/>
  <c r="M75" i="8"/>
  <c r="X74" i="8"/>
  <c r="M74" i="8"/>
  <c r="X73" i="8"/>
  <c r="M73" i="8"/>
  <c r="X72" i="8"/>
  <c r="M72" i="8"/>
  <c r="X71" i="8"/>
  <c r="M71" i="8"/>
  <c r="X70" i="8"/>
  <c r="M70" i="8"/>
  <c r="X69" i="8"/>
  <c r="M69" i="8"/>
  <c r="X68" i="8"/>
  <c r="M68" i="8"/>
  <c r="X67" i="8"/>
  <c r="M67" i="8"/>
  <c r="X66" i="8"/>
  <c r="M66" i="8"/>
  <c r="X65" i="8"/>
  <c r="M65" i="8"/>
  <c r="X64" i="8"/>
  <c r="M64" i="8"/>
  <c r="X63" i="8"/>
  <c r="M63" i="8"/>
  <c r="X62" i="8"/>
  <c r="M62" i="8"/>
  <c r="X61" i="8"/>
  <c r="M61" i="8"/>
  <c r="X60" i="8"/>
  <c r="M60" i="8"/>
  <c r="X59" i="8"/>
  <c r="M59" i="8"/>
  <c r="X58" i="8"/>
  <c r="M58" i="8"/>
  <c r="X57" i="8"/>
  <c r="M57" i="8"/>
  <c r="X56" i="8"/>
  <c r="M56" i="8"/>
  <c r="X55" i="8"/>
  <c r="M55" i="8"/>
  <c r="X54" i="8"/>
  <c r="M54" i="8"/>
  <c r="X53" i="8"/>
  <c r="M53" i="8"/>
  <c r="X52" i="8"/>
  <c r="M52" i="8"/>
  <c r="X51" i="8"/>
  <c r="M51" i="8"/>
  <c r="X50" i="8"/>
  <c r="M50" i="8"/>
  <c r="X49" i="8"/>
  <c r="M49" i="8"/>
  <c r="X48" i="8"/>
  <c r="M48" i="8"/>
  <c r="X47" i="8"/>
  <c r="M47" i="8"/>
  <c r="X46" i="8"/>
  <c r="M46" i="8"/>
  <c r="X45" i="8"/>
  <c r="M45" i="8"/>
  <c r="X44" i="8"/>
  <c r="M44" i="8"/>
  <c r="X43" i="8"/>
  <c r="M43" i="8"/>
  <c r="X42" i="8"/>
  <c r="M42" i="8"/>
  <c r="X41" i="8"/>
  <c r="M41" i="8"/>
  <c r="X40" i="8"/>
  <c r="M40" i="8"/>
  <c r="X39" i="8"/>
  <c r="M39" i="8"/>
  <c r="X38" i="8"/>
  <c r="M38" i="8"/>
  <c r="X37" i="8"/>
  <c r="M37" i="8"/>
  <c r="X36" i="8"/>
  <c r="M36" i="8"/>
  <c r="X35" i="8"/>
  <c r="M35" i="8"/>
  <c r="X34" i="8"/>
  <c r="M34" i="8"/>
  <c r="X33" i="8"/>
  <c r="M33" i="8"/>
  <c r="X32" i="8"/>
  <c r="M32" i="8"/>
  <c r="X31" i="8"/>
  <c r="M31" i="8"/>
  <c r="X30" i="8"/>
  <c r="M30" i="8"/>
  <c r="X29" i="8"/>
  <c r="M29" i="8"/>
  <c r="X28" i="8"/>
  <c r="M28" i="8"/>
  <c r="X27" i="8"/>
  <c r="M27" i="8"/>
  <c r="X26" i="8"/>
  <c r="M26" i="8"/>
  <c r="X25" i="8"/>
  <c r="M25" i="8"/>
  <c r="X24" i="8"/>
  <c r="M24" i="8"/>
  <c r="X23" i="8"/>
  <c r="M23" i="8"/>
  <c r="X22" i="8"/>
  <c r="M22" i="8"/>
  <c r="X21" i="8"/>
  <c r="M21" i="8"/>
  <c r="X20" i="8"/>
  <c r="M20" i="8"/>
  <c r="X19" i="8"/>
  <c r="M19" i="8"/>
  <c r="X18" i="8"/>
  <c r="M18" i="8"/>
  <c r="X17" i="8"/>
  <c r="M17" i="8"/>
  <c r="X16" i="8"/>
  <c r="M16" i="8"/>
  <c r="X15" i="8"/>
  <c r="M15" i="8"/>
  <c r="X14" i="8"/>
  <c r="M14" i="8"/>
  <c r="X13" i="8"/>
  <c r="M13" i="8"/>
  <c r="X12" i="8"/>
  <c r="M12" i="8"/>
  <c r="M8" i="8" s="1"/>
  <c r="W8" i="8"/>
  <c r="V8" i="8"/>
  <c r="N8" i="8"/>
  <c r="L8" i="8"/>
  <c r="K8" i="8"/>
  <c r="C8" i="8"/>
  <c r="B8" i="8"/>
  <c r="X208" i="7"/>
  <c r="M208" i="7"/>
  <c r="X207" i="7"/>
  <c r="M207" i="7"/>
  <c r="X206" i="7"/>
  <c r="M206" i="7"/>
  <c r="X205" i="7"/>
  <c r="M205" i="7"/>
  <c r="X204" i="7"/>
  <c r="M204" i="7"/>
  <c r="X203" i="7"/>
  <c r="M203" i="7"/>
  <c r="X202" i="7"/>
  <c r="M202" i="7"/>
  <c r="X201" i="7"/>
  <c r="M201" i="7"/>
  <c r="X200" i="7"/>
  <c r="M200" i="7"/>
  <c r="X199" i="7"/>
  <c r="M199" i="7"/>
  <c r="X198" i="7"/>
  <c r="M198" i="7"/>
  <c r="X197" i="7"/>
  <c r="M197" i="7"/>
  <c r="X196" i="7"/>
  <c r="M196" i="7"/>
  <c r="X195" i="7"/>
  <c r="M195" i="7"/>
  <c r="X194" i="7"/>
  <c r="M194" i="7"/>
  <c r="X193" i="7"/>
  <c r="M193" i="7"/>
  <c r="X192" i="7"/>
  <c r="M192" i="7"/>
  <c r="X191" i="7"/>
  <c r="M191" i="7"/>
  <c r="X190" i="7"/>
  <c r="M190" i="7"/>
  <c r="X189" i="7"/>
  <c r="M189" i="7"/>
  <c r="X188" i="7"/>
  <c r="M188" i="7"/>
  <c r="X187" i="7"/>
  <c r="M187" i="7"/>
  <c r="X186" i="7"/>
  <c r="M186" i="7"/>
  <c r="X185" i="7"/>
  <c r="M185" i="7"/>
  <c r="X184" i="7"/>
  <c r="M184" i="7"/>
  <c r="X183" i="7"/>
  <c r="M183" i="7"/>
  <c r="X182" i="7"/>
  <c r="M182" i="7"/>
  <c r="X181" i="7"/>
  <c r="M181" i="7"/>
  <c r="X180" i="7"/>
  <c r="M180" i="7"/>
  <c r="X179" i="7"/>
  <c r="M179" i="7"/>
  <c r="X178" i="7"/>
  <c r="M178" i="7"/>
  <c r="X177" i="7"/>
  <c r="M177" i="7"/>
  <c r="X176" i="7"/>
  <c r="M176" i="7"/>
  <c r="X175" i="7"/>
  <c r="M175" i="7"/>
  <c r="X174" i="7"/>
  <c r="M174" i="7"/>
  <c r="X173" i="7"/>
  <c r="M173" i="7"/>
  <c r="X172" i="7"/>
  <c r="M172" i="7"/>
  <c r="X171" i="7"/>
  <c r="M171" i="7"/>
  <c r="X170" i="7"/>
  <c r="M170" i="7"/>
  <c r="X169" i="7"/>
  <c r="M169" i="7"/>
  <c r="X168" i="7"/>
  <c r="M168" i="7"/>
  <c r="X167" i="7"/>
  <c r="M167" i="7"/>
  <c r="X166" i="7"/>
  <c r="M166" i="7"/>
  <c r="X165" i="7"/>
  <c r="M165" i="7"/>
  <c r="X164" i="7"/>
  <c r="M164" i="7"/>
  <c r="X163" i="7"/>
  <c r="M163" i="7"/>
  <c r="X162" i="7"/>
  <c r="M162" i="7"/>
  <c r="X161" i="7"/>
  <c r="M161" i="7"/>
  <c r="X160" i="7"/>
  <c r="M160" i="7"/>
  <c r="X159" i="7"/>
  <c r="M159" i="7"/>
  <c r="X158" i="7"/>
  <c r="M158" i="7"/>
  <c r="X157" i="7"/>
  <c r="M157" i="7"/>
  <c r="X156" i="7"/>
  <c r="M156" i="7"/>
  <c r="X155" i="7"/>
  <c r="M155" i="7"/>
  <c r="X154" i="7"/>
  <c r="M154" i="7"/>
  <c r="X153" i="7"/>
  <c r="M153" i="7"/>
  <c r="X152" i="7"/>
  <c r="M152" i="7"/>
  <c r="X151" i="7"/>
  <c r="M151" i="7"/>
  <c r="X150" i="7"/>
  <c r="M150" i="7"/>
  <c r="X149" i="7"/>
  <c r="M149" i="7"/>
  <c r="X148" i="7"/>
  <c r="M148" i="7"/>
  <c r="X147" i="7"/>
  <c r="M147" i="7"/>
  <c r="X146" i="7"/>
  <c r="M146" i="7"/>
  <c r="X145" i="7"/>
  <c r="M145" i="7"/>
  <c r="X144" i="7"/>
  <c r="M144" i="7"/>
  <c r="X143" i="7"/>
  <c r="M143" i="7"/>
  <c r="X142" i="7"/>
  <c r="M142" i="7"/>
  <c r="X141" i="7"/>
  <c r="M141" i="7"/>
  <c r="X140" i="7"/>
  <c r="M140" i="7"/>
  <c r="X139" i="7"/>
  <c r="M139" i="7"/>
  <c r="X138" i="7"/>
  <c r="M138" i="7"/>
  <c r="X137" i="7"/>
  <c r="M137" i="7"/>
  <c r="X136" i="7"/>
  <c r="M136" i="7"/>
  <c r="X135" i="7"/>
  <c r="M135" i="7"/>
  <c r="X134" i="7"/>
  <c r="M134" i="7"/>
  <c r="X133" i="7"/>
  <c r="M133" i="7"/>
  <c r="X132" i="7"/>
  <c r="M132" i="7"/>
  <c r="X131" i="7"/>
  <c r="M131" i="7"/>
  <c r="X130" i="7"/>
  <c r="M130" i="7"/>
  <c r="X129" i="7"/>
  <c r="M129" i="7"/>
  <c r="X128" i="7"/>
  <c r="M128" i="7"/>
  <c r="X127" i="7"/>
  <c r="M127" i="7"/>
  <c r="X126" i="7"/>
  <c r="M126" i="7"/>
  <c r="X125" i="7"/>
  <c r="M125" i="7"/>
  <c r="X124" i="7"/>
  <c r="M124" i="7"/>
  <c r="X123" i="7"/>
  <c r="M123" i="7"/>
  <c r="X122" i="7"/>
  <c r="M122" i="7"/>
  <c r="X121" i="7"/>
  <c r="M121" i="7"/>
  <c r="X120" i="7"/>
  <c r="M120" i="7"/>
  <c r="X119" i="7"/>
  <c r="M119" i="7"/>
  <c r="X118" i="7"/>
  <c r="M118" i="7"/>
  <c r="X117" i="7"/>
  <c r="M117" i="7"/>
  <c r="X116" i="7"/>
  <c r="M116" i="7"/>
  <c r="X115" i="7"/>
  <c r="M115" i="7"/>
  <c r="X114" i="7"/>
  <c r="M114" i="7"/>
  <c r="X113" i="7"/>
  <c r="M113" i="7"/>
  <c r="X112" i="7"/>
  <c r="M112" i="7"/>
  <c r="X111" i="7"/>
  <c r="M111" i="7"/>
  <c r="X110" i="7"/>
  <c r="M110" i="7"/>
  <c r="X109" i="7"/>
  <c r="M109" i="7"/>
  <c r="X108" i="7"/>
  <c r="M108" i="7"/>
  <c r="X107" i="7"/>
  <c r="M107" i="7"/>
  <c r="X106" i="7"/>
  <c r="M106" i="7"/>
  <c r="X105" i="7"/>
  <c r="M105" i="7"/>
  <c r="X104" i="7"/>
  <c r="M104" i="7"/>
  <c r="X103" i="7"/>
  <c r="M103" i="7"/>
  <c r="X102" i="7"/>
  <c r="M102" i="7"/>
  <c r="X101" i="7"/>
  <c r="M101" i="7"/>
  <c r="X100" i="7"/>
  <c r="M100" i="7"/>
  <c r="X99" i="7"/>
  <c r="M99" i="7"/>
  <c r="X98" i="7"/>
  <c r="M98" i="7"/>
  <c r="X97" i="7"/>
  <c r="M97" i="7"/>
  <c r="X96" i="7"/>
  <c r="M96" i="7"/>
  <c r="X95" i="7"/>
  <c r="M95" i="7"/>
  <c r="X94" i="7"/>
  <c r="M94" i="7"/>
  <c r="X93" i="7"/>
  <c r="M93" i="7"/>
  <c r="X92" i="7"/>
  <c r="M92" i="7"/>
  <c r="X91" i="7"/>
  <c r="M91" i="7"/>
  <c r="X90" i="7"/>
  <c r="M90" i="7"/>
  <c r="X89" i="7"/>
  <c r="M89" i="7"/>
  <c r="X88" i="7"/>
  <c r="M88" i="7"/>
  <c r="X87" i="7"/>
  <c r="M87" i="7"/>
  <c r="X86" i="7"/>
  <c r="M86" i="7"/>
  <c r="X85" i="7"/>
  <c r="M85" i="7"/>
  <c r="X84" i="7"/>
  <c r="M84" i="7"/>
  <c r="X83" i="7"/>
  <c r="M83" i="7"/>
  <c r="X82" i="7"/>
  <c r="M82" i="7"/>
  <c r="X81" i="7"/>
  <c r="M81" i="7"/>
  <c r="X80" i="7"/>
  <c r="M80" i="7"/>
  <c r="X79" i="7"/>
  <c r="M79" i="7"/>
  <c r="X78" i="7"/>
  <c r="M78" i="7"/>
  <c r="X77" i="7"/>
  <c r="M77" i="7"/>
  <c r="X76" i="7"/>
  <c r="M76" i="7"/>
  <c r="X75" i="7"/>
  <c r="M75" i="7"/>
  <c r="X74" i="7"/>
  <c r="M74" i="7"/>
  <c r="X73" i="7"/>
  <c r="M73" i="7"/>
  <c r="X72" i="7"/>
  <c r="M72" i="7"/>
  <c r="X71" i="7"/>
  <c r="M71" i="7"/>
  <c r="X70" i="7"/>
  <c r="M70" i="7"/>
  <c r="X69" i="7"/>
  <c r="M69" i="7"/>
  <c r="X68" i="7"/>
  <c r="M68" i="7"/>
  <c r="X67" i="7"/>
  <c r="M67" i="7"/>
  <c r="X66" i="7"/>
  <c r="M66" i="7"/>
  <c r="X65" i="7"/>
  <c r="M65" i="7"/>
  <c r="X64" i="7"/>
  <c r="M64" i="7"/>
  <c r="X63" i="7"/>
  <c r="M63" i="7"/>
  <c r="X62" i="7"/>
  <c r="M62" i="7"/>
  <c r="X61" i="7"/>
  <c r="M61" i="7"/>
  <c r="X60" i="7"/>
  <c r="M60" i="7"/>
  <c r="X59" i="7"/>
  <c r="M59" i="7"/>
  <c r="X58" i="7"/>
  <c r="M58" i="7"/>
  <c r="X57" i="7"/>
  <c r="M57" i="7"/>
  <c r="X56" i="7"/>
  <c r="M56" i="7"/>
  <c r="X55" i="7"/>
  <c r="M55" i="7"/>
  <c r="X54" i="7"/>
  <c r="M54" i="7"/>
  <c r="X53" i="7"/>
  <c r="M53" i="7"/>
  <c r="X52" i="7"/>
  <c r="M52" i="7"/>
  <c r="X51" i="7"/>
  <c r="M51" i="7"/>
  <c r="X50" i="7"/>
  <c r="M50" i="7"/>
  <c r="X49" i="7"/>
  <c r="M49" i="7"/>
  <c r="X48" i="7"/>
  <c r="M48" i="7"/>
  <c r="X47" i="7"/>
  <c r="M47" i="7"/>
  <c r="X46" i="7"/>
  <c r="M46" i="7"/>
  <c r="X45" i="7"/>
  <c r="M45" i="7"/>
  <c r="X44" i="7"/>
  <c r="M44" i="7"/>
  <c r="X43" i="7"/>
  <c r="M43" i="7"/>
  <c r="X42" i="7"/>
  <c r="M42" i="7"/>
  <c r="X41" i="7"/>
  <c r="M41" i="7"/>
  <c r="X40" i="7"/>
  <c r="M40" i="7"/>
  <c r="X39" i="7"/>
  <c r="M39" i="7"/>
  <c r="X38" i="7"/>
  <c r="M38" i="7"/>
  <c r="X37" i="7"/>
  <c r="M37" i="7"/>
  <c r="X36" i="7"/>
  <c r="M36" i="7"/>
  <c r="X35" i="7"/>
  <c r="M35" i="7"/>
  <c r="X34" i="7"/>
  <c r="M34" i="7"/>
  <c r="X33" i="7"/>
  <c r="M33" i="7"/>
  <c r="X32" i="7"/>
  <c r="M32" i="7"/>
  <c r="X31" i="7"/>
  <c r="M31" i="7"/>
  <c r="X30" i="7"/>
  <c r="M30" i="7"/>
  <c r="X29" i="7"/>
  <c r="M29" i="7"/>
  <c r="X28" i="7"/>
  <c r="M28" i="7"/>
  <c r="X27" i="7"/>
  <c r="M27" i="7"/>
  <c r="X26" i="7"/>
  <c r="M26" i="7"/>
  <c r="X25" i="7"/>
  <c r="M25" i="7"/>
  <c r="X24" i="7"/>
  <c r="M24" i="7"/>
  <c r="X23" i="7"/>
  <c r="M23" i="7"/>
  <c r="X22" i="7"/>
  <c r="M22" i="7"/>
  <c r="X21" i="7"/>
  <c r="M21" i="7"/>
  <c r="X20" i="7"/>
  <c r="M20" i="7"/>
  <c r="X19" i="7"/>
  <c r="M19" i="7"/>
  <c r="X18" i="7"/>
  <c r="M18" i="7"/>
  <c r="X17" i="7"/>
  <c r="M17" i="7"/>
  <c r="X16" i="7"/>
  <c r="M16" i="7"/>
  <c r="X15" i="7"/>
  <c r="M15" i="7"/>
  <c r="X14" i="7"/>
  <c r="M14" i="7"/>
  <c r="X13" i="7"/>
  <c r="M13" i="7"/>
  <c r="X12" i="7"/>
  <c r="X8" i="7" s="1"/>
  <c r="M12" i="7"/>
  <c r="M8" i="7" s="1"/>
  <c r="W8" i="7"/>
  <c r="V8" i="7"/>
  <c r="N8" i="7"/>
  <c r="L8" i="7"/>
  <c r="K8" i="7"/>
  <c r="C8" i="7"/>
  <c r="B8" i="7"/>
  <c r="X208" i="6"/>
  <c r="M208" i="6"/>
  <c r="X207" i="6"/>
  <c r="M207" i="6"/>
  <c r="X206" i="6"/>
  <c r="M206" i="6"/>
  <c r="X205" i="6"/>
  <c r="M205" i="6"/>
  <c r="X204" i="6"/>
  <c r="M204" i="6"/>
  <c r="X203" i="6"/>
  <c r="M203" i="6"/>
  <c r="X202" i="6"/>
  <c r="M202" i="6"/>
  <c r="X201" i="6"/>
  <c r="M201" i="6"/>
  <c r="X200" i="6"/>
  <c r="M200" i="6"/>
  <c r="X199" i="6"/>
  <c r="M199" i="6"/>
  <c r="X198" i="6"/>
  <c r="M198" i="6"/>
  <c r="X197" i="6"/>
  <c r="M197" i="6"/>
  <c r="X196" i="6"/>
  <c r="M196" i="6"/>
  <c r="X195" i="6"/>
  <c r="M195" i="6"/>
  <c r="X194" i="6"/>
  <c r="M194" i="6"/>
  <c r="X193" i="6"/>
  <c r="M193" i="6"/>
  <c r="X192" i="6"/>
  <c r="M192" i="6"/>
  <c r="X191" i="6"/>
  <c r="M191" i="6"/>
  <c r="X190" i="6"/>
  <c r="M190" i="6"/>
  <c r="X189" i="6"/>
  <c r="M189" i="6"/>
  <c r="X188" i="6"/>
  <c r="M188" i="6"/>
  <c r="X187" i="6"/>
  <c r="M187" i="6"/>
  <c r="X186" i="6"/>
  <c r="M186" i="6"/>
  <c r="X185" i="6"/>
  <c r="M185" i="6"/>
  <c r="X184" i="6"/>
  <c r="M184" i="6"/>
  <c r="X183" i="6"/>
  <c r="M183" i="6"/>
  <c r="X182" i="6"/>
  <c r="M182" i="6"/>
  <c r="X181" i="6"/>
  <c r="M181" i="6"/>
  <c r="X180" i="6"/>
  <c r="M180" i="6"/>
  <c r="X179" i="6"/>
  <c r="M179" i="6"/>
  <c r="X178" i="6"/>
  <c r="M178" i="6"/>
  <c r="X177" i="6"/>
  <c r="M177" i="6"/>
  <c r="X176" i="6"/>
  <c r="M176" i="6"/>
  <c r="X175" i="6"/>
  <c r="M175" i="6"/>
  <c r="X174" i="6"/>
  <c r="M174" i="6"/>
  <c r="X173" i="6"/>
  <c r="M173" i="6"/>
  <c r="X172" i="6"/>
  <c r="M172" i="6"/>
  <c r="X171" i="6"/>
  <c r="M171" i="6"/>
  <c r="X170" i="6"/>
  <c r="M170" i="6"/>
  <c r="X169" i="6"/>
  <c r="M169" i="6"/>
  <c r="X168" i="6"/>
  <c r="M168" i="6"/>
  <c r="X167" i="6"/>
  <c r="M167" i="6"/>
  <c r="X166" i="6"/>
  <c r="M166" i="6"/>
  <c r="X165" i="6"/>
  <c r="M165" i="6"/>
  <c r="X164" i="6"/>
  <c r="M164" i="6"/>
  <c r="X163" i="6"/>
  <c r="M163" i="6"/>
  <c r="X162" i="6"/>
  <c r="M162" i="6"/>
  <c r="X161" i="6"/>
  <c r="M161" i="6"/>
  <c r="X160" i="6"/>
  <c r="M160" i="6"/>
  <c r="X159" i="6"/>
  <c r="M159" i="6"/>
  <c r="X158" i="6"/>
  <c r="M158" i="6"/>
  <c r="X157" i="6"/>
  <c r="M157" i="6"/>
  <c r="X156" i="6"/>
  <c r="M156" i="6"/>
  <c r="X155" i="6"/>
  <c r="M155" i="6"/>
  <c r="X154" i="6"/>
  <c r="M154" i="6"/>
  <c r="X153" i="6"/>
  <c r="M153" i="6"/>
  <c r="X152" i="6"/>
  <c r="M152" i="6"/>
  <c r="X151" i="6"/>
  <c r="M151" i="6"/>
  <c r="X150" i="6"/>
  <c r="M150" i="6"/>
  <c r="X149" i="6"/>
  <c r="M149" i="6"/>
  <c r="X148" i="6"/>
  <c r="M148" i="6"/>
  <c r="X147" i="6"/>
  <c r="M147" i="6"/>
  <c r="X146" i="6"/>
  <c r="M146" i="6"/>
  <c r="X145" i="6"/>
  <c r="M145" i="6"/>
  <c r="X144" i="6"/>
  <c r="M144" i="6"/>
  <c r="X143" i="6"/>
  <c r="M143" i="6"/>
  <c r="X142" i="6"/>
  <c r="M142" i="6"/>
  <c r="X141" i="6"/>
  <c r="M141" i="6"/>
  <c r="X140" i="6"/>
  <c r="M140" i="6"/>
  <c r="X139" i="6"/>
  <c r="M139" i="6"/>
  <c r="X138" i="6"/>
  <c r="M138" i="6"/>
  <c r="X137" i="6"/>
  <c r="M137" i="6"/>
  <c r="X136" i="6"/>
  <c r="M136" i="6"/>
  <c r="X135" i="6"/>
  <c r="M135" i="6"/>
  <c r="X134" i="6"/>
  <c r="M134" i="6"/>
  <c r="X133" i="6"/>
  <c r="M133" i="6"/>
  <c r="X132" i="6"/>
  <c r="M132" i="6"/>
  <c r="X131" i="6"/>
  <c r="M131" i="6"/>
  <c r="X130" i="6"/>
  <c r="M130" i="6"/>
  <c r="X129" i="6"/>
  <c r="M129" i="6"/>
  <c r="X128" i="6"/>
  <c r="M128" i="6"/>
  <c r="X127" i="6"/>
  <c r="M127" i="6"/>
  <c r="X126" i="6"/>
  <c r="M126" i="6"/>
  <c r="X125" i="6"/>
  <c r="M125" i="6"/>
  <c r="X124" i="6"/>
  <c r="M124" i="6"/>
  <c r="X123" i="6"/>
  <c r="M123" i="6"/>
  <c r="X122" i="6"/>
  <c r="M122" i="6"/>
  <c r="X121" i="6"/>
  <c r="M121" i="6"/>
  <c r="X120" i="6"/>
  <c r="M120" i="6"/>
  <c r="X119" i="6"/>
  <c r="M119" i="6"/>
  <c r="X118" i="6"/>
  <c r="M118" i="6"/>
  <c r="X117" i="6"/>
  <c r="M117" i="6"/>
  <c r="X116" i="6"/>
  <c r="M116" i="6"/>
  <c r="X115" i="6"/>
  <c r="M115" i="6"/>
  <c r="X114" i="6"/>
  <c r="M114" i="6"/>
  <c r="X113" i="6"/>
  <c r="M113" i="6"/>
  <c r="X112" i="6"/>
  <c r="M112" i="6"/>
  <c r="X111" i="6"/>
  <c r="M111" i="6"/>
  <c r="X110" i="6"/>
  <c r="M110" i="6"/>
  <c r="X109" i="6"/>
  <c r="M109" i="6"/>
  <c r="X108" i="6"/>
  <c r="M108" i="6"/>
  <c r="X107" i="6"/>
  <c r="M107" i="6"/>
  <c r="X106" i="6"/>
  <c r="M106" i="6"/>
  <c r="X105" i="6"/>
  <c r="M105" i="6"/>
  <c r="X104" i="6"/>
  <c r="M104" i="6"/>
  <c r="X103" i="6"/>
  <c r="M103" i="6"/>
  <c r="X102" i="6"/>
  <c r="M102" i="6"/>
  <c r="X101" i="6"/>
  <c r="M101" i="6"/>
  <c r="X100" i="6"/>
  <c r="M100" i="6"/>
  <c r="X99" i="6"/>
  <c r="M99" i="6"/>
  <c r="X98" i="6"/>
  <c r="M98" i="6"/>
  <c r="X97" i="6"/>
  <c r="M97" i="6"/>
  <c r="X96" i="6"/>
  <c r="M96" i="6"/>
  <c r="X95" i="6"/>
  <c r="M95" i="6"/>
  <c r="X94" i="6"/>
  <c r="M94" i="6"/>
  <c r="X93" i="6"/>
  <c r="M93" i="6"/>
  <c r="X92" i="6"/>
  <c r="M92" i="6"/>
  <c r="X91" i="6"/>
  <c r="M91" i="6"/>
  <c r="X90" i="6"/>
  <c r="M90" i="6"/>
  <c r="X89" i="6"/>
  <c r="M89" i="6"/>
  <c r="X88" i="6"/>
  <c r="M88" i="6"/>
  <c r="X87" i="6"/>
  <c r="M87" i="6"/>
  <c r="X86" i="6"/>
  <c r="M86" i="6"/>
  <c r="X85" i="6"/>
  <c r="M85" i="6"/>
  <c r="X84" i="6"/>
  <c r="M84" i="6"/>
  <c r="X83" i="6"/>
  <c r="M83" i="6"/>
  <c r="X82" i="6"/>
  <c r="M82" i="6"/>
  <c r="X81" i="6"/>
  <c r="M81" i="6"/>
  <c r="X80" i="6"/>
  <c r="M80" i="6"/>
  <c r="X79" i="6"/>
  <c r="M79" i="6"/>
  <c r="X78" i="6"/>
  <c r="M78" i="6"/>
  <c r="X77" i="6"/>
  <c r="M77" i="6"/>
  <c r="X76" i="6"/>
  <c r="M76" i="6"/>
  <c r="X75" i="6"/>
  <c r="M75" i="6"/>
  <c r="X74" i="6"/>
  <c r="M74" i="6"/>
  <c r="X73" i="6"/>
  <c r="M73" i="6"/>
  <c r="X72" i="6"/>
  <c r="M72" i="6"/>
  <c r="X71" i="6"/>
  <c r="M71" i="6"/>
  <c r="X70" i="6"/>
  <c r="M70" i="6"/>
  <c r="X69" i="6"/>
  <c r="M69" i="6"/>
  <c r="X68" i="6"/>
  <c r="M68" i="6"/>
  <c r="X67" i="6"/>
  <c r="M67" i="6"/>
  <c r="X66" i="6"/>
  <c r="M66" i="6"/>
  <c r="X65" i="6"/>
  <c r="M65" i="6"/>
  <c r="X64" i="6"/>
  <c r="M64" i="6"/>
  <c r="X63" i="6"/>
  <c r="M63" i="6"/>
  <c r="X62" i="6"/>
  <c r="M62" i="6"/>
  <c r="X61" i="6"/>
  <c r="M61" i="6"/>
  <c r="X60" i="6"/>
  <c r="M60" i="6"/>
  <c r="X59" i="6"/>
  <c r="M59" i="6"/>
  <c r="X58" i="6"/>
  <c r="M58" i="6"/>
  <c r="X57" i="6"/>
  <c r="M57" i="6"/>
  <c r="X56" i="6"/>
  <c r="M56" i="6"/>
  <c r="X55" i="6"/>
  <c r="M55" i="6"/>
  <c r="X54" i="6"/>
  <c r="M54" i="6"/>
  <c r="X53" i="6"/>
  <c r="M53" i="6"/>
  <c r="X52" i="6"/>
  <c r="M52" i="6"/>
  <c r="X51" i="6"/>
  <c r="M51" i="6"/>
  <c r="X50" i="6"/>
  <c r="M50" i="6"/>
  <c r="X49" i="6"/>
  <c r="M49" i="6"/>
  <c r="X48" i="6"/>
  <c r="M48" i="6"/>
  <c r="X47" i="6"/>
  <c r="M47" i="6"/>
  <c r="X46" i="6"/>
  <c r="M46" i="6"/>
  <c r="X45" i="6"/>
  <c r="M45" i="6"/>
  <c r="X44" i="6"/>
  <c r="M44" i="6"/>
  <c r="X43" i="6"/>
  <c r="M43" i="6"/>
  <c r="X42" i="6"/>
  <c r="M42" i="6"/>
  <c r="X41" i="6"/>
  <c r="M41" i="6"/>
  <c r="X40" i="6"/>
  <c r="M40" i="6"/>
  <c r="X39" i="6"/>
  <c r="M39" i="6"/>
  <c r="X38" i="6"/>
  <c r="M38" i="6"/>
  <c r="X37" i="6"/>
  <c r="M37" i="6"/>
  <c r="X36" i="6"/>
  <c r="M36" i="6"/>
  <c r="X35" i="6"/>
  <c r="M35" i="6"/>
  <c r="X34" i="6"/>
  <c r="M34" i="6"/>
  <c r="X33" i="6"/>
  <c r="M33" i="6"/>
  <c r="X32" i="6"/>
  <c r="M32" i="6"/>
  <c r="X31" i="6"/>
  <c r="M31" i="6"/>
  <c r="X30" i="6"/>
  <c r="M30" i="6"/>
  <c r="X29" i="6"/>
  <c r="M29" i="6"/>
  <c r="X28" i="6"/>
  <c r="M28" i="6"/>
  <c r="X27" i="6"/>
  <c r="M27" i="6"/>
  <c r="X26" i="6"/>
  <c r="M26" i="6"/>
  <c r="X25" i="6"/>
  <c r="M25" i="6"/>
  <c r="X24" i="6"/>
  <c r="M24" i="6"/>
  <c r="X23" i="6"/>
  <c r="M23" i="6"/>
  <c r="X22" i="6"/>
  <c r="M22" i="6"/>
  <c r="X21" i="6"/>
  <c r="M21" i="6"/>
  <c r="X20" i="6"/>
  <c r="M20" i="6"/>
  <c r="X19" i="6"/>
  <c r="M19" i="6"/>
  <c r="X18" i="6"/>
  <c r="M18" i="6"/>
  <c r="X17" i="6"/>
  <c r="M17" i="6"/>
  <c r="X16" i="6"/>
  <c r="M16" i="6"/>
  <c r="X15" i="6"/>
  <c r="M15" i="6"/>
  <c r="X14" i="6"/>
  <c r="M14" i="6"/>
  <c r="X13" i="6"/>
  <c r="M13" i="6"/>
  <c r="X12" i="6"/>
  <c r="X8" i="6" s="1"/>
  <c r="M12" i="6"/>
  <c r="M8" i="6" s="1"/>
  <c r="W8" i="6"/>
  <c r="V8" i="6"/>
  <c r="N8" i="6"/>
  <c r="L8" i="6"/>
  <c r="C8" i="6"/>
  <c r="B8" i="6"/>
  <c r="M208" i="12"/>
  <c r="M207" i="12"/>
  <c r="M206" i="12"/>
  <c r="M205" i="12"/>
  <c r="M203" i="12"/>
  <c r="M202" i="12"/>
  <c r="M201" i="12"/>
  <c r="M200" i="12"/>
  <c r="M199" i="12"/>
  <c r="M198" i="12"/>
  <c r="M197" i="12"/>
  <c r="M196" i="12"/>
  <c r="M195" i="12"/>
  <c r="M194" i="12"/>
  <c r="M193" i="12"/>
  <c r="M192" i="12"/>
  <c r="M191" i="12"/>
  <c r="M190" i="12"/>
  <c r="M189" i="12"/>
  <c r="M188" i="12"/>
  <c r="M187" i="12"/>
  <c r="M186" i="12"/>
  <c r="M185" i="12"/>
  <c r="M184" i="12"/>
  <c r="M183" i="12"/>
  <c r="M182" i="12"/>
  <c r="M181" i="12"/>
  <c r="M180" i="12"/>
  <c r="M179" i="12"/>
  <c r="M178" i="12"/>
  <c r="M177" i="12"/>
  <c r="M176" i="12"/>
  <c r="M175" i="12"/>
  <c r="M174" i="12"/>
  <c r="M173" i="12"/>
  <c r="M172" i="12"/>
  <c r="M171" i="12"/>
  <c r="M170" i="12"/>
  <c r="M169" i="12"/>
  <c r="M168" i="12"/>
  <c r="M167" i="12"/>
  <c r="M166" i="12"/>
  <c r="M165" i="12"/>
  <c r="M164" i="12"/>
  <c r="M163" i="12"/>
  <c r="M162" i="12"/>
  <c r="M161" i="12"/>
  <c r="M160" i="12"/>
  <c r="M159" i="12"/>
  <c r="M158" i="12"/>
  <c r="M157" i="12"/>
  <c r="M156" i="12"/>
  <c r="M155" i="12"/>
  <c r="M154" i="12"/>
  <c r="M153" i="12"/>
  <c r="M152" i="12"/>
  <c r="M151" i="12"/>
  <c r="M150" i="12"/>
  <c r="M149" i="12"/>
  <c r="M148" i="12"/>
  <c r="M147" i="12"/>
  <c r="M146" i="12"/>
  <c r="M145" i="12"/>
  <c r="M144" i="12"/>
  <c r="M143" i="12"/>
  <c r="M142" i="12"/>
  <c r="M141" i="12"/>
  <c r="M140" i="12"/>
  <c r="M139" i="12"/>
  <c r="M138" i="12"/>
  <c r="M137" i="12"/>
  <c r="M136" i="12"/>
  <c r="M135" i="12"/>
  <c r="M134" i="12"/>
  <c r="M133" i="12"/>
  <c r="M132" i="12"/>
  <c r="M131" i="12"/>
  <c r="M130" i="12"/>
  <c r="M129" i="12"/>
  <c r="M128" i="12"/>
  <c r="M127" i="12"/>
  <c r="M126" i="12"/>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M29" i="12"/>
  <c r="M28" i="12"/>
  <c r="M27" i="12"/>
  <c r="M26" i="12"/>
  <c r="M25" i="12"/>
  <c r="M24" i="12"/>
  <c r="M23" i="12"/>
  <c r="M22" i="12"/>
  <c r="M21" i="12"/>
  <c r="M20" i="12"/>
  <c r="M19" i="12"/>
  <c r="M18" i="12"/>
  <c r="M17" i="12"/>
  <c r="M16" i="12"/>
  <c r="M15" i="12"/>
  <c r="M14" i="12"/>
  <c r="M13" i="12"/>
  <c r="X12" i="12"/>
  <c r="M12" i="12"/>
  <c r="W8" i="12"/>
  <c r="V8" i="12"/>
  <c r="N8" i="12"/>
  <c r="L8" i="12"/>
  <c r="K8" i="12"/>
  <c r="B8" i="12"/>
  <c r="X12" i="3"/>
  <c r="N8" i="3"/>
  <c r="C8" i="3"/>
  <c r="B8" i="3"/>
  <c r="AI208" i="1"/>
  <c r="AI207" i="1"/>
  <c r="AI206" i="1"/>
  <c r="AI204" i="1"/>
  <c r="AI203" i="1"/>
  <c r="AI202" i="1"/>
  <c r="AI200" i="1"/>
  <c r="AI199" i="1"/>
  <c r="AI198" i="1"/>
  <c r="AI196" i="1"/>
  <c r="AI195" i="1"/>
  <c r="AI193" i="1"/>
  <c r="AI192" i="1"/>
  <c r="AI191" i="1"/>
  <c r="AI188" i="1"/>
  <c r="AI187" i="1"/>
  <c r="AI186" i="1"/>
  <c r="AI185" i="1"/>
  <c r="AI184" i="1"/>
  <c r="AI183" i="1"/>
  <c r="AI182" i="1"/>
  <c r="AI181"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49" i="1"/>
  <c r="AI147" i="1"/>
  <c r="AI146" i="1"/>
  <c r="AI145" i="1"/>
  <c r="AI143" i="1"/>
  <c r="AI142" i="1"/>
  <c r="AI141" i="1"/>
  <c r="AI140" i="1"/>
  <c r="AI139" i="1"/>
  <c r="AI138" i="1"/>
  <c r="AI137" i="1"/>
  <c r="AI136" i="1"/>
  <c r="AI134" i="1"/>
  <c r="AI133" i="1"/>
  <c r="AI132" i="1"/>
  <c r="AI130" i="1"/>
  <c r="AI129" i="1"/>
  <c r="AI128" i="1"/>
  <c r="AI126" i="1"/>
  <c r="AI125" i="1"/>
  <c r="AI124" i="1"/>
  <c r="AI123" i="1"/>
  <c r="AI122" i="1"/>
  <c r="AI121" i="1"/>
  <c r="AI119" i="1"/>
  <c r="AI117" i="1"/>
  <c r="AI116" i="1"/>
  <c r="AI114" i="1"/>
  <c r="AI113" i="1"/>
  <c r="AI112" i="1"/>
  <c r="AI111" i="1"/>
  <c r="AI110" i="1"/>
  <c r="AI109" i="1"/>
  <c r="AI108" i="1"/>
  <c r="AI106" i="1"/>
  <c r="AI104" i="1"/>
  <c r="AI103" i="1"/>
  <c r="AI101" i="1"/>
  <c r="AI100" i="1"/>
  <c r="AI99" i="1"/>
  <c r="AI98" i="1"/>
  <c r="AI96" i="1"/>
  <c r="AI94" i="1"/>
  <c r="AI93" i="1"/>
  <c r="AI92" i="1"/>
  <c r="AI91" i="1"/>
  <c r="AI90" i="1"/>
  <c r="AI89" i="1"/>
  <c r="AI88" i="1"/>
  <c r="AI86" i="1"/>
  <c r="AI85" i="1"/>
  <c r="AI84" i="1"/>
  <c r="AI83" i="1"/>
  <c r="AI79" i="1"/>
  <c r="AI78" i="1"/>
  <c r="AI77" i="1"/>
  <c r="AI76" i="1"/>
  <c r="AI74" i="1"/>
  <c r="AI73" i="1"/>
  <c r="AI72" i="1"/>
  <c r="AI70" i="1"/>
  <c r="AI69" i="1"/>
  <c r="AI68" i="1"/>
  <c r="AI66" i="1"/>
  <c r="AI65" i="1"/>
  <c r="AI64" i="1"/>
  <c r="AI63" i="1"/>
  <c r="AI61" i="1"/>
  <c r="AI60" i="1"/>
  <c r="AI59" i="1"/>
  <c r="AI58" i="1"/>
  <c r="AI57" i="1"/>
  <c r="AI56" i="1"/>
  <c r="AI55" i="1"/>
  <c r="AI53" i="1"/>
  <c r="AI52" i="1"/>
  <c r="AI51" i="1"/>
  <c r="AI50" i="1"/>
  <c r="AI48" i="1"/>
  <c r="AI47" i="1"/>
  <c r="AI46" i="1"/>
  <c r="AI45" i="1"/>
  <c r="AI44" i="1"/>
  <c r="AI43" i="1"/>
  <c r="AI42" i="1"/>
  <c r="AI41" i="1"/>
  <c r="AI40" i="1"/>
  <c r="AI39" i="1"/>
  <c r="AI38" i="1"/>
  <c r="AI37" i="1"/>
  <c r="AI36" i="1"/>
  <c r="AI34" i="1"/>
  <c r="AI33" i="1"/>
  <c r="AI32" i="1"/>
  <c r="AI31" i="1"/>
  <c r="AI30" i="1"/>
  <c r="AI29" i="1"/>
  <c r="AI28" i="1"/>
  <c r="AI27" i="1"/>
  <c r="AI26" i="1"/>
  <c r="AI25" i="1"/>
  <c r="AI23" i="1"/>
  <c r="AI22" i="1"/>
  <c r="AI21" i="1"/>
  <c r="AI20" i="1"/>
  <c r="AI19" i="1"/>
  <c r="AI18" i="1"/>
  <c r="AI17" i="1"/>
  <c r="AI16" i="1"/>
  <c r="AI15" i="1"/>
  <c r="AI14" i="1"/>
  <c r="AI13" i="1"/>
  <c r="X12" i="1"/>
  <c r="P8" i="1"/>
  <c r="O8" i="1"/>
  <c r="N8" i="1"/>
  <c r="E8" i="1"/>
  <c r="D8" i="1"/>
  <c r="C8" i="1"/>
  <c r="B8" i="1"/>
  <c r="X8" i="1" l="1"/>
  <c r="AH12" i="1"/>
  <c r="AH138" i="12"/>
  <c r="AI138" i="12" s="1"/>
  <c r="AH140" i="12"/>
  <c r="AI140" i="12" s="1"/>
  <c r="AH143" i="12"/>
  <c r="AI143" i="12" s="1"/>
  <c r="AH144" i="12"/>
  <c r="AI144" i="12" s="1"/>
  <c r="AH146" i="12"/>
  <c r="AI146" i="12" s="1"/>
  <c r="AH147" i="12"/>
  <c r="AI147" i="12" s="1"/>
  <c r="AH150" i="12"/>
  <c r="AI150" i="12" s="1"/>
  <c r="AH151" i="12"/>
  <c r="AI151" i="12" s="1"/>
  <c r="AH154" i="12"/>
  <c r="AI154" i="12" s="1"/>
  <c r="AH155" i="12"/>
  <c r="AI155" i="12" s="1"/>
  <c r="AH158" i="12"/>
  <c r="AI158" i="12" s="1"/>
  <c r="AH159" i="12"/>
  <c r="AI159" i="12" s="1"/>
  <c r="AH162" i="12"/>
  <c r="AI162" i="12" s="1"/>
  <c r="AH165" i="12"/>
  <c r="AI165" i="12" s="1"/>
  <c r="AH166" i="12"/>
  <c r="AI166" i="12" s="1"/>
  <c r="AH169" i="12"/>
  <c r="AI169" i="12" s="1"/>
  <c r="AH172" i="12"/>
  <c r="AI172" i="12" s="1"/>
  <c r="AH175" i="12"/>
  <c r="AI175" i="12" s="1"/>
  <c r="AH176" i="12"/>
  <c r="AI176" i="12" s="1"/>
  <c r="AH178" i="12"/>
  <c r="AI178" i="12" s="1"/>
  <c r="AH179" i="12"/>
  <c r="AI179" i="12" s="1"/>
  <c r="AH182" i="12"/>
  <c r="AI182" i="12" s="1"/>
  <c r="AH183" i="12"/>
  <c r="AI183" i="12" s="1"/>
  <c r="AH185" i="12"/>
  <c r="AI185" i="12" s="1"/>
  <c r="AH186" i="12"/>
  <c r="AI186" i="12" s="1"/>
  <c r="AH189" i="12"/>
  <c r="AI189" i="12" s="1"/>
  <c r="AH190" i="12"/>
  <c r="AI190" i="12" s="1"/>
  <c r="AH193" i="12"/>
  <c r="AI193" i="12" s="1"/>
  <c r="AH196" i="12"/>
  <c r="AI196" i="12" s="1"/>
  <c r="AH197" i="12"/>
  <c r="AI197" i="12" s="1"/>
  <c r="AH200" i="12"/>
  <c r="AI200" i="12" s="1"/>
  <c r="AH201" i="12"/>
  <c r="AI201" i="12" s="1"/>
  <c r="AH204" i="12"/>
  <c r="AI204" i="12" s="1"/>
  <c r="AH207" i="12"/>
  <c r="AI207" i="12" s="1"/>
  <c r="AH208" i="12"/>
  <c r="AI208" i="12" s="1"/>
  <c r="X8" i="8"/>
  <c r="AH19" i="12"/>
  <c r="AI19" i="12" s="1"/>
  <c r="AH23" i="12"/>
  <c r="AI23" i="12" s="1"/>
  <c r="AH26" i="12"/>
  <c r="AI26" i="12" s="1"/>
  <c r="AH30" i="12"/>
  <c r="AI30" i="12" s="1"/>
  <c r="AH31" i="12"/>
  <c r="AI31" i="12" s="1"/>
  <c r="AH35" i="12"/>
  <c r="AI35" i="12" s="1"/>
  <c r="AH38" i="12"/>
  <c r="AI38" i="12" s="1"/>
  <c r="AH39" i="12"/>
  <c r="AH40" i="12"/>
  <c r="AI40" i="12" s="1"/>
  <c r="AH41" i="12"/>
  <c r="AH42" i="12"/>
  <c r="AH43" i="12"/>
  <c r="AH44" i="12"/>
  <c r="AH45" i="12"/>
  <c r="AI45" i="12" s="1"/>
  <c r="AH46" i="12"/>
  <c r="AI46" i="12" s="1"/>
  <c r="AH47" i="12"/>
  <c r="AH48" i="12"/>
  <c r="AH49" i="12"/>
  <c r="AH50" i="12"/>
  <c r="AH51" i="12"/>
  <c r="AH52" i="12"/>
  <c r="AH53" i="12"/>
  <c r="AH54" i="12"/>
  <c r="AH55" i="12"/>
  <c r="AH56" i="12"/>
  <c r="AH57" i="12"/>
  <c r="AI57" i="12" s="1"/>
  <c r="AH58" i="12"/>
  <c r="AI58" i="12" s="1"/>
  <c r="AH59" i="12"/>
  <c r="AH60" i="12"/>
  <c r="AH61" i="12"/>
  <c r="AH62" i="12"/>
  <c r="AH63" i="12"/>
  <c r="AH64" i="12"/>
  <c r="AH65" i="12"/>
  <c r="AH66" i="12"/>
  <c r="AH67" i="12"/>
  <c r="AH68" i="12"/>
  <c r="AH69" i="12"/>
  <c r="AH70" i="12"/>
  <c r="AI70" i="12" s="1"/>
  <c r="AH71" i="12"/>
  <c r="AI71" i="12" s="1"/>
  <c r="AH72" i="12"/>
  <c r="AH73" i="12"/>
  <c r="AH74" i="12"/>
  <c r="AH75" i="12"/>
  <c r="AH76" i="12"/>
  <c r="AH77" i="12"/>
  <c r="AH78" i="12"/>
  <c r="AH79" i="12"/>
  <c r="AH80" i="12"/>
  <c r="AH81" i="12"/>
  <c r="AI81" i="12" s="1"/>
  <c r="AH82" i="12"/>
  <c r="AI82" i="12" s="1"/>
  <c r="AH83" i="12"/>
  <c r="AH84" i="12"/>
  <c r="AI84" i="12" s="1"/>
  <c r="AH85" i="12"/>
  <c r="AH86" i="12"/>
  <c r="AI86" i="12" s="1"/>
  <c r="AH87" i="12"/>
  <c r="AH88" i="12"/>
  <c r="AI88" i="12" s="1"/>
  <c r="AH89" i="12"/>
  <c r="AH90" i="12"/>
  <c r="AI90" i="12" s="1"/>
  <c r="AH91" i="12"/>
  <c r="AH92" i="12"/>
  <c r="AI92" i="12" s="1"/>
  <c r="AH93" i="12"/>
  <c r="AH94" i="12"/>
  <c r="AI94" i="12" s="1"/>
  <c r="AH95" i="12"/>
  <c r="AH96" i="12"/>
  <c r="AI96" i="12" s="1"/>
  <c r="AH97" i="12"/>
  <c r="AI97" i="12" s="1"/>
  <c r="AH98" i="12"/>
  <c r="AH99" i="12"/>
  <c r="AH100" i="12"/>
  <c r="AH101" i="12"/>
  <c r="AH22" i="12"/>
  <c r="AI22" i="12" s="1"/>
  <c r="AH18" i="12"/>
  <c r="AI18" i="12" s="1"/>
  <c r="AH27" i="12"/>
  <c r="AI27" i="12" s="1"/>
  <c r="AH34" i="12"/>
  <c r="AI34" i="12" s="1"/>
  <c r="AH102" i="12"/>
  <c r="AH103" i="12"/>
  <c r="AI103" i="12" s="1"/>
  <c r="AH104" i="12"/>
  <c r="AI104" i="12" s="1"/>
  <c r="AH105" i="12"/>
  <c r="AI105" i="12" s="1"/>
  <c r="AH106" i="12"/>
  <c r="AI106" i="12" s="1"/>
  <c r="AH107" i="12"/>
  <c r="AH108" i="12"/>
  <c r="AI108" i="12" s="1"/>
  <c r="AH109" i="12"/>
  <c r="AH110" i="12"/>
  <c r="AI110" i="12" s="1"/>
  <c r="AH111" i="12"/>
  <c r="AH112" i="12"/>
  <c r="AI112" i="12" s="1"/>
  <c r="AH113" i="12"/>
  <c r="AI39" i="12"/>
  <c r="AI41" i="12"/>
  <c r="AI43" i="12"/>
  <c r="AI44" i="12"/>
  <c r="AI48" i="12"/>
  <c r="AI49" i="12"/>
  <c r="AI50" i="12"/>
  <c r="AI51" i="12"/>
  <c r="AI52" i="12"/>
  <c r="AI53" i="12"/>
  <c r="AI54" i="12"/>
  <c r="AI55" i="12"/>
  <c r="AI56" i="12"/>
  <c r="AI59" i="12"/>
  <c r="AI60" i="12"/>
  <c r="AI61" i="12"/>
  <c r="AI62" i="12"/>
  <c r="AI63" i="12"/>
  <c r="AI64" i="12"/>
  <c r="AI65" i="12"/>
  <c r="AI66" i="12"/>
  <c r="AI67" i="12"/>
  <c r="AI68" i="12"/>
  <c r="AI69" i="12"/>
  <c r="AH114" i="12"/>
  <c r="AI114" i="12" s="1"/>
  <c r="AH115" i="12"/>
  <c r="AH116" i="12"/>
  <c r="AI116" i="12" s="1"/>
  <c r="AH117" i="12"/>
  <c r="AH118" i="12"/>
  <c r="AI118" i="12" s="1"/>
  <c r="AH119" i="12"/>
  <c r="AH120" i="12"/>
  <c r="AI120" i="12" s="1"/>
  <c r="AH121" i="12"/>
  <c r="AH122" i="12"/>
  <c r="AI122" i="12" s="1"/>
  <c r="AH123" i="12"/>
  <c r="AH124" i="12"/>
  <c r="AI124" i="12" s="1"/>
  <c r="AH125" i="12"/>
  <c r="AH126" i="12"/>
  <c r="AI126" i="12" s="1"/>
  <c r="AH127" i="12"/>
  <c r="AI127" i="12" s="1"/>
  <c r="AH128" i="12"/>
  <c r="AI128" i="12" s="1"/>
  <c r="AH129" i="12"/>
  <c r="AH130" i="12"/>
  <c r="AI130" i="12" s="1"/>
  <c r="AH131" i="12"/>
  <c r="AI131" i="12" s="1"/>
  <c r="AH132" i="12"/>
  <c r="AI132" i="12" s="1"/>
  <c r="AH133" i="12"/>
  <c r="AI133" i="12" s="1"/>
  <c r="AH134" i="12"/>
  <c r="AI134" i="12" s="1"/>
  <c r="M8" i="12"/>
  <c r="AH13" i="12"/>
  <c r="AI13" i="12" s="1"/>
  <c r="AH14" i="12"/>
  <c r="AH12" i="12"/>
  <c r="AI12" i="12" s="1"/>
  <c r="AI14" i="12"/>
  <c r="AI47" i="12"/>
  <c r="AI72" i="12"/>
  <c r="AI73" i="12"/>
  <c r="AI74" i="12"/>
  <c r="AI75" i="12"/>
  <c r="AI76" i="12"/>
  <c r="AI77" i="12"/>
  <c r="AI78" i="12"/>
  <c r="AI79" i="12"/>
  <c r="AI80" i="12"/>
  <c r="AI83" i="12"/>
  <c r="AI85" i="12"/>
  <c r="AI87" i="12"/>
  <c r="AI89" i="12"/>
  <c r="AI91" i="12"/>
  <c r="AI93" i="12"/>
  <c r="AI95" i="12"/>
  <c r="AI98" i="12"/>
  <c r="AI99" i="12"/>
  <c r="AI100" i="12"/>
  <c r="AI101" i="12"/>
  <c r="AI102" i="12"/>
  <c r="AI107" i="12"/>
  <c r="AI109" i="12"/>
  <c r="AI111" i="12"/>
  <c r="AI113" i="12"/>
  <c r="AI115" i="12"/>
  <c r="AI117" i="12"/>
  <c r="AI119" i="12"/>
  <c r="AI121" i="12"/>
  <c r="AI123" i="12"/>
  <c r="AI125" i="12"/>
  <c r="AI129" i="12"/>
  <c r="AI42" i="12"/>
  <c r="AH16" i="12"/>
  <c r="AI16" i="12" s="1"/>
  <c r="AH17" i="12"/>
  <c r="AI17" i="12" s="1"/>
  <c r="AH20" i="12"/>
  <c r="AI20" i="12" s="1"/>
  <c r="AH21" i="12"/>
  <c r="AI21" i="12" s="1"/>
  <c r="AH24" i="12"/>
  <c r="AI24" i="12" s="1"/>
  <c r="AH25" i="12"/>
  <c r="AI25" i="12" s="1"/>
  <c r="AH28" i="12"/>
  <c r="AI28" i="12" s="1"/>
  <c r="AH29" i="12"/>
  <c r="AI29" i="12" s="1"/>
  <c r="AH32" i="12"/>
  <c r="AI32" i="12" s="1"/>
  <c r="AH33" i="12"/>
  <c r="AI33" i="12" s="1"/>
  <c r="AH36" i="12"/>
  <c r="AI36" i="12" s="1"/>
  <c r="AH37" i="12"/>
  <c r="AI37" i="12" s="1"/>
  <c r="AH136" i="12"/>
  <c r="AI136" i="12" s="1"/>
  <c r="AH137" i="12"/>
  <c r="AI137" i="12" s="1"/>
  <c r="AH139" i="12"/>
  <c r="AI139" i="12" s="1"/>
  <c r="AH141" i="12"/>
  <c r="AI141" i="12" s="1"/>
  <c r="AH142" i="12"/>
  <c r="AI142" i="12" s="1"/>
  <c r="AH145" i="12"/>
  <c r="AI145" i="12" s="1"/>
  <c r="AH148" i="12"/>
  <c r="AI148" i="12" s="1"/>
  <c r="AH149" i="12"/>
  <c r="AI149" i="12" s="1"/>
  <c r="AH152" i="12"/>
  <c r="AI152" i="12" s="1"/>
  <c r="AH153" i="12"/>
  <c r="AI153" i="12" s="1"/>
  <c r="AH156" i="12"/>
  <c r="AI156" i="12" s="1"/>
  <c r="AH157" i="12"/>
  <c r="AI157" i="12" s="1"/>
  <c r="AH160" i="12"/>
  <c r="AI160" i="12" s="1"/>
  <c r="AH161" i="12"/>
  <c r="AI161" i="12" s="1"/>
  <c r="AH163" i="12"/>
  <c r="AI163" i="12" s="1"/>
  <c r="AH164" i="12"/>
  <c r="AI164" i="12" s="1"/>
  <c r="AH167" i="12"/>
  <c r="AI167" i="12" s="1"/>
  <c r="AH168" i="12"/>
  <c r="AI168" i="12" s="1"/>
  <c r="AH170" i="12"/>
  <c r="AI170" i="12" s="1"/>
  <c r="AH171" i="12"/>
  <c r="AI171" i="12" s="1"/>
  <c r="AH173" i="12"/>
  <c r="AI173" i="12" s="1"/>
  <c r="AH174" i="12"/>
  <c r="AI174" i="12" s="1"/>
  <c r="AH177" i="12"/>
  <c r="AI177" i="12" s="1"/>
  <c r="AH180" i="12"/>
  <c r="AI180" i="12" s="1"/>
  <c r="AH181" i="12"/>
  <c r="AI181" i="12" s="1"/>
  <c r="AH184" i="12"/>
  <c r="AI184" i="12" s="1"/>
  <c r="AH187" i="12"/>
  <c r="AI187" i="12" s="1"/>
  <c r="AH188" i="12"/>
  <c r="AI188" i="12" s="1"/>
  <c r="AH191" i="12"/>
  <c r="AI191" i="12" s="1"/>
  <c r="AH192" i="12"/>
  <c r="AI192" i="12" s="1"/>
  <c r="AH194" i="12"/>
  <c r="AI194" i="12" s="1"/>
  <c r="AH195" i="12"/>
  <c r="AI195" i="12" s="1"/>
  <c r="AH198" i="12"/>
  <c r="AI198" i="12" s="1"/>
  <c r="AH199" i="12"/>
  <c r="AI199" i="12" s="1"/>
  <c r="AH202" i="12"/>
  <c r="AI202" i="12" s="1"/>
  <c r="AH203" i="12"/>
  <c r="AI203" i="12" s="1"/>
  <c r="AH205" i="12"/>
  <c r="AI205" i="12" s="1"/>
  <c r="AH206" i="12"/>
  <c r="AI206" i="12" s="1"/>
  <c r="AH136" i="3"/>
  <c r="AI136" i="3" s="1"/>
  <c r="AH137" i="3"/>
  <c r="AI137" i="3" s="1"/>
  <c r="AH138" i="3"/>
  <c r="AH139" i="3"/>
  <c r="AI139" i="3" s="1"/>
  <c r="AH140" i="3"/>
  <c r="AI140" i="3" s="1"/>
  <c r="AH141" i="3"/>
  <c r="AI141" i="3" s="1"/>
  <c r="AH142" i="3"/>
  <c r="AI142" i="3" s="1"/>
  <c r="AH143" i="3"/>
  <c r="AI143" i="3" s="1"/>
  <c r="AH144" i="3"/>
  <c r="AH145" i="3"/>
  <c r="AH146" i="3"/>
  <c r="AI146" i="3" s="1"/>
  <c r="AH147" i="3"/>
  <c r="AI147" i="3" s="1"/>
  <c r="AH148" i="3"/>
  <c r="AI148" i="3" s="1"/>
  <c r="AH149" i="3"/>
  <c r="AI149" i="3" s="1"/>
  <c r="AH150" i="3"/>
  <c r="AI150" i="3" s="1"/>
  <c r="AH151" i="3"/>
  <c r="AH152" i="3"/>
  <c r="AI152" i="3" s="1"/>
  <c r="AH153" i="3"/>
  <c r="AH154" i="3"/>
  <c r="AI154" i="3" s="1"/>
  <c r="AH155" i="3"/>
  <c r="AH156" i="3"/>
  <c r="AI156" i="3" s="1"/>
  <c r="AH157" i="3"/>
  <c r="AI157" i="3" s="1"/>
  <c r="AH158" i="3"/>
  <c r="AI158" i="3" s="1"/>
  <c r="AH159" i="3"/>
  <c r="AH160" i="3"/>
  <c r="AI160" i="3" s="1"/>
  <c r="AH161" i="3"/>
  <c r="AI161" i="3" s="1"/>
  <c r="AH162" i="3"/>
  <c r="AI162" i="3" s="1"/>
  <c r="AH163" i="3"/>
  <c r="AI163" i="3" s="1"/>
  <c r="AH164" i="3"/>
  <c r="AH165" i="3"/>
  <c r="AI165" i="3" s="1"/>
  <c r="AH166" i="3"/>
  <c r="AI166" i="3" s="1"/>
  <c r="AH167" i="3"/>
  <c r="AI167" i="3" s="1"/>
  <c r="AH168" i="3"/>
  <c r="AI168" i="3" s="1"/>
  <c r="AH169" i="3"/>
  <c r="AH170" i="3"/>
  <c r="AI170" i="3" s="1"/>
  <c r="AH171" i="3"/>
  <c r="AI171" i="3" s="1"/>
  <c r="AH172" i="3"/>
  <c r="AI172" i="3" s="1"/>
  <c r="AH173" i="3"/>
  <c r="AI173" i="3" s="1"/>
  <c r="AH174" i="3"/>
  <c r="AI174" i="3" s="1"/>
  <c r="AH175" i="3"/>
  <c r="AH176" i="3"/>
  <c r="AI176" i="3" s="1"/>
  <c r="AH177" i="3"/>
  <c r="AI177" i="3" s="1"/>
  <c r="AH178" i="3"/>
  <c r="AI178" i="3" s="1"/>
  <c r="AH179" i="3"/>
  <c r="AI179" i="3" s="1"/>
  <c r="AH180" i="3"/>
  <c r="AI180" i="3" s="1"/>
  <c r="AH181" i="3"/>
  <c r="AI181" i="3" s="1"/>
  <c r="AH182" i="3"/>
  <c r="AI182" i="3" s="1"/>
  <c r="AH183" i="3"/>
  <c r="AH184" i="3"/>
  <c r="AI184" i="3" s="1"/>
  <c r="AH185" i="3"/>
  <c r="AI185" i="3" s="1"/>
  <c r="AH186" i="3"/>
  <c r="AH187" i="3"/>
  <c r="AI187" i="3" s="1"/>
  <c r="AH188" i="3"/>
  <c r="AI188" i="3" s="1"/>
  <c r="AH189" i="3"/>
  <c r="AI189" i="3" s="1"/>
  <c r="AH190" i="3"/>
  <c r="AH191" i="3"/>
  <c r="AI191" i="3" s="1"/>
  <c r="AH192" i="3"/>
  <c r="AI192" i="3" s="1"/>
  <c r="AH193" i="3"/>
  <c r="AI193" i="3" s="1"/>
  <c r="AH194" i="3"/>
  <c r="AI194" i="3" s="1"/>
  <c r="AH195" i="3"/>
  <c r="AI195" i="3" s="1"/>
  <c r="AH196" i="3"/>
  <c r="AI196" i="3" s="1"/>
  <c r="AH197" i="3"/>
  <c r="AH198" i="3"/>
  <c r="AI198" i="3" s="1"/>
  <c r="AH199" i="3"/>
  <c r="AI199" i="3" s="1"/>
  <c r="AH200" i="3"/>
  <c r="AI200" i="3" s="1"/>
  <c r="AH201" i="3"/>
  <c r="AI201" i="3" s="1"/>
  <c r="AH202" i="3"/>
  <c r="AI202" i="3" s="1"/>
  <c r="AH203" i="3"/>
  <c r="AI203" i="3" s="1"/>
  <c r="AH204" i="3"/>
  <c r="AI204" i="3" s="1"/>
  <c r="AH205" i="3"/>
  <c r="AI205" i="3" s="1"/>
  <c r="AH206" i="3"/>
  <c r="AI206" i="3" s="1"/>
  <c r="AH207" i="3"/>
  <c r="AI207" i="3" s="1"/>
  <c r="AH208" i="3"/>
  <c r="AI208" i="3" s="1"/>
  <c r="M8" i="3"/>
  <c r="AH13" i="3"/>
  <c r="AI13" i="3" s="1"/>
  <c r="AH14" i="3"/>
  <c r="AI14" i="3" s="1"/>
  <c r="AH15" i="3"/>
  <c r="AI15" i="3" s="1"/>
  <c r="AH16" i="3"/>
  <c r="AI16" i="3" s="1"/>
  <c r="AH17" i="3"/>
  <c r="AH18" i="3"/>
  <c r="AI18" i="3" s="1"/>
  <c r="AH19" i="3"/>
  <c r="AI19" i="3" s="1"/>
  <c r="AH20" i="3"/>
  <c r="AI20" i="3" s="1"/>
  <c r="AH21" i="3"/>
  <c r="AH22" i="3"/>
  <c r="AI22" i="3" s="1"/>
  <c r="AH23" i="3"/>
  <c r="AH24" i="3"/>
  <c r="AI24" i="3" s="1"/>
  <c r="AH25" i="3"/>
  <c r="AI25" i="3" s="1"/>
  <c r="AH26" i="3"/>
  <c r="AI26" i="3" s="1"/>
  <c r="AH27" i="3"/>
  <c r="AI27" i="3" s="1"/>
  <c r="AH28" i="3"/>
  <c r="AI28" i="3" s="1"/>
  <c r="AH29" i="3"/>
  <c r="AI29" i="3" s="1"/>
  <c r="AH30" i="3"/>
  <c r="AI30" i="3" s="1"/>
  <c r="AH31" i="3"/>
  <c r="AI31" i="3" s="1"/>
  <c r="AH32" i="3"/>
  <c r="AI32" i="3" s="1"/>
  <c r="AH33" i="3"/>
  <c r="AI33" i="3" s="1"/>
  <c r="AH34" i="3"/>
  <c r="AI34" i="3" s="1"/>
  <c r="AH35" i="3"/>
  <c r="AH36" i="3"/>
  <c r="AH37" i="3"/>
  <c r="AH39" i="3"/>
  <c r="AI39" i="3" s="1"/>
  <c r="AH42" i="3"/>
  <c r="AI42" i="3" s="1"/>
  <c r="AH43" i="3"/>
  <c r="AI43" i="3" s="1"/>
  <c r="AH46" i="3"/>
  <c r="AI46" i="3" s="1"/>
  <c r="AH48" i="3"/>
  <c r="AI48" i="3" s="1"/>
  <c r="AH49" i="3"/>
  <c r="AI49" i="3" s="1"/>
  <c r="AH52" i="3"/>
  <c r="AI52" i="3" s="1"/>
  <c r="AH53" i="3"/>
  <c r="AI53" i="3" s="1"/>
  <c r="AH56" i="3"/>
  <c r="AI56" i="3" s="1"/>
  <c r="AH57" i="3"/>
  <c r="AI57" i="3" s="1"/>
  <c r="AH59" i="3"/>
  <c r="AI59" i="3" s="1"/>
  <c r="AH60" i="3"/>
  <c r="AI60" i="3" s="1"/>
  <c r="AH63" i="3"/>
  <c r="AI63" i="3" s="1"/>
  <c r="AH64" i="3"/>
  <c r="AI64" i="3" s="1"/>
  <c r="AH67" i="3"/>
  <c r="AI67" i="3" s="1"/>
  <c r="AH68" i="3"/>
  <c r="AI68" i="3" s="1"/>
  <c r="AH71" i="3"/>
  <c r="AI71" i="3" s="1"/>
  <c r="AH72" i="3"/>
  <c r="AI72" i="3" s="1"/>
  <c r="AH75" i="3"/>
  <c r="AI75" i="3" s="1"/>
  <c r="AH78" i="3"/>
  <c r="AI78" i="3" s="1"/>
  <c r="AH79" i="3"/>
  <c r="AI79" i="3" s="1"/>
  <c r="AH82" i="3"/>
  <c r="AI82" i="3" s="1"/>
  <c r="AH85" i="3"/>
  <c r="AI85" i="3" s="1"/>
  <c r="AH86" i="3"/>
  <c r="AI86" i="3" s="1"/>
  <c r="AH89" i="3"/>
  <c r="AI89" i="3" s="1"/>
  <c r="AH90" i="3"/>
  <c r="AI90" i="3" s="1"/>
  <c r="AH93" i="3"/>
  <c r="AI93" i="3" s="1"/>
  <c r="AH94" i="3"/>
  <c r="AI94" i="3" s="1"/>
  <c r="AH97" i="3"/>
  <c r="AI97" i="3" s="1"/>
  <c r="AH98" i="3"/>
  <c r="AI98" i="3" s="1"/>
  <c r="AH101" i="3"/>
  <c r="AI101" i="3" s="1"/>
  <c r="AH102" i="3"/>
  <c r="AI102" i="3" s="1"/>
  <c r="AH105" i="3"/>
  <c r="AI105" i="3" s="1"/>
  <c r="AH108" i="3"/>
  <c r="AI108" i="3" s="1"/>
  <c r="AH109" i="3"/>
  <c r="AI109" i="3" s="1"/>
  <c r="AH112" i="3"/>
  <c r="AI112" i="3" s="1"/>
  <c r="AH113" i="3"/>
  <c r="AI113" i="3" s="1"/>
  <c r="AH116" i="3"/>
  <c r="AI116" i="3" s="1"/>
  <c r="AH117" i="3"/>
  <c r="AI117" i="3" s="1"/>
  <c r="AH120" i="3"/>
  <c r="AI120" i="3" s="1"/>
  <c r="AH121" i="3"/>
  <c r="AI121" i="3" s="1"/>
  <c r="AH124" i="3"/>
  <c r="AI124" i="3" s="1"/>
  <c r="AH125" i="3"/>
  <c r="AI125" i="3" s="1"/>
  <c r="AH128" i="3"/>
  <c r="AI128" i="3" s="1"/>
  <c r="AH129" i="3"/>
  <c r="AI129" i="3" s="1"/>
  <c r="AH132" i="3"/>
  <c r="AI132" i="3" s="1"/>
  <c r="AH133" i="3"/>
  <c r="AI133" i="3" s="1"/>
  <c r="AI17" i="3"/>
  <c r="AI21" i="3"/>
  <c r="AH12" i="3"/>
  <c r="AI12" i="3" s="1"/>
  <c r="AI23" i="3"/>
  <c r="AI35" i="3"/>
  <c r="AI36" i="3"/>
  <c r="AI37" i="3"/>
  <c r="AI138" i="3"/>
  <c r="AI144" i="3"/>
  <c r="AI145" i="3"/>
  <c r="AI151" i="3"/>
  <c r="AI153" i="3"/>
  <c r="AI155" i="3"/>
  <c r="AI159" i="3"/>
  <c r="AI164" i="3"/>
  <c r="AI169" i="3"/>
  <c r="AI175" i="3"/>
  <c r="AI183" i="3"/>
  <c r="AI186" i="3"/>
  <c r="AI190" i="3"/>
  <c r="AI197" i="3"/>
  <c r="AH40" i="3"/>
  <c r="AI40" i="3" s="1"/>
  <c r="AH41" i="3"/>
  <c r="AI41" i="3" s="1"/>
  <c r="AH44" i="3"/>
  <c r="AI44" i="3" s="1"/>
  <c r="AH45" i="3"/>
  <c r="AI45" i="3" s="1"/>
  <c r="AH47" i="3"/>
  <c r="AI47" i="3" s="1"/>
  <c r="AH50" i="3"/>
  <c r="AI50" i="3" s="1"/>
  <c r="AH51" i="3"/>
  <c r="AI51" i="3" s="1"/>
  <c r="AH54" i="3"/>
  <c r="AI54" i="3" s="1"/>
  <c r="AH55" i="3"/>
  <c r="AI55" i="3" s="1"/>
  <c r="AH58" i="3"/>
  <c r="AI58" i="3" s="1"/>
  <c r="AH61" i="3"/>
  <c r="AI61" i="3" s="1"/>
  <c r="AH62" i="3"/>
  <c r="AI62" i="3" s="1"/>
  <c r="AH65" i="3"/>
  <c r="AI65" i="3" s="1"/>
  <c r="AH66" i="3"/>
  <c r="AI66" i="3" s="1"/>
  <c r="AH69" i="3"/>
  <c r="AI69" i="3" s="1"/>
  <c r="AH70" i="3"/>
  <c r="AI70" i="3" s="1"/>
  <c r="AH73" i="3"/>
  <c r="AI73" i="3" s="1"/>
  <c r="AH74" i="3"/>
  <c r="AI74" i="3" s="1"/>
  <c r="AH76" i="3"/>
  <c r="AI76" i="3" s="1"/>
  <c r="AH77" i="3"/>
  <c r="AI77" i="3" s="1"/>
  <c r="AH80" i="3"/>
  <c r="AI80" i="3" s="1"/>
  <c r="AH81" i="3"/>
  <c r="AI81" i="3" s="1"/>
  <c r="AH83" i="3"/>
  <c r="AI83" i="3" s="1"/>
  <c r="AH84" i="3"/>
  <c r="AI84" i="3" s="1"/>
  <c r="AH87" i="3"/>
  <c r="AI87" i="3" s="1"/>
  <c r="AH88" i="3"/>
  <c r="AI88" i="3" s="1"/>
  <c r="AH91" i="3"/>
  <c r="AI91" i="3" s="1"/>
  <c r="AH92" i="3"/>
  <c r="AI92" i="3" s="1"/>
  <c r="AH95" i="3"/>
  <c r="AI95" i="3" s="1"/>
  <c r="AH96" i="3"/>
  <c r="AI96" i="3" s="1"/>
  <c r="AH99" i="3"/>
  <c r="AI99" i="3" s="1"/>
  <c r="AH100" i="3"/>
  <c r="AI100" i="3" s="1"/>
  <c r="AH103" i="3"/>
  <c r="AI103" i="3" s="1"/>
  <c r="AH104" i="3"/>
  <c r="AI104" i="3" s="1"/>
  <c r="AH106" i="3"/>
  <c r="AI106" i="3" s="1"/>
  <c r="AH107" i="3"/>
  <c r="AI107" i="3" s="1"/>
  <c r="AH110" i="3"/>
  <c r="AI110" i="3" s="1"/>
  <c r="AH111" i="3"/>
  <c r="AI111" i="3" s="1"/>
  <c r="AH114" i="3"/>
  <c r="AI114" i="3" s="1"/>
  <c r="AH115" i="3"/>
  <c r="AI115" i="3" s="1"/>
  <c r="AH118" i="3"/>
  <c r="AI118" i="3" s="1"/>
  <c r="AH119" i="3"/>
  <c r="AI119" i="3" s="1"/>
  <c r="AH122" i="3"/>
  <c r="AI122" i="3" s="1"/>
  <c r="AH123" i="3"/>
  <c r="AI123" i="3" s="1"/>
  <c r="AH126" i="3"/>
  <c r="AI126" i="3" s="1"/>
  <c r="AH127" i="3"/>
  <c r="AI127" i="3" s="1"/>
  <c r="AH130" i="3"/>
  <c r="AI130" i="3" s="1"/>
  <c r="AH131" i="3"/>
  <c r="AI131" i="3" s="1"/>
  <c r="AH134" i="3"/>
  <c r="AI134" i="3" s="1"/>
  <c r="AH135" i="3"/>
  <c r="AI135" i="3" s="1"/>
  <c r="M8" i="1"/>
  <c r="AI12" i="1"/>
  <c r="X8" i="12"/>
  <c r="AH15" i="12"/>
  <c r="AI15" i="12" s="1"/>
  <c r="AH135" i="12"/>
  <c r="AI135" i="12" s="1"/>
  <c r="X8" i="3"/>
  <c r="AH38" i="3"/>
  <c r="AI38" i="3" s="1"/>
  <c r="AH8" i="1" l="1"/>
  <c r="AH8" i="12"/>
  <c r="AI8" i="12"/>
  <c r="AH8" i="3"/>
  <c r="AI8" i="3"/>
  <c r="AI8" i="1"/>
</calcChain>
</file>

<file path=xl/sharedStrings.xml><?xml version="1.0" encoding="utf-8"?>
<sst xmlns="http://schemas.openxmlformats.org/spreadsheetml/2006/main" count="15927" uniqueCount="552">
  <si>
    <t>St. Lucia</t>
  </si>
  <si>
    <t>KAZ</t>
  </si>
  <si>
    <t>ECU</t>
  </si>
  <si>
    <t>HND</t>
  </si>
  <si>
    <t>HRV</t>
  </si>
  <si>
    <t>Germany</t>
  </si>
  <si>
    <t>Russian Federation</t>
  </si>
  <si>
    <t>MRT</t>
  </si>
  <si>
    <t>Netherlands</t>
  </si>
  <si>
    <t>Macao SAR, China</t>
  </si>
  <si>
    <t>Kosovo</t>
  </si>
  <si>
    <t>Lao PDR</t>
  </si>
  <si>
    <t>SVN</t>
  </si>
  <si>
    <t>Chad</t>
  </si>
  <si>
    <t>RUS</t>
  </si>
  <si>
    <t>Slovenia</t>
  </si>
  <si>
    <t>GNQ</t>
  </si>
  <si>
    <t>MLI</t>
  </si>
  <si>
    <t>Kiribati</t>
  </si>
  <si>
    <t>JPN</t>
  </si>
  <si>
    <t>HTI</t>
  </si>
  <si>
    <t>Timor-Leste</t>
  </si>
  <si>
    <t>LIE</t>
  </si>
  <si>
    <t>Lebanon</t>
  </si>
  <si>
    <t>Nepal</t>
  </si>
  <si>
    <t>CPV</t>
  </si>
  <si>
    <t>NZL</t>
  </si>
  <si>
    <t>Ecuador</t>
  </si>
  <si>
    <t>TKM</t>
  </si>
  <si>
    <t>Zimbabwe</t>
  </si>
  <si>
    <t>Ethiopia</t>
  </si>
  <si>
    <t>Angola</t>
  </si>
  <si>
    <t>SYR</t>
  </si>
  <si>
    <t>United Arab Emirates</t>
  </si>
  <si>
    <t>EST</t>
  </si>
  <si>
    <t>BRB</t>
  </si>
  <si>
    <t>Northern Mariana Islands</t>
  </si>
  <si>
    <t>USA</t>
  </si>
  <si>
    <t>MAR</t>
  </si>
  <si>
    <t>DEU</t>
  </si>
  <si>
    <t>TTO</t>
  </si>
  <si>
    <t>KIR</t>
  </si>
  <si>
    <t>Greenland</t>
  </si>
  <si>
    <t>Montenegro</t>
  </si>
  <si>
    <t>CRI</t>
  </si>
  <si>
    <t>YEM</t>
  </si>
  <si>
    <t>GIN</t>
  </si>
  <si>
    <t>Virgin Islands (U.S.)</t>
  </si>
  <si>
    <t>Switzerland</t>
  </si>
  <si>
    <t>Peru</t>
  </si>
  <si>
    <t>NRU</t>
  </si>
  <si>
    <t>NPL</t>
  </si>
  <si>
    <t>ABW</t>
  </si>
  <si>
    <t>Equatorial Guinea</t>
  </si>
  <si>
    <t>MDV</t>
  </si>
  <si>
    <t>Iceland</t>
  </si>
  <si>
    <t>Bhutan</t>
  </si>
  <si>
    <t>Marshall Islands</t>
  </si>
  <si>
    <t>Myanmar</t>
  </si>
  <si>
    <t>IRN</t>
  </si>
  <si>
    <t>Botswana</t>
  </si>
  <si>
    <t>South Sudan</t>
  </si>
  <si>
    <t>Liechtenstein</t>
  </si>
  <si>
    <t>TMP</t>
  </si>
  <si>
    <t>Bulgaria</t>
  </si>
  <si>
    <t>MLT</t>
  </si>
  <si>
    <t>Central African Republic</t>
  </si>
  <si>
    <t>ZAR</t>
  </si>
  <si>
    <t>MNP</t>
  </si>
  <si>
    <t>GNB</t>
  </si>
  <si>
    <t>Yemen, Rep.</t>
  </si>
  <si>
    <t>West Bank and Gaza</t>
  </si>
  <si>
    <t>Cameroon</t>
  </si>
  <si>
    <t>TUN</t>
  </si>
  <si>
    <t>American Samoa</t>
  </si>
  <si>
    <t>Guinea-Bissau</t>
  </si>
  <si>
    <t>PER</t>
  </si>
  <si>
    <t>PRI</t>
  </si>
  <si>
    <t>SDN</t>
  </si>
  <si>
    <t>BOL</t>
  </si>
  <si>
    <t>Sudan</t>
  </si>
  <si>
    <t>Bermuda</t>
  </si>
  <si>
    <t>Guatemala</t>
  </si>
  <si>
    <t>SYC</t>
  </si>
  <si>
    <t>POL</t>
  </si>
  <si>
    <t>Fiji</t>
  </si>
  <si>
    <t>Macedonia, FYR</t>
  </si>
  <si>
    <t>South Africa</t>
  </si>
  <si>
    <t>Portugal</t>
  </si>
  <si>
    <t>Somalia</t>
  </si>
  <si>
    <t>Slovak Republic</t>
  </si>
  <si>
    <t>Tuvalu</t>
  </si>
  <si>
    <t>Dominica</t>
  </si>
  <si>
    <t>New Caledonia</t>
  </si>
  <si>
    <t>MWI</t>
  </si>
  <si>
    <t>NOR</t>
  </si>
  <si>
    <t>Kuwait</t>
  </si>
  <si>
    <t>PYF</t>
  </si>
  <si>
    <t>CYM</t>
  </si>
  <si>
    <t>DOM</t>
  </si>
  <si>
    <t>KEN</t>
  </si>
  <si>
    <t>Mongolia</t>
  </si>
  <si>
    <t>LVA</t>
  </si>
  <si>
    <t>New Zealand</t>
  </si>
  <si>
    <t>ARM</t>
  </si>
  <si>
    <t>Puerto Rico</t>
  </si>
  <si>
    <t>Panama</t>
  </si>
  <si>
    <t>CAN</t>
  </si>
  <si>
    <t>MDG</t>
  </si>
  <si>
    <t>ROM</t>
  </si>
  <si>
    <t>Togo</t>
  </si>
  <si>
    <t>Latvia</t>
  </si>
  <si>
    <t>Sri Lanka</t>
  </si>
  <si>
    <t>Code</t>
  </si>
  <si>
    <t>NAM</t>
  </si>
  <si>
    <t>ALB</t>
  </si>
  <si>
    <t>Singapore</t>
  </si>
  <si>
    <t>Finland</t>
  </si>
  <si>
    <t>WBG</t>
  </si>
  <si>
    <t>PRT</t>
  </si>
  <si>
    <t>COM</t>
  </si>
  <si>
    <t>Paraguay</t>
  </si>
  <si>
    <t>Mozambique</t>
  </si>
  <si>
    <t>Congo, Rep.</t>
  </si>
  <si>
    <t>Korea, Rep.</t>
  </si>
  <si>
    <t>Nigeria</t>
  </si>
  <si>
    <t>Sierra Leone</t>
  </si>
  <si>
    <t>Tajikistan</t>
  </si>
  <si>
    <t>Cuba</t>
  </si>
  <si>
    <t>Iraq</t>
  </si>
  <si>
    <t>Ukraine</t>
  </si>
  <si>
    <t>MKD</t>
  </si>
  <si>
    <t>Estonia</t>
  </si>
  <si>
    <t>Guyana</t>
  </si>
  <si>
    <t>Uruguay</t>
  </si>
  <si>
    <t>PAN</t>
  </si>
  <si>
    <t>Algeria</t>
  </si>
  <si>
    <t>ARG</t>
  </si>
  <si>
    <t>Channel Islands</t>
  </si>
  <si>
    <t>Moldova</t>
  </si>
  <si>
    <t>French Polynesia</t>
  </si>
  <si>
    <t>San Marino</t>
  </si>
  <si>
    <t>SGP</t>
  </si>
  <si>
    <t>Ireland</t>
  </si>
  <si>
    <t>CHN</t>
  </si>
  <si>
    <t>BRN</t>
  </si>
  <si>
    <t>AZE</t>
  </si>
  <si>
    <t>Czech Republic</t>
  </si>
  <si>
    <t>BRA</t>
  </si>
  <si>
    <t>Tanzania</t>
  </si>
  <si>
    <t>ADO</t>
  </si>
  <si>
    <t>GRL</t>
  </si>
  <si>
    <t>ATG</t>
  </si>
  <si>
    <t>Israel</t>
  </si>
  <si>
    <t>GUM</t>
  </si>
  <si>
    <t>IND</t>
  </si>
  <si>
    <t>LBR</t>
  </si>
  <si>
    <t>Antigua and Barbuda</t>
  </si>
  <si>
    <t>SRB</t>
  </si>
  <si>
    <t>TJK</t>
  </si>
  <si>
    <t>URY</t>
  </si>
  <si>
    <t>Argentina</t>
  </si>
  <si>
    <t>Cote d'Ivoire</t>
  </si>
  <si>
    <t>Cyprus</t>
  </si>
  <si>
    <t>CIV</t>
  </si>
  <si>
    <t>Grenada</t>
  </si>
  <si>
    <t>BDI</t>
  </si>
  <si>
    <t>BTN</t>
  </si>
  <si>
    <t>CHE</t>
  </si>
  <si>
    <t>Syrian Arab Republic</t>
  </si>
  <si>
    <t>Japan</t>
  </si>
  <si>
    <t>Barbados</t>
  </si>
  <si>
    <t>Armenia</t>
  </si>
  <si>
    <t>Uzbekistan</t>
  </si>
  <si>
    <t>Djibouti</t>
  </si>
  <si>
    <t>SEN</t>
  </si>
  <si>
    <t>Congo, Dem. Rep.</t>
  </si>
  <si>
    <t>Georgia</t>
  </si>
  <si>
    <t>Brunei Darussalam</t>
  </si>
  <si>
    <t>Cabo Verde</t>
  </si>
  <si>
    <t>Luxembourg</t>
  </si>
  <si>
    <t>Dominican Republic</t>
  </si>
  <si>
    <t>ERI</t>
  </si>
  <si>
    <t>Senegal</t>
  </si>
  <si>
    <t>BHR</t>
  </si>
  <si>
    <t>CMR</t>
  </si>
  <si>
    <t>KWT</t>
  </si>
  <si>
    <t>ARE</t>
  </si>
  <si>
    <t>GEO</t>
  </si>
  <si>
    <t>LBY</t>
  </si>
  <si>
    <t>CAF</t>
  </si>
  <si>
    <t>Malta</t>
  </si>
  <si>
    <t>HKG</t>
  </si>
  <si>
    <t>Indicator Name</t>
  </si>
  <si>
    <t>PLW</t>
  </si>
  <si>
    <t>United Nations Educational, Scientific, and Cultural Organization (UNESCO) Institute for Statistics.</t>
  </si>
  <si>
    <t>CHL</t>
  </si>
  <si>
    <t>Benin</t>
  </si>
  <si>
    <t>Haiti</t>
  </si>
  <si>
    <t>GBR</t>
  </si>
  <si>
    <t>HUN</t>
  </si>
  <si>
    <t>BGD</t>
  </si>
  <si>
    <t>ASM</t>
  </si>
  <si>
    <t>Norway</t>
  </si>
  <si>
    <t>Eritrea</t>
  </si>
  <si>
    <t>Uganda</t>
  </si>
  <si>
    <t>Austria</t>
  </si>
  <si>
    <t>NIC</t>
  </si>
  <si>
    <t>SSD</t>
  </si>
  <si>
    <t>Iran, Islamic Rep.</t>
  </si>
  <si>
    <t>Cambodia</t>
  </si>
  <si>
    <t>United Kingdom</t>
  </si>
  <si>
    <t>KSV</t>
  </si>
  <si>
    <t>Malaysia</t>
  </si>
  <si>
    <t>Guinea</t>
  </si>
  <si>
    <t>Source</t>
  </si>
  <si>
    <t>Liberia</t>
  </si>
  <si>
    <t>United States</t>
  </si>
  <si>
    <t>LAO</t>
  </si>
  <si>
    <t>Micronesia, Fed. Sts.</t>
  </si>
  <si>
    <t>SWZ</t>
  </si>
  <si>
    <t>CUW</t>
  </si>
  <si>
    <t>Vietnam</t>
  </si>
  <si>
    <t>ZWE</t>
  </si>
  <si>
    <t>PHL</t>
  </si>
  <si>
    <t>VIR</t>
  </si>
  <si>
    <t>Burkina Faso</t>
  </si>
  <si>
    <t>DNK</t>
  </si>
  <si>
    <t>KGZ</t>
  </si>
  <si>
    <t>Gambia, The</t>
  </si>
  <si>
    <t>Kenya</t>
  </si>
  <si>
    <t>Indonesia</t>
  </si>
  <si>
    <t>Seychelles</t>
  </si>
  <si>
    <t>SLE</t>
  </si>
  <si>
    <t>Egypt, Arab Rep.</t>
  </si>
  <si>
    <t>Ghana</t>
  </si>
  <si>
    <t>VCT</t>
  </si>
  <si>
    <t>TGO</t>
  </si>
  <si>
    <t>COL</t>
  </si>
  <si>
    <t>GTM</t>
  </si>
  <si>
    <t>GRD</t>
  </si>
  <si>
    <t>MUS</t>
  </si>
  <si>
    <t>NGA</t>
  </si>
  <si>
    <t>STP</t>
  </si>
  <si>
    <t>Mali</t>
  </si>
  <si>
    <t>GHA</t>
  </si>
  <si>
    <t>DJI</t>
  </si>
  <si>
    <t>Oman</t>
  </si>
  <si>
    <t>DZA</t>
  </si>
  <si>
    <t>NCL</t>
  </si>
  <si>
    <t>BHS</t>
  </si>
  <si>
    <t>Monaco</t>
  </si>
  <si>
    <t>AUT</t>
  </si>
  <si>
    <t>Bahamas, The</t>
  </si>
  <si>
    <t>AFG</t>
  </si>
  <si>
    <t>Palau</t>
  </si>
  <si>
    <t>UZB</t>
  </si>
  <si>
    <t>Maldives</t>
  </si>
  <si>
    <t>Mauritania</t>
  </si>
  <si>
    <t>QAT</t>
  </si>
  <si>
    <t>El Salvador</t>
  </si>
  <si>
    <t>Qatar</t>
  </si>
  <si>
    <t>Honduras</t>
  </si>
  <si>
    <t>Costa Rica</t>
  </si>
  <si>
    <t>ITA</t>
  </si>
  <si>
    <t>BGR</t>
  </si>
  <si>
    <t>MNG</t>
  </si>
  <si>
    <t>BFA</t>
  </si>
  <si>
    <t>TCD</t>
  </si>
  <si>
    <t>SOM</t>
  </si>
  <si>
    <t>TUR</t>
  </si>
  <si>
    <t>UKR</t>
  </si>
  <si>
    <t>GUY</t>
  </si>
  <si>
    <t>GAB</t>
  </si>
  <si>
    <t>MAC</t>
  </si>
  <si>
    <t>AGO</t>
  </si>
  <si>
    <t>Isle of Man</t>
  </si>
  <si>
    <t>THA</t>
  </si>
  <si>
    <t>Venezuela, RB</t>
  </si>
  <si>
    <t>KOR</t>
  </si>
  <si>
    <t>Rwanda</t>
  </si>
  <si>
    <t>Solomon Islands</t>
  </si>
  <si>
    <t>Zambia</t>
  </si>
  <si>
    <t>SE.XPD.TOTL.GD.ZS</t>
  </si>
  <si>
    <t>Gabon</t>
  </si>
  <si>
    <t>SAU</t>
  </si>
  <si>
    <t>CZE</t>
  </si>
  <si>
    <t>China</t>
  </si>
  <si>
    <t>WSM</t>
  </si>
  <si>
    <t>BWA</t>
  </si>
  <si>
    <t>Long definition</t>
  </si>
  <si>
    <t>SUR</t>
  </si>
  <si>
    <t>VEN</t>
  </si>
  <si>
    <t>Denmark</t>
  </si>
  <si>
    <t>Jamaica</t>
  </si>
  <si>
    <t>IRL</t>
  </si>
  <si>
    <t>Albania</t>
  </si>
  <si>
    <t>Poland</t>
  </si>
  <si>
    <t>Andorra</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</si>
  <si>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</si>
  <si>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Country Name</t>
  </si>
  <si>
    <t>Bosnia and Herzegovina</t>
  </si>
  <si>
    <t>JOR</t>
  </si>
  <si>
    <t>Nicaragua</t>
  </si>
  <si>
    <t>PAK</t>
  </si>
  <si>
    <t>Hong Kong SAR, China</t>
  </si>
  <si>
    <t>Sao Tome and Principe</t>
  </si>
  <si>
    <t>FRO</t>
  </si>
  <si>
    <t>Greece</t>
  </si>
  <si>
    <t>Philippines</t>
  </si>
  <si>
    <t>SWE</t>
  </si>
  <si>
    <t>TON</t>
  </si>
  <si>
    <t>CUB</t>
  </si>
  <si>
    <t>ESP</t>
  </si>
  <si>
    <t>ETH</t>
  </si>
  <si>
    <t>JAM</t>
  </si>
  <si>
    <t>MNE</t>
  </si>
  <si>
    <t>Romania</t>
  </si>
  <si>
    <t>BLZ</t>
  </si>
  <si>
    <t>Spain</t>
  </si>
  <si>
    <t>LKA</t>
  </si>
  <si>
    <t>PRK</t>
  </si>
  <si>
    <t>Bolivia</t>
  </si>
  <si>
    <t>Canada</t>
  </si>
  <si>
    <t>SXM</t>
  </si>
  <si>
    <t>Bangladesh</t>
  </si>
  <si>
    <t>MOZ</t>
  </si>
  <si>
    <t>SMR</t>
  </si>
  <si>
    <t>Kyrgyz Republic</t>
  </si>
  <si>
    <t>UGA</t>
  </si>
  <si>
    <t>France</t>
  </si>
  <si>
    <t>KHM</t>
  </si>
  <si>
    <t>OMN</t>
  </si>
  <si>
    <t>BMU</t>
  </si>
  <si>
    <t>Afghanistan</t>
  </si>
  <si>
    <t>Suriname</t>
  </si>
  <si>
    <t>Turkmenistan</t>
  </si>
  <si>
    <t>IDN</t>
  </si>
  <si>
    <t>LUX</t>
  </si>
  <si>
    <t>LSO</t>
  </si>
  <si>
    <t>BEN</t>
  </si>
  <si>
    <t>Lithuania</t>
  </si>
  <si>
    <t>St. Vincent and the Grenadines</t>
  </si>
  <si>
    <t>St. Kitts and Nevis</t>
  </si>
  <si>
    <t>Swaziland</t>
  </si>
  <si>
    <t>Colombia</t>
  </si>
  <si>
    <t>GRC</t>
  </si>
  <si>
    <t>Saudi Arabia</t>
  </si>
  <si>
    <t>Australia</t>
  </si>
  <si>
    <t>VUT</t>
  </si>
  <si>
    <t>ISR</t>
  </si>
  <si>
    <t>SVK</t>
  </si>
  <si>
    <t>Government expenditure on education, total (% of GDP)</t>
  </si>
  <si>
    <t>LCA</t>
  </si>
  <si>
    <t>CHI</t>
  </si>
  <si>
    <t>FIN</t>
  </si>
  <si>
    <t>Samoa</t>
  </si>
  <si>
    <t>AUS</t>
  </si>
  <si>
    <t>Sweden</t>
  </si>
  <si>
    <t>IRQ</t>
  </si>
  <si>
    <t>Papua New Guinea</t>
  </si>
  <si>
    <t>Lesotho</t>
  </si>
  <si>
    <t>FJI</t>
  </si>
  <si>
    <t>Turkey</t>
  </si>
  <si>
    <t>Italy</t>
  </si>
  <si>
    <t>PNG</t>
  </si>
  <si>
    <t>PRY</t>
  </si>
  <si>
    <t>Libya</t>
  </si>
  <si>
    <t>Azerbaijan</t>
  </si>
  <si>
    <t>Tonga</t>
  </si>
  <si>
    <t>Bahrain</t>
  </si>
  <si>
    <t>Brazil</t>
  </si>
  <si>
    <t>Belarus</t>
  </si>
  <si>
    <t>ISL</t>
  </si>
  <si>
    <t>NLD</t>
  </si>
  <si>
    <t>Malawi</t>
  </si>
  <si>
    <t>TZA</t>
  </si>
  <si>
    <t>MMR</t>
  </si>
  <si>
    <t>BEL</t>
  </si>
  <si>
    <t>Vanuatu</t>
  </si>
  <si>
    <t>Belgium</t>
  </si>
  <si>
    <t>Guam</t>
  </si>
  <si>
    <t>SLB</t>
  </si>
  <si>
    <t>Faroe Islands</t>
  </si>
  <si>
    <t>MEX</t>
  </si>
  <si>
    <t>MCO</t>
  </si>
  <si>
    <t>MAF</t>
  </si>
  <si>
    <t>Trinidad and Tobago</t>
  </si>
  <si>
    <t>BLR</t>
  </si>
  <si>
    <t>Jordan</t>
  </si>
  <si>
    <t>Namibia</t>
  </si>
  <si>
    <t>Belize</t>
  </si>
  <si>
    <t>MHL</t>
  </si>
  <si>
    <t>LTU</t>
  </si>
  <si>
    <t>Niger</t>
  </si>
  <si>
    <t>EGY</t>
  </si>
  <si>
    <t>CYP</t>
  </si>
  <si>
    <t>ZMB</t>
  </si>
  <si>
    <t>NER</t>
  </si>
  <si>
    <t>Hungary</t>
  </si>
  <si>
    <t>BIH</t>
  </si>
  <si>
    <t>Kazakhstan</t>
  </si>
  <si>
    <t>Cayman Islands</t>
  </si>
  <si>
    <t>FRA</t>
  </si>
  <si>
    <t>Aruba</t>
  </si>
  <si>
    <t>Comoros</t>
  </si>
  <si>
    <t>SLV</t>
  </si>
  <si>
    <t>Mauritius</t>
  </si>
  <si>
    <t>Mexico</t>
  </si>
  <si>
    <t>India</t>
  </si>
  <si>
    <t>ZAF</t>
  </si>
  <si>
    <t>Madagascar</t>
  </si>
  <si>
    <t>RWA</t>
  </si>
  <si>
    <t>TCA</t>
  </si>
  <si>
    <t>Morocco</t>
  </si>
  <si>
    <t>Country Code</t>
  </si>
  <si>
    <t>LBN</t>
  </si>
  <si>
    <t>MDA</t>
  </si>
  <si>
    <t>Turks and Caicos Islands</t>
  </si>
  <si>
    <t>IMY</t>
  </si>
  <si>
    <t>DMA</t>
  </si>
  <si>
    <t>GMB</t>
  </si>
  <si>
    <t>Pakistan</t>
  </si>
  <si>
    <t>Burundi</t>
  </si>
  <si>
    <t>COG</t>
  </si>
  <si>
    <t>Croatia</t>
  </si>
  <si>
    <t>FSM</t>
  </si>
  <si>
    <t>MYS</t>
  </si>
  <si>
    <t>KNA</t>
  </si>
  <si>
    <t>Thailand</t>
  </si>
  <si>
    <t>Chile</t>
  </si>
  <si>
    <t>Serbia</t>
  </si>
  <si>
    <t>TUV</t>
  </si>
  <si>
    <t>VNM</t>
  </si>
  <si>
    <t>Tunisia</t>
  </si>
  <si>
    <t>Mean</t>
  </si>
  <si>
    <t xml:space="preserve">Mean </t>
  </si>
  <si>
    <t>Original Data (% of GDP expressed in gross numeric format)</t>
  </si>
  <si>
    <t>Corrected Data (divide data by hundred to get decimals for operations)</t>
  </si>
  <si>
    <t>Mean GDP</t>
  </si>
  <si>
    <t>GDP (in current dollars)</t>
  </si>
  <si>
    <t>Researcher</t>
  </si>
  <si>
    <t>Indicator value</t>
  </si>
  <si>
    <t>Indicator Mean</t>
  </si>
  <si>
    <t>Indicator Value</t>
  </si>
  <si>
    <t>Available data rows by column</t>
  </si>
  <si>
    <t xml:space="preserve">Information </t>
  </si>
  <si>
    <t>UNIVERSIDADE FEDERAL DE OURO PRETO</t>
  </si>
  <si>
    <t>References</t>
  </si>
  <si>
    <t>Contact</t>
  </si>
  <si>
    <t>..</t>
  </si>
  <si>
    <t/>
  </si>
  <si>
    <t>Government Expenditures on Education by Gross Domestic Product</t>
  </si>
  <si>
    <t>GDP</t>
  </si>
  <si>
    <t>Investments in Telecom with Private Participation (current US$)</t>
  </si>
  <si>
    <t>Telecom</t>
  </si>
  <si>
    <t>Investments in Energy with Private Participation (current US$)</t>
  </si>
  <si>
    <t>Energy</t>
  </si>
  <si>
    <t>Investments in Transport with Private Participation (current US$)</t>
  </si>
  <si>
    <t>Transport</t>
  </si>
  <si>
    <t>Internet Users per 100 people</t>
  </si>
  <si>
    <t>IE.PPI.WATR.CD</t>
  </si>
  <si>
    <t>Investment in water and sanitation with private participation (current US$)</t>
  </si>
  <si>
    <t>Investment in water and sanitation projects with private participation covers infrastructure projects in water and sanitation that have reached financial closure and directly or indirectly serve the public. Movable assets, incinerators, standalone solid waste projects,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</si>
  <si>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World Bank, Private Participation in Infrastructure Project Database (http://ppi.worldbank.org).</t>
  </si>
  <si>
    <t>Education</t>
  </si>
  <si>
    <t>Government</t>
  </si>
  <si>
    <t>Water|Sanitation</t>
  </si>
  <si>
    <t>Internet</t>
  </si>
  <si>
    <t>Investment in transport projects with private participation covers infrastructure projects in transport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</si>
  <si>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Investment in transport with private participation (current US$)</t>
  </si>
  <si>
    <t>IE.PPI.TRAN.CD</t>
  </si>
  <si>
    <t>International Telecommunication Union, World Telecommunication/ICT Development Report and database, and World Bank estimates.</t>
  </si>
  <si>
    <t>Internet users are individuals who have used the Internet (from any location) in the last 12 months. Internet can be used via a computer, mobile phone, personal digital assistant, games machine, digital TV etc.</t>
  </si>
  <si>
    <t>Internet users (per 100 people)</t>
  </si>
  <si>
    <t>IT.NET.USER.P2</t>
  </si>
  <si>
    <t>International Monetary Fund, Government Finance Statistics Yearbook and data files, and World Bank and OECD GDP estimates.</t>
  </si>
  <si>
    <t>Expense is cash payments for operating activities of the government in providing goods and services. It includes compensation of employees (such as wages and salaries), interest and subsidies, grants, social benefits, and other expenses such as rent and dividends.</t>
  </si>
  <si>
    <t>Expense (% of GDP)</t>
  </si>
  <si>
    <t>GC.XPN.TOTL.GD.ZS</t>
  </si>
  <si>
    <t>Investment in telecom projects with private participation covers infrastructure projects in telecommunications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</si>
  <si>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Investment in telecoms with private participation (current US$)</t>
  </si>
  <si>
    <t>IE.PPI.TELE.CD</t>
  </si>
  <si>
    <t>Investment in energy projects with private participation covers infrastructure projects in energy (electricity and natural gas transmission and distribution) that have reached financial closure and directly or indirectly serve the public. Movable assets and small projects such as windmills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</si>
  <si>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Investment in energy with private participation (current US$)</t>
  </si>
  <si>
    <t>IE.PPI.ENGY.CD</t>
  </si>
  <si>
    <t>Credit</t>
  </si>
  <si>
    <t>International Monetary Fund, International Financial Statistics and data files, and World Bank and OECD GDP estimates.</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</si>
  <si>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</si>
  <si>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Domestic credit to private sector (% of GDP)</t>
  </si>
  <si>
    <t>FS.AST.PRVT.GD.ZS</t>
  </si>
  <si>
    <t>Column on Data</t>
  </si>
  <si>
    <t>Spreadsheet</t>
  </si>
  <si>
    <t>Domestic Credit to Private Sector by Gross Domestic Product</t>
  </si>
  <si>
    <t>Government Expenditures by Gross Domestic Product</t>
  </si>
  <si>
    <t>Low income</t>
  </si>
  <si>
    <t>Upper middle income</t>
  </si>
  <si>
    <t>High income: nonOECD</t>
  </si>
  <si>
    <t>Lower middle income</t>
  </si>
  <si>
    <t>High income: OECD</t>
  </si>
  <si>
    <t>Cape Verde</t>
  </si>
  <si>
    <t>Congo, Dem. Rep</t>
  </si>
  <si>
    <t>Côte d'Ivoire</t>
  </si>
  <si>
    <t>Curaçao</t>
  </si>
  <si>
    <t>Faeroe Islands</t>
  </si>
  <si>
    <t>Guinea-Bisau</t>
  </si>
  <si>
    <t>Korea, Dem Rep.</t>
  </si>
  <si>
    <t>São Tomé and Principe</t>
  </si>
  <si>
    <t>Sint Maarten</t>
  </si>
  <si>
    <t>St. Martin</t>
  </si>
  <si>
    <t>Taiwan</t>
  </si>
  <si>
    <t>Classification</t>
  </si>
  <si>
    <t>Income Group</t>
  </si>
  <si>
    <t>A</t>
  </si>
  <si>
    <t>B</t>
  </si>
  <si>
    <t>C</t>
  </si>
  <si>
    <t>D</t>
  </si>
  <si>
    <t>OECD Dummy</t>
  </si>
  <si>
    <t>Income Groups Classification</t>
  </si>
  <si>
    <t>Investments in Water and Sanitation with Private Participation (current US$)</t>
  </si>
  <si>
    <t>Population</t>
  </si>
  <si>
    <t>Mean GNI</t>
  </si>
  <si>
    <t>GNI (in current dollars)</t>
  </si>
  <si>
    <t>COD</t>
  </si>
  <si>
    <t>GRO</t>
  </si>
  <si>
    <t>EDU</t>
  </si>
  <si>
    <t>GOV</t>
  </si>
  <si>
    <t>GED</t>
  </si>
  <si>
    <t>CDT</t>
  </si>
  <si>
    <t>TEL</t>
  </si>
  <si>
    <t>ENG</t>
  </si>
  <si>
    <t>TRA</t>
  </si>
  <si>
    <t>WAS</t>
  </si>
  <si>
    <t>INT</t>
  </si>
  <si>
    <t>OMD</t>
  </si>
  <si>
    <t>POP</t>
  </si>
  <si>
    <t>NAME</t>
  </si>
  <si>
    <t>Population and GNI (Gross Natural Income)</t>
  </si>
  <si>
    <t>Y - Ῠ</t>
  </si>
  <si>
    <t>Estimation</t>
  </si>
  <si>
    <t>Dummy</t>
  </si>
  <si>
    <t>MEAN</t>
  </si>
  <si>
    <t>VARIANCE</t>
  </si>
  <si>
    <t>STD DEVIATION</t>
  </si>
  <si>
    <t>Information used in last regressions</t>
  </si>
  <si>
    <t>Testing the final models (Linear)</t>
  </si>
  <si>
    <t>lin.model.w1 (with dummy, with squared weights)</t>
  </si>
  <si>
    <t>lin.model.w2 (with dummy, with non squared weights)</t>
  </si>
  <si>
    <t>model2 (without dummy, OLS model)</t>
  </si>
  <si>
    <t>lin.model (with dummy, white robust)</t>
  </si>
  <si>
    <t>Bruno Rodrigues Candea</t>
  </si>
  <si>
    <t>brunocandea@gmail.com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</si>
</sst>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4" x14ac:knownFonts="1">
    <font>
      <sz val="11"/>
      <color theme="1"/>
      <name val="Calibri"/>
      <family val="2"/>
      <scheme val="minor"/>
    </font>
    <font>
      <sz val="11"/>
      <color theme="0"/>
      <name val="Calibri"/>
      <family val="2"/>
      <scheme val="minor"/>
    </font>
    <font>
      <sz val="12"/>
      <color theme="0"/>
      <name val="Calibri"/>
      <family val="2"/>
      <scheme val="minor"/>
    </font>
    <font>
      <sz val="12"/>
      <color theme="1"/>
      <name val="Calibri"/>
      <family val="2"/>
      <scheme val="minor"/>
    </font>
    <font>
      <sz val="14"/>
      <color theme="0"/>
      <name val="Calibri"/>
      <family val="2"/>
      <scheme val="minor"/>
    </font>
    <font>
      <sz val="8"/>
      <color theme="0"/>
      <name val="Calibri"/>
      <family val="2"/>
      <scheme val="minor"/>
    </font>
    <font>
      <sz val="11"/>
      <color theme="0" tint="-4.9989318521683403E-2"/>
      <name val="Calibri"/>
      <family val="2"/>
      <scheme val="minor"/>
    </font>
    <font>
      <b/>
      <sz val="22"/>
      <color theme="0"/>
      <name val="Segoe UI Light"/>
      <family val="2"/>
    </font>
    <font>
      <sz val="48"/>
      <color theme="0"/>
      <name val="Cambria"/>
      <family val="1"/>
      <scheme val="major"/>
    </font>
    <font>
      <sz val="48"/>
      <color theme="1"/>
      <name val="Cambria"/>
      <family val="1"/>
      <scheme val="major"/>
    </font>
    <font>
      <sz val="9"/>
      <color theme="0" tint="-4.9989318521683403E-2"/>
      <name val="Arial"/>
      <family val="2"/>
    </font>
    <font>
      <sz val="20"/>
      <color theme="0"/>
      <name val="Calibri"/>
      <family val="2"/>
      <scheme val="minor"/>
    </font>
    <font>
      <sz val="12"/>
      <color theme="0"/>
      <name val="Calibri"/>
      <family val="2"/>
    </font>
    <font>
      <u/>
      <sz val="11"/>
      <color theme="10"/>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rgb="FFC00000"/>
        <bgColor indexed="64"/>
      </patternFill>
    </fill>
    <fill>
      <patternFill patternType="solid">
        <fgColor rgb="FF0070C0"/>
        <bgColor indexed="64"/>
      </patternFill>
    </fill>
    <fill>
      <patternFill patternType="solid">
        <fgColor rgb="FFFFFF00"/>
        <bgColor indexed="64"/>
      </patternFill>
    </fill>
    <fill>
      <patternFill patternType="solid">
        <fgColor rgb="FF66FF33"/>
        <bgColor indexed="64"/>
      </patternFill>
    </fill>
    <fill>
      <patternFill patternType="solid">
        <fgColor rgb="FFFF0000"/>
        <bgColor indexed="64"/>
      </patternFill>
    </fill>
    <fill>
      <patternFill patternType="solid">
        <fgColor rgb="FFFF0066"/>
        <bgColor indexed="64"/>
      </patternFill>
    </fill>
    <fill>
      <patternFill patternType="solid">
        <fgColor theme="8"/>
        <bgColor indexed="64"/>
      </patternFill>
    </fill>
    <fill>
      <patternFill patternType="solid">
        <fgColor rgb="FF003366"/>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002060"/>
        <bgColor indexed="64"/>
      </patternFill>
    </fill>
  </fills>
  <borders count="7">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5" tint="0.39988402966399123"/>
      </right>
      <top style="thin">
        <color theme="1" tint="0.499984740745262"/>
      </top>
      <bottom style="thin">
        <color theme="1" tint="0.499984740745262"/>
      </bottom>
      <diagonal/>
    </border>
    <border>
      <left/>
      <right/>
      <top style="thin">
        <color theme="1" tint="0.499984740745262"/>
      </top>
      <bottom/>
      <diagonal/>
    </border>
  </borders>
  <cellStyleXfs count="2">
    <xf numFmtId="0" fontId="0" fillId="0" borderId="0"/>
    <xf numFmtId="0" fontId="13" fillId="0" borderId="0" applyNumberFormat="0" applyFill="0" applyBorder="0" applyAlignment="0" applyProtection="0"/>
  </cellStyleXfs>
  <cellXfs count="164">
    <xf numFmtId="0" fontId="0" fillId="0" borderId="0" xfId="0"/>
    <xf numFmtId="0" fontId="0" fillId="0" borderId="0" xfId="0" applyAlignment="1">
      <alignment horizontal="center"/>
    </xf>
    <xf numFmtId="0" fontId="1" fillId="0" borderId="0" xfId="0" applyFont="1" applyAlignment="1">
      <alignment vertical="center" wrapText="1"/>
    </xf>
    <xf numFmtId="0" fontId="1" fillId="2" borderId="0" xfId="0" applyFont="1" applyFill="1" applyAlignment="1">
      <alignment vertical="center" wrapText="1"/>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1" fillId="0" borderId="0" xfId="0" applyFont="1" applyFill="1" applyAlignment="1">
      <alignment vertical="center" wrapText="1"/>
    </xf>
    <xf numFmtId="164" fontId="2" fillId="0" borderId="0" xfId="0" applyNumberFormat="1" applyFont="1" applyFill="1" applyAlignment="1">
      <alignment horizontal="center" vertical="center" wrapText="1"/>
    </xf>
    <xf numFmtId="164" fontId="3" fillId="0" borderId="0" xfId="0" applyNumberFormat="1"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Fill="1" applyAlignment="1">
      <alignment horizontal="center" vertical="center" wrapText="1"/>
    </xf>
    <xf numFmtId="0" fontId="1" fillId="3" borderId="3" xfId="0" applyFont="1" applyFill="1" applyBorder="1" applyAlignment="1">
      <alignment horizontal="center" vertical="center" wrapText="1"/>
    </xf>
    <xf numFmtId="0" fontId="1" fillId="2"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2" fontId="1" fillId="0" borderId="0" xfId="0" applyNumberFormat="1" applyFont="1" applyFill="1" applyAlignment="1">
      <alignment horizontal="center" vertical="center" wrapText="1"/>
    </xf>
    <xf numFmtId="2" fontId="0" fillId="0" borderId="0" xfId="0" applyNumberFormat="1" applyAlignment="1">
      <alignment horizontal="center"/>
    </xf>
    <xf numFmtId="164" fontId="1" fillId="0" borderId="0" xfId="0" applyNumberFormat="1" applyFont="1" applyFill="1" applyAlignment="1">
      <alignment horizontal="center" vertical="center" wrapText="1"/>
    </xf>
    <xf numFmtId="2" fontId="1" fillId="3" borderId="2" xfId="0" applyNumberFormat="1" applyFont="1" applyFill="1" applyBorder="1" applyAlignment="1">
      <alignment horizontal="center"/>
    </xf>
    <xf numFmtId="2" fontId="1" fillId="3" borderId="3" xfId="0" applyNumberFormat="1" applyFont="1" applyFill="1" applyBorder="1" applyAlignment="1">
      <alignment horizontal="center"/>
    </xf>
    <xf numFmtId="2" fontId="1" fillId="3" borderId="4" xfId="0" applyNumberFormat="1" applyFont="1" applyFill="1" applyBorder="1" applyAlignment="1">
      <alignment horizontal="center"/>
    </xf>
    <xf numFmtId="2" fontId="1" fillId="4" borderId="4" xfId="0" applyNumberFormat="1" applyFont="1" applyFill="1" applyBorder="1" applyAlignment="1">
      <alignment horizontal="center" vertical="center" wrapText="1"/>
    </xf>
    <xf numFmtId="164" fontId="1" fillId="3" borderId="3" xfId="0" applyNumberFormat="1" applyFont="1" applyFill="1" applyBorder="1" applyAlignment="1">
      <alignment horizontal="center" vertical="center" wrapText="1"/>
    </xf>
    <xf numFmtId="164" fontId="1" fillId="0" borderId="0" xfId="0" applyNumberFormat="1" applyFont="1" applyAlignment="1">
      <alignment horizontal="center" vertical="center" wrapText="1"/>
    </xf>
    <xf numFmtId="2" fontId="1" fillId="0" borderId="0" xfId="0" applyNumberFormat="1" applyFont="1" applyAlignment="1">
      <alignment horizontal="center" vertical="center" wrapText="1"/>
    </xf>
    <xf numFmtId="164" fontId="1" fillId="3" borderId="2" xfId="0" applyNumberFormat="1" applyFont="1" applyFill="1" applyBorder="1" applyAlignment="1">
      <alignment horizontal="center" vertical="center" wrapText="1"/>
    </xf>
    <xf numFmtId="164" fontId="1" fillId="3" borderId="4" xfId="0" applyNumberFormat="1" applyFont="1" applyFill="1" applyBorder="1" applyAlignment="1">
      <alignment horizontal="center" vertical="center" wrapText="1"/>
    </xf>
    <xf numFmtId="2" fontId="1" fillId="4" borderId="1" xfId="0" applyNumberFormat="1" applyFont="1" applyFill="1" applyBorder="1" applyAlignment="1">
      <alignment horizontal="center"/>
    </xf>
    <xf numFmtId="0" fontId="1" fillId="2" borderId="0" xfId="0" applyFont="1" applyFill="1" applyAlignment="1">
      <alignment horizontal="center" vertical="center"/>
    </xf>
    <xf numFmtId="0" fontId="4" fillId="2" borderId="0" xfId="0" applyFont="1" applyFill="1" applyAlignment="1">
      <alignment horizontal="left" vertical="center" wrapText="1"/>
    </xf>
    <xf numFmtId="0" fontId="1" fillId="0" borderId="0" xfId="0" applyFont="1" applyFill="1" applyAlignment="1">
      <alignment horizontal="left" vertical="center" wrapText="1"/>
    </xf>
    <xf numFmtId="0" fontId="1" fillId="3" borderId="1" xfId="0" applyFont="1" applyFill="1" applyBorder="1" applyAlignment="1">
      <alignment horizontal="left" vertical="center" wrapText="1"/>
    </xf>
    <xf numFmtId="0" fontId="3" fillId="0" borderId="0" xfId="0" applyFont="1" applyFill="1" applyAlignment="1">
      <alignment horizontal="left" vertical="center" wrapText="1"/>
    </xf>
    <xf numFmtId="0" fontId="2" fillId="0" borderId="0" xfId="0" applyFont="1" applyFill="1" applyAlignment="1">
      <alignment horizontal="left" vertical="center" wrapText="1"/>
    </xf>
    <xf numFmtId="0" fontId="1" fillId="3" borderId="2" xfId="0" applyFont="1" applyFill="1" applyBorder="1" applyAlignment="1">
      <alignment horizontal="left" vertical="center" wrapText="1"/>
    </xf>
    <xf numFmtId="0" fontId="1" fillId="0" borderId="0" xfId="0" applyFont="1" applyAlignment="1">
      <alignment horizontal="left"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1" fontId="1" fillId="2" borderId="3"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2" fontId="1" fillId="2" borderId="1" xfId="0" applyNumberFormat="1" applyFont="1" applyFill="1" applyBorder="1" applyAlignment="1">
      <alignment horizontal="center" vertical="center" wrapText="1"/>
    </xf>
    <xf numFmtId="1" fontId="1" fillId="2" borderId="2" xfId="0" applyNumberFormat="1" applyFont="1" applyFill="1" applyBorder="1" applyAlignment="1">
      <alignment horizontal="center" vertical="center" wrapText="1"/>
    </xf>
    <xf numFmtId="1" fontId="1" fillId="2" borderId="4"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1" fontId="1" fillId="3" borderId="2" xfId="0" applyNumberFormat="1" applyFont="1" applyFill="1" applyBorder="1" applyAlignment="1">
      <alignment horizontal="center" vertical="center" wrapText="1"/>
    </xf>
    <xf numFmtId="1" fontId="1" fillId="3" borderId="3" xfId="0" applyNumberFormat="1" applyFont="1" applyFill="1" applyBorder="1" applyAlignment="1">
      <alignment horizontal="center" vertical="center" wrapText="1"/>
    </xf>
    <xf numFmtId="1" fontId="1" fillId="3" borderId="4" xfId="0" applyNumberFormat="1" applyFont="1" applyFill="1" applyBorder="1" applyAlignment="1">
      <alignment horizontal="center" vertical="center" wrapText="1"/>
    </xf>
    <xf numFmtId="1" fontId="1" fillId="2" borderId="0" xfId="0" applyNumberFormat="1" applyFont="1" applyFill="1" applyAlignment="1">
      <alignment horizontal="center" vertical="center" wrapText="1"/>
    </xf>
    <xf numFmtId="1" fontId="1" fillId="0" borderId="0" xfId="0" applyNumberFormat="1" applyFont="1" applyFill="1" applyAlignment="1">
      <alignment horizontal="center" vertical="center" wrapText="1"/>
    </xf>
    <xf numFmtId="1" fontId="2" fillId="3" borderId="1" xfId="0" applyNumberFormat="1" applyFont="1" applyFill="1" applyBorder="1" applyAlignment="1">
      <alignment horizontal="center" vertical="center" wrapText="1"/>
    </xf>
    <xf numFmtId="1" fontId="3" fillId="0" borderId="0" xfId="0" applyNumberFormat="1" applyFont="1" applyFill="1" applyAlignment="1">
      <alignment horizontal="center" vertical="center" wrapText="1"/>
    </xf>
    <xf numFmtId="1" fontId="2" fillId="0" borderId="0" xfId="0" applyNumberFormat="1" applyFont="1" applyFill="1" applyAlignment="1">
      <alignment horizontal="center" vertical="center" wrapText="1"/>
    </xf>
    <xf numFmtId="1" fontId="1" fillId="0" borderId="0" xfId="0" applyNumberFormat="1" applyFont="1" applyAlignment="1">
      <alignment horizontal="center" vertical="center" wrapText="1"/>
    </xf>
    <xf numFmtId="0" fontId="0" fillId="0" borderId="0" xfId="0"/>
    <xf numFmtId="0" fontId="1" fillId="0" borderId="0" xfId="0" applyFont="1" applyAlignment="1">
      <alignment vertical="center"/>
    </xf>
    <xf numFmtId="0" fontId="0" fillId="0" borderId="0" xfId="0" applyAlignment="1">
      <alignment horizontal="justify" vertical="center" wrapText="1"/>
    </xf>
    <xf numFmtId="0" fontId="1" fillId="3" borderId="3" xfId="0" applyFont="1" applyFill="1" applyBorder="1" applyAlignment="1">
      <alignment horizontal="justify" vertical="center" wrapText="1"/>
    </xf>
    <xf numFmtId="0" fontId="1" fillId="3" borderId="4" xfId="0" applyFont="1" applyFill="1" applyBorder="1" applyAlignment="1">
      <alignment horizontal="justify" vertical="center" wrapText="1"/>
    </xf>
    <xf numFmtId="0" fontId="1" fillId="2" borderId="0" xfId="0" applyFont="1" applyFill="1" applyAlignment="1">
      <alignment horizontal="center" vertical="center" wrapText="1"/>
    </xf>
    <xf numFmtId="0" fontId="1" fillId="3" borderId="0" xfId="0" applyFont="1" applyFill="1" applyAlignment="1">
      <alignment vertical="center" wrapText="1"/>
    </xf>
    <xf numFmtId="0" fontId="0" fillId="0" borderId="0" xfId="0" applyAlignment="1">
      <alignment vertical="center" wrapText="1"/>
    </xf>
    <xf numFmtId="0" fontId="8" fillId="3" borderId="2" xfId="0" applyFont="1" applyFill="1" applyBorder="1" applyAlignment="1">
      <alignment horizontal="center" vertical="center" wrapText="1"/>
    </xf>
    <xf numFmtId="0" fontId="9" fillId="0" borderId="0" xfId="0" applyFont="1" applyAlignment="1">
      <alignment horizontal="center"/>
    </xf>
    <xf numFmtId="0" fontId="5" fillId="5" borderId="0" xfId="0" applyFont="1" applyFill="1" applyAlignment="1">
      <alignment horizontal="center" vertical="center" wrapText="1"/>
    </xf>
    <xf numFmtId="0" fontId="2" fillId="5" borderId="5" xfId="0" applyFont="1" applyFill="1" applyBorder="1" applyAlignment="1">
      <alignment horizontal="left" vertical="center" wrapText="1"/>
    </xf>
    <xf numFmtId="0" fontId="2" fillId="5" borderId="1" xfId="0" applyFont="1" applyFill="1" applyBorder="1" applyAlignment="1">
      <alignment horizontal="center" vertical="center" wrapText="1"/>
    </xf>
    <xf numFmtId="1" fontId="2" fillId="5" borderId="3" xfId="0" applyNumberFormat="1" applyFont="1" applyFill="1" applyBorder="1" applyAlignment="1">
      <alignment horizontal="center" vertical="center" wrapText="1"/>
    </xf>
    <xf numFmtId="1" fontId="2" fillId="5" borderId="1" xfId="0" applyNumberFormat="1" applyFont="1" applyFill="1" applyBorder="1" applyAlignment="1">
      <alignment horizontal="center" vertical="center" wrapText="1"/>
    </xf>
    <xf numFmtId="1" fontId="2" fillId="5" borderId="2" xfId="0" applyNumberFormat="1" applyFont="1" applyFill="1" applyBorder="1" applyAlignment="1">
      <alignment horizontal="center" vertical="center" wrapText="1"/>
    </xf>
    <xf numFmtId="1" fontId="2" fillId="5" borderId="4" xfId="0" applyNumberFormat="1" applyFont="1" applyFill="1" applyBorder="1" applyAlignment="1">
      <alignment horizontal="center" vertical="center" wrapText="1"/>
    </xf>
    <xf numFmtId="0" fontId="2" fillId="5" borderId="1" xfId="0" applyFont="1" applyFill="1" applyBorder="1" applyAlignment="1">
      <alignment horizontal="left" vertical="center" wrapText="1"/>
    </xf>
    <xf numFmtId="0" fontId="4" fillId="2" borderId="0" xfId="0" applyFont="1" applyFill="1" applyAlignment="1">
      <alignment vertical="center" wrapText="1"/>
    </xf>
    <xf numFmtId="0" fontId="1"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center" vertical="center" wrapText="1"/>
    </xf>
    <xf numFmtId="0" fontId="0" fillId="0" borderId="0" xfId="0" applyBorder="1" applyAlignment="1">
      <alignment vertical="center"/>
    </xf>
    <xf numFmtId="0" fontId="10" fillId="4" borderId="0" xfId="0" applyFont="1" applyFill="1" applyBorder="1" applyAlignment="1">
      <alignment horizontal="left" vertical="center" wrapText="1"/>
    </xf>
    <xf numFmtId="0" fontId="10" fillId="3" borderId="0" xfId="0" applyFont="1" applyFill="1" applyBorder="1" applyAlignment="1">
      <alignment horizontal="left" vertical="center" wrapText="1"/>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6" fillId="3" borderId="0" xfId="0" applyFont="1" applyFill="1" applyBorder="1" applyAlignment="1">
      <alignment horizontal="center" vertical="center"/>
    </xf>
    <xf numFmtId="0" fontId="6" fillId="4" borderId="0" xfId="0" applyFont="1" applyFill="1" applyBorder="1" applyAlignment="1">
      <alignment horizontal="left" vertical="center"/>
    </xf>
    <xf numFmtId="0" fontId="6" fillId="3" borderId="0" xfId="0" applyFont="1" applyFill="1" applyBorder="1" applyAlignment="1">
      <alignment horizontal="left" vertical="center"/>
    </xf>
    <xf numFmtId="0" fontId="4" fillId="0" borderId="0" xfId="0" applyFont="1" applyFill="1" applyAlignment="1">
      <alignment horizontal="left" vertical="center" wrapText="1"/>
    </xf>
    <xf numFmtId="0" fontId="1" fillId="0" borderId="0" xfId="0" applyFont="1" applyFill="1" applyAlignment="1">
      <alignment horizontal="left" vertical="center"/>
    </xf>
    <xf numFmtId="0" fontId="1" fillId="0" borderId="0" xfId="0" applyFont="1" applyFill="1" applyAlignment="1">
      <alignment horizontal="center" vertical="center"/>
    </xf>
    <xf numFmtId="0" fontId="5" fillId="6" borderId="0" xfId="0" applyFont="1" applyFill="1" applyAlignment="1">
      <alignment horizontal="center" vertical="center" wrapText="1"/>
    </xf>
    <xf numFmtId="0" fontId="6" fillId="6" borderId="0" xfId="0" applyFont="1" applyFill="1" applyBorder="1" applyAlignment="1">
      <alignment vertical="center"/>
    </xf>
    <xf numFmtId="0" fontId="6" fillId="6" borderId="0" xfId="0" applyFont="1" applyFill="1" applyBorder="1" applyAlignment="1">
      <alignment horizontal="center" vertical="center"/>
    </xf>
    <xf numFmtId="0" fontId="4" fillId="2" borderId="0" xfId="0" applyFont="1" applyFill="1" applyAlignment="1">
      <alignment vertical="center" wrapText="1"/>
    </xf>
    <xf numFmtId="0" fontId="1"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center" vertical="center" wrapText="1"/>
    </xf>
    <xf numFmtId="0" fontId="4" fillId="2" borderId="0" xfId="0" applyFont="1" applyFill="1" applyAlignment="1">
      <alignment vertical="center" wrapText="1"/>
    </xf>
    <xf numFmtId="0" fontId="1"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center" vertical="center" wrapText="1"/>
    </xf>
    <xf numFmtId="0" fontId="4" fillId="2" borderId="0" xfId="0" applyFont="1" applyFill="1" applyAlignment="1">
      <alignment horizontal="left" vertical="center" wrapText="1"/>
    </xf>
    <xf numFmtId="164" fontId="1" fillId="3" borderId="1" xfId="0" applyNumberFormat="1" applyFont="1" applyFill="1" applyBorder="1" applyAlignment="1">
      <alignment horizontal="center" vertical="center" wrapText="1"/>
    </xf>
    <xf numFmtId="2" fontId="1" fillId="4" borderId="1" xfId="0" applyNumberFormat="1" applyFont="1" applyFill="1" applyBorder="1" applyAlignment="1">
      <alignment horizontal="center" vertical="center"/>
    </xf>
    <xf numFmtId="1" fontId="1" fillId="3" borderId="2" xfId="0" applyNumberFormat="1" applyFont="1" applyFill="1" applyBorder="1" applyAlignment="1">
      <alignment horizontal="center"/>
    </xf>
    <xf numFmtId="1" fontId="1" fillId="3" borderId="3" xfId="0" applyNumberFormat="1" applyFont="1" applyFill="1" applyBorder="1" applyAlignment="1">
      <alignment horizontal="center"/>
    </xf>
    <xf numFmtId="2" fontId="1" fillId="3" borderId="2" xfId="0" applyNumberFormat="1" applyFont="1" applyFill="1" applyBorder="1" applyAlignment="1">
      <alignment horizontal="left" vertical="center" wrapText="1"/>
    </xf>
    <xf numFmtId="2" fontId="1" fillId="3" borderId="3" xfId="0" applyNumberFormat="1" applyFont="1" applyFill="1" applyBorder="1" applyAlignment="1">
      <alignment horizontal="left" vertical="center" wrapText="1"/>
    </xf>
    <xf numFmtId="2" fontId="0" fillId="0" borderId="0" xfId="0" applyNumberFormat="1" applyAlignment="1">
      <alignment horizontal="left" vertical="center"/>
    </xf>
    <xf numFmtId="2" fontId="1" fillId="3" borderId="3" xfId="0" applyNumberFormat="1" applyFont="1" applyFill="1" applyBorder="1" applyAlignment="1">
      <alignment horizontal="left" vertical="center"/>
    </xf>
    <xf numFmtId="1" fontId="1" fillId="3" borderId="3" xfId="0" applyNumberFormat="1" applyFont="1" applyFill="1" applyBorder="1" applyAlignment="1">
      <alignment horizontal="left" vertical="center"/>
    </xf>
    <xf numFmtId="1" fontId="1" fillId="3" borderId="4" xfId="0" applyNumberFormat="1" applyFont="1" applyFill="1" applyBorder="1" applyAlignment="1">
      <alignment horizontal="left" vertical="center"/>
    </xf>
    <xf numFmtId="2" fontId="0" fillId="7" borderId="0" xfId="0" applyNumberFormat="1" applyFont="1" applyFill="1" applyAlignment="1">
      <alignment horizontal="left" vertical="center"/>
    </xf>
    <xf numFmtId="2" fontId="0" fillId="8" borderId="0" xfId="0" applyNumberFormat="1" applyFont="1" applyFill="1" applyAlignment="1">
      <alignment horizontal="left" vertical="center"/>
    </xf>
    <xf numFmtId="2" fontId="0" fillId="0" borderId="0" xfId="0" applyNumberFormat="1" applyFont="1" applyFill="1" applyAlignment="1">
      <alignment horizontal="left" vertical="center"/>
    </xf>
    <xf numFmtId="2" fontId="6" fillId="9" borderId="0" xfId="0" applyNumberFormat="1" applyFont="1" applyFill="1" applyAlignment="1">
      <alignment horizontal="left" vertical="center"/>
    </xf>
    <xf numFmtId="2" fontId="1" fillId="9" borderId="0" xfId="0" applyNumberFormat="1" applyFont="1" applyFill="1" applyAlignment="1">
      <alignment horizontal="left" vertical="center"/>
    </xf>
    <xf numFmtId="0" fontId="1" fillId="10" borderId="0" xfId="0" applyFont="1" applyFill="1" applyAlignment="1">
      <alignment horizontal="center" vertical="center"/>
    </xf>
    <xf numFmtId="0" fontId="1" fillId="10" borderId="0" xfId="0" applyFont="1" applyFill="1" applyAlignment="1">
      <alignment vertical="center"/>
    </xf>
    <xf numFmtId="0" fontId="6" fillId="0" borderId="0" xfId="0" applyFont="1" applyFill="1" applyBorder="1" applyAlignment="1">
      <alignment vertical="center"/>
    </xf>
    <xf numFmtId="0" fontId="6" fillId="0" borderId="0" xfId="0" applyFont="1" applyFill="1" applyBorder="1" applyAlignment="1">
      <alignment horizontal="right" vertical="center"/>
    </xf>
    <xf numFmtId="0" fontId="6" fillId="0" borderId="0" xfId="0" applyFont="1" applyFill="1" applyBorder="1" applyAlignment="1">
      <alignment horizontal="left" vertical="center"/>
    </xf>
    <xf numFmtId="0" fontId="0" fillId="0" borderId="0" xfId="0" applyFill="1" applyBorder="1" applyAlignment="1">
      <alignment vertical="center"/>
    </xf>
    <xf numFmtId="2" fontId="1" fillId="4" borderId="3" xfId="0" applyNumberFormat="1" applyFont="1" applyFill="1" applyBorder="1" applyAlignment="1">
      <alignment horizontal="left" vertical="center"/>
    </xf>
    <xf numFmtId="2" fontId="1" fillId="4" borderId="4" xfId="0" applyNumberFormat="1" applyFont="1" applyFill="1" applyBorder="1" applyAlignment="1">
      <alignment horizontal="left" vertical="center"/>
    </xf>
    <xf numFmtId="2" fontId="2" fillId="2" borderId="0" xfId="0" applyNumberFormat="1" applyFont="1" applyFill="1" applyAlignment="1">
      <alignment horizontal="left" vertical="center"/>
    </xf>
    <xf numFmtId="2" fontId="1" fillId="6" borderId="0" xfId="0" applyNumberFormat="1" applyFont="1" applyFill="1" applyAlignment="1">
      <alignment horizontal="left" vertical="center"/>
    </xf>
    <xf numFmtId="2" fontId="1" fillId="12" borderId="0" xfId="0" applyNumberFormat="1" applyFont="1" applyFill="1" applyAlignment="1">
      <alignment horizontal="left" vertical="center"/>
    </xf>
    <xf numFmtId="2" fontId="1" fillId="11" borderId="0" xfId="0" applyNumberFormat="1" applyFont="1" applyFill="1" applyAlignment="1">
      <alignment horizontal="left" vertical="center"/>
    </xf>
    <xf numFmtId="2" fontId="1" fillId="0" borderId="0" xfId="0" applyNumberFormat="1" applyFont="1" applyAlignment="1">
      <alignment horizontal="left" vertical="center"/>
    </xf>
    <xf numFmtId="2" fontId="2" fillId="0" borderId="0" xfId="0" applyNumberFormat="1" applyFont="1" applyAlignment="1">
      <alignment horizontal="left" vertical="center"/>
    </xf>
    <xf numFmtId="2" fontId="1" fillId="4" borderId="2" xfId="0" applyNumberFormat="1" applyFont="1" applyFill="1" applyBorder="1" applyAlignment="1">
      <alignment horizontal="left" vertical="center" wrapText="1"/>
    </xf>
    <xf numFmtId="2" fontId="1" fillId="4" borderId="3" xfId="0" applyNumberFormat="1" applyFont="1" applyFill="1" applyBorder="1" applyAlignment="1">
      <alignment horizontal="left" vertical="center" wrapText="1"/>
    </xf>
    <xf numFmtId="2" fontId="0" fillId="13" borderId="0" xfId="0" applyNumberFormat="1" applyFont="1" applyFill="1" applyAlignment="1">
      <alignment horizontal="left" vertical="center"/>
    </xf>
    <xf numFmtId="2" fontId="2" fillId="2" borderId="0" xfId="0" applyNumberFormat="1" applyFont="1" applyFill="1" applyAlignment="1">
      <alignment horizontal="left" vertical="center"/>
    </xf>
    <xf numFmtId="0" fontId="1" fillId="2" borderId="0" xfId="0" applyFont="1" applyFill="1" applyAlignment="1">
      <alignment horizontal="center"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1" fillId="2" borderId="0" xfId="0" applyFont="1" applyFill="1" applyAlignment="1">
      <alignment horizontal="left" vertical="center"/>
    </xf>
    <xf numFmtId="0" fontId="7" fillId="6" borderId="0" xfId="0" applyFont="1" applyFill="1" applyAlignment="1">
      <alignment horizontal="left" vertical="center" wrapText="1"/>
    </xf>
    <xf numFmtId="0" fontId="7" fillId="5" borderId="0" xfId="0" applyFont="1" applyFill="1" applyAlignment="1">
      <alignment vertical="center" wrapText="1"/>
    </xf>
    <xf numFmtId="2" fontId="1" fillId="3" borderId="2" xfId="0" applyNumberFormat="1" applyFont="1" applyFill="1" applyBorder="1" applyAlignment="1">
      <alignment horizontal="center" vertical="center" wrapText="1"/>
    </xf>
    <xf numFmtId="2" fontId="1" fillId="3" borderId="3" xfId="0" applyNumberFormat="1" applyFont="1" applyFill="1" applyBorder="1" applyAlignment="1">
      <alignment horizontal="center" vertical="center" wrapText="1"/>
    </xf>
    <xf numFmtId="2" fontId="1" fillId="3" borderId="4" xfId="0" applyNumberFormat="1"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164" fontId="2" fillId="3" borderId="3" xfId="0" applyNumberFormat="1" applyFont="1" applyFill="1" applyBorder="1" applyAlignment="1">
      <alignment horizontal="center" vertical="center" wrapText="1"/>
    </xf>
    <xf numFmtId="164" fontId="2"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2" borderId="6" xfId="0" applyFont="1" applyFill="1" applyBorder="1" applyAlignment="1">
      <alignment horizontal="center"/>
    </xf>
    <xf numFmtId="0" fontId="9" fillId="2" borderId="0" xfId="0" applyFont="1" applyFill="1" applyAlignment="1">
      <alignment horizontal="center"/>
    </xf>
    <xf numFmtId="0" fontId="1" fillId="2" borderId="0" xfId="1" applyFont="1" applyFill="1" applyAlignment="1">
      <alignment horizontal="left" vertical="center"/>
    </xf>
    <xf numFmtId="0" fontId="5" fillId="14" borderId="0" xfId="0" applyFont="1" applyFill="1" applyAlignment="1">
      <alignment horizontal="center" vertical="center" wrapText="1"/>
    </xf>
    <xf numFmtId="0" fontId="7" fillId="14" borderId="0" xfId="0" applyFont="1" applyFill="1" applyAlignment="1">
      <alignment vertical="center" wrapText="1"/>
    </xf>
    <xf numFmtId="0" fontId="2" fillId="14" borderId="1" xfId="0" applyFont="1" applyFill="1" applyBorder="1" applyAlignment="1">
      <alignment horizontal="left" vertical="center" wrapText="1"/>
    </xf>
    <xf numFmtId="0" fontId="2" fillId="14" borderId="1" xfId="0" applyFont="1" applyFill="1" applyBorder="1" applyAlignment="1">
      <alignment horizontal="center" vertical="center" wrapText="1"/>
    </xf>
    <xf numFmtId="1" fontId="2" fillId="14" borderId="3" xfId="0" applyNumberFormat="1" applyFont="1" applyFill="1" applyBorder="1" applyAlignment="1">
      <alignment horizontal="center" vertical="center" wrapText="1"/>
    </xf>
    <xf numFmtId="1" fontId="2" fillId="14" borderId="1" xfId="0" applyNumberFormat="1" applyFont="1" applyFill="1" applyBorder="1" applyAlignment="1">
      <alignment horizontal="center" vertical="center" wrapText="1"/>
    </xf>
    <xf numFmtId="2" fontId="11" fillId="15" borderId="0" xfId="0" applyNumberFormat="1" applyFont="1" applyFill="1" applyAlignment="1">
      <alignment horizontal="left" vertical="center"/>
    </xf>
    <xf numFmtId="2" fontId="12" fillId="2" borderId="0" xfId="0" applyNumberFormat="1" applyFont="1" applyFill="1" applyAlignment="1">
      <alignment horizontal="left" vertical="center"/>
    </xf>
    <xf numFmtId="2" fontId="2" fillId="4" borderId="0" xfId="0" applyNumberFormat="1" applyFont="1" applyFill="1" applyAlignment="1">
      <alignment horizontal="left" vertical="center"/>
    </xf>
    <xf numFmtId="2" fontId="2" fillId="4" borderId="0" xfId="0" applyNumberFormat="1" applyFont="1" applyFill="1" applyAlignment="1">
      <alignment horizontal="left" vertical="center"/>
    </xf>
    <xf numFmtId="2" fontId="12" fillId="4" borderId="0" xfId="0" applyNumberFormat="1" applyFont="1" applyFill="1" applyAlignment="1">
      <alignment horizontal="left" vertical="center"/>
    </xf>
  </cellXfs>
  <cellStyles count="2">
    <cellStyle name="Hiperlink" xfId="1" builtinId="8"/>
    <cellStyle name="Normal" xfId="0" builtinId="0"/>
  </cellStyles>
  <dxfs count="0"/>
  <tableStyles count="0" defaultTableStyle="TableStyleMedium2" defaultPivotStyle="PivotStyleLight16"/>
  <colors>
    <mruColors>
      <color rgb="FF003366"/>
      <color rgb="FF66FF33"/>
      <color rgb="FFFF0066"/>
      <color rgb="FFCC0066"/>
      <color rgb="FF00CCFF"/>
      <color rgb="FFD60093"/>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ttp://databank.worldbank.org/data/reports.aspx?source=world-development-indicators" TargetMode="External"/><Relationship Id="rId5" Type="http://schemas.microsoft.com/office/2007/relationships/hdphoto" Target="../media/hdphoto2.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323850</xdr:colOff>
      <xdr:row>9</xdr:row>
      <xdr:rowOff>466725</xdr:rowOff>
    </xdr:from>
    <xdr:to>
      <xdr:col>3</xdr:col>
      <xdr:colOff>38100</xdr:colOff>
      <xdr:row>10</xdr:row>
      <xdr:rowOff>353587</xdr:rowOff>
    </xdr:to>
    <xdr:pic>
      <xdr:nvPicPr>
        <xdr:cNvPr id="2" name="irc_mi" descr="https://upload.wikimedia.org/wikipedia/pt/7/74/World_Bank_logo.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BEBA8EAE-BF5A-486C-A8C5-ECC9F3942E4B}">
              <a14:imgProps xmlns:a14="http://schemas.microsoft.com/office/drawing/2010/main">
                <a14:imgLayer r:embed="rId3">
                  <a14:imgEffect>
                    <a14:brightnessContrast bright="76000" contrast="-33000"/>
                  </a14:imgEffect>
                </a14:imgLayer>
              </a14:imgProps>
            </a:ext>
            <a:ext uri="{28A0092B-C50C-407E-A947-70E740481C1C}">
              <a14:useLocalDpi xmlns:a14="http://schemas.microsoft.com/office/drawing/2010/main" val="0"/>
            </a:ext>
          </a:extLst>
        </a:blip>
        <a:srcRect/>
        <a:stretch>
          <a:fillRect/>
        </a:stretch>
      </xdr:blipFill>
      <xdr:spPr bwMode="auto">
        <a:xfrm>
          <a:off x="323850" y="13458825"/>
          <a:ext cx="3228975" cy="63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3257550</xdr:colOff>
      <xdr:row>0</xdr:row>
      <xdr:rowOff>66675</xdr:rowOff>
    </xdr:from>
    <xdr:to>
      <xdr:col>4</xdr:col>
      <xdr:colOff>5133975</xdr:colOff>
      <xdr:row>0</xdr:row>
      <xdr:rowOff>438150</xdr:rowOff>
    </xdr:to>
    <xdr:pic>
      <xdr:nvPicPr>
        <xdr:cNvPr id="3" name="irc_mi" descr="https://upload.wikimedia.org/wikipedia/pt/7/74/World_Bank_logo.png">
          <a:hlinkClick xmlns:r="http://schemas.openxmlformats.org/officeDocument/2006/relationships" r:id="rId1"/>
        </xdr:cNvPr>
        <xdr:cNvPicPr>
          <a:picLocks noChangeArrowheads="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rightnessContrast bright="100000" contrast="100000"/>
                  </a14:imgEffect>
                </a14:imgLayer>
              </a14:imgProps>
            </a:ext>
            <a:ext uri="{28A0092B-C50C-407E-A947-70E740481C1C}">
              <a14:useLocalDpi xmlns:a14="http://schemas.microsoft.com/office/drawing/2010/main" val="0"/>
            </a:ext>
          </a:extLst>
        </a:blip>
        <a:srcRect/>
        <a:stretch>
          <a:fillRect/>
        </a:stretch>
      </xdr:blipFill>
      <xdr:spPr bwMode="auto">
        <a:xfrm>
          <a:off x="10163175" y="66675"/>
          <a:ext cx="18764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runocandea@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brunocandea@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brunocandea@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runocandea@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brunocandea@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brunocandea@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brunocandea@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brunocandea@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brunocandea@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brunocande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221"/>
  <sheetViews>
    <sheetView showGridLines="0" tabSelected="1" workbookViewId="0"/>
  </sheetViews>
  <sheetFormatPr defaultRowHeight="15" x14ac:dyDescent="0.25"/>
  <cols>
    <col min="1" max="1" width="30.7109375" style="79" customWidth="1"/>
    <col min="2" max="3" width="20.7109375" style="79" customWidth="1"/>
    <col min="4" max="5" width="20.7109375" style="82" customWidth="1"/>
    <col min="6" max="6" width="6.5703125" style="79" customWidth="1"/>
    <col min="7" max="7" width="32.5703125" style="79" customWidth="1"/>
    <col min="8" max="16384" width="9.140625" style="79"/>
  </cols>
  <sheetData>
    <row r="1" spans="1:16" s="2" customFormat="1" ht="60" customHeight="1" x14ac:dyDescent="0.25">
      <c r="A1" s="90" t="s">
        <v>447</v>
      </c>
      <c r="B1" s="139" t="s">
        <v>518</v>
      </c>
      <c r="C1" s="139"/>
      <c r="D1" s="139"/>
      <c r="E1" s="139"/>
      <c r="F1" s="139"/>
      <c r="G1" s="139"/>
      <c r="H1" s="139"/>
      <c r="I1" s="139"/>
      <c r="J1" s="139"/>
      <c r="K1" s="139"/>
      <c r="L1" s="139"/>
      <c r="M1" s="139"/>
      <c r="N1" s="139"/>
      <c r="O1" s="139"/>
      <c r="P1" s="139"/>
    </row>
    <row r="2" spans="1:16" s="2" customFormat="1" ht="30" customHeight="1" x14ac:dyDescent="0.25">
      <c r="A2" s="31" t="s">
        <v>441</v>
      </c>
      <c r="B2" s="136" t="s">
        <v>550</v>
      </c>
      <c r="C2" s="136"/>
      <c r="D2" s="75"/>
      <c r="E2" s="3"/>
      <c r="F2" s="3"/>
      <c r="G2" s="3"/>
      <c r="H2" s="3"/>
      <c r="I2" s="3"/>
      <c r="J2" s="135"/>
      <c r="K2" s="135"/>
      <c r="L2" s="78"/>
      <c r="M2" s="78"/>
      <c r="N2" s="78"/>
      <c r="O2" s="78"/>
      <c r="P2" s="78"/>
    </row>
    <row r="3" spans="1:16" s="2" customFormat="1" ht="30" customHeight="1" x14ac:dyDescent="0.25">
      <c r="A3" s="31" t="s">
        <v>448</v>
      </c>
      <c r="B3" s="137" t="str">
        <f>("br.linkedin.com/in/brunocandea/en")</f>
        <v>br.linkedin.com/in/brunocandea/en</v>
      </c>
      <c r="C3" s="137"/>
      <c r="D3" s="76"/>
      <c r="E3" s="3"/>
      <c r="F3" s="3"/>
      <c r="G3" s="78"/>
      <c r="H3" s="30"/>
      <c r="I3" s="30"/>
      <c r="J3" s="78"/>
      <c r="K3" s="78"/>
      <c r="L3" s="78"/>
      <c r="M3" s="78"/>
      <c r="N3" s="78"/>
      <c r="O3" s="78"/>
      <c r="P3" s="78"/>
    </row>
    <row r="4" spans="1:16" s="2" customFormat="1" ht="30" customHeight="1" x14ac:dyDescent="0.25">
      <c r="A4" s="31" t="s">
        <v>449</v>
      </c>
      <c r="B4" s="152" t="s">
        <v>551</v>
      </c>
      <c r="C4" s="138"/>
      <c r="D4" s="77"/>
      <c r="E4" s="3"/>
      <c r="F4" s="3"/>
      <c r="G4" s="78"/>
      <c r="H4" s="30"/>
      <c r="I4" s="30"/>
      <c r="J4" s="78"/>
      <c r="K4" s="78"/>
      <c r="L4" s="78"/>
      <c r="M4" s="78"/>
      <c r="N4" s="78"/>
      <c r="O4" s="78"/>
      <c r="P4" s="78"/>
    </row>
    <row r="5" spans="1:16" s="6" customFormat="1" ht="23.25" customHeight="1" x14ac:dyDescent="0.25">
      <c r="B5" s="87"/>
      <c r="D5" s="88"/>
      <c r="E5" s="88"/>
      <c r="F5" s="88"/>
      <c r="G5" s="10"/>
      <c r="H5" s="89"/>
      <c r="I5" s="89"/>
      <c r="J5" s="10"/>
      <c r="K5" s="10"/>
      <c r="L5" s="10"/>
      <c r="M5" s="10"/>
      <c r="N5" s="10"/>
      <c r="O5" s="10"/>
      <c r="P5" s="10"/>
    </row>
    <row r="6" spans="1:16" ht="39.950000000000003" customHeight="1" x14ac:dyDescent="0.25">
      <c r="A6" s="91" t="s">
        <v>300</v>
      </c>
      <c r="B6" s="91" t="s">
        <v>415</v>
      </c>
      <c r="C6" s="91" t="s">
        <v>512</v>
      </c>
      <c r="D6" s="92" t="s">
        <v>511</v>
      </c>
      <c r="E6" s="92" t="s">
        <v>517</v>
      </c>
      <c r="G6" s="119"/>
      <c r="H6" s="120"/>
    </row>
    <row r="7" spans="1:16" ht="30" customHeight="1" x14ac:dyDescent="0.25">
      <c r="A7" s="80" t="s">
        <v>334</v>
      </c>
      <c r="B7" s="85" t="s">
        <v>254</v>
      </c>
      <c r="C7" s="80" t="s">
        <v>495</v>
      </c>
      <c r="D7" s="83" t="str">
        <f>IF(C7="Low income", "A", IF(C7="Lower middle income", "B", IF(C7="Upper middle income", "B", IF(C7 = "High income: nonOECD", "C", IF(C7 = "High income: OECD", "D", "")))))</f>
        <v>A</v>
      </c>
      <c r="E7" s="83">
        <f>IF(D7="D", 1, 0)</f>
        <v>0</v>
      </c>
      <c r="G7" s="121"/>
      <c r="H7" s="120"/>
    </row>
    <row r="8" spans="1:16" ht="30" customHeight="1" x14ac:dyDescent="0.25">
      <c r="A8" s="81" t="s">
        <v>296</v>
      </c>
      <c r="B8" s="86" t="s">
        <v>115</v>
      </c>
      <c r="C8" s="81" t="s">
        <v>496</v>
      </c>
      <c r="D8" s="84" t="str">
        <f t="shared" ref="D8:D71" si="0">IF(C8="Low income", "A", IF(C8="Lower middle income", "B", IF(C8="Upper middle income", "B", IF(C8 = "High income: nonOECD", "C", IF(C8 = "High income: OECD", "D", "")))))</f>
        <v>B</v>
      </c>
      <c r="E8" s="84">
        <f t="shared" ref="E8:E71" si="1">IF(D8="D", 1, 0)</f>
        <v>0</v>
      </c>
      <c r="G8" s="121"/>
      <c r="H8" s="120"/>
    </row>
    <row r="9" spans="1:16" ht="30" customHeight="1" x14ac:dyDescent="0.25">
      <c r="A9" s="80" t="s">
        <v>136</v>
      </c>
      <c r="B9" s="85" t="s">
        <v>248</v>
      </c>
      <c r="C9" s="80" t="s">
        <v>496</v>
      </c>
      <c r="D9" s="83" t="str">
        <f t="shared" si="0"/>
        <v>B</v>
      </c>
      <c r="E9" s="83">
        <f t="shared" si="1"/>
        <v>0</v>
      </c>
      <c r="G9" s="121"/>
      <c r="H9" s="120"/>
    </row>
    <row r="10" spans="1:16" ht="30" customHeight="1" x14ac:dyDescent="0.25">
      <c r="A10" s="81" t="s">
        <v>74</v>
      </c>
      <c r="B10" s="86" t="s">
        <v>202</v>
      </c>
      <c r="C10" s="81" t="s">
        <v>496</v>
      </c>
      <c r="D10" s="84" t="str">
        <f t="shared" si="0"/>
        <v>B</v>
      </c>
      <c r="E10" s="84">
        <f t="shared" si="1"/>
        <v>0</v>
      </c>
      <c r="G10" s="122"/>
      <c r="H10" s="122"/>
    </row>
    <row r="11" spans="1:16" ht="30" customHeight="1" x14ac:dyDescent="0.25">
      <c r="A11" s="80" t="s">
        <v>298</v>
      </c>
      <c r="B11" s="85" t="s">
        <v>150</v>
      </c>
      <c r="C11" s="80" t="s">
        <v>497</v>
      </c>
      <c r="D11" s="83" t="str">
        <f t="shared" si="0"/>
        <v>C</v>
      </c>
      <c r="E11" s="83">
        <f t="shared" si="1"/>
        <v>0</v>
      </c>
      <c r="G11" s="121"/>
      <c r="H11" s="120"/>
    </row>
    <row r="12" spans="1:16" ht="30" customHeight="1" x14ac:dyDescent="0.25">
      <c r="A12" s="81" t="s">
        <v>31</v>
      </c>
      <c r="B12" s="86" t="s">
        <v>275</v>
      </c>
      <c r="C12" s="81" t="s">
        <v>496</v>
      </c>
      <c r="D12" s="84" t="str">
        <f t="shared" si="0"/>
        <v>B</v>
      </c>
      <c r="E12" s="84">
        <f t="shared" si="1"/>
        <v>0</v>
      </c>
      <c r="G12" s="119"/>
      <c r="H12" s="120"/>
    </row>
    <row r="13" spans="1:16" ht="30" customHeight="1" x14ac:dyDescent="0.25">
      <c r="A13" s="80" t="s">
        <v>157</v>
      </c>
      <c r="B13" s="85" t="s">
        <v>152</v>
      </c>
      <c r="C13" s="80" t="s">
        <v>497</v>
      </c>
      <c r="D13" s="83" t="str">
        <f t="shared" si="0"/>
        <v>C</v>
      </c>
      <c r="E13" s="83">
        <f t="shared" si="1"/>
        <v>0</v>
      </c>
      <c r="G13" s="121"/>
      <c r="H13" s="120"/>
    </row>
    <row r="14" spans="1:16" ht="30" customHeight="1" x14ac:dyDescent="0.25">
      <c r="A14" s="81" t="s">
        <v>161</v>
      </c>
      <c r="B14" s="86" t="s">
        <v>137</v>
      </c>
      <c r="C14" s="81" t="s">
        <v>497</v>
      </c>
      <c r="D14" s="84" t="str">
        <f t="shared" si="0"/>
        <v>C</v>
      </c>
      <c r="E14" s="84">
        <f t="shared" si="1"/>
        <v>0</v>
      </c>
    </row>
    <row r="15" spans="1:16" ht="30" customHeight="1" x14ac:dyDescent="0.25">
      <c r="A15" s="80" t="s">
        <v>172</v>
      </c>
      <c r="B15" s="85" t="s">
        <v>104</v>
      </c>
      <c r="C15" s="80" t="s">
        <v>498</v>
      </c>
      <c r="D15" s="83" t="str">
        <f t="shared" si="0"/>
        <v>B</v>
      </c>
      <c r="E15" s="83">
        <f t="shared" si="1"/>
        <v>0</v>
      </c>
    </row>
    <row r="16" spans="1:16" ht="30" customHeight="1" x14ac:dyDescent="0.25">
      <c r="A16" s="81" t="s">
        <v>404</v>
      </c>
      <c r="B16" s="86" t="s">
        <v>52</v>
      </c>
      <c r="C16" s="81" t="s">
        <v>497</v>
      </c>
      <c r="D16" s="84" t="str">
        <f t="shared" si="0"/>
        <v>C</v>
      </c>
      <c r="E16" s="84">
        <f t="shared" si="1"/>
        <v>0</v>
      </c>
    </row>
    <row r="17" spans="1:5" ht="30" customHeight="1" x14ac:dyDescent="0.25">
      <c r="A17" s="80" t="s">
        <v>348</v>
      </c>
      <c r="B17" s="85" t="s">
        <v>357</v>
      </c>
      <c r="C17" s="80" t="s">
        <v>499</v>
      </c>
      <c r="D17" s="83" t="str">
        <f t="shared" si="0"/>
        <v>D</v>
      </c>
      <c r="E17" s="83">
        <f t="shared" si="1"/>
        <v>1</v>
      </c>
    </row>
    <row r="18" spans="1:5" ht="30" customHeight="1" x14ac:dyDescent="0.25">
      <c r="A18" s="81" t="s">
        <v>206</v>
      </c>
      <c r="B18" s="86" t="s">
        <v>252</v>
      </c>
      <c r="C18" s="81" t="s">
        <v>499</v>
      </c>
      <c r="D18" s="84" t="str">
        <f t="shared" si="0"/>
        <v>D</v>
      </c>
      <c r="E18" s="84">
        <f t="shared" si="1"/>
        <v>1</v>
      </c>
    </row>
    <row r="19" spans="1:5" ht="30" customHeight="1" x14ac:dyDescent="0.25">
      <c r="A19" s="80" t="s">
        <v>368</v>
      </c>
      <c r="B19" s="85" t="s">
        <v>146</v>
      </c>
      <c r="C19" s="80" t="s">
        <v>496</v>
      </c>
      <c r="D19" s="83" t="str">
        <f t="shared" si="0"/>
        <v>B</v>
      </c>
      <c r="E19" s="83">
        <f t="shared" si="1"/>
        <v>0</v>
      </c>
    </row>
    <row r="20" spans="1:5" ht="30" customHeight="1" x14ac:dyDescent="0.25">
      <c r="A20" s="81" t="s">
        <v>253</v>
      </c>
      <c r="B20" s="86" t="s">
        <v>250</v>
      </c>
      <c r="C20" s="81" t="s">
        <v>497</v>
      </c>
      <c r="D20" s="84" t="str">
        <f t="shared" si="0"/>
        <v>C</v>
      </c>
      <c r="E20" s="84">
        <f t="shared" si="1"/>
        <v>0</v>
      </c>
    </row>
    <row r="21" spans="1:5" ht="30" customHeight="1" x14ac:dyDescent="0.25">
      <c r="A21" s="80" t="s">
        <v>370</v>
      </c>
      <c r="B21" s="85" t="s">
        <v>184</v>
      </c>
      <c r="C21" s="80" t="s">
        <v>497</v>
      </c>
      <c r="D21" s="83" t="str">
        <f t="shared" si="0"/>
        <v>C</v>
      </c>
      <c r="E21" s="83">
        <f t="shared" si="1"/>
        <v>0</v>
      </c>
    </row>
    <row r="22" spans="1:5" ht="30" customHeight="1" x14ac:dyDescent="0.25">
      <c r="A22" s="81" t="s">
        <v>325</v>
      </c>
      <c r="B22" s="86" t="s">
        <v>201</v>
      </c>
      <c r="C22" s="81" t="s">
        <v>498</v>
      </c>
      <c r="D22" s="84" t="str">
        <f t="shared" si="0"/>
        <v>B</v>
      </c>
      <c r="E22" s="84">
        <f t="shared" si="1"/>
        <v>0</v>
      </c>
    </row>
    <row r="23" spans="1:5" ht="30" customHeight="1" x14ac:dyDescent="0.25">
      <c r="A23" s="80" t="s">
        <v>171</v>
      </c>
      <c r="B23" s="85" t="s">
        <v>35</v>
      </c>
      <c r="C23" s="80" t="s">
        <v>497</v>
      </c>
      <c r="D23" s="83" t="str">
        <f t="shared" si="0"/>
        <v>C</v>
      </c>
      <c r="E23" s="83">
        <f t="shared" si="1"/>
        <v>0</v>
      </c>
    </row>
    <row r="24" spans="1:5" ht="30" customHeight="1" x14ac:dyDescent="0.25">
      <c r="A24" s="81" t="s">
        <v>372</v>
      </c>
      <c r="B24" s="86" t="s">
        <v>388</v>
      </c>
      <c r="C24" s="81" t="s">
        <v>496</v>
      </c>
      <c r="D24" s="84" t="str">
        <f t="shared" si="0"/>
        <v>B</v>
      </c>
      <c r="E24" s="84">
        <f t="shared" si="1"/>
        <v>0</v>
      </c>
    </row>
    <row r="25" spans="1:5" ht="30" customHeight="1" x14ac:dyDescent="0.25">
      <c r="A25" s="80" t="s">
        <v>380</v>
      </c>
      <c r="B25" s="85" t="s">
        <v>378</v>
      </c>
      <c r="C25" s="80" t="s">
        <v>499</v>
      </c>
      <c r="D25" s="83" t="str">
        <f t="shared" si="0"/>
        <v>D</v>
      </c>
      <c r="E25" s="83">
        <f t="shared" si="1"/>
        <v>1</v>
      </c>
    </row>
    <row r="26" spans="1:5" ht="30" customHeight="1" x14ac:dyDescent="0.25">
      <c r="A26" s="81" t="s">
        <v>391</v>
      </c>
      <c r="B26" s="86" t="s">
        <v>318</v>
      </c>
      <c r="C26" s="81" t="s">
        <v>496</v>
      </c>
      <c r="D26" s="84" t="str">
        <f t="shared" si="0"/>
        <v>B</v>
      </c>
      <c r="E26" s="84">
        <f t="shared" si="1"/>
        <v>0</v>
      </c>
    </row>
    <row r="27" spans="1:5" ht="30" customHeight="1" x14ac:dyDescent="0.25">
      <c r="A27" s="80" t="s">
        <v>197</v>
      </c>
      <c r="B27" s="85" t="s">
        <v>340</v>
      </c>
      <c r="C27" s="80" t="s">
        <v>495</v>
      </c>
      <c r="D27" s="83" t="str">
        <f t="shared" si="0"/>
        <v>A</v>
      </c>
      <c r="E27" s="83">
        <f t="shared" si="1"/>
        <v>0</v>
      </c>
    </row>
    <row r="28" spans="1:5" ht="30" customHeight="1" x14ac:dyDescent="0.25">
      <c r="A28" s="81" t="s">
        <v>81</v>
      </c>
      <c r="B28" s="86" t="s">
        <v>333</v>
      </c>
      <c r="C28" s="81" t="s">
        <v>497</v>
      </c>
      <c r="D28" s="84" t="str">
        <f t="shared" si="0"/>
        <v>C</v>
      </c>
      <c r="E28" s="84">
        <f t="shared" si="1"/>
        <v>0</v>
      </c>
    </row>
    <row r="29" spans="1:5" ht="30" customHeight="1" x14ac:dyDescent="0.25">
      <c r="A29" s="80" t="s">
        <v>56</v>
      </c>
      <c r="B29" s="85" t="s">
        <v>167</v>
      </c>
      <c r="C29" s="80" t="s">
        <v>498</v>
      </c>
      <c r="D29" s="83" t="str">
        <f t="shared" si="0"/>
        <v>B</v>
      </c>
      <c r="E29" s="83">
        <f t="shared" si="1"/>
        <v>0</v>
      </c>
    </row>
    <row r="30" spans="1:5" ht="30" customHeight="1" x14ac:dyDescent="0.25">
      <c r="A30" s="81" t="s">
        <v>322</v>
      </c>
      <c r="B30" s="86" t="s">
        <v>79</v>
      </c>
      <c r="C30" s="81" t="s">
        <v>498</v>
      </c>
      <c r="D30" s="84" t="str">
        <f t="shared" si="0"/>
        <v>B</v>
      </c>
      <c r="E30" s="84">
        <f t="shared" si="1"/>
        <v>0</v>
      </c>
    </row>
    <row r="31" spans="1:5" ht="30" customHeight="1" x14ac:dyDescent="0.25">
      <c r="A31" s="80" t="s">
        <v>301</v>
      </c>
      <c r="B31" s="85" t="s">
        <v>400</v>
      </c>
      <c r="C31" s="80" t="s">
        <v>496</v>
      </c>
      <c r="D31" s="83" t="str">
        <f t="shared" si="0"/>
        <v>B</v>
      </c>
      <c r="E31" s="83">
        <f t="shared" si="1"/>
        <v>0</v>
      </c>
    </row>
    <row r="32" spans="1:5" ht="30" customHeight="1" x14ac:dyDescent="0.25">
      <c r="A32" s="81" t="s">
        <v>60</v>
      </c>
      <c r="B32" s="86" t="s">
        <v>289</v>
      </c>
      <c r="C32" s="81" t="s">
        <v>496</v>
      </c>
      <c r="D32" s="84" t="str">
        <f t="shared" si="0"/>
        <v>B</v>
      </c>
      <c r="E32" s="84">
        <f t="shared" si="1"/>
        <v>0</v>
      </c>
    </row>
    <row r="33" spans="1:5" ht="30" customHeight="1" x14ac:dyDescent="0.25">
      <c r="A33" s="80" t="s">
        <v>371</v>
      </c>
      <c r="B33" s="85" t="s">
        <v>148</v>
      </c>
      <c r="C33" s="80" t="s">
        <v>496</v>
      </c>
      <c r="D33" s="83" t="str">
        <f t="shared" si="0"/>
        <v>B</v>
      </c>
      <c r="E33" s="83">
        <f t="shared" si="1"/>
        <v>0</v>
      </c>
    </row>
    <row r="34" spans="1:5" ht="30" customHeight="1" x14ac:dyDescent="0.25">
      <c r="A34" s="81" t="s">
        <v>178</v>
      </c>
      <c r="B34" s="86" t="s">
        <v>145</v>
      </c>
      <c r="C34" s="81" t="s">
        <v>497</v>
      </c>
      <c r="D34" s="84" t="str">
        <f t="shared" si="0"/>
        <v>C</v>
      </c>
      <c r="E34" s="84">
        <f t="shared" si="1"/>
        <v>0</v>
      </c>
    </row>
    <row r="35" spans="1:5" ht="30" customHeight="1" x14ac:dyDescent="0.25">
      <c r="A35" s="80" t="s">
        <v>64</v>
      </c>
      <c r="B35" s="85" t="s">
        <v>265</v>
      </c>
      <c r="C35" s="80" t="s">
        <v>496</v>
      </c>
      <c r="D35" s="83" t="str">
        <f t="shared" si="0"/>
        <v>B</v>
      </c>
      <c r="E35" s="83">
        <f t="shared" si="1"/>
        <v>0</v>
      </c>
    </row>
    <row r="36" spans="1:5" ht="30" customHeight="1" x14ac:dyDescent="0.25">
      <c r="A36" s="81" t="s">
        <v>226</v>
      </c>
      <c r="B36" s="86" t="s">
        <v>267</v>
      </c>
      <c r="C36" s="81" t="s">
        <v>495</v>
      </c>
      <c r="D36" s="84" t="str">
        <f t="shared" si="0"/>
        <v>A</v>
      </c>
      <c r="E36" s="84">
        <f t="shared" si="1"/>
        <v>0</v>
      </c>
    </row>
    <row r="37" spans="1:5" ht="30" customHeight="1" x14ac:dyDescent="0.25">
      <c r="A37" s="80" t="s">
        <v>423</v>
      </c>
      <c r="B37" s="85" t="s">
        <v>166</v>
      </c>
      <c r="C37" s="80" t="s">
        <v>495</v>
      </c>
      <c r="D37" s="83" t="str">
        <f t="shared" si="0"/>
        <v>A</v>
      </c>
      <c r="E37" s="83">
        <f t="shared" si="1"/>
        <v>0</v>
      </c>
    </row>
    <row r="38" spans="1:5" ht="30" customHeight="1" x14ac:dyDescent="0.25">
      <c r="A38" s="81" t="s">
        <v>210</v>
      </c>
      <c r="B38" s="86" t="s">
        <v>25</v>
      </c>
      <c r="C38" s="81" t="s">
        <v>495</v>
      </c>
      <c r="D38" s="84" t="str">
        <f t="shared" si="0"/>
        <v>A</v>
      </c>
      <c r="E38" s="84">
        <f t="shared" si="1"/>
        <v>0</v>
      </c>
    </row>
    <row r="39" spans="1:5" ht="30" customHeight="1" x14ac:dyDescent="0.25">
      <c r="A39" s="80" t="s">
        <v>72</v>
      </c>
      <c r="B39" s="85" t="s">
        <v>331</v>
      </c>
      <c r="C39" s="80" t="s">
        <v>498</v>
      </c>
      <c r="D39" s="83" t="str">
        <f t="shared" si="0"/>
        <v>B</v>
      </c>
      <c r="E39" s="83">
        <f t="shared" si="1"/>
        <v>0</v>
      </c>
    </row>
    <row r="40" spans="1:5" ht="30" customHeight="1" x14ac:dyDescent="0.25">
      <c r="A40" s="81" t="s">
        <v>323</v>
      </c>
      <c r="B40" s="86" t="s">
        <v>185</v>
      </c>
      <c r="C40" s="81" t="s">
        <v>499</v>
      </c>
      <c r="D40" s="84" t="str">
        <f t="shared" si="0"/>
        <v>D</v>
      </c>
      <c r="E40" s="84">
        <f t="shared" si="1"/>
        <v>1</v>
      </c>
    </row>
    <row r="41" spans="1:5" ht="30" customHeight="1" x14ac:dyDescent="0.25">
      <c r="A41" s="80" t="s">
        <v>500</v>
      </c>
      <c r="B41" s="85" t="s">
        <v>107</v>
      </c>
      <c r="C41" s="80" t="s">
        <v>498</v>
      </c>
      <c r="D41" s="83" t="str">
        <f t="shared" si="0"/>
        <v>B</v>
      </c>
      <c r="E41" s="83">
        <f t="shared" si="1"/>
        <v>0</v>
      </c>
    </row>
    <row r="42" spans="1:5" ht="30" customHeight="1" x14ac:dyDescent="0.25">
      <c r="A42" s="81" t="s">
        <v>402</v>
      </c>
      <c r="B42" s="86" t="s">
        <v>98</v>
      </c>
      <c r="C42" s="81" t="s">
        <v>497</v>
      </c>
      <c r="D42" s="84" t="str">
        <f t="shared" si="0"/>
        <v>C</v>
      </c>
      <c r="E42" s="84">
        <f t="shared" si="1"/>
        <v>0</v>
      </c>
    </row>
    <row r="43" spans="1:5" ht="30" customHeight="1" x14ac:dyDescent="0.25">
      <c r="A43" s="80" t="s">
        <v>66</v>
      </c>
      <c r="B43" s="85" t="s">
        <v>190</v>
      </c>
      <c r="C43" s="80" t="s">
        <v>495</v>
      </c>
      <c r="D43" s="83" t="str">
        <f t="shared" si="0"/>
        <v>A</v>
      </c>
      <c r="E43" s="83">
        <f t="shared" si="1"/>
        <v>0</v>
      </c>
    </row>
    <row r="44" spans="1:5" ht="30" customHeight="1" x14ac:dyDescent="0.25">
      <c r="A44" s="81" t="s">
        <v>13</v>
      </c>
      <c r="B44" s="86" t="s">
        <v>268</v>
      </c>
      <c r="C44" s="81" t="s">
        <v>495</v>
      </c>
      <c r="D44" s="84" t="str">
        <f t="shared" si="0"/>
        <v>A</v>
      </c>
      <c r="E44" s="84">
        <f t="shared" si="1"/>
        <v>0</v>
      </c>
    </row>
    <row r="45" spans="1:5" ht="30" customHeight="1" x14ac:dyDescent="0.25">
      <c r="A45" s="80" t="s">
        <v>138</v>
      </c>
      <c r="B45" s="85" t="s">
        <v>354</v>
      </c>
      <c r="C45" s="80" t="s">
        <v>497</v>
      </c>
      <c r="D45" s="83" t="str">
        <f t="shared" si="0"/>
        <v>C</v>
      </c>
      <c r="E45" s="83">
        <f t="shared" si="1"/>
        <v>0</v>
      </c>
    </row>
    <row r="46" spans="1:5" ht="30" customHeight="1" x14ac:dyDescent="0.25">
      <c r="A46" s="81" t="s">
        <v>430</v>
      </c>
      <c r="B46" s="86" t="s">
        <v>196</v>
      </c>
      <c r="C46" s="81" t="s">
        <v>499</v>
      </c>
      <c r="D46" s="84" t="str">
        <f t="shared" si="0"/>
        <v>D</v>
      </c>
      <c r="E46" s="84">
        <f t="shared" si="1"/>
        <v>1</v>
      </c>
    </row>
    <row r="47" spans="1:5" ht="30" customHeight="1" x14ac:dyDescent="0.25">
      <c r="A47" s="80" t="s">
        <v>287</v>
      </c>
      <c r="B47" s="85" t="s">
        <v>144</v>
      </c>
      <c r="C47" s="80" t="s">
        <v>496</v>
      </c>
      <c r="D47" s="83" t="str">
        <f t="shared" si="0"/>
        <v>B</v>
      </c>
      <c r="E47" s="83">
        <f t="shared" si="1"/>
        <v>0</v>
      </c>
    </row>
    <row r="48" spans="1:5" ht="30" customHeight="1" x14ac:dyDescent="0.25">
      <c r="A48" s="81" t="s">
        <v>345</v>
      </c>
      <c r="B48" s="86" t="s">
        <v>238</v>
      </c>
      <c r="C48" s="81" t="s">
        <v>496</v>
      </c>
      <c r="D48" s="84" t="str">
        <f t="shared" si="0"/>
        <v>B</v>
      </c>
      <c r="E48" s="84">
        <f t="shared" si="1"/>
        <v>0</v>
      </c>
    </row>
    <row r="49" spans="1:5" ht="30" customHeight="1" x14ac:dyDescent="0.25">
      <c r="A49" s="80" t="s">
        <v>405</v>
      </c>
      <c r="B49" s="85" t="s">
        <v>120</v>
      </c>
      <c r="C49" s="80" t="s">
        <v>495</v>
      </c>
      <c r="D49" s="83" t="str">
        <f t="shared" si="0"/>
        <v>A</v>
      </c>
      <c r="E49" s="83">
        <f t="shared" si="1"/>
        <v>0</v>
      </c>
    </row>
    <row r="50" spans="1:5" ht="30" customHeight="1" x14ac:dyDescent="0.25">
      <c r="A50" s="81" t="s">
        <v>501</v>
      </c>
      <c r="B50" s="86" t="s">
        <v>67</v>
      </c>
      <c r="C50" s="81" t="s">
        <v>495</v>
      </c>
      <c r="D50" s="84" t="str">
        <f t="shared" si="0"/>
        <v>A</v>
      </c>
      <c r="E50" s="84">
        <f t="shared" si="1"/>
        <v>0</v>
      </c>
    </row>
    <row r="51" spans="1:5" ht="30" customHeight="1" x14ac:dyDescent="0.25">
      <c r="A51" s="80" t="s">
        <v>123</v>
      </c>
      <c r="B51" s="85" t="s">
        <v>424</v>
      </c>
      <c r="C51" s="80" t="s">
        <v>498</v>
      </c>
      <c r="D51" s="83" t="str">
        <f t="shared" si="0"/>
        <v>B</v>
      </c>
      <c r="E51" s="83">
        <f t="shared" si="1"/>
        <v>0</v>
      </c>
    </row>
    <row r="52" spans="1:5" ht="30" customHeight="1" x14ac:dyDescent="0.25">
      <c r="A52" s="81" t="s">
        <v>263</v>
      </c>
      <c r="B52" s="86" t="s">
        <v>44</v>
      </c>
      <c r="C52" s="81" t="s">
        <v>496</v>
      </c>
      <c r="D52" s="84" t="str">
        <f t="shared" si="0"/>
        <v>B</v>
      </c>
      <c r="E52" s="84">
        <f t="shared" si="1"/>
        <v>0</v>
      </c>
    </row>
    <row r="53" spans="1:5" ht="30" customHeight="1" x14ac:dyDescent="0.25">
      <c r="A53" s="80" t="s">
        <v>502</v>
      </c>
      <c r="B53" s="85" t="s">
        <v>164</v>
      </c>
      <c r="C53" s="80" t="s">
        <v>498</v>
      </c>
      <c r="D53" s="83" t="str">
        <f t="shared" si="0"/>
        <v>B</v>
      </c>
      <c r="E53" s="83">
        <f t="shared" si="1"/>
        <v>0</v>
      </c>
    </row>
    <row r="54" spans="1:5" ht="30" customHeight="1" x14ac:dyDescent="0.25">
      <c r="A54" s="81" t="s">
        <v>425</v>
      </c>
      <c r="B54" s="86" t="s">
        <v>4</v>
      </c>
      <c r="C54" s="81" t="s">
        <v>497</v>
      </c>
      <c r="D54" s="84" t="str">
        <f t="shared" si="0"/>
        <v>C</v>
      </c>
      <c r="E54" s="84">
        <f t="shared" si="1"/>
        <v>0</v>
      </c>
    </row>
    <row r="55" spans="1:5" ht="30" customHeight="1" x14ac:dyDescent="0.25">
      <c r="A55" s="80" t="s">
        <v>128</v>
      </c>
      <c r="B55" s="85" t="s">
        <v>312</v>
      </c>
      <c r="C55" s="80" t="s">
        <v>496</v>
      </c>
      <c r="D55" s="83" t="str">
        <f t="shared" si="0"/>
        <v>B</v>
      </c>
      <c r="E55" s="83">
        <f t="shared" si="1"/>
        <v>0</v>
      </c>
    </row>
    <row r="56" spans="1:5" ht="30" customHeight="1" x14ac:dyDescent="0.25">
      <c r="A56" s="81" t="s">
        <v>503</v>
      </c>
      <c r="B56" s="86" t="s">
        <v>221</v>
      </c>
      <c r="C56" s="81" t="s">
        <v>497</v>
      </c>
      <c r="D56" s="84" t="str">
        <f t="shared" si="0"/>
        <v>C</v>
      </c>
      <c r="E56" s="84">
        <f t="shared" si="1"/>
        <v>0</v>
      </c>
    </row>
    <row r="57" spans="1:5" ht="30" customHeight="1" x14ac:dyDescent="0.25">
      <c r="A57" s="80" t="s">
        <v>163</v>
      </c>
      <c r="B57" s="85" t="s">
        <v>396</v>
      </c>
      <c r="C57" s="80" t="s">
        <v>497</v>
      </c>
      <c r="D57" s="83" t="str">
        <f t="shared" si="0"/>
        <v>C</v>
      </c>
      <c r="E57" s="83">
        <f t="shared" si="1"/>
        <v>0</v>
      </c>
    </row>
    <row r="58" spans="1:5" ht="30" customHeight="1" x14ac:dyDescent="0.25">
      <c r="A58" s="81" t="s">
        <v>147</v>
      </c>
      <c r="B58" s="86" t="s">
        <v>286</v>
      </c>
      <c r="C58" s="81" t="s">
        <v>499</v>
      </c>
      <c r="D58" s="84" t="str">
        <f t="shared" si="0"/>
        <v>D</v>
      </c>
      <c r="E58" s="84">
        <f t="shared" si="1"/>
        <v>1</v>
      </c>
    </row>
    <row r="59" spans="1:5" ht="30" customHeight="1" x14ac:dyDescent="0.25">
      <c r="A59" s="80" t="s">
        <v>293</v>
      </c>
      <c r="B59" s="85" t="s">
        <v>227</v>
      </c>
      <c r="C59" s="80" t="s">
        <v>499</v>
      </c>
      <c r="D59" s="83" t="str">
        <f t="shared" si="0"/>
        <v>D</v>
      </c>
      <c r="E59" s="83">
        <f t="shared" si="1"/>
        <v>1</v>
      </c>
    </row>
    <row r="60" spans="1:5" ht="30" customHeight="1" x14ac:dyDescent="0.25">
      <c r="A60" s="81" t="s">
        <v>174</v>
      </c>
      <c r="B60" s="86" t="s">
        <v>246</v>
      </c>
      <c r="C60" s="81" t="s">
        <v>498</v>
      </c>
      <c r="D60" s="84" t="str">
        <f t="shared" si="0"/>
        <v>B</v>
      </c>
      <c r="E60" s="84">
        <f t="shared" si="1"/>
        <v>0</v>
      </c>
    </row>
    <row r="61" spans="1:5" ht="30" customHeight="1" x14ac:dyDescent="0.25">
      <c r="A61" s="80" t="s">
        <v>92</v>
      </c>
      <c r="B61" s="85" t="s">
        <v>420</v>
      </c>
      <c r="C61" s="80" t="s">
        <v>496</v>
      </c>
      <c r="D61" s="83" t="str">
        <f t="shared" si="0"/>
        <v>B</v>
      </c>
      <c r="E61" s="83">
        <f t="shared" si="1"/>
        <v>0</v>
      </c>
    </row>
    <row r="62" spans="1:5" ht="30" customHeight="1" x14ac:dyDescent="0.25">
      <c r="A62" s="81" t="s">
        <v>181</v>
      </c>
      <c r="B62" s="86" t="s">
        <v>99</v>
      </c>
      <c r="C62" s="81" t="s">
        <v>496</v>
      </c>
      <c r="D62" s="84" t="str">
        <f t="shared" si="0"/>
        <v>B</v>
      </c>
      <c r="E62" s="84">
        <f t="shared" si="1"/>
        <v>0</v>
      </c>
    </row>
    <row r="63" spans="1:5" ht="30" customHeight="1" x14ac:dyDescent="0.25">
      <c r="A63" s="80" t="s">
        <v>27</v>
      </c>
      <c r="B63" s="85" t="s">
        <v>2</v>
      </c>
      <c r="C63" s="80" t="s">
        <v>496</v>
      </c>
      <c r="D63" s="83" t="str">
        <f t="shared" si="0"/>
        <v>B</v>
      </c>
      <c r="E63" s="83">
        <f t="shared" si="1"/>
        <v>0</v>
      </c>
    </row>
    <row r="64" spans="1:5" ht="30" customHeight="1" x14ac:dyDescent="0.25">
      <c r="A64" s="81" t="s">
        <v>234</v>
      </c>
      <c r="B64" s="86" t="s">
        <v>395</v>
      </c>
      <c r="C64" s="81" t="s">
        <v>498</v>
      </c>
      <c r="D64" s="84" t="str">
        <f t="shared" si="0"/>
        <v>B</v>
      </c>
      <c r="E64" s="84">
        <f t="shared" si="1"/>
        <v>0</v>
      </c>
    </row>
    <row r="65" spans="1:5" ht="30" customHeight="1" x14ac:dyDescent="0.25">
      <c r="A65" s="80" t="s">
        <v>260</v>
      </c>
      <c r="B65" s="85" t="s">
        <v>406</v>
      </c>
      <c r="C65" s="80" t="s">
        <v>498</v>
      </c>
      <c r="D65" s="83" t="str">
        <f t="shared" si="0"/>
        <v>B</v>
      </c>
      <c r="E65" s="83">
        <f t="shared" si="1"/>
        <v>0</v>
      </c>
    </row>
    <row r="66" spans="1:5" ht="30" customHeight="1" x14ac:dyDescent="0.25">
      <c r="A66" s="81" t="s">
        <v>53</v>
      </c>
      <c r="B66" s="86" t="s">
        <v>16</v>
      </c>
      <c r="C66" s="81" t="s">
        <v>497</v>
      </c>
      <c r="D66" s="84" t="str">
        <f t="shared" si="0"/>
        <v>C</v>
      </c>
      <c r="E66" s="84">
        <f t="shared" si="1"/>
        <v>0</v>
      </c>
    </row>
    <row r="67" spans="1:5" ht="30" customHeight="1" x14ac:dyDescent="0.25">
      <c r="A67" s="80" t="s">
        <v>204</v>
      </c>
      <c r="B67" s="85" t="s">
        <v>182</v>
      </c>
      <c r="C67" s="80" t="s">
        <v>495</v>
      </c>
      <c r="D67" s="83" t="str">
        <f t="shared" si="0"/>
        <v>A</v>
      </c>
      <c r="E67" s="83">
        <f t="shared" si="1"/>
        <v>0</v>
      </c>
    </row>
    <row r="68" spans="1:5" ht="30" customHeight="1" x14ac:dyDescent="0.25">
      <c r="A68" s="81" t="s">
        <v>132</v>
      </c>
      <c r="B68" s="86" t="s">
        <v>34</v>
      </c>
      <c r="C68" s="81" t="s">
        <v>499</v>
      </c>
      <c r="D68" s="84" t="str">
        <f t="shared" si="0"/>
        <v>D</v>
      </c>
      <c r="E68" s="84">
        <f t="shared" si="1"/>
        <v>1</v>
      </c>
    </row>
    <row r="69" spans="1:5" ht="30" customHeight="1" x14ac:dyDescent="0.25">
      <c r="A69" s="80" t="s">
        <v>30</v>
      </c>
      <c r="B69" s="85" t="s">
        <v>314</v>
      </c>
      <c r="C69" s="80" t="s">
        <v>495</v>
      </c>
      <c r="D69" s="83" t="str">
        <f t="shared" si="0"/>
        <v>A</v>
      </c>
      <c r="E69" s="83">
        <f t="shared" si="1"/>
        <v>0</v>
      </c>
    </row>
    <row r="70" spans="1:5" ht="30" customHeight="1" x14ac:dyDescent="0.25">
      <c r="A70" s="81" t="s">
        <v>504</v>
      </c>
      <c r="B70" s="86" t="s">
        <v>307</v>
      </c>
      <c r="C70" s="81" t="s">
        <v>497</v>
      </c>
      <c r="D70" s="84" t="str">
        <f t="shared" si="0"/>
        <v>C</v>
      </c>
      <c r="E70" s="84">
        <f t="shared" si="1"/>
        <v>0</v>
      </c>
    </row>
    <row r="71" spans="1:5" ht="30" customHeight="1" x14ac:dyDescent="0.25">
      <c r="A71" s="80" t="s">
        <v>85</v>
      </c>
      <c r="B71" s="85" t="s">
        <v>362</v>
      </c>
      <c r="C71" s="80" t="s">
        <v>496</v>
      </c>
      <c r="D71" s="83" t="str">
        <f t="shared" si="0"/>
        <v>B</v>
      </c>
      <c r="E71" s="83">
        <f t="shared" si="1"/>
        <v>0</v>
      </c>
    </row>
    <row r="72" spans="1:5" ht="30" customHeight="1" x14ac:dyDescent="0.25">
      <c r="A72" s="81" t="s">
        <v>117</v>
      </c>
      <c r="B72" s="86" t="s">
        <v>355</v>
      </c>
      <c r="C72" s="81" t="s">
        <v>499</v>
      </c>
      <c r="D72" s="84" t="str">
        <f t="shared" ref="D72:D135" si="2">IF(C72="Low income", "A", IF(C72="Lower middle income", "B", IF(C72="Upper middle income", "B", IF(C72 = "High income: nonOECD", "C", IF(C72 = "High income: OECD", "D", "")))))</f>
        <v>D</v>
      </c>
      <c r="E72" s="84">
        <f t="shared" ref="E72:E135" si="3">IF(D72="D", 1, 0)</f>
        <v>1</v>
      </c>
    </row>
    <row r="73" spans="1:5" ht="30" customHeight="1" x14ac:dyDescent="0.25">
      <c r="A73" s="80" t="s">
        <v>330</v>
      </c>
      <c r="B73" s="85" t="s">
        <v>403</v>
      </c>
      <c r="C73" s="80" t="s">
        <v>499</v>
      </c>
      <c r="D73" s="83" t="str">
        <f t="shared" si="2"/>
        <v>D</v>
      </c>
      <c r="E73" s="83">
        <f t="shared" si="3"/>
        <v>1</v>
      </c>
    </row>
    <row r="74" spans="1:5" ht="30" customHeight="1" x14ac:dyDescent="0.25">
      <c r="A74" s="81" t="s">
        <v>140</v>
      </c>
      <c r="B74" s="86" t="s">
        <v>97</v>
      </c>
      <c r="C74" s="81" t="s">
        <v>497</v>
      </c>
      <c r="D74" s="84" t="str">
        <f t="shared" si="2"/>
        <v>C</v>
      </c>
      <c r="E74" s="84">
        <f t="shared" si="3"/>
        <v>0</v>
      </c>
    </row>
    <row r="75" spans="1:5" ht="30" customHeight="1" x14ac:dyDescent="0.25">
      <c r="A75" s="80" t="s">
        <v>284</v>
      </c>
      <c r="B75" s="85" t="s">
        <v>273</v>
      </c>
      <c r="C75" s="80" t="s">
        <v>496</v>
      </c>
      <c r="D75" s="83" t="str">
        <f t="shared" si="2"/>
        <v>B</v>
      </c>
      <c r="E75" s="83">
        <f t="shared" si="3"/>
        <v>0</v>
      </c>
    </row>
    <row r="76" spans="1:5" ht="30" customHeight="1" x14ac:dyDescent="0.25">
      <c r="A76" s="81" t="s">
        <v>229</v>
      </c>
      <c r="B76" s="86" t="s">
        <v>421</v>
      </c>
      <c r="C76" s="81" t="s">
        <v>495</v>
      </c>
      <c r="D76" s="84" t="str">
        <f t="shared" si="2"/>
        <v>A</v>
      </c>
      <c r="E76" s="84">
        <f t="shared" si="3"/>
        <v>0</v>
      </c>
    </row>
    <row r="77" spans="1:5" ht="30" customHeight="1" x14ac:dyDescent="0.25">
      <c r="A77" s="80" t="s">
        <v>177</v>
      </c>
      <c r="B77" s="85" t="s">
        <v>188</v>
      </c>
      <c r="C77" s="80" t="s">
        <v>498</v>
      </c>
      <c r="D77" s="83" t="str">
        <f t="shared" si="2"/>
        <v>B</v>
      </c>
      <c r="E77" s="83">
        <f t="shared" si="3"/>
        <v>0</v>
      </c>
    </row>
    <row r="78" spans="1:5" ht="30" customHeight="1" x14ac:dyDescent="0.25">
      <c r="A78" s="81" t="s">
        <v>5</v>
      </c>
      <c r="B78" s="86" t="s">
        <v>39</v>
      </c>
      <c r="C78" s="81" t="s">
        <v>499</v>
      </c>
      <c r="D78" s="84" t="str">
        <f t="shared" si="2"/>
        <v>D</v>
      </c>
      <c r="E78" s="84">
        <f t="shared" si="3"/>
        <v>1</v>
      </c>
    </row>
    <row r="79" spans="1:5" ht="30" customHeight="1" x14ac:dyDescent="0.25">
      <c r="A79" s="80" t="s">
        <v>235</v>
      </c>
      <c r="B79" s="85" t="s">
        <v>245</v>
      </c>
      <c r="C79" s="80" t="s">
        <v>498</v>
      </c>
      <c r="D79" s="83" t="str">
        <f t="shared" si="2"/>
        <v>B</v>
      </c>
      <c r="E79" s="83">
        <f t="shared" si="3"/>
        <v>0</v>
      </c>
    </row>
    <row r="80" spans="1:5" ht="30" customHeight="1" x14ac:dyDescent="0.25">
      <c r="A80" s="81" t="s">
        <v>308</v>
      </c>
      <c r="B80" s="86" t="s">
        <v>346</v>
      </c>
      <c r="C80" s="81" t="s">
        <v>499</v>
      </c>
      <c r="D80" s="84" t="str">
        <f t="shared" si="2"/>
        <v>D</v>
      </c>
      <c r="E80" s="84">
        <f t="shared" si="3"/>
        <v>1</v>
      </c>
    </row>
    <row r="81" spans="1:5" ht="30" customHeight="1" x14ac:dyDescent="0.25">
      <c r="A81" s="80" t="s">
        <v>42</v>
      </c>
      <c r="B81" s="85" t="s">
        <v>151</v>
      </c>
      <c r="C81" s="80" t="s">
        <v>497</v>
      </c>
      <c r="D81" s="83" t="str">
        <f t="shared" si="2"/>
        <v>C</v>
      </c>
      <c r="E81" s="83">
        <f t="shared" si="3"/>
        <v>0</v>
      </c>
    </row>
    <row r="82" spans="1:5" ht="30" customHeight="1" x14ac:dyDescent="0.25">
      <c r="A82" s="81" t="s">
        <v>165</v>
      </c>
      <c r="B82" s="86" t="s">
        <v>240</v>
      </c>
      <c r="C82" s="81" t="s">
        <v>496</v>
      </c>
      <c r="D82" s="84" t="str">
        <f t="shared" si="2"/>
        <v>B</v>
      </c>
      <c r="E82" s="84">
        <f t="shared" si="3"/>
        <v>0</v>
      </c>
    </row>
    <row r="83" spans="1:5" ht="30" customHeight="1" x14ac:dyDescent="0.25">
      <c r="A83" s="80" t="s">
        <v>381</v>
      </c>
      <c r="B83" s="85" t="s">
        <v>154</v>
      </c>
      <c r="C83" s="80" t="s">
        <v>497</v>
      </c>
      <c r="D83" s="83" t="str">
        <f t="shared" si="2"/>
        <v>C</v>
      </c>
      <c r="E83" s="83">
        <f t="shared" si="3"/>
        <v>0</v>
      </c>
    </row>
    <row r="84" spans="1:5" ht="30" customHeight="1" x14ac:dyDescent="0.25">
      <c r="A84" s="81" t="s">
        <v>82</v>
      </c>
      <c r="B84" s="86" t="s">
        <v>239</v>
      </c>
      <c r="C84" s="81" t="s">
        <v>498</v>
      </c>
      <c r="D84" s="84" t="str">
        <f t="shared" si="2"/>
        <v>B</v>
      </c>
      <c r="E84" s="84">
        <f t="shared" si="3"/>
        <v>0</v>
      </c>
    </row>
    <row r="85" spans="1:5" ht="30" customHeight="1" x14ac:dyDescent="0.25">
      <c r="A85" s="80" t="s">
        <v>214</v>
      </c>
      <c r="B85" s="85" t="s">
        <v>46</v>
      </c>
      <c r="C85" s="80" t="s">
        <v>495</v>
      </c>
      <c r="D85" s="83" t="str">
        <f t="shared" si="2"/>
        <v>A</v>
      </c>
      <c r="E85" s="83">
        <f t="shared" si="3"/>
        <v>0</v>
      </c>
    </row>
    <row r="86" spans="1:5" ht="30" customHeight="1" x14ac:dyDescent="0.25">
      <c r="A86" s="81" t="s">
        <v>505</v>
      </c>
      <c r="B86" s="86" t="s">
        <v>69</v>
      </c>
      <c r="C86" s="81" t="s">
        <v>495</v>
      </c>
      <c r="D86" s="84" t="str">
        <f t="shared" si="2"/>
        <v>A</v>
      </c>
      <c r="E86" s="84">
        <f t="shared" si="3"/>
        <v>0</v>
      </c>
    </row>
    <row r="87" spans="1:5" ht="30" customHeight="1" x14ac:dyDescent="0.25">
      <c r="A87" s="80" t="s">
        <v>133</v>
      </c>
      <c r="B87" s="85" t="s">
        <v>272</v>
      </c>
      <c r="C87" s="80" t="s">
        <v>498</v>
      </c>
      <c r="D87" s="83" t="str">
        <f t="shared" si="2"/>
        <v>B</v>
      </c>
      <c r="E87" s="83">
        <f t="shared" si="3"/>
        <v>0</v>
      </c>
    </row>
    <row r="88" spans="1:5" ht="30" customHeight="1" x14ac:dyDescent="0.25">
      <c r="A88" s="81" t="s">
        <v>198</v>
      </c>
      <c r="B88" s="86" t="s">
        <v>20</v>
      </c>
      <c r="C88" s="81" t="s">
        <v>495</v>
      </c>
      <c r="D88" s="84" t="str">
        <f t="shared" si="2"/>
        <v>A</v>
      </c>
      <c r="E88" s="84">
        <f t="shared" si="3"/>
        <v>0</v>
      </c>
    </row>
    <row r="89" spans="1:5" ht="30" customHeight="1" x14ac:dyDescent="0.25">
      <c r="A89" s="80" t="s">
        <v>262</v>
      </c>
      <c r="B89" s="85" t="s">
        <v>3</v>
      </c>
      <c r="C89" s="80" t="s">
        <v>498</v>
      </c>
      <c r="D89" s="83" t="str">
        <f t="shared" si="2"/>
        <v>B</v>
      </c>
      <c r="E89" s="83">
        <f t="shared" si="3"/>
        <v>0</v>
      </c>
    </row>
    <row r="90" spans="1:5" ht="30" customHeight="1" x14ac:dyDescent="0.25">
      <c r="A90" s="81" t="s">
        <v>305</v>
      </c>
      <c r="B90" s="86" t="s">
        <v>192</v>
      </c>
      <c r="C90" s="81" t="s">
        <v>497</v>
      </c>
      <c r="D90" s="84" t="str">
        <f t="shared" si="2"/>
        <v>C</v>
      </c>
      <c r="E90" s="84">
        <f t="shared" si="3"/>
        <v>0</v>
      </c>
    </row>
    <row r="91" spans="1:5" ht="30" customHeight="1" x14ac:dyDescent="0.25">
      <c r="A91" s="80" t="s">
        <v>399</v>
      </c>
      <c r="B91" s="85" t="s">
        <v>200</v>
      </c>
      <c r="C91" s="80" t="s">
        <v>499</v>
      </c>
      <c r="D91" s="83" t="str">
        <f t="shared" si="2"/>
        <v>D</v>
      </c>
      <c r="E91" s="83">
        <f t="shared" si="3"/>
        <v>1</v>
      </c>
    </row>
    <row r="92" spans="1:5" ht="30" customHeight="1" x14ac:dyDescent="0.25">
      <c r="A92" s="81" t="s">
        <v>55</v>
      </c>
      <c r="B92" s="86" t="s">
        <v>373</v>
      </c>
      <c r="C92" s="81" t="s">
        <v>499</v>
      </c>
      <c r="D92" s="84" t="str">
        <f t="shared" si="2"/>
        <v>D</v>
      </c>
      <c r="E92" s="84">
        <f t="shared" si="3"/>
        <v>1</v>
      </c>
    </row>
    <row r="93" spans="1:5" ht="30" customHeight="1" x14ac:dyDescent="0.25">
      <c r="A93" s="80" t="s">
        <v>409</v>
      </c>
      <c r="B93" s="85" t="s">
        <v>155</v>
      </c>
      <c r="C93" s="80" t="s">
        <v>498</v>
      </c>
      <c r="D93" s="83" t="str">
        <f t="shared" si="2"/>
        <v>B</v>
      </c>
      <c r="E93" s="83">
        <f t="shared" si="3"/>
        <v>0</v>
      </c>
    </row>
    <row r="94" spans="1:5" ht="30" customHeight="1" x14ac:dyDescent="0.25">
      <c r="A94" s="81" t="s">
        <v>231</v>
      </c>
      <c r="B94" s="86" t="s">
        <v>337</v>
      </c>
      <c r="C94" s="81" t="s">
        <v>498</v>
      </c>
      <c r="D94" s="84" t="str">
        <f t="shared" si="2"/>
        <v>B</v>
      </c>
      <c r="E94" s="84">
        <f t="shared" si="3"/>
        <v>0</v>
      </c>
    </row>
    <row r="95" spans="1:5" ht="30" customHeight="1" x14ac:dyDescent="0.25">
      <c r="A95" s="80" t="s">
        <v>209</v>
      </c>
      <c r="B95" s="85" t="s">
        <v>59</v>
      </c>
      <c r="C95" s="80" t="s">
        <v>496</v>
      </c>
      <c r="D95" s="83" t="str">
        <f t="shared" si="2"/>
        <v>B</v>
      </c>
      <c r="E95" s="83">
        <f t="shared" si="3"/>
        <v>0</v>
      </c>
    </row>
    <row r="96" spans="1:5" ht="30" customHeight="1" x14ac:dyDescent="0.25">
      <c r="A96" s="81" t="s">
        <v>129</v>
      </c>
      <c r="B96" s="86" t="s">
        <v>359</v>
      </c>
      <c r="C96" s="81" t="s">
        <v>496</v>
      </c>
      <c r="D96" s="84" t="str">
        <f t="shared" si="2"/>
        <v>B</v>
      </c>
      <c r="E96" s="84">
        <f t="shared" si="3"/>
        <v>0</v>
      </c>
    </row>
    <row r="97" spans="1:5" ht="30" customHeight="1" x14ac:dyDescent="0.25">
      <c r="A97" s="80" t="s">
        <v>143</v>
      </c>
      <c r="B97" s="85" t="s">
        <v>295</v>
      </c>
      <c r="C97" s="80" t="s">
        <v>499</v>
      </c>
      <c r="D97" s="83" t="str">
        <f t="shared" si="2"/>
        <v>D</v>
      </c>
      <c r="E97" s="83">
        <f t="shared" si="3"/>
        <v>1</v>
      </c>
    </row>
    <row r="98" spans="1:5" ht="30" customHeight="1" x14ac:dyDescent="0.25">
      <c r="A98" s="81" t="s">
        <v>276</v>
      </c>
      <c r="B98" s="86" t="s">
        <v>419</v>
      </c>
      <c r="C98" s="81" t="s">
        <v>497</v>
      </c>
      <c r="D98" s="84" t="str">
        <f t="shared" si="2"/>
        <v>C</v>
      </c>
      <c r="E98" s="84">
        <f t="shared" si="3"/>
        <v>0</v>
      </c>
    </row>
    <row r="99" spans="1:5" ht="30" customHeight="1" x14ac:dyDescent="0.25">
      <c r="A99" s="80" t="s">
        <v>153</v>
      </c>
      <c r="B99" s="85" t="s">
        <v>350</v>
      </c>
      <c r="C99" s="80" t="s">
        <v>499</v>
      </c>
      <c r="D99" s="83" t="str">
        <f t="shared" si="2"/>
        <v>D</v>
      </c>
      <c r="E99" s="83">
        <f t="shared" si="3"/>
        <v>1</v>
      </c>
    </row>
    <row r="100" spans="1:5" ht="30" customHeight="1" x14ac:dyDescent="0.25">
      <c r="A100" s="81" t="s">
        <v>364</v>
      </c>
      <c r="B100" s="86" t="s">
        <v>264</v>
      </c>
      <c r="C100" s="81" t="s">
        <v>499</v>
      </c>
      <c r="D100" s="84" t="str">
        <f t="shared" si="2"/>
        <v>D</v>
      </c>
      <c r="E100" s="84">
        <f t="shared" si="3"/>
        <v>1</v>
      </c>
    </row>
    <row r="101" spans="1:5" ht="30" customHeight="1" x14ac:dyDescent="0.25">
      <c r="A101" s="80" t="s">
        <v>294</v>
      </c>
      <c r="B101" s="85" t="s">
        <v>315</v>
      </c>
      <c r="C101" s="80" t="s">
        <v>496</v>
      </c>
      <c r="D101" s="83" t="str">
        <f t="shared" si="2"/>
        <v>B</v>
      </c>
      <c r="E101" s="83">
        <f t="shared" si="3"/>
        <v>0</v>
      </c>
    </row>
    <row r="102" spans="1:5" ht="30" customHeight="1" x14ac:dyDescent="0.25">
      <c r="A102" s="81" t="s">
        <v>170</v>
      </c>
      <c r="B102" s="86" t="s">
        <v>19</v>
      </c>
      <c r="C102" s="81" t="s">
        <v>499</v>
      </c>
      <c r="D102" s="84" t="str">
        <f t="shared" si="2"/>
        <v>D</v>
      </c>
      <c r="E102" s="84">
        <f t="shared" si="3"/>
        <v>1</v>
      </c>
    </row>
    <row r="103" spans="1:5" ht="30" customHeight="1" x14ac:dyDescent="0.25">
      <c r="A103" s="80" t="s">
        <v>389</v>
      </c>
      <c r="B103" s="85" t="s">
        <v>302</v>
      </c>
      <c r="C103" s="80" t="s">
        <v>496</v>
      </c>
      <c r="D103" s="83" t="str">
        <f t="shared" si="2"/>
        <v>B</v>
      </c>
      <c r="E103" s="83">
        <f t="shared" si="3"/>
        <v>0</v>
      </c>
    </row>
    <row r="104" spans="1:5" ht="30" customHeight="1" x14ac:dyDescent="0.25">
      <c r="A104" s="81" t="s">
        <v>401</v>
      </c>
      <c r="B104" s="86" t="s">
        <v>1</v>
      </c>
      <c r="C104" s="81" t="s">
        <v>496</v>
      </c>
      <c r="D104" s="84" t="str">
        <f t="shared" si="2"/>
        <v>B</v>
      </c>
      <c r="E104" s="84">
        <f t="shared" si="3"/>
        <v>0</v>
      </c>
    </row>
    <row r="105" spans="1:5" ht="30" customHeight="1" x14ac:dyDescent="0.25">
      <c r="A105" s="80" t="s">
        <v>230</v>
      </c>
      <c r="B105" s="85" t="s">
        <v>100</v>
      </c>
      <c r="C105" s="80" t="s">
        <v>498</v>
      </c>
      <c r="D105" s="83" t="str">
        <f t="shared" si="2"/>
        <v>B</v>
      </c>
      <c r="E105" s="83">
        <f t="shared" si="3"/>
        <v>0</v>
      </c>
    </row>
    <row r="106" spans="1:5" ht="30" customHeight="1" x14ac:dyDescent="0.25">
      <c r="A106" s="81" t="s">
        <v>18</v>
      </c>
      <c r="B106" s="86" t="s">
        <v>41</v>
      </c>
      <c r="C106" s="81" t="s">
        <v>498</v>
      </c>
      <c r="D106" s="84" t="str">
        <f t="shared" si="2"/>
        <v>B</v>
      </c>
      <c r="E106" s="84">
        <f t="shared" si="3"/>
        <v>0</v>
      </c>
    </row>
    <row r="107" spans="1:5" ht="30" customHeight="1" x14ac:dyDescent="0.25">
      <c r="A107" s="80" t="s">
        <v>506</v>
      </c>
      <c r="B107" s="85" t="s">
        <v>321</v>
      </c>
      <c r="C107" s="80" t="s">
        <v>495</v>
      </c>
      <c r="D107" s="83" t="str">
        <f t="shared" si="2"/>
        <v>A</v>
      </c>
      <c r="E107" s="83">
        <f t="shared" si="3"/>
        <v>0</v>
      </c>
    </row>
    <row r="108" spans="1:5" ht="30" customHeight="1" x14ac:dyDescent="0.25">
      <c r="A108" s="81" t="s">
        <v>124</v>
      </c>
      <c r="B108" s="86" t="s">
        <v>279</v>
      </c>
      <c r="C108" s="81" t="s">
        <v>499</v>
      </c>
      <c r="D108" s="84" t="str">
        <f t="shared" si="2"/>
        <v>D</v>
      </c>
      <c r="E108" s="84">
        <f t="shared" si="3"/>
        <v>1</v>
      </c>
    </row>
    <row r="109" spans="1:5" ht="30" customHeight="1" x14ac:dyDescent="0.25">
      <c r="A109" s="80" t="s">
        <v>10</v>
      </c>
      <c r="B109" s="85" t="s">
        <v>212</v>
      </c>
      <c r="C109" s="80" t="s">
        <v>498</v>
      </c>
      <c r="D109" s="83" t="str">
        <f t="shared" si="2"/>
        <v>B</v>
      </c>
      <c r="E109" s="83">
        <f t="shared" si="3"/>
        <v>0</v>
      </c>
    </row>
    <row r="110" spans="1:5" ht="30" customHeight="1" x14ac:dyDescent="0.25">
      <c r="A110" s="81" t="s">
        <v>96</v>
      </c>
      <c r="B110" s="86" t="s">
        <v>186</v>
      </c>
      <c r="C110" s="81" t="s">
        <v>497</v>
      </c>
      <c r="D110" s="84" t="str">
        <f t="shared" si="2"/>
        <v>C</v>
      </c>
      <c r="E110" s="84">
        <f t="shared" si="3"/>
        <v>0</v>
      </c>
    </row>
    <row r="111" spans="1:5" ht="30" customHeight="1" x14ac:dyDescent="0.25">
      <c r="A111" s="80" t="s">
        <v>328</v>
      </c>
      <c r="B111" s="85" t="s">
        <v>228</v>
      </c>
      <c r="C111" s="80" t="s">
        <v>498</v>
      </c>
      <c r="D111" s="83" t="str">
        <f t="shared" si="2"/>
        <v>B</v>
      </c>
      <c r="E111" s="83">
        <f t="shared" si="3"/>
        <v>0</v>
      </c>
    </row>
    <row r="112" spans="1:5" ht="30" customHeight="1" x14ac:dyDescent="0.25">
      <c r="A112" s="81" t="s">
        <v>11</v>
      </c>
      <c r="B112" s="86" t="s">
        <v>218</v>
      </c>
      <c r="C112" s="81" t="s">
        <v>498</v>
      </c>
      <c r="D112" s="84" t="str">
        <f t="shared" si="2"/>
        <v>B</v>
      </c>
      <c r="E112" s="84">
        <f t="shared" si="3"/>
        <v>0</v>
      </c>
    </row>
    <row r="113" spans="1:5" ht="30" customHeight="1" x14ac:dyDescent="0.25">
      <c r="A113" s="80" t="s">
        <v>111</v>
      </c>
      <c r="B113" s="85" t="s">
        <v>102</v>
      </c>
      <c r="C113" s="80" t="s">
        <v>497</v>
      </c>
      <c r="D113" s="83" t="str">
        <f t="shared" si="2"/>
        <v>C</v>
      </c>
      <c r="E113" s="83">
        <v>1</v>
      </c>
    </row>
    <row r="114" spans="1:5" ht="30" customHeight="1" x14ac:dyDescent="0.25">
      <c r="A114" s="81" t="s">
        <v>23</v>
      </c>
      <c r="B114" s="86" t="s">
        <v>416</v>
      </c>
      <c r="C114" s="81" t="s">
        <v>496</v>
      </c>
      <c r="D114" s="84" t="str">
        <f t="shared" si="2"/>
        <v>B</v>
      </c>
      <c r="E114" s="84">
        <f t="shared" si="3"/>
        <v>0</v>
      </c>
    </row>
    <row r="115" spans="1:5" ht="30" customHeight="1" x14ac:dyDescent="0.25">
      <c r="A115" s="80" t="s">
        <v>361</v>
      </c>
      <c r="B115" s="85" t="s">
        <v>339</v>
      </c>
      <c r="C115" s="80" t="s">
        <v>498</v>
      </c>
      <c r="D115" s="83" t="str">
        <f t="shared" si="2"/>
        <v>B</v>
      </c>
      <c r="E115" s="83">
        <f t="shared" si="3"/>
        <v>0</v>
      </c>
    </row>
    <row r="116" spans="1:5" ht="30" customHeight="1" x14ac:dyDescent="0.25">
      <c r="A116" s="81" t="s">
        <v>216</v>
      </c>
      <c r="B116" s="86" t="s">
        <v>156</v>
      </c>
      <c r="C116" s="81" t="s">
        <v>495</v>
      </c>
      <c r="D116" s="84" t="str">
        <f t="shared" si="2"/>
        <v>A</v>
      </c>
      <c r="E116" s="84">
        <f t="shared" si="3"/>
        <v>0</v>
      </c>
    </row>
    <row r="117" spans="1:5" ht="30" customHeight="1" x14ac:dyDescent="0.25">
      <c r="A117" s="80" t="s">
        <v>367</v>
      </c>
      <c r="B117" s="85" t="s">
        <v>189</v>
      </c>
      <c r="C117" s="80" t="s">
        <v>496</v>
      </c>
      <c r="D117" s="83" t="str">
        <f t="shared" si="2"/>
        <v>B</v>
      </c>
      <c r="E117" s="83">
        <f t="shared" si="3"/>
        <v>0</v>
      </c>
    </row>
    <row r="118" spans="1:5" ht="30" customHeight="1" x14ac:dyDescent="0.25">
      <c r="A118" s="81" t="s">
        <v>62</v>
      </c>
      <c r="B118" s="86" t="s">
        <v>22</v>
      </c>
      <c r="C118" s="81" t="s">
        <v>497</v>
      </c>
      <c r="D118" s="84" t="str">
        <f t="shared" si="2"/>
        <v>C</v>
      </c>
      <c r="E118" s="84">
        <f t="shared" si="3"/>
        <v>0</v>
      </c>
    </row>
    <row r="119" spans="1:5" ht="30" customHeight="1" x14ac:dyDescent="0.25">
      <c r="A119" s="80" t="s">
        <v>341</v>
      </c>
      <c r="B119" s="85" t="s">
        <v>393</v>
      </c>
      <c r="C119" s="80" t="s">
        <v>497</v>
      </c>
      <c r="D119" s="83" t="str">
        <f t="shared" si="2"/>
        <v>C</v>
      </c>
      <c r="E119" s="83">
        <f t="shared" si="3"/>
        <v>0</v>
      </c>
    </row>
    <row r="120" spans="1:5" ht="30" customHeight="1" x14ac:dyDescent="0.25">
      <c r="A120" s="81" t="s">
        <v>180</v>
      </c>
      <c r="B120" s="86" t="s">
        <v>338</v>
      </c>
      <c r="C120" s="81" t="s">
        <v>499</v>
      </c>
      <c r="D120" s="84" t="str">
        <f t="shared" si="2"/>
        <v>D</v>
      </c>
      <c r="E120" s="84">
        <f t="shared" si="3"/>
        <v>1</v>
      </c>
    </row>
    <row r="121" spans="1:5" ht="30" customHeight="1" x14ac:dyDescent="0.25">
      <c r="A121" s="80" t="s">
        <v>9</v>
      </c>
      <c r="B121" s="85" t="s">
        <v>274</v>
      </c>
      <c r="C121" s="80" t="s">
        <v>497</v>
      </c>
      <c r="D121" s="83" t="str">
        <f t="shared" si="2"/>
        <v>C</v>
      </c>
      <c r="E121" s="83">
        <f t="shared" si="3"/>
        <v>0</v>
      </c>
    </row>
    <row r="122" spans="1:5" ht="30" customHeight="1" x14ac:dyDescent="0.25">
      <c r="A122" s="81" t="s">
        <v>86</v>
      </c>
      <c r="B122" s="86" t="s">
        <v>131</v>
      </c>
      <c r="C122" s="81" t="s">
        <v>496</v>
      </c>
      <c r="D122" s="84" t="str">
        <f t="shared" si="2"/>
        <v>B</v>
      </c>
      <c r="E122" s="84">
        <f t="shared" si="3"/>
        <v>0</v>
      </c>
    </row>
    <row r="123" spans="1:5" ht="30" customHeight="1" x14ac:dyDescent="0.25">
      <c r="A123" s="80" t="s">
        <v>411</v>
      </c>
      <c r="B123" s="85" t="s">
        <v>108</v>
      </c>
      <c r="C123" s="80" t="s">
        <v>495</v>
      </c>
      <c r="D123" s="83" t="str">
        <f t="shared" si="2"/>
        <v>A</v>
      </c>
      <c r="E123" s="83">
        <f t="shared" si="3"/>
        <v>0</v>
      </c>
    </row>
    <row r="124" spans="1:5" ht="30" customHeight="1" x14ac:dyDescent="0.25">
      <c r="A124" s="81" t="s">
        <v>375</v>
      </c>
      <c r="B124" s="86" t="s">
        <v>94</v>
      </c>
      <c r="C124" s="81" t="s">
        <v>495</v>
      </c>
      <c r="D124" s="84" t="str">
        <f t="shared" si="2"/>
        <v>A</v>
      </c>
      <c r="E124" s="84">
        <f t="shared" si="3"/>
        <v>0</v>
      </c>
    </row>
    <row r="125" spans="1:5" ht="30" customHeight="1" x14ac:dyDescent="0.25">
      <c r="A125" s="80" t="s">
        <v>213</v>
      </c>
      <c r="B125" s="85" t="s">
        <v>427</v>
      </c>
      <c r="C125" s="80" t="s">
        <v>496</v>
      </c>
      <c r="D125" s="83" t="str">
        <f t="shared" si="2"/>
        <v>B</v>
      </c>
      <c r="E125" s="83">
        <f t="shared" si="3"/>
        <v>0</v>
      </c>
    </row>
    <row r="126" spans="1:5" ht="30" customHeight="1" x14ac:dyDescent="0.25">
      <c r="A126" s="81" t="s">
        <v>257</v>
      </c>
      <c r="B126" s="86" t="s">
        <v>54</v>
      </c>
      <c r="C126" s="81" t="s">
        <v>496</v>
      </c>
      <c r="D126" s="84" t="str">
        <f t="shared" si="2"/>
        <v>B</v>
      </c>
      <c r="E126" s="84">
        <f t="shared" si="3"/>
        <v>0</v>
      </c>
    </row>
    <row r="127" spans="1:5" ht="30" customHeight="1" x14ac:dyDescent="0.25">
      <c r="A127" s="80" t="s">
        <v>244</v>
      </c>
      <c r="B127" s="85" t="s">
        <v>17</v>
      </c>
      <c r="C127" s="80" t="s">
        <v>495</v>
      </c>
      <c r="D127" s="83" t="str">
        <f t="shared" si="2"/>
        <v>A</v>
      </c>
      <c r="E127" s="83">
        <f t="shared" si="3"/>
        <v>0</v>
      </c>
    </row>
    <row r="128" spans="1:5" ht="30" customHeight="1" x14ac:dyDescent="0.25">
      <c r="A128" s="81" t="s">
        <v>191</v>
      </c>
      <c r="B128" s="86" t="s">
        <v>65</v>
      </c>
      <c r="C128" s="81" t="s">
        <v>497</v>
      </c>
      <c r="D128" s="84" t="str">
        <f t="shared" si="2"/>
        <v>C</v>
      </c>
      <c r="E128" s="84">
        <f t="shared" si="3"/>
        <v>0</v>
      </c>
    </row>
    <row r="129" spans="1:5" ht="30" customHeight="1" x14ac:dyDescent="0.25">
      <c r="A129" s="80" t="s">
        <v>57</v>
      </c>
      <c r="B129" s="85" t="s">
        <v>392</v>
      </c>
      <c r="C129" s="80" t="s">
        <v>496</v>
      </c>
      <c r="D129" s="83" t="str">
        <f t="shared" si="2"/>
        <v>B</v>
      </c>
      <c r="E129" s="83">
        <f t="shared" si="3"/>
        <v>0</v>
      </c>
    </row>
    <row r="130" spans="1:5" ht="30" customHeight="1" x14ac:dyDescent="0.25">
      <c r="A130" s="81" t="s">
        <v>258</v>
      </c>
      <c r="B130" s="86" t="s">
        <v>7</v>
      </c>
      <c r="C130" s="81" t="s">
        <v>498</v>
      </c>
      <c r="D130" s="84" t="str">
        <f t="shared" si="2"/>
        <v>B</v>
      </c>
      <c r="E130" s="84">
        <f t="shared" si="3"/>
        <v>0</v>
      </c>
    </row>
    <row r="131" spans="1:5" ht="30" customHeight="1" x14ac:dyDescent="0.25">
      <c r="A131" s="80" t="s">
        <v>407</v>
      </c>
      <c r="B131" s="85" t="s">
        <v>241</v>
      </c>
      <c r="C131" s="80" t="s">
        <v>496</v>
      </c>
      <c r="D131" s="83" t="str">
        <f t="shared" si="2"/>
        <v>B</v>
      </c>
      <c r="E131" s="83">
        <f t="shared" si="3"/>
        <v>0</v>
      </c>
    </row>
    <row r="132" spans="1:5" ht="30" customHeight="1" x14ac:dyDescent="0.25">
      <c r="A132" s="81" t="s">
        <v>408</v>
      </c>
      <c r="B132" s="86" t="s">
        <v>384</v>
      </c>
      <c r="C132" s="81" t="s">
        <v>496</v>
      </c>
      <c r="D132" s="84" t="str">
        <f t="shared" si="2"/>
        <v>B</v>
      </c>
      <c r="E132" s="84">
        <v>1</v>
      </c>
    </row>
    <row r="133" spans="1:5" ht="30" customHeight="1" x14ac:dyDescent="0.25">
      <c r="A133" s="80" t="s">
        <v>219</v>
      </c>
      <c r="B133" s="85" t="s">
        <v>426</v>
      </c>
      <c r="C133" s="80" t="s">
        <v>498</v>
      </c>
      <c r="D133" s="83" t="str">
        <f t="shared" si="2"/>
        <v>B</v>
      </c>
      <c r="E133" s="83">
        <f t="shared" si="3"/>
        <v>0</v>
      </c>
    </row>
    <row r="134" spans="1:5" ht="30" customHeight="1" x14ac:dyDescent="0.25">
      <c r="A134" s="81" t="s">
        <v>139</v>
      </c>
      <c r="B134" s="86" t="s">
        <v>417</v>
      </c>
      <c r="C134" s="81" t="s">
        <v>498</v>
      </c>
      <c r="D134" s="84" t="str">
        <f t="shared" si="2"/>
        <v>B</v>
      </c>
      <c r="E134" s="84">
        <f t="shared" si="3"/>
        <v>0</v>
      </c>
    </row>
    <row r="135" spans="1:5" ht="30" customHeight="1" x14ac:dyDescent="0.25">
      <c r="A135" s="80" t="s">
        <v>251</v>
      </c>
      <c r="B135" s="85" t="s">
        <v>385</v>
      </c>
      <c r="C135" s="80" t="s">
        <v>497</v>
      </c>
      <c r="D135" s="83" t="str">
        <f t="shared" si="2"/>
        <v>C</v>
      </c>
      <c r="E135" s="83">
        <f t="shared" si="3"/>
        <v>0</v>
      </c>
    </row>
    <row r="136" spans="1:5" ht="30" customHeight="1" x14ac:dyDescent="0.25">
      <c r="A136" s="81" t="s">
        <v>101</v>
      </c>
      <c r="B136" s="86" t="s">
        <v>266</v>
      </c>
      <c r="C136" s="81" t="s">
        <v>496</v>
      </c>
      <c r="D136" s="84" t="str">
        <f t="shared" ref="D136:D199" si="4">IF(C136="Low income", "A", IF(C136="Lower middle income", "B", IF(C136="Upper middle income", "B", IF(C136 = "High income: nonOECD", "C", IF(C136 = "High income: OECD", "D", "")))))</f>
        <v>B</v>
      </c>
      <c r="E136" s="84">
        <f t="shared" ref="E136:E199" si="5">IF(D136="D", 1, 0)</f>
        <v>0</v>
      </c>
    </row>
    <row r="137" spans="1:5" ht="30" customHeight="1" x14ac:dyDescent="0.25">
      <c r="A137" s="80" t="s">
        <v>43</v>
      </c>
      <c r="B137" s="85" t="s">
        <v>316</v>
      </c>
      <c r="C137" s="80" t="s">
        <v>496</v>
      </c>
      <c r="D137" s="83" t="str">
        <f t="shared" si="4"/>
        <v>B</v>
      </c>
      <c r="E137" s="83">
        <f t="shared" si="5"/>
        <v>0</v>
      </c>
    </row>
    <row r="138" spans="1:5" ht="30" customHeight="1" x14ac:dyDescent="0.25">
      <c r="A138" s="81" t="s">
        <v>414</v>
      </c>
      <c r="B138" s="86" t="s">
        <v>38</v>
      </c>
      <c r="C138" s="81" t="s">
        <v>498</v>
      </c>
      <c r="D138" s="84" t="str">
        <f t="shared" si="4"/>
        <v>B</v>
      </c>
      <c r="E138" s="84">
        <f t="shared" si="5"/>
        <v>0</v>
      </c>
    </row>
    <row r="139" spans="1:5" ht="30" customHeight="1" x14ac:dyDescent="0.25">
      <c r="A139" s="80" t="s">
        <v>122</v>
      </c>
      <c r="B139" s="85" t="s">
        <v>326</v>
      </c>
      <c r="C139" s="80" t="s">
        <v>495</v>
      </c>
      <c r="D139" s="83" t="str">
        <f t="shared" si="4"/>
        <v>A</v>
      </c>
      <c r="E139" s="83">
        <f t="shared" si="5"/>
        <v>0</v>
      </c>
    </row>
    <row r="140" spans="1:5" ht="30" customHeight="1" x14ac:dyDescent="0.25">
      <c r="A140" s="81" t="s">
        <v>58</v>
      </c>
      <c r="B140" s="86" t="s">
        <v>377</v>
      </c>
      <c r="C140" s="81" t="s">
        <v>498</v>
      </c>
      <c r="D140" s="84" t="str">
        <f t="shared" si="4"/>
        <v>B</v>
      </c>
      <c r="E140" s="84">
        <f t="shared" si="5"/>
        <v>0</v>
      </c>
    </row>
    <row r="141" spans="1:5" ht="30" customHeight="1" x14ac:dyDescent="0.25">
      <c r="A141" s="80" t="s">
        <v>390</v>
      </c>
      <c r="B141" s="85" t="s">
        <v>114</v>
      </c>
      <c r="C141" s="80" t="s">
        <v>496</v>
      </c>
      <c r="D141" s="83" t="str">
        <f t="shared" si="4"/>
        <v>B</v>
      </c>
      <c r="E141" s="83">
        <f t="shared" si="5"/>
        <v>0</v>
      </c>
    </row>
    <row r="142" spans="1:5" ht="30" customHeight="1" x14ac:dyDescent="0.25">
      <c r="A142" s="81" t="s">
        <v>24</v>
      </c>
      <c r="B142" s="86" t="s">
        <v>50</v>
      </c>
      <c r="C142" s="81" t="s">
        <v>495</v>
      </c>
      <c r="D142" s="84" t="str">
        <f t="shared" si="4"/>
        <v>A</v>
      </c>
      <c r="E142" s="84">
        <f t="shared" si="5"/>
        <v>0</v>
      </c>
    </row>
    <row r="143" spans="1:5" ht="30" customHeight="1" x14ac:dyDescent="0.25">
      <c r="A143" s="80" t="s">
        <v>8</v>
      </c>
      <c r="B143" s="85" t="s">
        <v>51</v>
      </c>
      <c r="C143" s="80" t="s">
        <v>499</v>
      </c>
      <c r="D143" s="83" t="str">
        <f t="shared" si="4"/>
        <v>D</v>
      </c>
      <c r="E143" s="83">
        <f t="shared" si="5"/>
        <v>1</v>
      </c>
    </row>
    <row r="144" spans="1:5" ht="30" customHeight="1" x14ac:dyDescent="0.25">
      <c r="A144" s="81" t="s">
        <v>93</v>
      </c>
      <c r="B144" s="86" t="s">
        <v>374</v>
      </c>
      <c r="C144" s="81" t="s">
        <v>497</v>
      </c>
      <c r="D144" s="84" t="str">
        <f t="shared" si="4"/>
        <v>C</v>
      </c>
      <c r="E144" s="84">
        <f t="shared" si="5"/>
        <v>0</v>
      </c>
    </row>
    <row r="145" spans="1:5" ht="30" customHeight="1" x14ac:dyDescent="0.25">
      <c r="A145" s="80" t="s">
        <v>103</v>
      </c>
      <c r="B145" s="85" t="s">
        <v>249</v>
      </c>
      <c r="C145" s="80" t="s">
        <v>499</v>
      </c>
      <c r="D145" s="83" t="str">
        <f t="shared" si="4"/>
        <v>D</v>
      </c>
      <c r="E145" s="83">
        <f t="shared" si="5"/>
        <v>1</v>
      </c>
    </row>
    <row r="146" spans="1:5" ht="30" customHeight="1" x14ac:dyDescent="0.25">
      <c r="A146" s="81" t="s">
        <v>303</v>
      </c>
      <c r="B146" s="86" t="s">
        <v>26</v>
      </c>
      <c r="C146" s="81" t="s">
        <v>498</v>
      </c>
      <c r="D146" s="84" t="str">
        <f t="shared" si="4"/>
        <v>B</v>
      </c>
      <c r="E146" s="84">
        <f t="shared" si="5"/>
        <v>0</v>
      </c>
    </row>
    <row r="147" spans="1:5" ht="30" customHeight="1" x14ac:dyDescent="0.25">
      <c r="A147" s="80" t="s">
        <v>394</v>
      </c>
      <c r="B147" s="85" t="s">
        <v>207</v>
      </c>
      <c r="C147" s="80" t="s">
        <v>495</v>
      </c>
      <c r="D147" s="83" t="str">
        <f t="shared" si="4"/>
        <v>A</v>
      </c>
      <c r="E147" s="83">
        <f t="shared" si="5"/>
        <v>0</v>
      </c>
    </row>
    <row r="148" spans="1:5" ht="30" customHeight="1" x14ac:dyDescent="0.25">
      <c r="A148" s="81" t="s">
        <v>125</v>
      </c>
      <c r="B148" s="86" t="s">
        <v>398</v>
      </c>
      <c r="C148" s="81" t="s">
        <v>498</v>
      </c>
      <c r="D148" s="84" t="str">
        <f t="shared" si="4"/>
        <v>B</v>
      </c>
      <c r="E148" s="84">
        <f t="shared" si="5"/>
        <v>0</v>
      </c>
    </row>
    <row r="149" spans="1:5" ht="30" customHeight="1" x14ac:dyDescent="0.25">
      <c r="A149" s="80" t="s">
        <v>36</v>
      </c>
      <c r="B149" s="85" t="s">
        <v>242</v>
      </c>
      <c r="C149" s="80" t="s">
        <v>497</v>
      </c>
      <c r="D149" s="83" t="str">
        <f t="shared" si="4"/>
        <v>C</v>
      </c>
      <c r="E149" s="83">
        <f t="shared" si="5"/>
        <v>0</v>
      </c>
    </row>
    <row r="150" spans="1:5" ht="30" customHeight="1" x14ac:dyDescent="0.25">
      <c r="A150" s="81" t="s">
        <v>203</v>
      </c>
      <c r="B150" s="86" t="s">
        <v>68</v>
      </c>
      <c r="C150" s="81" t="s">
        <v>499</v>
      </c>
      <c r="D150" s="84" t="str">
        <f t="shared" si="4"/>
        <v>D</v>
      </c>
      <c r="E150" s="84">
        <f t="shared" si="5"/>
        <v>1</v>
      </c>
    </row>
    <row r="151" spans="1:5" ht="30" customHeight="1" x14ac:dyDescent="0.25">
      <c r="A151" s="80" t="s">
        <v>247</v>
      </c>
      <c r="B151" s="85" t="s">
        <v>95</v>
      </c>
      <c r="C151" s="80" t="s">
        <v>497</v>
      </c>
      <c r="D151" s="83" t="str">
        <f t="shared" si="4"/>
        <v>C</v>
      </c>
      <c r="E151" s="83">
        <f t="shared" si="5"/>
        <v>0</v>
      </c>
    </row>
    <row r="152" spans="1:5" ht="30" customHeight="1" x14ac:dyDescent="0.25">
      <c r="A152" s="81" t="s">
        <v>422</v>
      </c>
      <c r="B152" s="86" t="s">
        <v>332</v>
      </c>
      <c r="C152" s="81" t="s">
        <v>498</v>
      </c>
      <c r="D152" s="84" t="str">
        <f t="shared" si="4"/>
        <v>B</v>
      </c>
      <c r="E152" s="84">
        <f t="shared" si="5"/>
        <v>0</v>
      </c>
    </row>
    <row r="153" spans="1:5" ht="30" customHeight="1" x14ac:dyDescent="0.25">
      <c r="A153" s="80" t="s">
        <v>255</v>
      </c>
      <c r="B153" s="85" t="s">
        <v>304</v>
      </c>
      <c r="C153" s="80" t="s">
        <v>496</v>
      </c>
      <c r="D153" s="83" t="str">
        <f t="shared" si="4"/>
        <v>B</v>
      </c>
      <c r="E153" s="83">
        <f t="shared" si="5"/>
        <v>0</v>
      </c>
    </row>
    <row r="154" spans="1:5" ht="30" customHeight="1" x14ac:dyDescent="0.25">
      <c r="A154" s="81" t="s">
        <v>106</v>
      </c>
      <c r="B154" s="86" t="s">
        <v>194</v>
      </c>
      <c r="C154" s="81" t="s">
        <v>496</v>
      </c>
      <c r="D154" s="84" t="str">
        <f t="shared" si="4"/>
        <v>B</v>
      </c>
      <c r="E154" s="84">
        <f t="shared" si="5"/>
        <v>0</v>
      </c>
    </row>
    <row r="155" spans="1:5" ht="30" customHeight="1" x14ac:dyDescent="0.25">
      <c r="A155" s="80" t="s">
        <v>360</v>
      </c>
      <c r="B155" s="85" t="s">
        <v>135</v>
      </c>
      <c r="C155" s="80" t="s">
        <v>498</v>
      </c>
      <c r="D155" s="83" t="str">
        <f t="shared" si="4"/>
        <v>B</v>
      </c>
      <c r="E155" s="83">
        <f t="shared" si="5"/>
        <v>0</v>
      </c>
    </row>
    <row r="156" spans="1:5" ht="30" customHeight="1" x14ac:dyDescent="0.25">
      <c r="A156" s="81" t="s">
        <v>121</v>
      </c>
      <c r="B156" s="86" t="s">
        <v>365</v>
      </c>
      <c r="C156" s="81" t="s">
        <v>496</v>
      </c>
      <c r="D156" s="84" t="str">
        <f t="shared" si="4"/>
        <v>B</v>
      </c>
      <c r="E156" s="84">
        <f t="shared" si="5"/>
        <v>0</v>
      </c>
    </row>
    <row r="157" spans="1:5" ht="30" customHeight="1" x14ac:dyDescent="0.25">
      <c r="A157" s="80" t="s">
        <v>49</v>
      </c>
      <c r="B157" s="85" t="s">
        <v>366</v>
      </c>
      <c r="C157" s="80" t="s">
        <v>496</v>
      </c>
      <c r="D157" s="83" t="str">
        <f t="shared" si="4"/>
        <v>B</v>
      </c>
      <c r="E157" s="83">
        <f t="shared" si="5"/>
        <v>0</v>
      </c>
    </row>
    <row r="158" spans="1:5" ht="30" customHeight="1" x14ac:dyDescent="0.25">
      <c r="A158" s="81" t="s">
        <v>309</v>
      </c>
      <c r="B158" s="86" t="s">
        <v>76</v>
      </c>
      <c r="C158" s="81" t="s">
        <v>498</v>
      </c>
      <c r="D158" s="84" t="str">
        <f t="shared" si="4"/>
        <v>B</v>
      </c>
      <c r="E158" s="84">
        <f t="shared" si="5"/>
        <v>0</v>
      </c>
    </row>
    <row r="159" spans="1:5" ht="30" customHeight="1" x14ac:dyDescent="0.25">
      <c r="A159" s="80" t="s">
        <v>297</v>
      </c>
      <c r="B159" s="85" t="s">
        <v>224</v>
      </c>
      <c r="C159" s="80" t="s">
        <v>499</v>
      </c>
      <c r="D159" s="83" t="str">
        <f t="shared" si="4"/>
        <v>D</v>
      </c>
      <c r="E159" s="83">
        <f t="shared" si="5"/>
        <v>1</v>
      </c>
    </row>
    <row r="160" spans="1:5" ht="30" customHeight="1" x14ac:dyDescent="0.25">
      <c r="A160" s="81" t="s">
        <v>88</v>
      </c>
      <c r="B160" s="86" t="s">
        <v>84</v>
      </c>
      <c r="C160" s="81" t="s">
        <v>499</v>
      </c>
      <c r="D160" s="84" t="str">
        <f t="shared" si="4"/>
        <v>D</v>
      </c>
      <c r="E160" s="84">
        <f t="shared" si="5"/>
        <v>1</v>
      </c>
    </row>
    <row r="161" spans="1:5" ht="30" customHeight="1" x14ac:dyDescent="0.25">
      <c r="A161" s="80" t="s">
        <v>105</v>
      </c>
      <c r="B161" s="85" t="s">
        <v>119</v>
      </c>
      <c r="C161" s="80" t="s">
        <v>497</v>
      </c>
      <c r="D161" s="83" t="str">
        <f t="shared" si="4"/>
        <v>C</v>
      </c>
      <c r="E161" s="83">
        <f t="shared" si="5"/>
        <v>0</v>
      </c>
    </row>
    <row r="162" spans="1:5" ht="30" customHeight="1" x14ac:dyDescent="0.25">
      <c r="A162" s="81" t="s">
        <v>261</v>
      </c>
      <c r="B162" s="86" t="s">
        <v>77</v>
      </c>
      <c r="C162" s="81" t="s">
        <v>497</v>
      </c>
      <c r="D162" s="84" t="str">
        <f t="shared" si="4"/>
        <v>C</v>
      </c>
      <c r="E162" s="84">
        <f t="shared" si="5"/>
        <v>0</v>
      </c>
    </row>
    <row r="163" spans="1:5" ht="30" customHeight="1" x14ac:dyDescent="0.25">
      <c r="A163" s="80" t="s">
        <v>317</v>
      </c>
      <c r="B163" s="85" t="s">
        <v>259</v>
      </c>
      <c r="C163" s="80" t="s">
        <v>496</v>
      </c>
      <c r="D163" s="83" t="str">
        <f t="shared" si="4"/>
        <v>B</v>
      </c>
      <c r="E163" s="83">
        <f t="shared" si="5"/>
        <v>0</v>
      </c>
    </row>
    <row r="164" spans="1:5" ht="30" customHeight="1" x14ac:dyDescent="0.25">
      <c r="A164" s="81" t="s">
        <v>6</v>
      </c>
      <c r="B164" s="86" t="s">
        <v>109</v>
      </c>
      <c r="C164" s="81" t="s">
        <v>497</v>
      </c>
      <c r="D164" s="84" t="str">
        <f t="shared" si="4"/>
        <v>C</v>
      </c>
      <c r="E164" s="84">
        <f t="shared" si="5"/>
        <v>0</v>
      </c>
    </row>
    <row r="165" spans="1:5" ht="30" customHeight="1" x14ac:dyDescent="0.25">
      <c r="A165" s="80" t="s">
        <v>280</v>
      </c>
      <c r="B165" s="85" t="s">
        <v>14</v>
      </c>
      <c r="C165" s="80" t="s">
        <v>495</v>
      </c>
      <c r="D165" s="83" t="str">
        <f t="shared" si="4"/>
        <v>A</v>
      </c>
      <c r="E165" s="83">
        <f t="shared" si="5"/>
        <v>0</v>
      </c>
    </row>
    <row r="166" spans="1:5" ht="30" customHeight="1" x14ac:dyDescent="0.25">
      <c r="A166" s="81" t="s">
        <v>356</v>
      </c>
      <c r="B166" s="86" t="s">
        <v>412</v>
      </c>
      <c r="C166" s="81" t="s">
        <v>498</v>
      </c>
      <c r="D166" s="84" t="str">
        <f t="shared" si="4"/>
        <v>B</v>
      </c>
      <c r="E166" s="84">
        <f t="shared" si="5"/>
        <v>0</v>
      </c>
    </row>
    <row r="167" spans="1:5" ht="30" customHeight="1" x14ac:dyDescent="0.25">
      <c r="A167" s="80" t="s">
        <v>141</v>
      </c>
      <c r="B167" s="85" t="s">
        <v>288</v>
      </c>
      <c r="C167" s="80" t="s">
        <v>497</v>
      </c>
      <c r="D167" s="83" t="str">
        <f t="shared" si="4"/>
        <v>C</v>
      </c>
      <c r="E167" s="83">
        <f t="shared" si="5"/>
        <v>0</v>
      </c>
    </row>
    <row r="168" spans="1:5" ht="30" customHeight="1" x14ac:dyDescent="0.25">
      <c r="A168" s="81" t="s">
        <v>507</v>
      </c>
      <c r="B168" s="86" t="s">
        <v>327</v>
      </c>
      <c r="C168" s="81" t="s">
        <v>498</v>
      </c>
      <c r="D168" s="84" t="str">
        <f t="shared" si="4"/>
        <v>B</v>
      </c>
      <c r="E168" s="84">
        <f t="shared" si="5"/>
        <v>0</v>
      </c>
    </row>
    <row r="169" spans="1:5" ht="30" customHeight="1" x14ac:dyDescent="0.25">
      <c r="A169" s="80" t="s">
        <v>347</v>
      </c>
      <c r="B169" s="85" t="s">
        <v>243</v>
      </c>
      <c r="C169" s="80" t="s">
        <v>497</v>
      </c>
      <c r="D169" s="83" t="str">
        <f t="shared" si="4"/>
        <v>C</v>
      </c>
      <c r="E169" s="83">
        <f t="shared" si="5"/>
        <v>0</v>
      </c>
    </row>
    <row r="170" spans="1:5" ht="30" customHeight="1" x14ac:dyDescent="0.25">
      <c r="A170" s="81" t="s">
        <v>183</v>
      </c>
      <c r="B170" s="86" t="s">
        <v>285</v>
      </c>
      <c r="C170" s="81" t="s">
        <v>498</v>
      </c>
      <c r="D170" s="84" t="str">
        <f t="shared" si="4"/>
        <v>B</v>
      </c>
      <c r="E170" s="84">
        <f t="shared" si="5"/>
        <v>0</v>
      </c>
    </row>
    <row r="171" spans="1:5" ht="30" customHeight="1" x14ac:dyDescent="0.25">
      <c r="A171" s="80" t="s">
        <v>431</v>
      </c>
      <c r="B171" s="85" t="s">
        <v>175</v>
      </c>
      <c r="C171" s="80" t="s">
        <v>496</v>
      </c>
      <c r="D171" s="83" t="str">
        <f t="shared" si="4"/>
        <v>B</v>
      </c>
      <c r="E171" s="83">
        <f t="shared" si="5"/>
        <v>0</v>
      </c>
    </row>
    <row r="172" spans="1:5" ht="30" customHeight="1" x14ac:dyDescent="0.25">
      <c r="A172" s="81" t="s">
        <v>232</v>
      </c>
      <c r="B172" s="86" t="s">
        <v>158</v>
      </c>
      <c r="C172" s="81" t="s">
        <v>497</v>
      </c>
      <c r="D172" s="84" t="str">
        <f t="shared" si="4"/>
        <v>C</v>
      </c>
      <c r="E172" s="84">
        <f t="shared" si="5"/>
        <v>0</v>
      </c>
    </row>
    <row r="173" spans="1:5" ht="30" customHeight="1" x14ac:dyDescent="0.25">
      <c r="A173" s="80" t="s">
        <v>126</v>
      </c>
      <c r="B173" s="85" t="s">
        <v>83</v>
      </c>
      <c r="C173" s="80" t="s">
        <v>495</v>
      </c>
      <c r="D173" s="83" t="str">
        <f t="shared" si="4"/>
        <v>A</v>
      </c>
      <c r="E173" s="83">
        <f t="shared" si="5"/>
        <v>0</v>
      </c>
    </row>
    <row r="174" spans="1:5" ht="30" customHeight="1" x14ac:dyDescent="0.25">
      <c r="A174" s="81" t="s">
        <v>116</v>
      </c>
      <c r="B174" s="86" t="s">
        <v>233</v>
      </c>
      <c r="C174" s="81" t="s">
        <v>497</v>
      </c>
      <c r="D174" s="84" t="str">
        <f t="shared" si="4"/>
        <v>C</v>
      </c>
      <c r="E174" s="84">
        <f t="shared" si="5"/>
        <v>0</v>
      </c>
    </row>
    <row r="175" spans="1:5" ht="30" customHeight="1" x14ac:dyDescent="0.25">
      <c r="A175" s="80" t="s">
        <v>508</v>
      </c>
      <c r="B175" s="85" t="s">
        <v>142</v>
      </c>
      <c r="C175" s="80" t="s">
        <v>497</v>
      </c>
      <c r="D175" s="83" t="str">
        <f t="shared" si="4"/>
        <v>C</v>
      </c>
      <c r="E175" s="83">
        <f t="shared" si="5"/>
        <v>0</v>
      </c>
    </row>
    <row r="176" spans="1:5" ht="30" customHeight="1" x14ac:dyDescent="0.25">
      <c r="A176" s="81" t="s">
        <v>90</v>
      </c>
      <c r="B176" s="86" t="s">
        <v>324</v>
      </c>
      <c r="C176" s="81" t="s">
        <v>499</v>
      </c>
      <c r="D176" s="84" t="str">
        <f t="shared" si="4"/>
        <v>D</v>
      </c>
      <c r="E176" s="84">
        <f t="shared" si="5"/>
        <v>1</v>
      </c>
    </row>
    <row r="177" spans="1:5" ht="30" customHeight="1" x14ac:dyDescent="0.25">
      <c r="A177" s="80" t="s">
        <v>15</v>
      </c>
      <c r="B177" s="85" t="s">
        <v>351</v>
      </c>
      <c r="C177" s="80" t="s">
        <v>499</v>
      </c>
      <c r="D177" s="83" t="str">
        <f t="shared" si="4"/>
        <v>D</v>
      </c>
      <c r="E177" s="83">
        <f t="shared" si="5"/>
        <v>1</v>
      </c>
    </row>
    <row r="178" spans="1:5" ht="30" customHeight="1" x14ac:dyDescent="0.25">
      <c r="A178" s="81" t="s">
        <v>281</v>
      </c>
      <c r="B178" s="86" t="s">
        <v>12</v>
      </c>
      <c r="C178" s="81" t="s">
        <v>498</v>
      </c>
      <c r="D178" s="84" t="str">
        <f t="shared" si="4"/>
        <v>B</v>
      </c>
      <c r="E178" s="84">
        <f t="shared" si="5"/>
        <v>0</v>
      </c>
    </row>
    <row r="179" spans="1:5" ht="30" customHeight="1" x14ac:dyDescent="0.25">
      <c r="A179" s="80" t="s">
        <v>89</v>
      </c>
      <c r="B179" s="85" t="s">
        <v>382</v>
      </c>
      <c r="C179" s="80" t="s">
        <v>495</v>
      </c>
      <c r="D179" s="83" t="str">
        <f t="shared" si="4"/>
        <v>A</v>
      </c>
      <c r="E179" s="83">
        <f t="shared" si="5"/>
        <v>0</v>
      </c>
    </row>
    <row r="180" spans="1:5" ht="30" customHeight="1" x14ac:dyDescent="0.25">
      <c r="A180" s="81" t="s">
        <v>87</v>
      </c>
      <c r="B180" s="86" t="s">
        <v>269</v>
      </c>
      <c r="C180" s="81" t="s">
        <v>496</v>
      </c>
      <c r="D180" s="84" t="str">
        <f t="shared" si="4"/>
        <v>B</v>
      </c>
      <c r="E180" s="84">
        <f t="shared" si="5"/>
        <v>0</v>
      </c>
    </row>
    <row r="181" spans="1:5" ht="30" customHeight="1" x14ac:dyDescent="0.25">
      <c r="A181" s="80" t="s">
        <v>61</v>
      </c>
      <c r="B181" s="85" t="s">
        <v>410</v>
      </c>
      <c r="C181" s="80" t="s">
        <v>495</v>
      </c>
      <c r="D181" s="83" t="str">
        <f t="shared" si="4"/>
        <v>A</v>
      </c>
      <c r="E181" s="83">
        <f t="shared" si="5"/>
        <v>0</v>
      </c>
    </row>
    <row r="182" spans="1:5" ht="30" customHeight="1" x14ac:dyDescent="0.25">
      <c r="A182" s="81" t="s">
        <v>319</v>
      </c>
      <c r="B182" s="86" t="s">
        <v>208</v>
      </c>
      <c r="C182" s="81" t="s">
        <v>499</v>
      </c>
      <c r="D182" s="84" t="str">
        <f t="shared" si="4"/>
        <v>D</v>
      </c>
      <c r="E182" s="84">
        <f t="shared" si="5"/>
        <v>1</v>
      </c>
    </row>
    <row r="183" spans="1:5" ht="30" customHeight="1" x14ac:dyDescent="0.25">
      <c r="A183" s="80" t="s">
        <v>112</v>
      </c>
      <c r="B183" s="85" t="s">
        <v>313</v>
      </c>
      <c r="C183" s="80" t="s">
        <v>498</v>
      </c>
      <c r="D183" s="83" t="str">
        <f t="shared" si="4"/>
        <v>B</v>
      </c>
      <c r="E183" s="83">
        <f t="shared" si="5"/>
        <v>0</v>
      </c>
    </row>
    <row r="184" spans="1:5" ht="30" customHeight="1" x14ac:dyDescent="0.25">
      <c r="A184" s="81" t="s">
        <v>343</v>
      </c>
      <c r="B184" s="86" t="s">
        <v>320</v>
      </c>
      <c r="C184" s="81" t="s">
        <v>497</v>
      </c>
      <c r="D184" s="84" t="str">
        <f t="shared" si="4"/>
        <v>C</v>
      </c>
      <c r="E184" s="84">
        <f t="shared" si="5"/>
        <v>0</v>
      </c>
    </row>
    <row r="185" spans="1:5" ht="30" customHeight="1" x14ac:dyDescent="0.25">
      <c r="A185" s="80" t="s">
        <v>0</v>
      </c>
      <c r="B185" s="85" t="s">
        <v>428</v>
      </c>
      <c r="C185" s="80" t="s">
        <v>496</v>
      </c>
      <c r="D185" s="83" t="str">
        <f t="shared" si="4"/>
        <v>B</v>
      </c>
      <c r="E185" s="83">
        <f t="shared" si="5"/>
        <v>0</v>
      </c>
    </row>
    <row r="186" spans="1:5" ht="30" customHeight="1" x14ac:dyDescent="0.25">
      <c r="A186" s="81" t="s">
        <v>509</v>
      </c>
      <c r="B186" s="86" t="s">
        <v>353</v>
      </c>
      <c r="C186" s="81" t="s">
        <v>497</v>
      </c>
      <c r="D186" s="84" t="str">
        <f t="shared" si="4"/>
        <v>C</v>
      </c>
      <c r="E186" s="84">
        <f t="shared" si="5"/>
        <v>0</v>
      </c>
    </row>
    <row r="187" spans="1:5" ht="30" customHeight="1" x14ac:dyDescent="0.25">
      <c r="A187" s="80" t="s">
        <v>342</v>
      </c>
      <c r="B187" s="85" t="s">
        <v>386</v>
      </c>
      <c r="C187" s="80" t="s">
        <v>496</v>
      </c>
      <c r="D187" s="83" t="str">
        <f t="shared" si="4"/>
        <v>B</v>
      </c>
      <c r="E187" s="83">
        <f t="shared" si="5"/>
        <v>0</v>
      </c>
    </row>
    <row r="188" spans="1:5" ht="30" customHeight="1" x14ac:dyDescent="0.25">
      <c r="A188" s="81" t="s">
        <v>80</v>
      </c>
      <c r="B188" s="86" t="s">
        <v>236</v>
      </c>
      <c r="C188" s="81" t="s">
        <v>498</v>
      </c>
      <c r="D188" s="84" t="str">
        <f t="shared" si="4"/>
        <v>B</v>
      </c>
      <c r="E188" s="84">
        <f t="shared" si="5"/>
        <v>0</v>
      </c>
    </row>
    <row r="189" spans="1:5" ht="30" customHeight="1" x14ac:dyDescent="0.25">
      <c r="A189" s="80" t="s">
        <v>335</v>
      </c>
      <c r="B189" s="85" t="s">
        <v>78</v>
      </c>
      <c r="C189" s="80" t="s">
        <v>496</v>
      </c>
      <c r="D189" s="83" t="str">
        <f t="shared" si="4"/>
        <v>B</v>
      </c>
      <c r="E189" s="83">
        <f t="shared" si="5"/>
        <v>0</v>
      </c>
    </row>
    <row r="190" spans="1:5" ht="30" customHeight="1" x14ac:dyDescent="0.25">
      <c r="A190" s="81" t="s">
        <v>344</v>
      </c>
      <c r="B190" s="86" t="s">
        <v>291</v>
      </c>
      <c r="C190" s="81" t="s">
        <v>498</v>
      </c>
      <c r="D190" s="84" t="str">
        <f t="shared" si="4"/>
        <v>B</v>
      </c>
      <c r="E190" s="84">
        <f t="shared" si="5"/>
        <v>0</v>
      </c>
    </row>
    <row r="191" spans="1:5" ht="30" customHeight="1" x14ac:dyDescent="0.25">
      <c r="A191" s="80" t="s">
        <v>358</v>
      </c>
      <c r="B191" s="85" t="s">
        <v>220</v>
      </c>
      <c r="C191" s="80" t="s">
        <v>499</v>
      </c>
      <c r="D191" s="83" t="str">
        <f t="shared" si="4"/>
        <v>D</v>
      </c>
      <c r="E191" s="83">
        <f t="shared" si="5"/>
        <v>1</v>
      </c>
    </row>
    <row r="192" spans="1:5" ht="30" customHeight="1" x14ac:dyDescent="0.25">
      <c r="A192" s="81" t="s">
        <v>48</v>
      </c>
      <c r="B192" s="86" t="s">
        <v>310</v>
      </c>
      <c r="C192" s="81" t="s">
        <v>499</v>
      </c>
      <c r="D192" s="84" t="str">
        <f t="shared" si="4"/>
        <v>D</v>
      </c>
      <c r="E192" s="84">
        <f t="shared" si="5"/>
        <v>1</v>
      </c>
    </row>
    <row r="193" spans="1:5" ht="30" customHeight="1" x14ac:dyDescent="0.25">
      <c r="A193" s="80" t="s">
        <v>169</v>
      </c>
      <c r="B193" s="85" t="s">
        <v>168</v>
      </c>
      <c r="C193" s="80" t="s">
        <v>498</v>
      </c>
      <c r="D193" s="83" t="str">
        <f t="shared" si="4"/>
        <v>B</v>
      </c>
      <c r="E193" s="83">
        <f t="shared" si="5"/>
        <v>0</v>
      </c>
    </row>
    <row r="194" spans="1:5" ht="30" customHeight="1" x14ac:dyDescent="0.25">
      <c r="A194" s="81" t="s">
        <v>510</v>
      </c>
      <c r="B194" s="86" t="s">
        <v>32</v>
      </c>
      <c r="C194" s="81" t="s">
        <v>497</v>
      </c>
      <c r="D194" s="84" t="str">
        <f t="shared" si="4"/>
        <v>C</v>
      </c>
      <c r="E194" s="84">
        <f t="shared" si="5"/>
        <v>0</v>
      </c>
    </row>
    <row r="195" spans="1:5" ht="30" customHeight="1" x14ac:dyDescent="0.25">
      <c r="A195" s="80" t="s">
        <v>127</v>
      </c>
      <c r="B195" s="85" t="s">
        <v>159</v>
      </c>
      <c r="C195" s="80" t="s">
        <v>498</v>
      </c>
      <c r="D195" s="83" t="str">
        <f t="shared" si="4"/>
        <v>B</v>
      </c>
      <c r="E195" s="83">
        <f t="shared" si="5"/>
        <v>0</v>
      </c>
    </row>
    <row r="196" spans="1:5" ht="30" customHeight="1" x14ac:dyDescent="0.25">
      <c r="A196" s="81" t="s">
        <v>149</v>
      </c>
      <c r="B196" s="86" t="s">
        <v>376</v>
      </c>
      <c r="C196" s="81" t="s">
        <v>495</v>
      </c>
      <c r="D196" s="84" t="str">
        <f t="shared" si="4"/>
        <v>A</v>
      </c>
      <c r="E196" s="84">
        <f t="shared" si="5"/>
        <v>0</v>
      </c>
    </row>
    <row r="197" spans="1:5" ht="30" customHeight="1" x14ac:dyDescent="0.25">
      <c r="A197" s="80" t="s">
        <v>429</v>
      </c>
      <c r="B197" s="85" t="s">
        <v>277</v>
      </c>
      <c r="C197" s="80" t="s">
        <v>496</v>
      </c>
      <c r="D197" s="83" t="str">
        <f t="shared" si="4"/>
        <v>B</v>
      </c>
      <c r="E197" s="83">
        <f t="shared" si="5"/>
        <v>0</v>
      </c>
    </row>
    <row r="198" spans="1:5" ht="30" customHeight="1" x14ac:dyDescent="0.25">
      <c r="A198" s="81" t="s">
        <v>21</v>
      </c>
      <c r="B198" s="86" t="s">
        <v>63</v>
      </c>
      <c r="C198" s="81" t="s">
        <v>498</v>
      </c>
      <c r="D198" s="84" t="str">
        <f t="shared" si="4"/>
        <v>B</v>
      </c>
      <c r="E198" s="84">
        <f t="shared" si="5"/>
        <v>0</v>
      </c>
    </row>
    <row r="199" spans="1:5" ht="30" customHeight="1" x14ac:dyDescent="0.25">
      <c r="A199" s="80" t="s">
        <v>110</v>
      </c>
      <c r="B199" s="85" t="s">
        <v>237</v>
      </c>
      <c r="C199" s="80" t="s">
        <v>495</v>
      </c>
      <c r="D199" s="83" t="str">
        <f t="shared" si="4"/>
        <v>A</v>
      </c>
      <c r="E199" s="83">
        <f t="shared" si="5"/>
        <v>0</v>
      </c>
    </row>
    <row r="200" spans="1:5" ht="30" customHeight="1" x14ac:dyDescent="0.25">
      <c r="A200" s="81" t="s">
        <v>369</v>
      </c>
      <c r="B200" s="86" t="s">
        <v>311</v>
      </c>
      <c r="C200" s="81" t="s">
        <v>496</v>
      </c>
      <c r="D200" s="84" t="str">
        <f t="shared" ref="D200:D221" si="6">IF(C200="Low income", "A", IF(C200="Lower middle income", "B", IF(C200="Upper middle income", "B", IF(C200 = "High income: nonOECD", "C", IF(C200 = "High income: OECD", "D", "")))))</f>
        <v>B</v>
      </c>
      <c r="E200" s="84">
        <f t="shared" ref="E200:E221" si="7">IF(D200="D", 1, 0)</f>
        <v>0</v>
      </c>
    </row>
    <row r="201" spans="1:5" ht="30" customHeight="1" x14ac:dyDescent="0.25">
      <c r="A201" s="80" t="s">
        <v>387</v>
      </c>
      <c r="B201" s="85" t="s">
        <v>40</v>
      </c>
      <c r="C201" s="80" t="s">
        <v>497</v>
      </c>
      <c r="D201" s="83" t="str">
        <f t="shared" si="6"/>
        <v>C</v>
      </c>
      <c r="E201" s="83">
        <f t="shared" si="7"/>
        <v>0</v>
      </c>
    </row>
    <row r="202" spans="1:5" ht="30" customHeight="1" x14ac:dyDescent="0.25">
      <c r="A202" s="81" t="s">
        <v>434</v>
      </c>
      <c r="B202" s="86" t="s">
        <v>73</v>
      </c>
      <c r="C202" s="81" t="s">
        <v>496</v>
      </c>
      <c r="D202" s="84" t="str">
        <f t="shared" si="6"/>
        <v>B</v>
      </c>
      <c r="E202" s="84">
        <f t="shared" si="7"/>
        <v>0</v>
      </c>
    </row>
    <row r="203" spans="1:5" ht="30" customHeight="1" x14ac:dyDescent="0.25">
      <c r="A203" s="80" t="s">
        <v>363</v>
      </c>
      <c r="B203" s="85" t="s">
        <v>270</v>
      </c>
      <c r="C203" s="80" t="s">
        <v>496</v>
      </c>
      <c r="D203" s="83" t="str">
        <f t="shared" si="6"/>
        <v>B</v>
      </c>
      <c r="E203" s="83">
        <v>1</v>
      </c>
    </row>
    <row r="204" spans="1:5" ht="30" customHeight="1" x14ac:dyDescent="0.25">
      <c r="A204" s="81" t="s">
        <v>336</v>
      </c>
      <c r="B204" s="86" t="s">
        <v>28</v>
      </c>
      <c r="C204" s="81" t="s">
        <v>496</v>
      </c>
      <c r="D204" s="84" t="str">
        <f t="shared" si="6"/>
        <v>B</v>
      </c>
      <c r="E204" s="84">
        <f t="shared" si="7"/>
        <v>0</v>
      </c>
    </row>
    <row r="205" spans="1:5" ht="30" customHeight="1" x14ac:dyDescent="0.25">
      <c r="A205" s="80" t="s">
        <v>418</v>
      </c>
      <c r="B205" s="85" t="s">
        <v>413</v>
      </c>
      <c r="C205" s="80" t="s">
        <v>497</v>
      </c>
      <c r="D205" s="83" t="str">
        <f t="shared" si="6"/>
        <v>C</v>
      </c>
      <c r="E205" s="83">
        <f t="shared" si="7"/>
        <v>0</v>
      </c>
    </row>
    <row r="206" spans="1:5" ht="30" customHeight="1" x14ac:dyDescent="0.25">
      <c r="A206" s="81" t="s">
        <v>91</v>
      </c>
      <c r="B206" s="86" t="s">
        <v>432</v>
      </c>
      <c r="C206" s="81" t="s">
        <v>496</v>
      </c>
      <c r="D206" s="84" t="str">
        <f t="shared" si="6"/>
        <v>B</v>
      </c>
      <c r="E206" s="84">
        <f t="shared" si="7"/>
        <v>0</v>
      </c>
    </row>
    <row r="207" spans="1:5" ht="30" customHeight="1" x14ac:dyDescent="0.25">
      <c r="A207" s="80" t="s">
        <v>205</v>
      </c>
      <c r="B207" s="85" t="s">
        <v>329</v>
      </c>
      <c r="C207" s="80" t="s">
        <v>495</v>
      </c>
      <c r="D207" s="83" t="str">
        <f t="shared" si="6"/>
        <v>A</v>
      </c>
      <c r="E207" s="83">
        <f t="shared" si="7"/>
        <v>0</v>
      </c>
    </row>
    <row r="208" spans="1:5" ht="30" customHeight="1" x14ac:dyDescent="0.25">
      <c r="A208" s="81" t="s">
        <v>130</v>
      </c>
      <c r="B208" s="86" t="s">
        <v>271</v>
      </c>
      <c r="C208" s="81" t="s">
        <v>498</v>
      </c>
      <c r="D208" s="84" t="str">
        <f t="shared" si="6"/>
        <v>B</v>
      </c>
      <c r="E208" s="84">
        <f t="shared" si="7"/>
        <v>0</v>
      </c>
    </row>
    <row r="209" spans="1:5" ht="30" customHeight="1" x14ac:dyDescent="0.25">
      <c r="A209" s="80" t="s">
        <v>33</v>
      </c>
      <c r="B209" s="85" t="s">
        <v>187</v>
      </c>
      <c r="C209" s="80" t="s">
        <v>497</v>
      </c>
      <c r="D209" s="83" t="str">
        <f t="shared" si="6"/>
        <v>C</v>
      </c>
      <c r="E209" s="83">
        <f t="shared" si="7"/>
        <v>0</v>
      </c>
    </row>
    <row r="210" spans="1:5" ht="30" customHeight="1" x14ac:dyDescent="0.25">
      <c r="A210" s="81" t="s">
        <v>211</v>
      </c>
      <c r="B210" s="86" t="s">
        <v>199</v>
      </c>
      <c r="C210" s="81" t="s">
        <v>499</v>
      </c>
      <c r="D210" s="84" t="str">
        <f t="shared" si="6"/>
        <v>D</v>
      </c>
      <c r="E210" s="84">
        <f t="shared" si="7"/>
        <v>1</v>
      </c>
    </row>
    <row r="211" spans="1:5" ht="30" customHeight="1" x14ac:dyDescent="0.25">
      <c r="A211" s="80" t="s">
        <v>217</v>
      </c>
      <c r="B211" s="85" t="s">
        <v>37</v>
      </c>
      <c r="C211" s="80" t="s">
        <v>499</v>
      </c>
      <c r="D211" s="83" t="str">
        <f t="shared" si="6"/>
        <v>D</v>
      </c>
      <c r="E211" s="83">
        <f t="shared" si="7"/>
        <v>1</v>
      </c>
    </row>
    <row r="212" spans="1:5" ht="30" customHeight="1" x14ac:dyDescent="0.25">
      <c r="A212" s="81" t="s">
        <v>134</v>
      </c>
      <c r="B212" s="86" t="s">
        <v>160</v>
      </c>
      <c r="C212" s="81" t="s">
        <v>497</v>
      </c>
      <c r="D212" s="84" t="str">
        <f t="shared" si="6"/>
        <v>C</v>
      </c>
      <c r="E212" s="84">
        <f t="shared" si="7"/>
        <v>0</v>
      </c>
    </row>
    <row r="213" spans="1:5" ht="30" customHeight="1" x14ac:dyDescent="0.25">
      <c r="A213" s="80" t="s">
        <v>173</v>
      </c>
      <c r="B213" s="85" t="s">
        <v>256</v>
      </c>
      <c r="C213" s="80" t="s">
        <v>498</v>
      </c>
      <c r="D213" s="83" t="str">
        <f t="shared" si="6"/>
        <v>B</v>
      </c>
      <c r="E213" s="83">
        <f t="shared" si="7"/>
        <v>0</v>
      </c>
    </row>
    <row r="214" spans="1:5" ht="30" customHeight="1" x14ac:dyDescent="0.25">
      <c r="A214" s="81" t="s">
        <v>379</v>
      </c>
      <c r="B214" s="86" t="s">
        <v>349</v>
      </c>
      <c r="C214" s="81" t="s">
        <v>498</v>
      </c>
      <c r="D214" s="84" t="str">
        <f t="shared" si="6"/>
        <v>B</v>
      </c>
      <c r="E214" s="84">
        <f t="shared" si="7"/>
        <v>0</v>
      </c>
    </row>
    <row r="215" spans="1:5" ht="30" customHeight="1" x14ac:dyDescent="0.25">
      <c r="A215" s="80" t="s">
        <v>278</v>
      </c>
      <c r="B215" s="85" t="s">
        <v>292</v>
      </c>
      <c r="C215" s="80" t="s">
        <v>497</v>
      </c>
      <c r="D215" s="83" t="str">
        <f t="shared" si="6"/>
        <v>C</v>
      </c>
      <c r="E215" s="83">
        <f t="shared" si="7"/>
        <v>0</v>
      </c>
    </row>
    <row r="216" spans="1:5" ht="30" customHeight="1" x14ac:dyDescent="0.25">
      <c r="A216" s="81" t="s">
        <v>222</v>
      </c>
      <c r="B216" s="86" t="s">
        <v>433</v>
      </c>
      <c r="C216" s="81" t="s">
        <v>498</v>
      </c>
      <c r="D216" s="84" t="str">
        <f t="shared" si="6"/>
        <v>B</v>
      </c>
      <c r="E216" s="84">
        <f t="shared" si="7"/>
        <v>0</v>
      </c>
    </row>
    <row r="217" spans="1:5" ht="30" customHeight="1" x14ac:dyDescent="0.25">
      <c r="A217" s="80" t="s">
        <v>47</v>
      </c>
      <c r="B217" s="85" t="s">
        <v>225</v>
      </c>
      <c r="C217" s="80" t="s">
        <v>497</v>
      </c>
      <c r="D217" s="83" t="str">
        <f t="shared" si="6"/>
        <v>C</v>
      </c>
      <c r="E217" s="83">
        <f t="shared" si="7"/>
        <v>0</v>
      </c>
    </row>
    <row r="218" spans="1:5" ht="30" customHeight="1" x14ac:dyDescent="0.25">
      <c r="A218" s="81" t="s">
        <v>71</v>
      </c>
      <c r="B218" s="86" t="s">
        <v>118</v>
      </c>
      <c r="C218" s="81" t="s">
        <v>498</v>
      </c>
      <c r="D218" s="84" t="str">
        <f t="shared" si="6"/>
        <v>B</v>
      </c>
      <c r="E218" s="84">
        <f t="shared" si="7"/>
        <v>0</v>
      </c>
    </row>
    <row r="219" spans="1:5" ht="30" customHeight="1" x14ac:dyDescent="0.25">
      <c r="A219" s="80" t="s">
        <v>70</v>
      </c>
      <c r="B219" s="85" t="s">
        <v>45</v>
      </c>
      <c r="C219" s="80" t="s">
        <v>498</v>
      </c>
      <c r="D219" s="83" t="str">
        <f t="shared" si="6"/>
        <v>B</v>
      </c>
      <c r="E219" s="83">
        <f t="shared" si="7"/>
        <v>0</v>
      </c>
    </row>
    <row r="220" spans="1:5" ht="30" customHeight="1" x14ac:dyDescent="0.25">
      <c r="A220" s="81" t="s">
        <v>282</v>
      </c>
      <c r="B220" s="86" t="s">
        <v>397</v>
      </c>
      <c r="C220" s="81" t="s">
        <v>498</v>
      </c>
      <c r="D220" s="84" t="str">
        <f t="shared" si="6"/>
        <v>B</v>
      </c>
      <c r="E220" s="84">
        <f t="shared" si="7"/>
        <v>0</v>
      </c>
    </row>
    <row r="221" spans="1:5" ht="30" customHeight="1" x14ac:dyDescent="0.25">
      <c r="A221" s="80" t="s">
        <v>29</v>
      </c>
      <c r="B221" s="85" t="s">
        <v>223</v>
      </c>
      <c r="C221" s="80" t="s">
        <v>495</v>
      </c>
      <c r="D221" s="83" t="str">
        <f t="shared" si="6"/>
        <v>A</v>
      </c>
      <c r="E221" s="83">
        <f t="shared" si="7"/>
        <v>0</v>
      </c>
    </row>
  </sheetData>
  <mergeCells count="5">
    <mergeCell ref="J2:K2"/>
    <mergeCell ref="B2:C2"/>
    <mergeCell ref="B3:C3"/>
    <mergeCell ref="B4:C4"/>
    <mergeCell ref="B1:P1"/>
  </mergeCells>
  <hyperlinks>
    <hyperlink ref="B4" r:id="rId1"/>
  </hyperlinks>
  <pageMargins left="0.511811024" right="0.511811024" top="0.78740157499999996" bottom="0.78740157499999996" header="0.31496062000000002" footer="0.31496062000000002"/>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0">
    <tabColor rgb="FFC00000"/>
  </sheetPr>
  <dimension ref="A1:X213"/>
  <sheetViews>
    <sheetView showGridLines="0" workbookViewId="0">
      <pane xSplit="1" topLeftCell="B1" activePane="topRight" state="frozen"/>
      <selection pane="topRight"/>
    </sheetView>
  </sheetViews>
  <sheetFormatPr defaultRowHeight="15" x14ac:dyDescent="0.25"/>
  <cols>
    <col min="1" max="1" width="30.7109375" style="37" customWidth="1"/>
    <col min="2" max="2" width="20.7109375" style="9" customWidth="1"/>
    <col min="3" max="12" width="20.7109375" style="26" customWidth="1"/>
    <col min="13" max="13" width="20.7109375" style="9" customWidth="1"/>
    <col min="14" max="23" width="15.7109375" style="25" customWidth="1"/>
    <col min="24" max="24" width="20.85546875" style="56" bestFit="1" customWidth="1"/>
    <col min="25" max="16384" width="9.140625" style="2"/>
  </cols>
  <sheetData>
    <row r="1" spans="1:24" ht="60" customHeight="1" x14ac:dyDescent="0.25">
      <c r="A1" s="67" t="s">
        <v>447</v>
      </c>
      <c r="B1" s="140" t="s">
        <v>460</v>
      </c>
      <c r="C1" s="140"/>
      <c r="D1" s="140"/>
      <c r="E1" s="140"/>
      <c r="F1" s="140"/>
      <c r="G1" s="140"/>
      <c r="H1" s="140"/>
      <c r="I1" s="140"/>
      <c r="J1" s="140"/>
      <c r="K1" s="140"/>
      <c r="L1" s="140"/>
      <c r="M1" s="140"/>
      <c r="N1" s="140"/>
      <c r="O1" s="140"/>
      <c r="P1" s="140"/>
      <c r="Q1" s="140"/>
      <c r="R1" s="140"/>
      <c r="S1" s="140"/>
      <c r="T1" s="140"/>
      <c r="U1" s="140"/>
      <c r="V1" s="140"/>
      <c r="W1" s="140"/>
      <c r="X1" s="140"/>
    </row>
    <row r="2" spans="1:24" ht="30" customHeight="1" x14ac:dyDescent="0.25">
      <c r="A2" s="31" t="s">
        <v>441</v>
      </c>
      <c r="B2" s="136" t="s">
        <v>550</v>
      </c>
      <c r="C2" s="136"/>
      <c r="D2" s="93"/>
      <c r="E2" s="93"/>
      <c r="F2" s="93"/>
      <c r="G2" s="93"/>
      <c r="H2" s="93"/>
      <c r="I2" s="93"/>
      <c r="J2" s="93"/>
      <c r="K2" s="93"/>
      <c r="L2" s="3"/>
      <c r="M2" s="3"/>
      <c r="N2" s="38"/>
      <c r="O2" s="96"/>
      <c r="P2" s="96"/>
      <c r="Q2" s="96"/>
      <c r="R2" s="96"/>
      <c r="S2" s="96"/>
      <c r="T2" s="96"/>
      <c r="U2" s="96"/>
      <c r="V2" s="96"/>
      <c r="W2" s="38"/>
      <c r="X2" s="51"/>
    </row>
    <row r="3" spans="1:24" ht="30" customHeight="1" x14ac:dyDescent="0.25">
      <c r="A3" s="31" t="s">
        <v>448</v>
      </c>
      <c r="B3" s="137" t="str">
        <f>("br.linkedin.com/in/brunocandea/en")</f>
        <v>br.linkedin.com/in/brunocandea/en</v>
      </c>
      <c r="C3" s="137"/>
      <c r="D3" s="94"/>
      <c r="E3" s="94"/>
      <c r="F3" s="94"/>
      <c r="G3" s="94"/>
      <c r="H3" s="94"/>
      <c r="I3" s="94"/>
      <c r="J3" s="94"/>
      <c r="K3" s="94"/>
      <c r="L3" s="38"/>
      <c r="M3" s="30"/>
      <c r="N3" s="38"/>
      <c r="O3" s="96"/>
      <c r="P3" s="96"/>
      <c r="Q3" s="96"/>
      <c r="R3" s="96"/>
      <c r="S3" s="96"/>
      <c r="T3" s="96"/>
      <c r="U3" s="96"/>
      <c r="V3" s="96"/>
      <c r="W3" s="38"/>
      <c r="X3" s="51"/>
    </row>
    <row r="4" spans="1:24" ht="30" customHeight="1" x14ac:dyDescent="0.25">
      <c r="A4" s="31" t="s">
        <v>449</v>
      </c>
      <c r="B4" s="152" t="s">
        <v>551</v>
      </c>
      <c r="C4" s="138"/>
      <c r="D4" s="95"/>
      <c r="E4" s="95"/>
      <c r="F4" s="95"/>
      <c r="G4" s="95"/>
      <c r="H4" s="95"/>
      <c r="I4" s="95"/>
      <c r="J4" s="95"/>
      <c r="K4" s="95"/>
      <c r="L4" s="38"/>
      <c r="M4" s="30"/>
      <c r="N4" s="38"/>
      <c r="O4" s="96"/>
      <c r="P4" s="96"/>
      <c r="Q4" s="96"/>
      <c r="R4" s="96"/>
      <c r="S4" s="96"/>
      <c r="T4" s="96"/>
      <c r="U4" s="96"/>
      <c r="V4" s="96"/>
      <c r="W4" s="38"/>
      <c r="X4" s="51"/>
    </row>
    <row r="5" spans="1:24" s="6" customFormat="1" ht="20.100000000000001" customHeight="1" x14ac:dyDescent="0.25">
      <c r="A5" s="32"/>
      <c r="B5" s="10"/>
      <c r="C5" s="17"/>
      <c r="D5" s="17"/>
      <c r="E5" s="17"/>
      <c r="F5" s="17"/>
      <c r="G5" s="17"/>
      <c r="H5" s="17"/>
      <c r="I5" s="17"/>
      <c r="J5" s="17"/>
      <c r="K5" s="17"/>
      <c r="L5" s="17"/>
      <c r="M5" s="10"/>
      <c r="N5" s="10"/>
      <c r="O5" s="10"/>
      <c r="P5" s="10"/>
      <c r="Q5" s="10"/>
      <c r="R5" s="10"/>
      <c r="S5" s="10"/>
      <c r="T5" s="10"/>
      <c r="U5" s="10"/>
      <c r="V5" s="10"/>
      <c r="W5" s="10"/>
      <c r="X5" s="52"/>
    </row>
    <row r="6" spans="1:24" s="9" customFormat="1" ht="45.75" customHeight="1" x14ac:dyDescent="0.25">
      <c r="A6" s="33" t="s">
        <v>446</v>
      </c>
      <c r="B6" s="14" t="s">
        <v>415</v>
      </c>
      <c r="C6" s="141" t="s">
        <v>440</v>
      </c>
      <c r="D6" s="142"/>
      <c r="E6" s="142"/>
      <c r="F6" s="142"/>
      <c r="G6" s="142"/>
      <c r="H6" s="142"/>
      <c r="I6" s="142"/>
      <c r="J6" s="142"/>
      <c r="K6" s="142"/>
      <c r="L6" s="143"/>
      <c r="M6" s="13" t="s">
        <v>439</v>
      </c>
      <c r="N6" s="144" t="s">
        <v>438</v>
      </c>
      <c r="O6" s="145"/>
      <c r="P6" s="145"/>
      <c r="Q6" s="145"/>
      <c r="R6" s="145"/>
      <c r="S6" s="145"/>
      <c r="T6" s="145"/>
      <c r="U6" s="145"/>
      <c r="V6" s="145"/>
      <c r="W6" s="146"/>
      <c r="X6" s="53" t="s">
        <v>443</v>
      </c>
    </row>
    <row r="7" spans="1:24" s="6" customFormat="1" ht="6.95" customHeight="1" x14ac:dyDescent="0.25">
      <c r="A7" s="34"/>
      <c r="B7" s="5"/>
      <c r="C7" s="17"/>
      <c r="D7" s="17"/>
      <c r="E7" s="17"/>
      <c r="F7" s="17"/>
      <c r="G7" s="17"/>
      <c r="H7" s="17"/>
      <c r="I7" s="17"/>
      <c r="J7" s="17"/>
      <c r="K7" s="17"/>
      <c r="L7" s="17"/>
      <c r="M7" s="10"/>
      <c r="N7" s="8"/>
      <c r="O7" s="8"/>
      <c r="P7" s="8"/>
      <c r="Q7" s="8"/>
      <c r="R7" s="8"/>
      <c r="S7" s="8"/>
      <c r="T7" s="8"/>
      <c r="U7" s="8"/>
      <c r="V7" s="8"/>
      <c r="W7" s="8"/>
      <c r="X7" s="54"/>
    </row>
    <row r="8" spans="1:24" ht="28.5" customHeight="1" x14ac:dyDescent="0.25">
      <c r="A8" s="74" t="s">
        <v>445</v>
      </c>
      <c r="B8" s="69">
        <f>COUNTA(B12:B208)</f>
        <v>197</v>
      </c>
      <c r="C8" s="70">
        <f t="shared" ref="C8:X8" si="0">COUNT(C12:C208)</f>
        <v>196</v>
      </c>
      <c r="D8" s="70">
        <f t="shared" si="0"/>
        <v>196</v>
      </c>
      <c r="E8" s="70">
        <f t="shared" si="0"/>
        <v>197</v>
      </c>
      <c r="F8" s="70">
        <f t="shared" si="0"/>
        <v>197</v>
      </c>
      <c r="G8" s="70">
        <f t="shared" si="0"/>
        <v>197</v>
      </c>
      <c r="H8" s="70">
        <f t="shared" si="0"/>
        <v>197</v>
      </c>
      <c r="I8" s="70">
        <f t="shared" si="0"/>
        <v>194</v>
      </c>
      <c r="J8" s="70">
        <f t="shared" si="0"/>
        <v>193</v>
      </c>
      <c r="K8" s="70">
        <f t="shared" si="0"/>
        <v>184</v>
      </c>
      <c r="L8" s="70">
        <f t="shared" si="0"/>
        <v>169</v>
      </c>
      <c r="M8" s="71">
        <f t="shared" si="0"/>
        <v>197</v>
      </c>
      <c r="N8" s="70">
        <f t="shared" si="0"/>
        <v>186</v>
      </c>
      <c r="O8" s="70">
        <f t="shared" si="0"/>
        <v>193</v>
      </c>
      <c r="P8" s="70">
        <f t="shared" si="0"/>
        <v>192</v>
      </c>
      <c r="Q8" s="70">
        <f t="shared" si="0"/>
        <v>191</v>
      </c>
      <c r="R8" s="70">
        <f t="shared" si="0"/>
        <v>194</v>
      </c>
      <c r="S8" s="70">
        <f t="shared" si="0"/>
        <v>193</v>
      </c>
      <c r="T8" s="70">
        <f t="shared" si="0"/>
        <v>192</v>
      </c>
      <c r="U8" s="70">
        <f t="shared" si="0"/>
        <v>194</v>
      </c>
      <c r="V8" s="70">
        <f t="shared" si="0"/>
        <v>193</v>
      </c>
      <c r="W8" s="70">
        <f t="shared" si="0"/>
        <v>0</v>
      </c>
      <c r="X8" s="71">
        <f t="shared" si="0"/>
        <v>194</v>
      </c>
    </row>
    <row r="9" spans="1:24" s="6" customFormat="1" ht="6.95" customHeight="1" x14ac:dyDescent="0.25">
      <c r="A9" s="35"/>
      <c r="B9" s="4"/>
      <c r="C9" s="17"/>
      <c r="D9" s="17"/>
      <c r="E9" s="17"/>
      <c r="F9" s="17"/>
      <c r="G9" s="17"/>
      <c r="H9" s="17"/>
      <c r="I9" s="17"/>
      <c r="J9" s="17"/>
      <c r="K9" s="17"/>
      <c r="L9" s="17"/>
      <c r="M9" s="10"/>
      <c r="N9" s="7"/>
      <c r="O9" s="7"/>
      <c r="P9" s="7"/>
      <c r="Q9" s="7"/>
      <c r="R9" s="7"/>
      <c r="S9" s="7"/>
      <c r="T9" s="7"/>
      <c r="U9" s="7"/>
      <c r="V9" s="7"/>
      <c r="W9" s="7"/>
      <c r="X9" s="55"/>
    </row>
    <row r="10" spans="1:24" ht="30" customHeight="1" x14ac:dyDescent="0.25">
      <c r="A10" s="46" t="s">
        <v>300</v>
      </c>
      <c r="B10" s="47"/>
      <c r="C10" s="43">
        <v>2006</v>
      </c>
      <c r="D10" s="40">
        <v>2007</v>
      </c>
      <c r="E10" s="40">
        <v>2008</v>
      </c>
      <c r="F10" s="40">
        <v>2009</v>
      </c>
      <c r="G10" s="40">
        <v>2010</v>
      </c>
      <c r="H10" s="40">
        <v>2011</v>
      </c>
      <c r="I10" s="40">
        <v>2012</v>
      </c>
      <c r="J10" s="40">
        <v>2013</v>
      </c>
      <c r="K10" s="40">
        <v>2014</v>
      </c>
      <c r="L10" s="40">
        <v>2015</v>
      </c>
      <c r="M10" s="45" t="s">
        <v>435</v>
      </c>
      <c r="N10" s="43">
        <v>2006</v>
      </c>
      <c r="O10" s="40">
        <v>2007</v>
      </c>
      <c r="P10" s="40">
        <v>2008</v>
      </c>
      <c r="Q10" s="40">
        <v>2009</v>
      </c>
      <c r="R10" s="40">
        <v>2010</v>
      </c>
      <c r="S10" s="40">
        <v>2011</v>
      </c>
      <c r="T10" s="40">
        <v>2012</v>
      </c>
      <c r="U10" s="40">
        <v>2013</v>
      </c>
      <c r="V10" s="40">
        <v>2014</v>
      </c>
      <c r="W10" s="44">
        <v>2015</v>
      </c>
      <c r="X10" s="45" t="s">
        <v>444</v>
      </c>
    </row>
    <row r="11" spans="1:24" s="6" customFormat="1" ht="6.95" customHeight="1" x14ac:dyDescent="0.25">
      <c r="A11" s="32"/>
      <c r="B11" s="10"/>
      <c r="C11" s="18"/>
      <c r="D11" s="18"/>
      <c r="E11" s="18"/>
      <c r="F11" s="18"/>
      <c r="G11" s="18"/>
      <c r="H11" s="18"/>
      <c r="I11" s="18"/>
      <c r="J11" s="18"/>
      <c r="K11" s="18"/>
      <c r="L11" s="18"/>
      <c r="M11" s="1"/>
      <c r="N11" s="19"/>
      <c r="O11" s="19"/>
      <c r="P11" s="19"/>
      <c r="Q11" s="19"/>
      <c r="R11" s="19"/>
      <c r="S11" s="19"/>
      <c r="T11" s="19"/>
      <c r="U11" s="19"/>
      <c r="V11" s="19"/>
      <c r="W11" s="19"/>
      <c r="X11" s="52"/>
    </row>
    <row r="12" spans="1:24" ht="20.100000000000001" customHeight="1" x14ac:dyDescent="0.25">
      <c r="A12" s="36" t="s">
        <v>334</v>
      </c>
      <c r="B12" s="11" t="s">
        <v>254</v>
      </c>
      <c r="C12" s="20">
        <v>7057598406.61553</v>
      </c>
      <c r="D12" s="21">
        <v>9843842455.4832268</v>
      </c>
      <c r="E12" s="21">
        <v>10190529882.487797</v>
      </c>
      <c r="F12" s="21">
        <v>12486943505.738142</v>
      </c>
      <c r="G12" s="21">
        <v>15936800636.248709</v>
      </c>
      <c r="H12" s="21">
        <v>17930239399.814899</v>
      </c>
      <c r="I12" s="21">
        <v>20536542736.729668</v>
      </c>
      <c r="J12" s="21">
        <v>20046334303.966091</v>
      </c>
      <c r="K12" s="21">
        <v>20050189881.665878</v>
      </c>
      <c r="L12" s="22">
        <v>19199437988.802254</v>
      </c>
      <c r="M12" s="23">
        <f t="shared" ref="M12:M43" si="1">IF(SUM(C12:L12)=0,"",(SUM(C12:L12))/(COUNT(C12:L12)))</f>
        <v>15327845919.755222</v>
      </c>
      <c r="N12" s="48">
        <v>2.10712364546412</v>
      </c>
      <c r="O12" s="49">
        <v>1.9</v>
      </c>
      <c r="P12" s="49">
        <v>1.84</v>
      </c>
      <c r="Q12" s="49">
        <v>3.55</v>
      </c>
      <c r="R12" s="49">
        <v>4</v>
      </c>
      <c r="S12" s="49">
        <v>5</v>
      </c>
      <c r="T12" s="49">
        <v>5.4545454545454497</v>
      </c>
      <c r="U12" s="49">
        <v>5.9</v>
      </c>
      <c r="V12" s="49">
        <v>6.39</v>
      </c>
      <c r="W12" s="50" t="s">
        <v>450</v>
      </c>
      <c r="X12" s="44">
        <f t="shared" ref="X12:X43" si="2">IF(SUM(N12:W12)=0,"",(SUM(N12:W12))/(COUNT(N12:W12)))</f>
        <v>4.0157410111121745</v>
      </c>
    </row>
    <row r="13" spans="1:24" ht="20.100000000000001" customHeight="1" x14ac:dyDescent="0.25">
      <c r="A13" s="36" t="s">
        <v>296</v>
      </c>
      <c r="B13" s="11" t="s">
        <v>115</v>
      </c>
      <c r="C13" s="20">
        <v>8992642348.9579563</v>
      </c>
      <c r="D13" s="21">
        <v>10701011896.7708</v>
      </c>
      <c r="E13" s="21">
        <v>12881352687.777283</v>
      </c>
      <c r="F13" s="21">
        <v>12044212903.816774</v>
      </c>
      <c r="G13" s="21">
        <v>11926953258.916031</v>
      </c>
      <c r="H13" s="21">
        <v>12890867538.530153</v>
      </c>
      <c r="I13" s="21">
        <v>12319784787.298746</v>
      </c>
      <c r="J13" s="21">
        <v>12781029643.593611</v>
      </c>
      <c r="K13" s="21">
        <v>13277963807.082344</v>
      </c>
      <c r="L13" s="22">
        <v>11455595709.141256</v>
      </c>
      <c r="M13" s="23">
        <f t="shared" si="1"/>
        <v>11927141458.188496</v>
      </c>
      <c r="N13" s="48">
        <v>9.6099913157711807</v>
      </c>
      <c r="O13" s="49">
        <v>15.0361154084109</v>
      </c>
      <c r="P13" s="49">
        <v>23.86</v>
      </c>
      <c r="Q13" s="49">
        <v>41.2</v>
      </c>
      <c r="R13" s="49">
        <v>45</v>
      </c>
      <c r="S13" s="49">
        <v>49</v>
      </c>
      <c r="T13" s="49">
        <v>54.655959039949401</v>
      </c>
      <c r="U13" s="49">
        <v>57.2</v>
      </c>
      <c r="V13" s="49">
        <v>60.1</v>
      </c>
      <c r="W13" s="50" t="s">
        <v>450</v>
      </c>
      <c r="X13" s="44">
        <f t="shared" si="2"/>
        <v>39.518007307125721</v>
      </c>
    </row>
    <row r="14" spans="1:24" ht="20.100000000000001" customHeight="1" x14ac:dyDescent="0.25">
      <c r="A14" s="36" t="s">
        <v>136</v>
      </c>
      <c r="B14" s="11" t="s">
        <v>248</v>
      </c>
      <c r="C14" s="20">
        <v>117027304787.83591</v>
      </c>
      <c r="D14" s="21">
        <v>134977088396.41866</v>
      </c>
      <c r="E14" s="21">
        <v>171000692134.74792</v>
      </c>
      <c r="F14" s="21">
        <v>137211039899.56969</v>
      </c>
      <c r="G14" s="21">
        <v>161207268840.91092</v>
      </c>
      <c r="H14" s="21">
        <v>200013050828.17026</v>
      </c>
      <c r="I14" s="21">
        <v>209047389599.66983</v>
      </c>
      <c r="J14" s="21">
        <v>209703529364.33142</v>
      </c>
      <c r="K14" s="21">
        <v>213518488688.11978</v>
      </c>
      <c r="L14" s="22">
        <v>166838617796.55463</v>
      </c>
      <c r="M14" s="23">
        <f t="shared" si="1"/>
        <v>172054447033.63293</v>
      </c>
      <c r="N14" s="48">
        <v>7.3759849563488604</v>
      </c>
      <c r="O14" s="49">
        <v>9.4511906255530391</v>
      </c>
      <c r="P14" s="49">
        <v>10.18</v>
      </c>
      <c r="Q14" s="49">
        <v>11.23</v>
      </c>
      <c r="R14" s="49">
        <v>12.5</v>
      </c>
      <c r="S14" s="49">
        <v>14</v>
      </c>
      <c r="T14" s="49">
        <v>15.2280267564417</v>
      </c>
      <c r="U14" s="49">
        <v>16.5</v>
      </c>
      <c r="V14" s="49">
        <v>18.09</v>
      </c>
      <c r="W14" s="50" t="s">
        <v>450</v>
      </c>
      <c r="X14" s="44">
        <f t="shared" si="2"/>
        <v>12.728355815371511</v>
      </c>
    </row>
    <row r="15" spans="1:24" ht="20.100000000000001" customHeight="1" x14ac:dyDescent="0.25">
      <c r="A15" s="36" t="s">
        <v>298</v>
      </c>
      <c r="B15" s="11" t="s">
        <v>150</v>
      </c>
      <c r="C15" s="20">
        <v>3536451645.5643101</v>
      </c>
      <c r="D15" s="21">
        <v>4010785102.0512905</v>
      </c>
      <c r="E15" s="21">
        <v>4001349339.5705252</v>
      </c>
      <c r="F15" s="21">
        <v>3649863492.5242624</v>
      </c>
      <c r="G15" s="21">
        <v>3346317328.5246129</v>
      </c>
      <c r="H15" s="21">
        <v>3427235708.643261</v>
      </c>
      <c r="I15" s="21">
        <v>3146177740.6366954</v>
      </c>
      <c r="J15" s="21">
        <v>3249100666.8710241</v>
      </c>
      <c r="K15" s="21" t="s">
        <v>450</v>
      </c>
      <c r="L15" s="22" t="s">
        <v>450</v>
      </c>
      <c r="M15" s="23">
        <f t="shared" si="1"/>
        <v>3545910128.0482478</v>
      </c>
      <c r="N15" s="48">
        <v>48.9368469989479</v>
      </c>
      <c r="O15" s="49">
        <v>70.87</v>
      </c>
      <c r="P15" s="49">
        <v>70.040000000000006</v>
      </c>
      <c r="Q15" s="49">
        <v>78.53</v>
      </c>
      <c r="R15" s="49">
        <v>81</v>
      </c>
      <c r="S15" s="49">
        <v>81</v>
      </c>
      <c r="T15" s="49">
        <v>86.434424616725806</v>
      </c>
      <c r="U15" s="49">
        <v>94</v>
      </c>
      <c r="V15" s="49">
        <v>95.9</v>
      </c>
      <c r="W15" s="50" t="s">
        <v>450</v>
      </c>
      <c r="X15" s="44">
        <f t="shared" si="2"/>
        <v>78.52347462396375</v>
      </c>
    </row>
    <row r="16" spans="1:24" ht="20.100000000000001" customHeight="1" x14ac:dyDescent="0.25">
      <c r="A16" s="36" t="s">
        <v>31</v>
      </c>
      <c r="B16" s="11" t="s">
        <v>275</v>
      </c>
      <c r="C16" s="20">
        <v>41789478661.309647</v>
      </c>
      <c r="D16" s="21">
        <v>60448921272.232582</v>
      </c>
      <c r="E16" s="21">
        <v>84178032716.097092</v>
      </c>
      <c r="F16" s="21">
        <v>75492384801.369492</v>
      </c>
      <c r="G16" s="21">
        <v>82470913120.731369</v>
      </c>
      <c r="H16" s="21">
        <v>104115923082.73726</v>
      </c>
      <c r="I16" s="21">
        <v>115398371427.67314</v>
      </c>
      <c r="J16" s="21">
        <v>124912063308.20166</v>
      </c>
      <c r="K16" s="21">
        <v>126775134686.43695</v>
      </c>
      <c r="L16" s="22">
        <v>102643104696.20784</v>
      </c>
      <c r="M16" s="23">
        <f t="shared" si="1"/>
        <v>91822432777.299713</v>
      </c>
      <c r="N16" s="48">
        <v>1.90764750723428</v>
      </c>
      <c r="O16" s="49">
        <v>3.2</v>
      </c>
      <c r="P16" s="49">
        <v>4.5999999999999996</v>
      </c>
      <c r="Q16" s="49">
        <v>6</v>
      </c>
      <c r="R16" s="49">
        <v>10</v>
      </c>
      <c r="S16" s="49">
        <v>14.776</v>
      </c>
      <c r="T16" s="49">
        <v>16.937210113739798</v>
      </c>
      <c r="U16" s="49">
        <v>19.100000000000001</v>
      </c>
      <c r="V16" s="49">
        <v>21.26</v>
      </c>
      <c r="W16" s="50" t="s">
        <v>450</v>
      </c>
      <c r="X16" s="44">
        <f t="shared" si="2"/>
        <v>10.864539735663788</v>
      </c>
    </row>
    <row r="17" spans="1:24" ht="20.100000000000001" customHeight="1" x14ac:dyDescent="0.25">
      <c r="A17" s="36" t="s">
        <v>157</v>
      </c>
      <c r="B17" s="11" t="s">
        <v>152</v>
      </c>
      <c r="C17" s="20">
        <v>1135143592.5925925</v>
      </c>
      <c r="D17" s="21">
        <v>1289254333.3333333</v>
      </c>
      <c r="E17" s="21">
        <v>1347349851.8518517</v>
      </c>
      <c r="F17" s="21">
        <v>1206410370.3703704</v>
      </c>
      <c r="G17" s="21">
        <v>1135539037.0370369</v>
      </c>
      <c r="H17" s="21">
        <v>1129918370.3703701</v>
      </c>
      <c r="I17" s="21">
        <v>1204713111.1111109</v>
      </c>
      <c r="J17" s="21">
        <v>1200587518.5185184</v>
      </c>
      <c r="K17" s="21">
        <v>1220976000</v>
      </c>
      <c r="L17" s="22">
        <v>1297285370.3703704</v>
      </c>
      <c r="M17" s="23">
        <f t="shared" si="1"/>
        <v>1216717755.5555556</v>
      </c>
      <c r="N17" s="48">
        <v>30</v>
      </c>
      <c r="O17" s="49">
        <v>34</v>
      </c>
      <c r="P17" s="49">
        <v>38</v>
      </c>
      <c r="Q17" s="49">
        <v>42</v>
      </c>
      <c r="R17" s="49">
        <v>47</v>
      </c>
      <c r="S17" s="49">
        <v>52</v>
      </c>
      <c r="T17" s="49">
        <v>58</v>
      </c>
      <c r="U17" s="49">
        <v>63.4</v>
      </c>
      <c r="V17" s="49">
        <v>64</v>
      </c>
      <c r="W17" s="50" t="s">
        <v>450</v>
      </c>
      <c r="X17" s="44">
        <f t="shared" si="2"/>
        <v>47.599999999999994</v>
      </c>
    </row>
    <row r="18" spans="1:24" ht="20.100000000000001" customHeight="1" x14ac:dyDescent="0.25">
      <c r="A18" s="36" t="s">
        <v>161</v>
      </c>
      <c r="B18" s="11" t="s">
        <v>137</v>
      </c>
      <c r="C18" s="20">
        <v>262666517346.67361</v>
      </c>
      <c r="D18" s="21">
        <v>329317513142.71057</v>
      </c>
      <c r="E18" s="21">
        <v>403781994527.78564</v>
      </c>
      <c r="F18" s="21">
        <v>376627876887.77417</v>
      </c>
      <c r="G18" s="21">
        <v>461640242696.1709</v>
      </c>
      <c r="H18" s="21">
        <v>557890203658.12463</v>
      </c>
      <c r="I18" s="21">
        <v>604378456915.57947</v>
      </c>
      <c r="J18" s="21">
        <v>623932049499.49573</v>
      </c>
      <c r="K18" s="21">
        <v>548054865646.53442</v>
      </c>
      <c r="L18" s="22" t="s">
        <v>450</v>
      </c>
      <c r="M18" s="23">
        <f t="shared" si="1"/>
        <v>463143302257.87207</v>
      </c>
      <c r="N18" s="48">
        <v>20.9272021035896</v>
      </c>
      <c r="O18" s="49">
        <v>25.9466329403819</v>
      </c>
      <c r="P18" s="49">
        <v>28.112623479990699</v>
      </c>
      <c r="Q18" s="49">
        <v>34</v>
      </c>
      <c r="R18" s="49">
        <v>45</v>
      </c>
      <c r="S18" s="49">
        <v>51</v>
      </c>
      <c r="T18" s="49">
        <v>55.8</v>
      </c>
      <c r="U18" s="49">
        <v>59.9</v>
      </c>
      <c r="V18" s="49">
        <v>64.7</v>
      </c>
      <c r="W18" s="50" t="s">
        <v>450</v>
      </c>
      <c r="X18" s="44">
        <f t="shared" si="2"/>
        <v>42.820717613773574</v>
      </c>
    </row>
    <row r="19" spans="1:24" ht="20.100000000000001" customHeight="1" x14ac:dyDescent="0.25">
      <c r="A19" s="36" t="s">
        <v>172</v>
      </c>
      <c r="B19" s="11" t="s">
        <v>104</v>
      </c>
      <c r="C19" s="20">
        <v>6384451606.1420965</v>
      </c>
      <c r="D19" s="21">
        <v>9206301700.3961945</v>
      </c>
      <c r="E19" s="21">
        <v>11662040713.875309</v>
      </c>
      <c r="F19" s="21">
        <v>8647936747.9870396</v>
      </c>
      <c r="G19" s="21">
        <v>9260284937.7978134</v>
      </c>
      <c r="H19" s="21">
        <v>10142111334.496105</v>
      </c>
      <c r="I19" s="21">
        <v>10619320048.585737</v>
      </c>
      <c r="J19" s="21">
        <v>11121465767.406683</v>
      </c>
      <c r="K19" s="21">
        <v>11644438422.98443</v>
      </c>
      <c r="L19" s="22">
        <v>10561401185.097956</v>
      </c>
      <c r="M19" s="23">
        <f t="shared" si="1"/>
        <v>9924975246.4769382</v>
      </c>
      <c r="N19" s="48">
        <v>5.6317877773160898</v>
      </c>
      <c r="O19" s="49">
        <v>6.0212533971260704</v>
      </c>
      <c r="P19" s="49">
        <v>6.21</v>
      </c>
      <c r="Q19" s="49">
        <v>15.3</v>
      </c>
      <c r="R19" s="49">
        <v>25</v>
      </c>
      <c r="S19" s="49">
        <v>32</v>
      </c>
      <c r="T19" s="49">
        <v>37.5</v>
      </c>
      <c r="U19" s="49">
        <v>41.9</v>
      </c>
      <c r="V19" s="49">
        <v>46.3</v>
      </c>
      <c r="W19" s="50" t="s">
        <v>450</v>
      </c>
      <c r="X19" s="44">
        <f t="shared" si="2"/>
        <v>23.984782352715797</v>
      </c>
    </row>
    <row r="20" spans="1:24" ht="20.100000000000001" customHeight="1" x14ac:dyDescent="0.25">
      <c r="A20" s="36" t="s">
        <v>404</v>
      </c>
      <c r="B20" s="11" t="s">
        <v>52</v>
      </c>
      <c r="C20" s="20">
        <v>2421474860.3351955</v>
      </c>
      <c r="D20" s="21">
        <v>2623726256.9832401</v>
      </c>
      <c r="E20" s="21">
        <v>2791960893.8547487</v>
      </c>
      <c r="F20" s="21">
        <v>2498932960.8938546</v>
      </c>
      <c r="G20" s="21">
        <v>2467703910.6145253</v>
      </c>
      <c r="H20" s="21">
        <v>2584463687.1508379</v>
      </c>
      <c r="I20" s="21" t="s">
        <v>450</v>
      </c>
      <c r="J20" s="21" t="s">
        <v>450</v>
      </c>
      <c r="K20" s="21" t="s">
        <v>450</v>
      </c>
      <c r="L20" s="22" t="s">
        <v>450</v>
      </c>
      <c r="M20" s="23">
        <f t="shared" si="1"/>
        <v>2564710428.3054004</v>
      </c>
      <c r="N20" s="48">
        <v>28</v>
      </c>
      <c r="O20" s="49">
        <v>30.9</v>
      </c>
      <c r="P20" s="49">
        <v>52</v>
      </c>
      <c r="Q20" s="49">
        <v>58</v>
      </c>
      <c r="R20" s="49">
        <v>62</v>
      </c>
      <c r="S20" s="49">
        <v>69</v>
      </c>
      <c r="T20" s="49">
        <v>74</v>
      </c>
      <c r="U20" s="49">
        <v>78.900000000000006</v>
      </c>
      <c r="V20" s="49">
        <v>83.78</v>
      </c>
      <c r="W20" s="50" t="s">
        <v>450</v>
      </c>
      <c r="X20" s="44">
        <f t="shared" si="2"/>
        <v>59.61999999999999</v>
      </c>
    </row>
    <row r="21" spans="1:24" ht="20.100000000000001" customHeight="1" x14ac:dyDescent="0.25">
      <c r="A21" s="36" t="s">
        <v>348</v>
      </c>
      <c r="B21" s="11" t="s">
        <v>357</v>
      </c>
      <c r="C21" s="20">
        <v>746880802635.51965</v>
      </c>
      <c r="D21" s="21">
        <v>853053309256.49683</v>
      </c>
      <c r="E21" s="21">
        <v>1054557743957.0277</v>
      </c>
      <c r="F21" s="21">
        <v>926563834486.8208</v>
      </c>
      <c r="G21" s="21">
        <v>1142250506474.0598</v>
      </c>
      <c r="H21" s="21">
        <v>1389919156068.2244</v>
      </c>
      <c r="I21" s="21">
        <v>1537477830480.5115</v>
      </c>
      <c r="J21" s="21">
        <v>1563950959269.5188</v>
      </c>
      <c r="K21" s="21">
        <v>1454675479665.8406</v>
      </c>
      <c r="L21" s="22">
        <v>1339539063150.0125</v>
      </c>
      <c r="M21" s="23">
        <f t="shared" si="1"/>
        <v>1200886868544.4031</v>
      </c>
      <c r="N21" s="48">
        <v>66</v>
      </c>
      <c r="O21" s="49">
        <v>69.45</v>
      </c>
      <c r="P21" s="49">
        <v>71.67</v>
      </c>
      <c r="Q21" s="49">
        <v>74.25</v>
      </c>
      <c r="R21" s="49">
        <v>76</v>
      </c>
      <c r="S21" s="49">
        <v>79.487697713902904</v>
      </c>
      <c r="T21" s="49">
        <v>79</v>
      </c>
      <c r="U21" s="49">
        <v>83</v>
      </c>
      <c r="V21" s="49">
        <v>84.56</v>
      </c>
      <c r="W21" s="50" t="s">
        <v>450</v>
      </c>
      <c r="X21" s="44">
        <f t="shared" si="2"/>
        <v>75.935299745989212</v>
      </c>
    </row>
    <row r="22" spans="1:24" ht="20.100000000000001" customHeight="1" x14ac:dyDescent="0.25">
      <c r="A22" s="36" t="s">
        <v>206</v>
      </c>
      <c r="B22" s="11" t="s">
        <v>252</v>
      </c>
      <c r="C22" s="20">
        <v>334309371471.58447</v>
      </c>
      <c r="D22" s="21">
        <v>386458951546.67395</v>
      </c>
      <c r="E22" s="21">
        <v>427611527757.43372</v>
      </c>
      <c r="F22" s="21">
        <v>397594276187.82996</v>
      </c>
      <c r="G22" s="21">
        <v>390235099337.74835</v>
      </c>
      <c r="H22" s="21">
        <v>429010675562.96912</v>
      </c>
      <c r="I22" s="21">
        <v>407373026611.60547</v>
      </c>
      <c r="J22" s="21">
        <v>428698577647.39447</v>
      </c>
      <c r="K22" s="21">
        <v>436887543466.94971</v>
      </c>
      <c r="L22" s="22">
        <v>374055872241.32196</v>
      </c>
      <c r="M22" s="23">
        <f t="shared" si="1"/>
        <v>401223492183.15106</v>
      </c>
      <c r="N22" s="48">
        <v>63.6</v>
      </c>
      <c r="O22" s="49">
        <v>69.37</v>
      </c>
      <c r="P22" s="49">
        <v>72.87</v>
      </c>
      <c r="Q22" s="49">
        <v>73.45</v>
      </c>
      <c r="R22" s="49">
        <v>75.17</v>
      </c>
      <c r="S22" s="49">
        <v>78.739993098688799</v>
      </c>
      <c r="T22" s="49">
        <v>80.029993916990307</v>
      </c>
      <c r="U22" s="49">
        <v>80.618799999999993</v>
      </c>
      <c r="V22" s="49">
        <v>81</v>
      </c>
      <c r="W22" s="50" t="s">
        <v>450</v>
      </c>
      <c r="X22" s="44">
        <f t="shared" si="2"/>
        <v>74.983198557297683</v>
      </c>
    </row>
    <row r="23" spans="1:24" ht="20.100000000000001" customHeight="1" x14ac:dyDescent="0.25">
      <c r="A23" s="36" t="s">
        <v>368</v>
      </c>
      <c r="B23" s="11" t="s">
        <v>146</v>
      </c>
      <c r="C23" s="20">
        <v>20983019923.886276</v>
      </c>
      <c r="D23" s="21">
        <v>33050343782.775902</v>
      </c>
      <c r="E23" s="21">
        <v>48852482960.077896</v>
      </c>
      <c r="F23" s="21">
        <v>44291490420.502617</v>
      </c>
      <c r="G23" s="21">
        <v>52902703376.105644</v>
      </c>
      <c r="H23" s="21">
        <v>65951627200.202614</v>
      </c>
      <c r="I23" s="21">
        <v>68730906313.64563</v>
      </c>
      <c r="J23" s="21">
        <v>73560484384.958572</v>
      </c>
      <c r="K23" s="21">
        <v>75198010965.191895</v>
      </c>
      <c r="L23" s="22">
        <v>53047140347.45266</v>
      </c>
      <c r="M23" s="23">
        <f t="shared" si="1"/>
        <v>53656820967.479965</v>
      </c>
      <c r="N23" s="48">
        <v>11.992177334367399</v>
      </c>
      <c r="O23" s="49">
        <v>14.54</v>
      </c>
      <c r="P23" s="49">
        <v>17.079999999999998</v>
      </c>
      <c r="Q23" s="49">
        <v>27.4</v>
      </c>
      <c r="R23" s="49">
        <v>46</v>
      </c>
      <c r="S23" s="49">
        <v>50</v>
      </c>
      <c r="T23" s="49">
        <v>54.2</v>
      </c>
      <c r="U23" s="49">
        <v>58.7</v>
      </c>
      <c r="V23" s="49">
        <v>61</v>
      </c>
      <c r="W23" s="50" t="s">
        <v>450</v>
      </c>
      <c r="X23" s="44">
        <f t="shared" si="2"/>
        <v>37.879130814929709</v>
      </c>
    </row>
    <row r="24" spans="1:24" ht="20.100000000000001" customHeight="1" x14ac:dyDescent="0.25">
      <c r="A24" s="36" t="s">
        <v>253</v>
      </c>
      <c r="B24" s="11" t="s">
        <v>250</v>
      </c>
      <c r="C24" s="20">
        <v>7965588000</v>
      </c>
      <c r="D24" s="21">
        <v>8318995999.999999</v>
      </c>
      <c r="E24" s="21">
        <v>8246649999.999999</v>
      </c>
      <c r="F24" s="21">
        <v>7820420000.000001</v>
      </c>
      <c r="G24" s="21">
        <v>7909580000</v>
      </c>
      <c r="H24" s="21">
        <v>7889750000.000001</v>
      </c>
      <c r="I24" s="21">
        <v>8234470000</v>
      </c>
      <c r="J24" s="21">
        <v>8431750000</v>
      </c>
      <c r="K24" s="21">
        <v>8510500000</v>
      </c>
      <c r="L24" s="22">
        <v>8884441432.0562401</v>
      </c>
      <c r="M24" s="23">
        <f t="shared" si="1"/>
        <v>8221214543.2056246</v>
      </c>
      <c r="N24" s="48">
        <v>26</v>
      </c>
      <c r="O24" s="49">
        <v>27</v>
      </c>
      <c r="P24" s="49">
        <v>31.54</v>
      </c>
      <c r="Q24" s="49">
        <v>33.880000000000003</v>
      </c>
      <c r="R24" s="49">
        <v>43</v>
      </c>
      <c r="S24" s="49">
        <v>65</v>
      </c>
      <c r="T24" s="49">
        <v>71.748202814696299</v>
      </c>
      <c r="U24" s="49">
        <v>72</v>
      </c>
      <c r="V24" s="49">
        <v>76.92</v>
      </c>
      <c r="W24" s="50" t="s">
        <v>450</v>
      </c>
      <c r="X24" s="44">
        <f t="shared" si="2"/>
        <v>49.676466979410705</v>
      </c>
    </row>
    <row r="25" spans="1:24" ht="20.100000000000001" customHeight="1" x14ac:dyDescent="0.25">
      <c r="A25" s="36" t="s">
        <v>370</v>
      </c>
      <c r="B25" s="11" t="s">
        <v>184</v>
      </c>
      <c r="C25" s="20">
        <v>18505053191.489361</v>
      </c>
      <c r="D25" s="21">
        <v>21729999999.999996</v>
      </c>
      <c r="E25" s="21">
        <v>25710877659.574467</v>
      </c>
      <c r="F25" s="21">
        <v>22938218085.106384</v>
      </c>
      <c r="G25" s="21">
        <v>25713271276.595749</v>
      </c>
      <c r="H25" s="21">
        <v>29044069148.936165</v>
      </c>
      <c r="I25" s="21">
        <v>30756462765.957447</v>
      </c>
      <c r="J25" s="21">
        <v>32897606382.978722</v>
      </c>
      <c r="K25" s="21">
        <v>33851063829.787235</v>
      </c>
      <c r="L25" s="22">
        <v>32221489361.702129</v>
      </c>
      <c r="M25" s="23">
        <f t="shared" si="1"/>
        <v>27336811170.212765</v>
      </c>
      <c r="N25" s="48">
        <v>28.243952431804299</v>
      </c>
      <c r="O25" s="49">
        <v>32.909999999999997</v>
      </c>
      <c r="P25" s="49">
        <v>51.95</v>
      </c>
      <c r="Q25" s="49">
        <v>53</v>
      </c>
      <c r="R25" s="49">
        <v>55</v>
      </c>
      <c r="S25" s="49">
        <v>76.999966503230297</v>
      </c>
      <c r="T25" s="49">
        <v>88</v>
      </c>
      <c r="U25" s="49">
        <v>90.000039700000002</v>
      </c>
      <c r="V25" s="49">
        <v>90.999979999999994</v>
      </c>
      <c r="W25" s="50" t="s">
        <v>450</v>
      </c>
      <c r="X25" s="44">
        <f t="shared" si="2"/>
        <v>63.011548737226072</v>
      </c>
    </row>
    <row r="26" spans="1:24" ht="20.100000000000001" customHeight="1" x14ac:dyDescent="0.25">
      <c r="A26" s="36" t="s">
        <v>325</v>
      </c>
      <c r="B26" s="11" t="s">
        <v>201</v>
      </c>
      <c r="C26" s="20">
        <v>71819083683.740326</v>
      </c>
      <c r="D26" s="21">
        <v>79611888213.14798</v>
      </c>
      <c r="E26" s="21">
        <v>91631278239.323715</v>
      </c>
      <c r="F26" s="21">
        <v>102477791472.39049</v>
      </c>
      <c r="G26" s="21">
        <v>115279077465.22643</v>
      </c>
      <c r="H26" s="21">
        <v>128637938711.3856</v>
      </c>
      <c r="I26" s="21">
        <v>133355749482.47754</v>
      </c>
      <c r="J26" s="21">
        <v>149990451022.28983</v>
      </c>
      <c r="K26" s="21">
        <v>172885454931.45309</v>
      </c>
      <c r="L26" s="22">
        <v>195078665827.56451</v>
      </c>
      <c r="M26" s="23">
        <f t="shared" si="1"/>
        <v>124076737904.89995</v>
      </c>
      <c r="N26" s="48">
        <v>1</v>
      </c>
      <c r="O26" s="49">
        <v>1.8</v>
      </c>
      <c r="P26" s="49">
        <v>2.5</v>
      </c>
      <c r="Q26" s="49">
        <v>3.1</v>
      </c>
      <c r="R26" s="49">
        <v>3.7</v>
      </c>
      <c r="S26" s="49">
        <v>4.5</v>
      </c>
      <c r="T26" s="49">
        <v>5</v>
      </c>
      <c r="U26" s="49">
        <v>6.63</v>
      </c>
      <c r="V26" s="49">
        <v>9.6</v>
      </c>
      <c r="W26" s="50" t="s">
        <v>450</v>
      </c>
      <c r="X26" s="44">
        <f t="shared" si="2"/>
        <v>4.2033333333333331</v>
      </c>
    </row>
    <row r="27" spans="1:24" ht="20.100000000000001" customHeight="1" x14ac:dyDescent="0.25">
      <c r="A27" s="36" t="s">
        <v>171</v>
      </c>
      <c r="B27" s="11" t="s">
        <v>35</v>
      </c>
      <c r="C27" s="20">
        <v>4303500000</v>
      </c>
      <c r="D27" s="21">
        <v>4546000000</v>
      </c>
      <c r="E27" s="21">
        <v>4595000000</v>
      </c>
      <c r="F27" s="21">
        <v>4602000000</v>
      </c>
      <c r="G27" s="21">
        <v>4445500000</v>
      </c>
      <c r="H27" s="21">
        <v>4358000000</v>
      </c>
      <c r="I27" s="21">
        <v>4313000000</v>
      </c>
      <c r="J27" s="21">
        <v>4281000000</v>
      </c>
      <c r="K27" s="21">
        <v>4354500000</v>
      </c>
      <c r="L27" s="22">
        <v>4451000000</v>
      </c>
      <c r="M27" s="23">
        <f t="shared" si="1"/>
        <v>4424950000</v>
      </c>
      <c r="N27" s="48">
        <v>55.3</v>
      </c>
      <c r="O27" s="49">
        <v>58.2</v>
      </c>
      <c r="P27" s="49">
        <v>61.4</v>
      </c>
      <c r="Q27" s="49">
        <v>64.7</v>
      </c>
      <c r="R27" s="49">
        <v>65.099999999999994</v>
      </c>
      <c r="S27" s="49">
        <v>67</v>
      </c>
      <c r="T27" s="49">
        <v>70</v>
      </c>
      <c r="U27" s="49">
        <v>73</v>
      </c>
      <c r="V27" s="49">
        <v>76.67</v>
      </c>
      <c r="W27" s="50" t="s">
        <v>450</v>
      </c>
      <c r="X27" s="44">
        <f t="shared" si="2"/>
        <v>65.707777777777778</v>
      </c>
    </row>
    <row r="28" spans="1:24" ht="20.100000000000001" customHeight="1" x14ac:dyDescent="0.25">
      <c r="A28" s="36" t="s">
        <v>372</v>
      </c>
      <c r="B28" s="11" t="s">
        <v>388</v>
      </c>
      <c r="C28" s="20">
        <v>36961821893.697563</v>
      </c>
      <c r="D28" s="21">
        <v>45275747860.644218</v>
      </c>
      <c r="E28" s="21">
        <v>60752177438.889542</v>
      </c>
      <c r="F28" s="21">
        <v>49208656976.038956</v>
      </c>
      <c r="G28" s="21">
        <v>55220932613.957985</v>
      </c>
      <c r="H28" s="21">
        <v>59734593904.64016</v>
      </c>
      <c r="I28" s="21">
        <v>63615445566.848282</v>
      </c>
      <c r="J28" s="21">
        <v>73097619636.820862</v>
      </c>
      <c r="K28" s="21">
        <v>76103961203.440582</v>
      </c>
      <c r="L28" s="22">
        <v>54608962634.990753</v>
      </c>
      <c r="M28" s="23">
        <f t="shared" si="1"/>
        <v>57457991972.996887</v>
      </c>
      <c r="N28" s="48">
        <v>16.2</v>
      </c>
      <c r="O28" s="49">
        <v>19.7</v>
      </c>
      <c r="P28" s="49">
        <v>23</v>
      </c>
      <c r="Q28" s="49">
        <v>27.43</v>
      </c>
      <c r="R28" s="49">
        <v>31.8</v>
      </c>
      <c r="S28" s="49">
        <v>39.648895659896098</v>
      </c>
      <c r="T28" s="49">
        <v>46.91</v>
      </c>
      <c r="U28" s="49">
        <v>54.17</v>
      </c>
      <c r="V28" s="49">
        <v>59.02</v>
      </c>
      <c r="W28" s="50" t="s">
        <v>450</v>
      </c>
      <c r="X28" s="44">
        <f t="shared" si="2"/>
        <v>35.319877295544003</v>
      </c>
    </row>
    <row r="29" spans="1:24" ht="20.100000000000001" customHeight="1" x14ac:dyDescent="0.25">
      <c r="A29" s="36" t="s">
        <v>380</v>
      </c>
      <c r="B29" s="11" t="s">
        <v>378</v>
      </c>
      <c r="C29" s="20">
        <v>409813072387.4043</v>
      </c>
      <c r="D29" s="21">
        <v>471821790309.33478</v>
      </c>
      <c r="E29" s="21">
        <v>518626043650.2124</v>
      </c>
      <c r="F29" s="21">
        <v>484552653514.86523</v>
      </c>
      <c r="G29" s="21">
        <v>483577483443.70862</v>
      </c>
      <c r="H29" s="21">
        <v>526975257158.74335</v>
      </c>
      <c r="I29" s="21">
        <v>497815990388.02283</v>
      </c>
      <c r="J29" s="21">
        <v>521370527591.37561</v>
      </c>
      <c r="K29" s="21">
        <v>531234803749.45343</v>
      </c>
      <c r="L29" s="22">
        <v>454039037373.84943</v>
      </c>
      <c r="M29" s="23">
        <f t="shared" si="1"/>
        <v>489982665956.69696</v>
      </c>
      <c r="N29" s="48">
        <v>59.72</v>
      </c>
      <c r="O29" s="49">
        <v>64.44</v>
      </c>
      <c r="P29" s="49">
        <v>66</v>
      </c>
      <c r="Q29" s="49">
        <v>70</v>
      </c>
      <c r="R29" s="49">
        <v>75</v>
      </c>
      <c r="S29" s="49">
        <v>81.609995995595199</v>
      </c>
      <c r="T29" s="49">
        <v>80.719990548204194</v>
      </c>
      <c r="U29" s="49">
        <v>82.170199999999994</v>
      </c>
      <c r="V29" s="49">
        <v>85</v>
      </c>
      <c r="W29" s="50" t="s">
        <v>450</v>
      </c>
      <c r="X29" s="44">
        <f t="shared" si="2"/>
        <v>73.851131838199933</v>
      </c>
    </row>
    <row r="30" spans="1:24" ht="20.100000000000001" customHeight="1" x14ac:dyDescent="0.25">
      <c r="A30" s="36" t="s">
        <v>391</v>
      </c>
      <c r="B30" s="11" t="s">
        <v>318</v>
      </c>
      <c r="C30" s="20">
        <v>1217442150</v>
      </c>
      <c r="D30" s="21">
        <v>1290542550</v>
      </c>
      <c r="E30" s="21">
        <v>1368625150</v>
      </c>
      <c r="F30" s="21">
        <v>1336957250</v>
      </c>
      <c r="G30" s="21">
        <v>1397113450.0000002</v>
      </c>
      <c r="H30" s="21">
        <v>1486712300</v>
      </c>
      <c r="I30" s="21">
        <v>1573618750.0000002</v>
      </c>
      <c r="J30" s="21">
        <v>1625828100</v>
      </c>
      <c r="K30" s="21">
        <v>1717861750.0000002</v>
      </c>
      <c r="L30" s="22">
        <v>1763000000</v>
      </c>
      <c r="M30" s="23">
        <f t="shared" si="1"/>
        <v>1477770145</v>
      </c>
      <c r="N30" s="48">
        <v>24</v>
      </c>
      <c r="O30" s="49">
        <v>24.6</v>
      </c>
      <c r="P30" s="49">
        <v>26.3</v>
      </c>
      <c r="Q30" s="49">
        <v>27.2</v>
      </c>
      <c r="R30" s="49">
        <v>28.2</v>
      </c>
      <c r="S30" s="49">
        <v>30.7</v>
      </c>
      <c r="T30" s="49">
        <v>31</v>
      </c>
      <c r="U30" s="49">
        <v>33.6</v>
      </c>
      <c r="V30" s="49">
        <v>38.700000000000003</v>
      </c>
      <c r="W30" s="50" t="s">
        <v>450</v>
      </c>
      <c r="X30" s="44">
        <f t="shared" si="2"/>
        <v>29.366666666666667</v>
      </c>
    </row>
    <row r="31" spans="1:24" ht="20.100000000000001" customHeight="1" x14ac:dyDescent="0.25">
      <c r="A31" s="36" t="s">
        <v>197</v>
      </c>
      <c r="B31" s="11" t="s">
        <v>340</v>
      </c>
      <c r="C31" s="20">
        <v>5142380779.4410343</v>
      </c>
      <c r="D31" s="21">
        <v>5969535131.5801554</v>
      </c>
      <c r="E31" s="21">
        <v>7132787396.6654711</v>
      </c>
      <c r="F31" s="21">
        <v>7097198711.6102266</v>
      </c>
      <c r="G31" s="21">
        <v>6970240895.4988823</v>
      </c>
      <c r="H31" s="21">
        <v>7814081155.6498766</v>
      </c>
      <c r="I31" s="21">
        <v>8117100933.5253696</v>
      </c>
      <c r="J31" s="21">
        <v>9110800744.8789558</v>
      </c>
      <c r="K31" s="21">
        <v>9575356734.7268982</v>
      </c>
      <c r="L31" s="22">
        <v>8476125180.5944538</v>
      </c>
      <c r="M31" s="23">
        <f t="shared" si="1"/>
        <v>7540560766.4171324</v>
      </c>
      <c r="N31" s="48">
        <v>1.53785434624704</v>
      </c>
      <c r="O31" s="49">
        <v>1.79</v>
      </c>
      <c r="P31" s="49">
        <v>1.85</v>
      </c>
      <c r="Q31" s="49">
        <v>2.2400000000000002</v>
      </c>
      <c r="R31" s="49">
        <v>3.13</v>
      </c>
      <c r="S31" s="49">
        <v>4.14832306562512</v>
      </c>
      <c r="T31" s="49">
        <v>4.5</v>
      </c>
      <c r="U31" s="49">
        <v>4.9000000000000004</v>
      </c>
      <c r="V31" s="49">
        <v>5.3</v>
      </c>
      <c r="W31" s="50" t="s">
        <v>450</v>
      </c>
      <c r="X31" s="44">
        <f t="shared" si="2"/>
        <v>3.2662419346524625</v>
      </c>
    </row>
    <row r="32" spans="1:24" ht="20.100000000000001" customHeight="1" x14ac:dyDescent="0.25">
      <c r="A32" s="36" t="s">
        <v>81</v>
      </c>
      <c r="B32" s="11" t="s">
        <v>333</v>
      </c>
      <c r="C32" s="20">
        <v>5414299000</v>
      </c>
      <c r="D32" s="21">
        <v>5895048000</v>
      </c>
      <c r="E32" s="21">
        <v>6109928000</v>
      </c>
      <c r="F32" s="21">
        <v>5806378000</v>
      </c>
      <c r="G32" s="21">
        <v>5744414000</v>
      </c>
      <c r="H32" s="21">
        <v>5550771000</v>
      </c>
      <c r="I32" s="21">
        <v>5537537000</v>
      </c>
      <c r="J32" s="21">
        <v>5573710000</v>
      </c>
      <c r="K32" s="21" t="s">
        <v>450</v>
      </c>
      <c r="L32" s="22" t="s">
        <v>450</v>
      </c>
      <c r="M32" s="23">
        <f t="shared" si="1"/>
        <v>5704010625</v>
      </c>
      <c r="N32" s="48">
        <v>69.899655161701205</v>
      </c>
      <c r="O32" s="49">
        <v>74.350594030266905</v>
      </c>
      <c r="P32" s="49">
        <v>82.3</v>
      </c>
      <c r="Q32" s="49">
        <v>83.25</v>
      </c>
      <c r="R32" s="49">
        <v>84.21</v>
      </c>
      <c r="S32" s="49">
        <v>88.335999999999999</v>
      </c>
      <c r="T32" s="49">
        <v>91.299304524340101</v>
      </c>
      <c r="U32" s="49">
        <v>95.3</v>
      </c>
      <c r="V32" s="49">
        <v>96.8</v>
      </c>
      <c r="W32" s="50" t="s">
        <v>450</v>
      </c>
      <c r="X32" s="44">
        <f t="shared" si="2"/>
        <v>85.082839301812015</v>
      </c>
    </row>
    <row r="33" spans="1:24" ht="20.100000000000001" customHeight="1" x14ac:dyDescent="0.25">
      <c r="A33" s="36" t="s">
        <v>56</v>
      </c>
      <c r="B33" s="11" t="s">
        <v>167</v>
      </c>
      <c r="C33" s="20">
        <v>897731524.92992246</v>
      </c>
      <c r="D33" s="21">
        <v>1196091805.0231569</v>
      </c>
      <c r="E33" s="21">
        <v>1258332337.283819</v>
      </c>
      <c r="F33" s="21">
        <v>1264758197.9659252</v>
      </c>
      <c r="G33" s="21">
        <v>1585472534.1054721</v>
      </c>
      <c r="H33" s="21">
        <v>1820207625.8021665</v>
      </c>
      <c r="I33" s="21">
        <v>1823692109.6165216</v>
      </c>
      <c r="J33" s="21">
        <v>1798333725.8395367</v>
      </c>
      <c r="K33" s="21">
        <v>1958819914.9591591</v>
      </c>
      <c r="L33" s="22">
        <v>1962221695.6941261</v>
      </c>
      <c r="M33" s="23">
        <f t="shared" si="1"/>
        <v>1556566147.1219807</v>
      </c>
      <c r="N33" s="48">
        <v>4.5183172581645996</v>
      </c>
      <c r="O33" s="49">
        <v>5.92</v>
      </c>
      <c r="P33" s="49">
        <v>6.55</v>
      </c>
      <c r="Q33" s="49">
        <v>7.17</v>
      </c>
      <c r="R33" s="49">
        <v>13.6</v>
      </c>
      <c r="S33" s="49">
        <v>21</v>
      </c>
      <c r="T33" s="49">
        <v>24</v>
      </c>
      <c r="U33" s="49">
        <v>29.9</v>
      </c>
      <c r="V33" s="49">
        <v>34.369999999999997</v>
      </c>
      <c r="W33" s="50" t="s">
        <v>450</v>
      </c>
      <c r="X33" s="44">
        <f t="shared" si="2"/>
        <v>16.336479695351624</v>
      </c>
    </row>
    <row r="34" spans="1:24" ht="20.100000000000001" customHeight="1" x14ac:dyDescent="0.25">
      <c r="A34" s="36" t="s">
        <v>322</v>
      </c>
      <c r="B34" s="11" t="s">
        <v>79</v>
      </c>
      <c r="C34" s="20">
        <v>11451869164.71117</v>
      </c>
      <c r="D34" s="21">
        <v>13120183156.714895</v>
      </c>
      <c r="E34" s="21">
        <v>16674324634.237322</v>
      </c>
      <c r="F34" s="21">
        <v>17339992165.242165</v>
      </c>
      <c r="G34" s="21">
        <v>19649631308.164806</v>
      </c>
      <c r="H34" s="21">
        <v>23963033443.851803</v>
      </c>
      <c r="I34" s="21">
        <v>27084497539.797394</v>
      </c>
      <c r="J34" s="21">
        <v>30659338929.088276</v>
      </c>
      <c r="K34" s="21">
        <v>32996187988.422581</v>
      </c>
      <c r="L34" s="22">
        <v>33196819571.635315</v>
      </c>
      <c r="M34" s="23">
        <f t="shared" si="1"/>
        <v>22613587790.186573</v>
      </c>
      <c r="N34" s="48">
        <v>6.2006712547357603</v>
      </c>
      <c r="O34" s="49">
        <v>10.4992443168903</v>
      </c>
      <c r="P34" s="49">
        <v>12.5</v>
      </c>
      <c r="Q34" s="49">
        <v>16.8</v>
      </c>
      <c r="R34" s="49">
        <v>22.4</v>
      </c>
      <c r="S34" s="49">
        <v>30</v>
      </c>
      <c r="T34" s="49">
        <v>35.340000000000003</v>
      </c>
      <c r="U34" s="49">
        <v>36.94</v>
      </c>
      <c r="V34" s="49">
        <v>39.020000000000003</v>
      </c>
      <c r="W34" s="50" t="s">
        <v>450</v>
      </c>
      <c r="X34" s="44">
        <f t="shared" si="2"/>
        <v>23.299990619069561</v>
      </c>
    </row>
    <row r="35" spans="1:24" ht="20.100000000000001" customHeight="1" x14ac:dyDescent="0.25">
      <c r="A35" s="36" t="s">
        <v>301</v>
      </c>
      <c r="B35" s="11" t="s">
        <v>400</v>
      </c>
      <c r="C35" s="20">
        <v>12866524918.222052</v>
      </c>
      <c r="D35" s="21">
        <v>15776422673.19804</v>
      </c>
      <c r="E35" s="21">
        <v>19101454463.750748</v>
      </c>
      <c r="F35" s="21">
        <v>17600630726.614109</v>
      </c>
      <c r="G35" s="21">
        <v>17163117551.46262</v>
      </c>
      <c r="H35" s="21">
        <v>18628022743.425732</v>
      </c>
      <c r="I35" s="21">
        <v>17207367625.804756</v>
      </c>
      <c r="J35" s="21">
        <v>18154290272.215054</v>
      </c>
      <c r="K35" s="21">
        <v>18521476054.809387</v>
      </c>
      <c r="L35" s="22">
        <v>15995392117.947264</v>
      </c>
      <c r="M35" s="23">
        <f t="shared" si="1"/>
        <v>17101469914.744976</v>
      </c>
      <c r="N35" s="48">
        <v>25.1223856852117</v>
      </c>
      <c r="O35" s="49">
        <v>27.92</v>
      </c>
      <c r="P35" s="49">
        <v>34.659999999999997</v>
      </c>
      <c r="Q35" s="49">
        <v>37.74</v>
      </c>
      <c r="R35" s="49">
        <v>42.75</v>
      </c>
      <c r="S35" s="49">
        <v>47.77</v>
      </c>
      <c r="T35" s="49">
        <v>52.78</v>
      </c>
      <c r="U35" s="49">
        <v>57.79</v>
      </c>
      <c r="V35" s="49">
        <v>60.8</v>
      </c>
      <c r="W35" s="50" t="s">
        <v>450</v>
      </c>
      <c r="X35" s="44">
        <f t="shared" si="2"/>
        <v>43.036931742801308</v>
      </c>
    </row>
    <row r="36" spans="1:24" ht="20.100000000000001" customHeight="1" x14ac:dyDescent="0.25">
      <c r="A36" s="36" t="s">
        <v>60</v>
      </c>
      <c r="B36" s="11" t="s">
        <v>289</v>
      </c>
      <c r="C36" s="20">
        <v>10126940513.312546</v>
      </c>
      <c r="D36" s="21">
        <v>10939053365.478596</v>
      </c>
      <c r="E36" s="21">
        <v>10945070441.928253</v>
      </c>
      <c r="F36" s="21">
        <v>10267128733.351036</v>
      </c>
      <c r="G36" s="21">
        <v>12786662034.856337</v>
      </c>
      <c r="H36" s="21">
        <v>15682931970.401569</v>
      </c>
      <c r="I36" s="21">
        <v>14686249032.037905</v>
      </c>
      <c r="J36" s="21">
        <v>14814801573.11405</v>
      </c>
      <c r="K36" s="21">
        <v>15880195735.289202</v>
      </c>
      <c r="L36" s="22">
        <v>14390863395.317146</v>
      </c>
      <c r="M36" s="23">
        <f t="shared" si="1"/>
        <v>13051989679.508663</v>
      </c>
      <c r="N36" s="48">
        <v>4.2899329751596804</v>
      </c>
      <c r="O36" s="49">
        <v>5.28</v>
      </c>
      <c r="P36" s="49">
        <v>6.25</v>
      </c>
      <c r="Q36" s="49">
        <v>6.15</v>
      </c>
      <c r="R36" s="49">
        <v>6</v>
      </c>
      <c r="S36" s="49">
        <v>8</v>
      </c>
      <c r="T36" s="49">
        <v>11.5</v>
      </c>
      <c r="U36" s="49">
        <v>15</v>
      </c>
      <c r="V36" s="49">
        <v>18.5</v>
      </c>
      <c r="W36" s="50" t="s">
        <v>450</v>
      </c>
      <c r="X36" s="44">
        <f t="shared" si="2"/>
        <v>8.9966592194621864</v>
      </c>
    </row>
    <row r="37" spans="1:24" ht="20.100000000000001" customHeight="1" x14ac:dyDescent="0.25">
      <c r="A37" s="36" t="s">
        <v>371</v>
      </c>
      <c r="B37" s="11" t="s">
        <v>148</v>
      </c>
      <c r="C37" s="20">
        <v>1107640325472.3486</v>
      </c>
      <c r="D37" s="21">
        <v>1397084381901.2893</v>
      </c>
      <c r="E37" s="21">
        <v>1695824517395.572</v>
      </c>
      <c r="F37" s="21">
        <v>1667020106031.8096</v>
      </c>
      <c r="G37" s="21">
        <v>2208872214643.019</v>
      </c>
      <c r="H37" s="21">
        <v>2614573170731.707</v>
      </c>
      <c r="I37" s="21">
        <v>2460658440428.0376</v>
      </c>
      <c r="J37" s="21">
        <v>2465773850934.5581</v>
      </c>
      <c r="K37" s="21">
        <v>2417046323841.9038</v>
      </c>
      <c r="L37" s="22">
        <v>1774724818900.4775</v>
      </c>
      <c r="M37" s="23">
        <f t="shared" si="1"/>
        <v>1980921815028.0723</v>
      </c>
      <c r="N37" s="48">
        <v>28.178380179792899</v>
      </c>
      <c r="O37" s="49">
        <v>30.88</v>
      </c>
      <c r="P37" s="49">
        <v>33.83</v>
      </c>
      <c r="Q37" s="49">
        <v>39.22</v>
      </c>
      <c r="R37" s="49">
        <v>40.65</v>
      </c>
      <c r="S37" s="49">
        <v>45.69</v>
      </c>
      <c r="T37" s="49">
        <v>48.56</v>
      </c>
      <c r="U37" s="49">
        <v>51.04</v>
      </c>
      <c r="V37" s="49">
        <v>57.6</v>
      </c>
      <c r="W37" s="50" t="s">
        <v>450</v>
      </c>
      <c r="X37" s="44">
        <f t="shared" si="2"/>
        <v>41.738708908865881</v>
      </c>
    </row>
    <row r="38" spans="1:24" ht="20.100000000000001" customHeight="1" x14ac:dyDescent="0.25">
      <c r="A38" s="36" t="s">
        <v>178</v>
      </c>
      <c r="B38" s="11" t="s">
        <v>145</v>
      </c>
      <c r="C38" s="20">
        <v>11470703002.076908</v>
      </c>
      <c r="D38" s="21">
        <v>12247694247.229778</v>
      </c>
      <c r="E38" s="21">
        <v>14393099068.585943</v>
      </c>
      <c r="F38" s="21">
        <v>10732366286.264265</v>
      </c>
      <c r="G38" s="21">
        <v>12370616061.606161</v>
      </c>
      <c r="H38" s="21">
        <v>16691533190.237701</v>
      </c>
      <c r="I38" s="21">
        <v>16953505121.638922</v>
      </c>
      <c r="J38" s="21">
        <v>16110693734.015345</v>
      </c>
      <c r="K38" s="21">
        <v>17104656669.297554</v>
      </c>
      <c r="L38" s="22">
        <v>15492035784.420685</v>
      </c>
      <c r="M38" s="23">
        <f t="shared" si="1"/>
        <v>14356690316.537327</v>
      </c>
      <c r="N38" s="48">
        <v>42.186349160930703</v>
      </c>
      <c r="O38" s="49">
        <v>44.68</v>
      </c>
      <c r="P38" s="49">
        <v>46</v>
      </c>
      <c r="Q38" s="49">
        <v>49</v>
      </c>
      <c r="R38" s="49">
        <v>53</v>
      </c>
      <c r="S38" s="49">
        <v>56</v>
      </c>
      <c r="T38" s="49">
        <v>60.273065042319303</v>
      </c>
      <c r="U38" s="49">
        <v>64.5</v>
      </c>
      <c r="V38" s="49">
        <v>68.77</v>
      </c>
      <c r="W38" s="50" t="s">
        <v>450</v>
      </c>
      <c r="X38" s="44">
        <f t="shared" si="2"/>
        <v>53.823268244805554</v>
      </c>
    </row>
    <row r="39" spans="1:24" ht="20.100000000000001" customHeight="1" x14ac:dyDescent="0.25">
      <c r="A39" s="36" t="s">
        <v>64</v>
      </c>
      <c r="B39" s="11" t="s">
        <v>265</v>
      </c>
      <c r="C39" s="20">
        <v>34304448149.810814</v>
      </c>
      <c r="D39" s="21">
        <v>44765733379.986008</v>
      </c>
      <c r="E39" s="21">
        <v>54666642734.275673</v>
      </c>
      <c r="F39" s="21">
        <v>51783454183.550148</v>
      </c>
      <c r="G39" s="21">
        <v>49939168133.206985</v>
      </c>
      <c r="H39" s="21">
        <v>56949835051.546387</v>
      </c>
      <c r="I39" s="21">
        <v>53576670827.85807</v>
      </c>
      <c r="J39" s="21">
        <v>55626359256.24321</v>
      </c>
      <c r="K39" s="21">
        <v>56717054673.721352</v>
      </c>
      <c r="L39" s="22">
        <v>48952959079.573792</v>
      </c>
      <c r="M39" s="23">
        <f t="shared" si="1"/>
        <v>50728232546.977249</v>
      </c>
      <c r="N39" s="48">
        <v>27.09</v>
      </c>
      <c r="O39" s="49">
        <v>33.64</v>
      </c>
      <c r="P39" s="49">
        <v>39.67</v>
      </c>
      <c r="Q39" s="49">
        <v>45</v>
      </c>
      <c r="R39" s="49">
        <v>46.23</v>
      </c>
      <c r="S39" s="49">
        <v>47.979993050602602</v>
      </c>
      <c r="T39" s="49">
        <v>51.899987665850297</v>
      </c>
      <c r="U39" s="49">
        <v>53.061500000000002</v>
      </c>
      <c r="V39" s="49">
        <v>55.49</v>
      </c>
      <c r="W39" s="50" t="s">
        <v>450</v>
      </c>
      <c r="X39" s="44">
        <f t="shared" si="2"/>
        <v>44.451275635161437</v>
      </c>
    </row>
    <row r="40" spans="1:24" ht="20.100000000000001" customHeight="1" x14ac:dyDescent="0.25">
      <c r="A40" s="36" t="s">
        <v>226</v>
      </c>
      <c r="B40" s="11" t="s">
        <v>267</v>
      </c>
      <c r="C40" s="20">
        <v>5844669845.5373316</v>
      </c>
      <c r="D40" s="21">
        <v>6771277870.9641209</v>
      </c>
      <c r="E40" s="21">
        <v>8369637065.4025469</v>
      </c>
      <c r="F40" s="21">
        <v>8369175126.2531605</v>
      </c>
      <c r="G40" s="21">
        <v>8979966766.072319</v>
      </c>
      <c r="H40" s="21">
        <v>10724061338.587366</v>
      </c>
      <c r="I40" s="21">
        <v>11166061507.802425</v>
      </c>
      <c r="J40" s="21">
        <v>12114166020.724394</v>
      </c>
      <c r="K40" s="21">
        <v>12549126616.147024</v>
      </c>
      <c r="L40" s="22">
        <v>11099473096.834505</v>
      </c>
      <c r="M40" s="23">
        <f t="shared" si="1"/>
        <v>9598761525.432518</v>
      </c>
      <c r="N40" s="48">
        <v>0.63270756446182896</v>
      </c>
      <c r="O40" s="49">
        <v>0.75</v>
      </c>
      <c r="P40" s="49">
        <v>0.92</v>
      </c>
      <c r="Q40" s="49">
        <v>1.1299999999999999</v>
      </c>
      <c r="R40" s="49">
        <v>2.4</v>
      </c>
      <c r="S40" s="49">
        <v>3</v>
      </c>
      <c r="T40" s="49">
        <v>3.72503491597675</v>
      </c>
      <c r="U40" s="49">
        <v>9.1</v>
      </c>
      <c r="V40" s="49">
        <v>9.4</v>
      </c>
      <c r="W40" s="50" t="s">
        <v>450</v>
      </c>
      <c r="X40" s="44">
        <f t="shared" si="2"/>
        <v>3.4508602756042865</v>
      </c>
    </row>
    <row r="41" spans="1:24" ht="20.100000000000001" customHeight="1" x14ac:dyDescent="0.25">
      <c r="A41" s="36" t="s">
        <v>423</v>
      </c>
      <c r="B41" s="11" t="s">
        <v>166</v>
      </c>
      <c r="C41" s="20">
        <v>1273180597.027113</v>
      </c>
      <c r="D41" s="21">
        <v>1356078278.1882143</v>
      </c>
      <c r="E41" s="21">
        <v>1611634331.6486895</v>
      </c>
      <c r="F41" s="21">
        <v>1739781488.7457049</v>
      </c>
      <c r="G41" s="21">
        <v>2026864469.3638821</v>
      </c>
      <c r="H41" s="21">
        <v>2355652125.8518443</v>
      </c>
      <c r="I41" s="21">
        <v>2472384906.9979353</v>
      </c>
      <c r="J41" s="21">
        <v>2714505634.5262928</v>
      </c>
      <c r="K41" s="21">
        <v>3093647226.8107047</v>
      </c>
      <c r="L41" s="22">
        <v>3085184836.8912635</v>
      </c>
      <c r="M41" s="23">
        <f t="shared" si="1"/>
        <v>2172891389.6051645</v>
      </c>
      <c r="N41" s="48">
        <v>0.65759259035190698</v>
      </c>
      <c r="O41" s="49">
        <v>0.7</v>
      </c>
      <c r="P41" s="49">
        <v>0.81</v>
      </c>
      <c r="Q41" s="49">
        <v>0.9</v>
      </c>
      <c r="R41" s="49">
        <v>1</v>
      </c>
      <c r="S41" s="49">
        <v>1.1100000000000001</v>
      </c>
      <c r="T41" s="49">
        <v>1.2199999447779299</v>
      </c>
      <c r="U41" s="49">
        <v>1.3</v>
      </c>
      <c r="V41" s="49">
        <v>1.38</v>
      </c>
      <c r="W41" s="50" t="s">
        <v>450</v>
      </c>
      <c r="X41" s="44">
        <f t="shared" si="2"/>
        <v>1.0086213927922043</v>
      </c>
    </row>
    <row r="42" spans="1:24" ht="20.100000000000001" customHeight="1" x14ac:dyDescent="0.25">
      <c r="A42" s="36" t="s">
        <v>179</v>
      </c>
      <c r="B42" s="11" t="s">
        <v>25</v>
      </c>
      <c r="C42" s="20">
        <v>1107891063.4386301</v>
      </c>
      <c r="D42" s="21">
        <v>1513933983.2239838</v>
      </c>
      <c r="E42" s="21">
        <v>1789333748.6799023</v>
      </c>
      <c r="F42" s="21">
        <v>1711817181.5296857</v>
      </c>
      <c r="G42" s="21">
        <v>1664310769.5522876</v>
      </c>
      <c r="H42" s="21">
        <v>1864824080.6925581</v>
      </c>
      <c r="I42" s="21">
        <v>1751888561.7274745</v>
      </c>
      <c r="J42" s="21">
        <v>1837908563.3027456</v>
      </c>
      <c r="K42" s="21">
        <v>1871187070.9953449</v>
      </c>
      <c r="L42" s="22">
        <v>1629759975.0770271</v>
      </c>
      <c r="M42" s="23">
        <f t="shared" si="1"/>
        <v>1674285499.8219638</v>
      </c>
      <c r="N42" s="48">
        <v>6.8089110075331298</v>
      </c>
      <c r="O42" s="49">
        <v>8.2832198195303395</v>
      </c>
      <c r="P42" s="49">
        <v>14</v>
      </c>
      <c r="Q42" s="49">
        <v>21</v>
      </c>
      <c r="R42" s="49">
        <v>30</v>
      </c>
      <c r="S42" s="49">
        <v>32</v>
      </c>
      <c r="T42" s="49">
        <v>34.74</v>
      </c>
      <c r="U42" s="49">
        <v>37.5</v>
      </c>
      <c r="V42" s="49">
        <v>40.26</v>
      </c>
      <c r="W42" s="50" t="s">
        <v>450</v>
      </c>
      <c r="X42" s="44">
        <f t="shared" si="2"/>
        <v>24.954681203007052</v>
      </c>
    </row>
    <row r="43" spans="1:24" ht="20.100000000000001" customHeight="1" x14ac:dyDescent="0.25">
      <c r="A43" s="36" t="s">
        <v>210</v>
      </c>
      <c r="B43" s="11" t="s">
        <v>331</v>
      </c>
      <c r="C43" s="20">
        <v>7274595706.6715412</v>
      </c>
      <c r="D43" s="21">
        <v>8639235842.180748</v>
      </c>
      <c r="E43" s="21">
        <v>10351914093.172338</v>
      </c>
      <c r="F43" s="21">
        <v>10401851850.610819</v>
      </c>
      <c r="G43" s="21">
        <v>11242275198.97827</v>
      </c>
      <c r="H43" s="21">
        <v>12829541141.012688</v>
      </c>
      <c r="I43" s="21">
        <v>14038383450.185966</v>
      </c>
      <c r="J43" s="21">
        <v>15449630418.548637</v>
      </c>
      <c r="K43" s="21">
        <v>16777820332.705883</v>
      </c>
      <c r="L43" s="22">
        <v>18049954289.430058</v>
      </c>
      <c r="M43" s="23">
        <f t="shared" si="1"/>
        <v>12505520232.349697</v>
      </c>
      <c r="N43" s="48">
        <v>0.468356720063827</v>
      </c>
      <c r="O43" s="49">
        <v>0.49</v>
      </c>
      <c r="P43" s="49">
        <v>0.51</v>
      </c>
      <c r="Q43" s="49">
        <v>0.53</v>
      </c>
      <c r="R43" s="49">
        <v>1.26</v>
      </c>
      <c r="S43" s="49">
        <v>3.1</v>
      </c>
      <c r="T43" s="49">
        <v>4.9400000000000004</v>
      </c>
      <c r="U43" s="49">
        <v>6.8</v>
      </c>
      <c r="V43" s="49">
        <v>9</v>
      </c>
      <c r="W43" s="50" t="s">
        <v>450</v>
      </c>
      <c r="X43" s="44">
        <f t="shared" si="2"/>
        <v>3.0109285244515367</v>
      </c>
    </row>
    <row r="44" spans="1:24" ht="20.100000000000001" customHeight="1" x14ac:dyDescent="0.25">
      <c r="A44" s="36" t="s">
        <v>72</v>
      </c>
      <c r="B44" s="11" t="s">
        <v>185</v>
      </c>
      <c r="C44" s="20">
        <v>17953066721.094933</v>
      </c>
      <c r="D44" s="21">
        <v>20431780377.860516</v>
      </c>
      <c r="E44" s="21">
        <v>23322254113.562302</v>
      </c>
      <c r="F44" s="21">
        <v>23381142146.648472</v>
      </c>
      <c r="G44" s="21">
        <v>23622483983.710125</v>
      </c>
      <c r="H44" s="21">
        <v>26587311527.571064</v>
      </c>
      <c r="I44" s="21">
        <v>26472056037.769592</v>
      </c>
      <c r="J44" s="21">
        <v>29567504655.493481</v>
      </c>
      <c r="K44" s="21">
        <v>32050817632.960159</v>
      </c>
      <c r="L44" s="22">
        <v>29198372811.203659</v>
      </c>
      <c r="M44" s="23">
        <f t="shared" ref="M44:M75" si="3">IF(SUM(C44:L44)=0,"",(SUM(C44:L44))/(COUNT(C44:L44)))</f>
        <v>25258679000.787426</v>
      </c>
      <c r="N44" s="48">
        <v>2.0287447914719001</v>
      </c>
      <c r="O44" s="49">
        <v>2.93</v>
      </c>
      <c r="P44" s="49">
        <v>3.4</v>
      </c>
      <c r="Q44" s="49">
        <v>3.84</v>
      </c>
      <c r="R44" s="49">
        <v>4.3</v>
      </c>
      <c r="S44" s="49">
        <v>5</v>
      </c>
      <c r="T44" s="49">
        <v>5.6989872403649402</v>
      </c>
      <c r="U44" s="49">
        <v>6.4</v>
      </c>
      <c r="V44" s="49">
        <v>11</v>
      </c>
      <c r="W44" s="50" t="s">
        <v>450</v>
      </c>
      <c r="X44" s="44">
        <f t="shared" ref="X44:X75" si="4">IF(SUM(N44:W44)=0,"",(SUM(N44:W44))/(COUNT(N44:W44)))</f>
        <v>4.9553035590929824</v>
      </c>
    </row>
    <row r="45" spans="1:24" ht="20.100000000000001" customHeight="1" x14ac:dyDescent="0.25">
      <c r="A45" s="36" t="s">
        <v>323</v>
      </c>
      <c r="B45" s="11" t="s">
        <v>107</v>
      </c>
      <c r="C45" s="20">
        <v>1315415197461.2129</v>
      </c>
      <c r="D45" s="21">
        <v>1464977190205.7537</v>
      </c>
      <c r="E45" s="21">
        <v>1549131208997.1885</v>
      </c>
      <c r="F45" s="21">
        <v>1371153004986.4404</v>
      </c>
      <c r="G45" s="21">
        <v>1613406134731.1201</v>
      </c>
      <c r="H45" s="21">
        <v>1788703385548.2566</v>
      </c>
      <c r="I45" s="21">
        <v>1824288757447.5667</v>
      </c>
      <c r="J45" s="21">
        <v>1837443486716.3425</v>
      </c>
      <c r="K45" s="21">
        <v>1783775590895.927</v>
      </c>
      <c r="L45" s="22">
        <v>1550536520141.9324</v>
      </c>
      <c r="M45" s="23">
        <f t="shared" si="3"/>
        <v>1609883047713.1741</v>
      </c>
      <c r="N45" s="48">
        <v>72.400000000000006</v>
      </c>
      <c r="O45" s="49">
        <v>73.2</v>
      </c>
      <c r="P45" s="49">
        <v>76.7</v>
      </c>
      <c r="Q45" s="49">
        <v>80.3</v>
      </c>
      <c r="R45" s="49">
        <v>80.3</v>
      </c>
      <c r="S45" s="49">
        <v>83</v>
      </c>
      <c r="T45" s="49">
        <v>83</v>
      </c>
      <c r="U45" s="49">
        <v>85.8</v>
      </c>
      <c r="V45" s="49">
        <v>87.12</v>
      </c>
      <c r="W45" s="50" t="s">
        <v>450</v>
      </c>
      <c r="X45" s="44">
        <f t="shared" si="4"/>
        <v>80.202222222222233</v>
      </c>
    </row>
    <row r="46" spans="1:24" ht="20.100000000000001" customHeight="1" x14ac:dyDescent="0.25">
      <c r="A46" s="36" t="s">
        <v>66</v>
      </c>
      <c r="B46" s="11" t="s">
        <v>190</v>
      </c>
      <c r="C46" s="20">
        <v>1460562038.3709695</v>
      </c>
      <c r="D46" s="21">
        <v>1698125617.9230442</v>
      </c>
      <c r="E46" s="21">
        <v>1985370057.9247274</v>
      </c>
      <c r="F46" s="21">
        <v>1981728140.7783325</v>
      </c>
      <c r="G46" s="21">
        <v>1986014845.6318383</v>
      </c>
      <c r="H46" s="21">
        <v>2212699746.8137674</v>
      </c>
      <c r="I46" s="21">
        <v>2184183758.31567</v>
      </c>
      <c r="J46" s="21">
        <v>1494073354.3842604</v>
      </c>
      <c r="K46" s="21">
        <v>1691091491.9652517</v>
      </c>
      <c r="L46" s="22">
        <v>1503299943.6131063</v>
      </c>
      <c r="M46" s="23">
        <f t="shared" si="3"/>
        <v>1819714899.5720971</v>
      </c>
      <c r="N46" s="48">
        <v>0.31115917323571601</v>
      </c>
      <c r="O46" s="49">
        <v>0.37581596104479698</v>
      </c>
      <c r="P46" s="49">
        <v>1</v>
      </c>
      <c r="Q46" s="49">
        <v>1.8</v>
      </c>
      <c r="R46" s="49">
        <v>2</v>
      </c>
      <c r="S46" s="49">
        <v>2.2000000000000002</v>
      </c>
      <c r="T46" s="49">
        <v>3</v>
      </c>
      <c r="U46" s="49">
        <v>3.5</v>
      </c>
      <c r="V46" s="49">
        <v>4.03</v>
      </c>
      <c r="W46" s="50" t="s">
        <v>450</v>
      </c>
      <c r="X46" s="44">
        <f t="shared" si="4"/>
        <v>2.0241083482533906</v>
      </c>
    </row>
    <row r="47" spans="1:24" ht="20.100000000000001" customHeight="1" x14ac:dyDescent="0.25">
      <c r="A47" s="36" t="s">
        <v>13</v>
      </c>
      <c r="B47" s="11" t="s">
        <v>268</v>
      </c>
      <c r="C47" s="20">
        <v>7422102519.5684767</v>
      </c>
      <c r="D47" s="21">
        <v>8638711756.6281834</v>
      </c>
      <c r="E47" s="21">
        <v>10351933631.718803</v>
      </c>
      <c r="F47" s="21">
        <v>9253484289.6743355</v>
      </c>
      <c r="G47" s="21">
        <v>10657705072.288366</v>
      </c>
      <c r="H47" s="21">
        <v>12156380062.047136</v>
      </c>
      <c r="I47" s="21">
        <v>12368070168.972256</v>
      </c>
      <c r="J47" s="21">
        <v>12949854262.812727</v>
      </c>
      <c r="K47" s="21">
        <v>13922223233.5184</v>
      </c>
      <c r="L47" s="22">
        <v>10888798113.786552</v>
      </c>
      <c r="M47" s="23">
        <f t="shared" si="3"/>
        <v>10860926311.101522</v>
      </c>
      <c r="N47" s="48">
        <v>0.58104576422964105</v>
      </c>
      <c r="O47" s="49">
        <v>0.84722452071096799</v>
      </c>
      <c r="P47" s="49">
        <v>1.19</v>
      </c>
      <c r="Q47" s="49">
        <v>1.5</v>
      </c>
      <c r="R47" s="49">
        <v>1.7</v>
      </c>
      <c r="S47" s="49">
        <v>1.9</v>
      </c>
      <c r="T47" s="49">
        <v>2.1000000000545298</v>
      </c>
      <c r="U47" s="49">
        <v>2.2999999999999998</v>
      </c>
      <c r="V47" s="49">
        <v>2.5</v>
      </c>
      <c r="W47" s="50" t="s">
        <v>450</v>
      </c>
      <c r="X47" s="44">
        <f t="shared" si="4"/>
        <v>1.6242522538883486</v>
      </c>
    </row>
    <row r="48" spans="1:24" ht="20.100000000000001" customHeight="1" x14ac:dyDescent="0.25">
      <c r="A48" s="36" t="s">
        <v>430</v>
      </c>
      <c r="B48" s="11" t="s">
        <v>196</v>
      </c>
      <c r="C48" s="20">
        <v>154671012210.64542</v>
      </c>
      <c r="D48" s="21">
        <v>173081277147.79309</v>
      </c>
      <c r="E48" s="21">
        <v>179626674542.47375</v>
      </c>
      <c r="F48" s="21">
        <v>171956955710.40021</v>
      </c>
      <c r="G48" s="21">
        <v>217538271334.73801</v>
      </c>
      <c r="H48" s="21">
        <v>250832362674.08499</v>
      </c>
      <c r="I48" s="21">
        <v>265231582123.49631</v>
      </c>
      <c r="J48" s="21">
        <v>277078709134.86084</v>
      </c>
      <c r="K48" s="21">
        <v>258733363811.89771</v>
      </c>
      <c r="L48" s="22">
        <v>240215707927.03705</v>
      </c>
      <c r="M48" s="23">
        <f t="shared" si="3"/>
        <v>218896591661.74274</v>
      </c>
      <c r="N48" s="48">
        <v>34.497751173601699</v>
      </c>
      <c r="O48" s="49">
        <v>35.9</v>
      </c>
      <c r="P48" s="49">
        <v>37.299999999999997</v>
      </c>
      <c r="Q48" s="49">
        <v>41.56</v>
      </c>
      <c r="R48" s="49">
        <v>45</v>
      </c>
      <c r="S48" s="49">
        <v>52.249607287774403</v>
      </c>
      <c r="T48" s="49">
        <v>61.4181545577569</v>
      </c>
      <c r="U48" s="49">
        <v>66.5</v>
      </c>
      <c r="V48" s="49">
        <v>72.349999999999994</v>
      </c>
      <c r="W48" s="50" t="s">
        <v>450</v>
      </c>
      <c r="X48" s="44">
        <f t="shared" si="4"/>
        <v>49.641723668792551</v>
      </c>
    </row>
    <row r="49" spans="1:24" ht="20.100000000000001" customHeight="1" x14ac:dyDescent="0.25">
      <c r="A49" s="36" t="s">
        <v>287</v>
      </c>
      <c r="B49" s="11" t="s">
        <v>144</v>
      </c>
      <c r="C49" s="20">
        <v>2729784031906.0879</v>
      </c>
      <c r="D49" s="21">
        <v>3523094314820.9004</v>
      </c>
      <c r="E49" s="21">
        <v>4558431073438.1973</v>
      </c>
      <c r="F49" s="21">
        <v>5059419738267.4121</v>
      </c>
      <c r="G49" s="21">
        <v>6039658508485.5918</v>
      </c>
      <c r="H49" s="21">
        <v>7492432097810.1064</v>
      </c>
      <c r="I49" s="21">
        <v>8461623162714.0684</v>
      </c>
      <c r="J49" s="21">
        <v>9490602600148.4883</v>
      </c>
      <c r="K49" s="21">
        <v>10351111762216.363</v>
      </c>
      <c r="L49" s="22">
        <v>10866443998394.219</v>
      </c>
      <c r="M49" s="23">
        <f t="shared" si="3"/>
        <v>6857260128820.1426</v>
      </c>
      <c r="N49" s="48">
        <v>10.523152619385099</v>
      </c>
      <c r="O49" s="49">
        <v>16</v>
      </c>
      <c r="P49" s="49">
        <v>22.6</v>
      </c>
      <c r="Q49" s="49">
        <v>28.9</v>
      </c>
      <c r="R49" s="49">
        <v>34.299999999999997</v>
      </c>
      <c r="S49" s="49">
        <v>38.299999999999997</v>
      </c>
      <c r="T49" s="49">
        <v>42.3001174855995</v>
      </c>
      <c r="U49" s="49">
        <v>45.8</v>
      </c>
      <c r="V49" s="49">
        <v>49.3</v>
      </c>
      <c r="W49" s="50" t="s">
        <v>450</v>
      </c>
      <c r="X49" s="44">
        <f t="shared" si="4"/>
        <v>32.002585567220514</v>
      </c>
    </row>
    <row r="50" spans="1:24" ht="20.100000000000001" customHeight="1" x14ac:dyDescent="0.25">
      <c r="A50" s="36" t="s">
        <v>345</v>
      </c>
      <c r="B50" s="11" t="s">
        <v>238</v>
      </c>
      <c r="C50" s="20">
        <v>162590146096.41431</v>
      </c>
      <c r="D50" s="21">
        <v>207416494642.37894</v>
      </c>
      <c r="E50" s="21">
        <v>243982437870.84012</v>
      </c>
      <c r="F50" s="21">
        <v>233821670544.25751</v>
      </c>
      <c r="G50" s="21">
        <v>287018184637.52924</v>
      </c>
      <c r="H50" s="21">
        <v>335415156702.18616</v>
      </c>
      <c r="I50" s="21">
        <v>369659700375.51984</v>
      </c>
      <c r="J50" s="21">
        <v>380191881860.37213</v>
      </c>
      <c r="K50" s="21">
        <v>378416020533.71472</v>
      </c>
      <c r="L50" s="22">
        <v>292080155633.30994</v>
      </c>
      <c r="M50" s="23">
        <f t="shared" si="3"/>
        <v>289059184889.65234</v>
      </c>
      <c r="N50" s="48">
        <v>15.341674536568201</v>
      </c>
      <c r="O50" s="49">
        <v>21.8</v>
      </c>
      <c r="P50" s="49">
        <v>25.6</v>
      </c>
      <c r="Q50" s="49">
        <v>30</v>
      </c>
      <c r="R50" s="49">
        <v>36.5</v>
      </c>
      <c r="S50" s="49">
        <v>40.350915754631799</v>
      </c>
      <c r="T50" s="49">
        <v>48.98</v>
      </c>
      <c r="U50" s="49">
        <v>51.7</v>
      </c>
      <c r="V50" s="49">
        <v>52.57</v>
      </c>
      <c r="W50" s="50" t="s">
        <v>450</v>
      </c>
      <c r="X50" s="44">
        <f t="shared" si="4"/>
        <v>35.871398921244442</v>
      </c>
    </row>
    <row r="51" spans="1:24" ht="20.100000000000001" customHeight="1" x14ac:dyDescent="0.25">
      <c r="A51" s="36" t="s">
        <v>405</v>
      </c>
      <c r="B51" s="11" t="s">
        <v>120</v>
      </c>
      <c r="C51" s="20">
        <v>406111873.53984696</v>
      </c>
      <c r="D51" s="21">
        <v>462453582.87362671</v>
      </c>
      <c r="E51" s="21">
        <v>517477678.55149007</v>
      </c>
      <c r="F51" s="21">
        <v>514788082.33695215</v>
      </c>
      <c r="G51" s="21">
        <v>516962886.78666222</v>
      </c>
      <c r="H51" s="21">
        <v>566024620.52818334</v>
      </c>
      <c r="I51" s="21">
        <v>550476566.06045246</v>
      </c>
      <c r="J51" s="21">
        <v>598925513.20397627</v>
      </c>
      <c r="K51" s="21">
        <v>623751044.541731</v>
      </c>
      <c r="L51" s="22" t="s">
        <v>450</v>
      </c>
      <c r="M51" s="23">
        <f t="shared" si="3"/>
        <v>528552427.60254681</v>
      </c>
      <c r="N51" s="48">
        <v>2.2000000000000002</v>
      </c>
      <c r="O51" s="49">
        <v>2.5</v>
      </c>
      <c r="P51" s="49">
        <v>3</v>
      </c>
      <c r="Q51" s="49">
        <v>3.5</v>
      </c>
      <c r="R51" s="49">
        <v>5.0999999999999996</v>
      </c>
      <c r="S51" s="49">
        <v>5.5</v>
      </c>
      <c r="T51" s="49">
        <v>5.9752963084285504</v>
      </c>
      <c r="U51" s="49">
        <v>6.5</v>
      </c>
      <c r="V51" s="49">
        <v>6.98</v>
      </c>
      <c r="W51" s="50" t="s">
        <v>450</v>
      </c>
      <c r="X51" s="44">
        <f t="shared" si="4"/>
        <v>4.5839218120476168</v>
      </c>
    </row>
    <row r="52" spans="1:24" ht="20.100000000000001" customHeight="1" x14ac:dyDescent="0.25">
      <c r="A52" s="36" t="s">
        <v>176</v>
      </c>
      <c r="B52" s="11" t="s">
        <v>67</v>
      </c>
      <c r="C52" s="20">
        <v>14296507096.413504</v>
      </c>
      <c r="D52" s="21">
        <v>16364029327.345648</v>
      </c>
      <c r="E52" s="21">
        <v>19206060270.252144</v>
      </c>
      <c r="F52" s="21">
        <v>18262773820.805454</v>
      </c>
      <c r="G52" s="21">
        <v>20523285374.186985</v>
      </c>
      <c r="H52" s="21">
        <v>23849009737.666897</v>
      </c>
      <c r="I52" s="21">
        <v>27463220380.005379</v>
      </c>
      <c r="J52" s="21">
        <v>30014813755.77195</v>
      </c>
      <c r="K52" s="21">
        <v>32782281736.28344</v>
      </c>
      <c r="L52" s="22">
        <v>35237742278.136688</v>
      </c>
      <c r="M52" s="23">
        <f t="shared" si="3"/>
        <v>23799972377.686806</v>
      </c>
      <c r="N52" s="48">
        <v>0.29605361030881</v>
      </c>
      <c r="O52" s="49">
        <v>0.37</v>
      </c>
      <c r="P52" s="49">
        <v>0.44</v>
      </c>
      <c r="Q52" s="49">
        <v>0.56000000000000005</v>
      </c>
      <c r="R52" s="49">
        <v>0.72</v>
      </c>
      <c r="S52" s="49">
        <v>1.2</v>
      </c>
      <c r="T52" s="49">
        <v>1.6799610146449999</v>
      </c>
      <c r="U52" s="49">
        <v>2.2000000000000002</v>
      </c>
      <c r="V52" s="49">
        <v>3</v>
      </c>
      <c r="W52" s="50" t="s">
        <v>450</v>
      </c>
      <c r="X52" s="44">
        <f t="shared" si="4"/>
        <v>1.1628905138837569</v>
      </c>
    </row>
    <row r="53" spans="1:24" ht="20.100000000000001" customHeight="1" x14ac:dyDescent="0.25">
      <c r="A53" s="36" t="s">
        <v>123</v>
      </c>
      <c r="B53" s="11" t="s">
        <v>424</v>
      </c>
      <c r="C53" s="20">
        <v>7731261310.933217</v>
      </c>
      <c r="D53" s="21">
        <v>8394688284.0622387</v>
      </c>
      <c r="E53" s="21">
        <v>11859014004.077219</v>
      </c>
      <c r="F53" s="21">
        <v>9593536531.2377758</v>
      </c>
      <c r="G53" s="21">
        <v>12007880590.457462</v>
      </c>
      <c r="H53" s="21">
        <v>14425607224.168039</v>
      </c>
      <c r="I53" s="21">
        <v>13677930123.591871</v>
      </c>
      <c r="J53" s="21">
        <v>14085852120.476074</v>
      </c>
      <c r="K53" s="21">
        <v>14177437627.296906</v>
      </c>
      <c r="L53" s="22">
        <v>8553154505.8358488</v>
      </c>
      <c r="M53" s="23">
        <f t="shared" si="3"/>
        <v>11450636232.213665</v>
      </c>
      <c r="N53" s="48">
        <v>2.0079900793815901</v>
      </c>
      <c r="O53" s="49">
        <v>2.7597043737090301</v>
      </c>
      <c r="P53" s="49">
        <v>4.2875099027648096</v>
      </c>
      <c r="Q53" s="49">
        <v>4.5</v>
      </c>
      <c r="R53" s="49">
        <v>5</v>
      </c>
      <c r="S53" s="49">
        <v>5.6</v>
      </c>
      <c r="T53" s="49">
        <v>6.10669502435836</v>
      </c>
      <c r="U53" s="49">
        <v>6.6</v>
      </c>
      <c r="V53" s="49">
        <v>7.11</v>
      </c>
      <c r="W53" s="50" t="s">
        <v>450</v>
      </c>
      <c r="X53" s="44">
        <f t="shared" si="4"/>
        <v>4.8857665978015321</v>
      </c>
    </row>
    <row r="54" spans="1:24" ht="20.100000000000001" customHeight="1" x14ac:dyDescent="0.25">
      <c r="A54" s="36" t="s">
        <v>263</v>
      </c>
      <c r="B54" s="11" t="s">
        <v>44</v>
      </c>
      <c r="C54" s="20">
        <v>22526463618.698864</v>
      </c>
      <c r="D54" s="21">
        <v>26322000105.23444</v>
      </c>
      <c r="E54" s="21">
        <v>29837895769.059067</v>
      </c>
      <c r="F54" s="21">
        <v>29382694860.853893</v>
      </c>
      <c r="G54" s="21">
        <v>36298327620.195313</v>
      </c>
      <c r="H54" s="21">
        <v>41237293551.347389</v>
      </c>
      <c r="I54" s="21">
        <v>45300669857.47998</v>
      </c>
      <c r="J54" s="21">
        <v>49236713603.224548</v>
      </c>
      <c r="K54" s="21">
        <v>49552639049.244576</v>
      </c>
      <c r="L54" s="22">
        <v>51106697023.746414</v>
      </c>
      <c r="M54" s="23">
        <f t="shared" si="3"/>
        <v>38080139505.908447</v>
      </c>
      <c r="N54" s="48">
        <v>25.1</v>
      </c>
      <c r="O54" s="49">
        <v>28.4</v>
      </c>
      <c r="P54" s="49">
        <v>32.29</v>
      </c>
      <c r="Q54" s="49">
        <v>34.33</v>
      </c>
      <c r="R54" s="49">
        <v>36.5</v>
      </c>
      <c r="S54" s="49">
        <v>39.212195996184199</v>
      </c>
      <c r="T54" s="49">
        <v>47.5</v>
      </c>
      <c r="U54" s="49">
        <v>45.96</v>
      </c>
      <c r="V54" s="49">
        <v>49.41</v>
      </c>
      <c r="W54" s="50" t="s">
        <v>450</v>
      </c>
      <c r="X54" s="44">
        <f t="shared" si="4"/>
        <v>37.633577332909354</v>
      </c>
    </row>
    <row r="55" spans="1:24" ht="20.100000000000001" customHeight="1" x14ac:dyDescent="0.25">
      <c r="A55" s="36" t="s">
        <v>162</v>
      </c>
      <c r="B55" s="11" t="s">
        <v>164</v>
      </c>
      <c r="C55" s="20">
        <v>17800887796.49873</v>
      </c>
      <c r="D55" s="21">
        <v>20343635319.617382</v>
      </c>
      <c r="E55" s="21">
        <v>24224903099.628342</v>
      </c>
      <c r="F55" s="21">
        <v>24277493862.062496</v>
      </c>
      <c r="G55" s="21">
        <v>24884505034.556419</v>
      </c>
      <c r="H55" s="21">
        <v>25381616734.06926</v>
      </c>
      <c r="I55" s="21">
        <v>27040562587.177055</v>
      </c>
      <c r="J55" s="21">
        <v>31292560974.41502</v>
      </c>
      <c r="K55" s="21">
        <v>34253607832.488899</v>
      </c>
      <c r="L55" s="22">
        <v>31752543539.220165</v>
      </c>
      <c r="M55" s="23">
        <f t="shared" si="3"/>
        <v>26125231677.973373</v>
      </c>
      <c r="N55" s="48">
        <v>1.5249007912252699</v>
      </c>
      <c r="O55" s="49">
        <v>1.8</v>
      </c>
      <c r="P55" s="49">
        <v>1.9</v>
      </c>
      <c r="Q55" s="49">
        <v>2</v>
      </c>
      <c r="R55" s="49">
        <v>2.7</v>
      </c>
      <c r="S55" s="49">
        <v>2.9</v>
      </c>
      <c r="T55" s="49">
        <v>5</v>
      </c>
      <c r="U55" s="49">
        <v>8.4</v>
      </c>
      <c r="V55" s="49">
        <v>14.6</v>
      </c>
      <c r="W55" s="50" t="s">
        <v>450</v>
      </c>
      <c r="X55" s="44">
        <f t="shared" si="4"/>
        <v>4.5361000879139191</v>
      </c>
    </row>
    <row r="56" spans="1:24" ht="20.100000000000001" customHeight="1" x14ac:dyDescent="0.25">
      <c r="A56" s="36" t="s">
        <v>425</v>
      </c>
      <c r="B56" s="11" t="s">
        <v>4</v>
      </c>
      <c r="C56" s="20">
        <v>50453577898.48864</v>
      </c>
      <c r="D56" s="21">
        <v>60093155532.767784</v>
      </c>
      <c r="E56" s="21">
        <v>70481451814.311798</v>
      </c>
      <c r="F56" s="21">
        <v>62703095750.525742</v>
      </c>
      <c r="G56" s="21">
        <v>59680624422.370201</v>
      </c>
      <c r="H56" s="21">
        <v>62249565358.987793</v>
      </c>
      <c r="I56" s="21">
        <v>56485301967.420479</v>
      </c>
      <c r="J56" s="21">
        <v>57770884728.649559</v>
      </c>
      <c r="K56" s="21">
        <v>57136241867.019241</v>
      </c>
      <c r="L56" s="22">
        <v>48732003674.379951</v>
      </c>
      <c r="M56" s="23">
        <f t="shared" si="3"/>
        <v>58578590301.492111</v>
      </c>
      <c r="N56" s="48">
        <v>37.979999999999997</v>
      </c>
      <c r="O56" s="49">
        <v>41.44</v>
      </c>
      <c r="P56" s="49">
        <v>44.24</v>
      </c>
      <c r="Q56" s="49">
        <v>50.58</v>
      </c>
      <c r="R56" s="49">
        <v>56.55</v>
      </c>
      <c r="S56" s="49">
        <v>57.789978989144402</v>
      </c>
      <c r="T56" s="49">
        <v>61.939973152795602</v>
      </c>
      <c r="U56" s="49">
        <v>66.747600000000006</v>
      </c>
      <c r="V56" s="49">
        <v>68.569999999999993</v>
      </c>
      <c r="W56" s="50" t="s">
        <v>450</v>
      </c>
      <c r="X56" s="44">
        <f t="shared" si="4"/>
        <v>53.981950237993345</v>
      </c>
    </row>
    <row r="57" spans="1:24" ht="20.100000000000001" customHeight="1" x14ac:dyDescent="0.25">
      <c r="A57" s="36" t="s">
        <v>128</v>
      </c>
      <c r="B57" s="11" t="s">
        <v>312</v>
      </c>
      <c r="C57" s="20">
        <v>52742100000</v>
      </c>
      <c r="D57" s="21">
        <v>58603500000</v>
      </c>
      <c r="E57" s="21">
        <v>60806300000</v>
      </c>
      <c r="F57" s="21">
        <v>62078600000</v>
      </c>
      <c r="G57" s="21">
        <v>64328200000</v>
      </c>
      <c r="H57" s="21">
        <v>68990140000</v>
      </c>
      <c r="I57" s="21">
        <v>73139050000</v>
      </c>
      <c r="J57" s="21">
        <v>77149700000</v>
      </c>
      <c r="K57" s="21" t="s">
        <v>450</v>
      </c>
      <c r="L57" s="22" t="s">
        <v>450</v>
      </c>
      <c r="M57" s="23">
        <f t="shared" si="3"/>
        <v>64729698750</v>
      </c>
      <c r="N57" s="48">
        <v>11.1596013147617</v>
      </c>
      <c r="O57" s="49">
        <v>11.69</v>
      </c>
      <c r="P57" s="49">
        <v>12.94</v>
      </c>
      <c r="Q57" s="49">
        <v>14.33</v>
      </c>
      <c r="R57" s="49">
        <v>15.9</v>
      </c>
      <c r="S57" s="49">
        <v>16.017290799641302</v>
      </c>
      <c r="T57" s="49">
        <v>21.2</v>
      </c>
      <c r="U57" s="49">
        <v>27.93</v>
      </c>
      <c r="V57" s="49">
        <v>30</v>
      </c>
      <c r="W57" s="50" t="s">
        <v>450</v>
      </c>
      <c r="X57" s="44">
        <f t="shared" si="4"/>
        <v>17.907432457155888</v>
      </c>
    </row>
    <row r="58" spans="1:24" ht="20.100000000000001" customHeight="1" x14ac:dyDescent="0.25">
      <c r="A58" s="36" t="s">
        <v>163</v>
      </c>
      <c r="B58" s="11" t="s">
        <v>396</v>
      </c>
      <c r="C58" s="20">
        <v>19866878478.674843</v>
      </c>
      <c r="D58" s="21">
        <v>23716042497.13435</v>
      </c>
      <c r="E58" s="21">
        <v>27493064742.357307</v>
      </c>
      <c r="F58" s="21">
        <v>25593262400.864544</v>
      </c>
      <c r="G58" s="21">
        <v>25247424010.981068</v>
      </c>
      <c r="H58" s="21">
        <v>27089174646.323917</v>
      </c>
      <c r="I58" s="21">
        <v>24940600822.106205</v>
      </c>
      <c r="J58" s="21">
        <v>24055947955.390335</v>
      </c>
      <c r="K58" s="21">
        <v>23227106275.706512</v>
      </c>
      <c r="L58" s="22">
        <v>19319729400.022182</v>
      </c>
      <c r="M58" s="23">
        <f t="shared" si="3"/>
        <v>24054923122.956127</v>
      </c>
      <c r="N58" s="48">
        <v>35.83</v>
      </c>
      <c r="O58" s="49">
        <v>40.770000000000003</v>
      </c>
      <c r="P58" s="49">
        <v>42.31</v>
      </c>
      <c r="Q58" s="49">
        <v>49.81</v>
      </c>
      <c r="R58" s="49">
        <v>52.99</v>
      </c>
      <c r="S58" s="49">
        <v>56.859892350350698</v>
      </c>
      <c r="T58" s="49">
        <v>60.689868400190299</v>
      </c>
      <c r="U58" s="49">
        <v>65.454800000000006</v>
      </c>
      <c r="V58" s="49">
        <v>69.33</v>
      </c>
      <c r="W58" s="50" t="s">
        <v>450</v>
      </c>
      <c r="X58" s="44">
        <f t="shared" si="4"/>
        <v>52.671617861171214</v>
      </c>
    </row>
    <row r="59" spans="1:24" ht="20.100000000000001" customHeight="1" x14ac:dyDescent="0.25">
      <c r="A59" s="36" t="s">
        <v>147</v>
      </c>
      <c r="B59" s="11" t="s">
        <v>286</v>
      </c>
      <c r="C59" s="20">
        <v>155213006071.97861</v>
      </c>
      <c r="D59" s="21">
        <v>188818155388.12537</v>
      </c>
      <c r="E59" s="21">
        <v>235204812643.14627</v>
      </c>
      <c r="F59" s="21">
        <v>205729790694.01459</v>
      </c>
      <c r="G59" s="21">
        <v>207015860050.371</v>
      </c>
      <c r="H59" s="21">
        <v>227313162936.0473</v>
      </c>
      <c r="I59" s="21">
        <v>206441578342.48499</v>
      </c>
      <c r="J59" s="21">
        <v>208328435108.81589</v>
      </c>
      <c r="K59" s="21">
        <v>205269709743.46622</v>
      </c>
      <c r="L59" s="22">
        <v>181811026983.07843</v>
      </c>
      <c r="M59" s="23">
        <f t="shared" si="3"/>
        <v>202114553796.15286</v>
      </c>
      <c r="N59" s="48">
        <v>47.93</v>
      </c>
      <c r="O59" s="49">
        <v>51.93</v>
      </c>
      <c r="P59" s="49">
        <v>62.97</v>
      </c>
      <c r="Q59" s="49">
        <v>64.430000000000007</v>
      </c>
      <c r="R59" s="49">
        <v>68.819999999999993</v>
      </c>
      <c r="S59" s="49">
        <v>70.489999999999995</v>
      </c>
      <c r="T59" s="49">
        <v>73.430007824103598</v>
      </c>
      <c r="U59" s="49">
        <v>74.110399999999998</v>
      </c>
      <c r="V59" s="49">
        <v>79.709999999999994</v>
      </c>
      <c r="W59" s="50" t="s">
        <v>450</v>
      </c>
      <c r="X59" s="44">
        <f t="shared" si="4"/>
        <v>65.98004531378929</v>
      </c>
    </row>
    <row r="60" spans="1:24" ht="20.100000000000001" customHeight="1" x14ac:dyDescent="0.25">
      <c r="A60" s="36" t="s">
        <v>293</v>
      </c>
      <c r="B60" s="11" t="s">
        <v>227</v>
      </c>
      <c r="C60" s="20">
        <v>282961088316.40546</v>
      </c>
      <c r="D60" s="21">
        <v>319500339842.3866</v>
      </c>
      <c r="E60" s="21">
        <v>352591553716.09033</v>
      </c>
      <c r="F60" s="21">
        <v>319762353336.19354</v>
      </c>
      <c r="G60" s="21">
        <v>319810991980.93915</v>
      </c>
      <c r="H60" s="21">
        <v>341498686832.93909</v>
      </c>
      <c r="I60" s="21">
        <v>325012162409.9787</v>
      </c>
      <c r="J60" s="21">
        <v>338927058604.18201</v>
      </c>
      <c r="K60" s="21">
        <v>346119472127.52545</v>
      </c>
      <c r="L60" s="22">
        <v>295164313328.84235</v>
      </c>
      <c r="M60" s="23">
        <f t="shared" si="3"/>
        <v>324134802049.54822</v>
      </c>
      <c r="N60" s="48">
        <v>86.65</v>
      </c>
      <c r="O60" s="49">
        <v>85.03</v>
      </c>
      <c r="P60" s="49">
        <v>85.02</v>
      </c>
      <c r="Q60" s="49">
        <v>86.84</v>
      </c>
      <c r="R60" s="49">
        <v>88.72</v>
      </c>
      <c r="S60" s="49">
        <v>89.810013389523206</v>
      </c>
      <c r="T60" s="49">
        <v>92.260011715301204</v>
      </c>
      <c r="U60" s="49">
        <v>94.6297</v>
      </c>
      <c r="V60" s="49">
        <v>95.99</v>
      </c>
      <c r="W60" s="50" t="s">
        <v>450</v>
      </c>
      <c r="X60" s="44">
        <f t="shared" si="4"/>
        <v>89.438858344980474</v>
      </c>
    </row>
    <row r="61" spans="1:24" ht="20.100000000000001" customHeight="1" x14ac:dyDescent="0.25">
      <c r="A61" s="36" t="s">
        <v>174</v>
      </c>
      <c r="B61" s="11" t="s">
        <v>246</v>
      </c>
      <c r="C61" s="20">
        <v>768873684.03283799</v>
      </c>
      <c r="D61" s="21">
        <v>847918929.10798383</v>
      </c>
      <c r="E61" s="21">
        <v>999105339.26772857</v>
      </c>
      <c r="F61" s="21">
        <v>1049110684.724934</v>
      </c>
      <c r="G61" s="21">
        <v>1128611700.3618031</v>
      </c>
      <c r="H61" s="21">
        <v>1239144501.7752545</v>
      </c>
      <c r="I61" s="21">
        <v>1353632941.5206981</v>
      </c>
      <c r="J61" s="21">
        <v>1455416073.5084767</v>
      </c>
      <c r="K61" s="21">
        <v>1589025859.8457348</v>
      </c>
      <c r="L61" s="22" t="s">
        <v>450</v>
      </c>
      <c r="M61" s="23">
        <f t="shared" si="3"/>
        <v>1158982190.4606056</v>
      </c>
      <c r="N61" s="48">
        <v>1.2700411591932199</v>
      </c>
      <c r="O61" s="49">
        <v>1.62</v>
      </c>
      <c r="P61" s="49">
        <v>2.2599999999999998</v>
      </c>
      <c r="Q61" s="49">
        <v>4</v>
      </c>
      <c r="R61" s="49">
        <v>6.5</v>
      </c>
      <c r="S61" s="49">
        <v>7</v>
      </c>
      <c r="T61" s="49">
        <v>8.2672328920451896</v>
      </c>
      <c r="U61" s="49">
        <v>9.5</v>
      </c>
      <c r="V61" s="49">
        <v>10.71</v>
      </c>
      <c r="W61" s="50" t="s">
        <v>450</v>
      </c>
      <c r="X61" s="44">
        <f t="shared" si="4"/>
        <v>5.6808082279153789</v>
      </c>
    </row>
    <row r="62" spans="1:24" ht="20.100000000000001" customHeight="1" x14ac:dyDescent="0.25">
      <c r="A62" s="36" t="s">
        <v>92</v>
      </c>
      <c r="B62" s="11" t="s">
        <v>420</v>
      </c>
      <c r="C62" s="20">
        <v>390370370.37037033</v>
      </c>
      <c r="D62" s="21">
        <v>421481481.48148143</v>
      </c>
      <c r="E62" s="21">
        <v>458148148.14814812</v>
      </c>
      <c r="F62" s="21">
        <v>489259259.25925922</v>
      </c>
      <c r="G62" s="21">
        <v>493703703.70370364</v>
      </c>
      <c r="H62" s="21">
        <v>501481481.48148143</v>
      </c>
      <c r="I62" s="21">
        <v>485185185.18518513</v>
      </c>
      <c r="J62" s="21">
        <v>506666666.66666663</v>
      </c>
      <c r="K62" s="21">
        <v>524604999.99999994</v>
      </c>
      <c r="L62" s="22">
        <v>537777777.77777779</v>
      </c>
      <c r="M62" s="23">
        <f t="shared" si="3"/>
        <v>480867907.4074074</v>
      </c>
      <c r="N62" s="48">
        <v>39.39817430347</v>
      </c>
      <c r="O62" s="49">
        <v>40.274463007159902</v>
      </c>
      <c r="P62" s="49">
        <v>41.16</v>
      </c>
      <c r="Q62" s="49">
        <v>42.02</v>
      </c>
      <c r="R62" s="49">
        <v>47.45</v>
      </c>
      <c r="S62" s="49">
        <v>51.313499999999998</v>
      </c>
      <c r="T62" s="49">
        <v>55.177014163851901</v>
      </c>
      <c r="U62" s="49">
        <v>59</v>
      </c>
      <c r="V62" s="49">
        <v>62.86</v>
      </c>
      <c r="W62" s="50" t="s">
        <v>450</v>
      </c>
      <c r="X62" s="44">
        <f t="shared" si="4"/>
        <v>48.739239052720194</v>
      </c>
    </row>
    <row r="63" spans="1:24" ht="20.100000000000001" customHeight="1" x14ac:dyDescent="0.25">
      <c r="A63" s="36" t="s">
        <v>181</v>
      </c>
      <c r="B63" s="11" t="s">
        <v>99</v>
      </c>
      <c r="C63" s="20">
        <v>35952890849.447922</v>
      </c>
      <c r="D63" s="21">
        <v>44073886687.232544</v>
      </c>
      <c r="E63" s="21">
        <v>48152993004.286789</v>
      </c>
      <c r="F63" s="21">
        <v>48193458082.838852</v>
      </c>
      <c r="G63" s="21">
        <v>53864484468.228737</v>
      </c>
      <c r="H63" s="21">
        <v>58361928552.026588</v>
      </c>
      <c r="I63" s="21">
        <v>60595109805.050987</v>
      </c>
      <c r="J63" s="21">
        <v>61198323068.97467</v>
      </c>
      <c r="K63" s="21">
        <v>63968906782.073654</v>
      </c>
      <c r="L63" s="22">
        <v>67103263863.394295</v>
      </c>
      <c r="M63" s="23">
        <f t="shared" si="3"/>
        <v>54146524516.355499</v>
      </c>
      <c r="N63" s="48">
        <v>14.8449283654589</v>
      </c>
      <c r="O63" s="49">
        <v>17.66</v>
      </c>
      <c r="P63" s="49">
        <v>20.82</v>
      </c>
      <c r="Q63" s="49">
        <v>27.72</v>
      </c>
      <c r="R63" s="49">
        <v>31.4</v>
      </c>
      <c r="S63" s="49">
        <v>38</v>
      </c>
      <c r="T63" s="49">
        <v>41.2</v>
      </c>
      <c r="U63" s="49">
        <v>45.9</v>
      </c>
      <c r="V63" s="49">
        <v>49.58</v>
      </c>
      <c r="W63" s="50" t="s">
        <v>450</v>
      </c>
      <c r="X63" s="44">
        <f t="shared" si="4"/>
        <v>31.902769818384325</v>
      </c>
    </row>
    <row r="64" spans="1:24" ht="20.100000000000001" customHeight="1" x14ac:dyDescent="0.25">
      <c r="A64" s="36" t="s">
        <v>27</v>
      </c>
      <c r="B64" s="11" t="s">
        <v>2</v>
      </c>
      <c r="C64" s="20">
        <v>46802044000</v>
      </c>
      <c r="D64" s="21">
        <v>51007777000.000008</v>
      </c>
      <c r="E64" s="21">
        <v>61762635000.000008</v>
      </c>
      <c r="F64" s="21">
        <v>62519686000</v>
      </c>
      <c r="G64" s="21">
        <v>69555367000</v>
      </c>
      <c r="H64" s="21">
        <v>79276664000</v>
      </c>
      <c r="I64" s="21">
        <v>87924544000</v>
      </c>
      <c r="J64" s="21">
        <v>94776170000</v>
      </c>
      <c r="K64" s="21">
        <v>100917372000</v>
      </c>
      <c r="L64" s="22">
        <v>100871770000</v>
      </c>
      <c r="M64" s="23">
        <f t="shared" si="3"/>
        <v>75541402900</v>
      </c>
      <c r="N64" s="48">
        <v>7.2</v>
      </c>
      <c r="O64" s="49">
        <v>10.8</v>
      </c>
      <c r="P64" s="49">
        <v>18.8</v>
      </c>
      <c r="Q64" s="49">
        <v>24.6</v>
      </c>
      <c r="R64" s="49">
        <v>29.03</v>
      </c>
      <c r="S64" s="49">
        <v>31.366808358743299</v>
      </c>
      <c r="T64" s="49">
        <v>35.135146454551602</v>
      </c>
      <c r="U64" s="49">
        <v>40.353684227941798</v>
      </c>
      <c r="V64" s="49">
        <v>43</v>
      </c>
      <c r="W64" s="50" t="s">
        <v>450</v>
      </c>
      <c r="X64" s="44">
        <f t="shared" si="4"/>
        <v>26.698404337915193</v>
      </c>
    </row>
    <row r="65" spans="1:24" ht="20.100000000000001" customHeight="1" x14ac:dyDescent="0.25">
      <c r="A65" s="36" t="s">
        <v>234</v>
      </c>
      <c r="B65" s="11" t="s">
        <v>395</v>
      </c>
      <c r="C65" s="20">
        <v>107484034870.97391</v>
      </c>
      <c r="D65" s="21">
        <v>130478960092.49852</v>
      </c>
      <c r="E65" s="21">
        <v>162818181818.18182</v>
      </c>
      <c r="F65" s="21">
        <v>188982374700.80511</v>
      </c>
      <c r="G65" s="21">
        <v>218888324504.7529</v>
      </c>
      <c r="H65" s="21">
        <v>236001858960.01514</v>
      </c>
      <c r="I65" s="21">
        <v>276353323880.22351</v>
      </c>
      <c r="J65" s="21">
        <v>286011230726.27429</v>
      </c>
      <c r="K65" s="21">
        <v>301498960051.63879</v>
      </c>
      <c r="L65" s="22">
        <v>330778550716.74585</v>
      </c>
      <c r="M65" s="23">
        <f t="shared" si="3"/>
        <v>223929580032.21094</v>
      </c>
      <c r="N65" s="48">
        <v>13.66</v>
      </c>
      <c r="O65" s="49">
        <v>16.03</v>
      </c>
      <c r="P65" s="49">
        <v>18.010000000000002</v>
      </c>
      <c r="Q65" s="49">
        <v>20</v>
      </c>
      <c r="R65" s="49">
        <v>21.6</v>
      </c>
      <c r="S65" s="49">
        <v>25.6</v>
      </c>
      <c r="T65" s="49">
        <v>26.4</v>
      </c>
      <c r="U65" s="49">
        <v>29.4</v>
      </c>
      <c r="V65" s="49">
        <v>31.7</v>
      </c>
      <c r="W65" s="50" t="s">
        <v>450</v>
      </c>
      <c r="X65" s="44">
        <f t="shared" si="4"/>
        <v>22.488888888888891</v>
      </c>
    </row>
    <row r="66" spans="1:24" ht="20.100000000000001" customHeight="1" x14ac:dyDescent="0.25">
      <c r="A66" s="36" t="s">
        <v>260</v>
      </c>
      <c r="B66" s="11" t="s">
        <v>406</v>
      </c>
      <c r="C66" s="20">
        <v>18550700000</v>
      </c>
      <c r="D66" s="21">
        <v>20104900000</v>
      </c>
      <c r="E66" s="21">
        <v>21431000000</v>
      </c>
      <c r="F66" s="21">
        <v>20661000000</v>
      </c>
      <c r="G66" s="21">
        <v>21418300000</v>
      </c>
      <c r="H66" s="21">
        <v>23139000000</v>
      </c>
      <c r="I66" s="21">
        <v>23813600000</v>
      </c>
      <c r="J66" s="21">
        <v>24350900000.000004</v>
      </c>
      <c r="K66" s="21">
        <v>25054200000</v>
      </c>
      <c r="L66" s="22">
        <v>25850200000.000004</v>
      </c>
      <c r="M66" s="23">
        <f t="shared" si="3"/>
        <v>22437380000</v>
      </c>
      <c r="N66" s="48">
        <v>5.5</v>
      </c>
      <c r="O66" s="49">
        <v>6.11</v>
      </c>
      <c r="P66" s="49">
        <v>10.08</v>
      </c>
      <c r="Q66" s="49">
        <v>12.11</v>
      </c>
      <c r="R66" s="49">
        <v>15.9</v>
      </c>
      <c r="S66" s="49">
        <v>18.899999999999999</v>
      </c>
      <c r="T66" s="49">
        <v>20.321387724200701</v>
      </c>
      <c r="U66" s="49">
        <v>23.109300000000001</v>
      </c>
      <c r="V66" s="49">
        <v>29.7</v>
      </c>
      <c r="W66" s="50" t="s">
        <v>450</v>
      </c>
      <c r="X66" s="44">
        <f t="shared" si="4"/>
        <v>15.747854191577854</v>
      </c>
    </row>
    <row r="67" spans="1:24" ht="20.100000000000001" customHeight="1" x14ac:dyDescent="0.25">
      <c r="A67" s="36" t="s">
        <v>53</v>
      </c>
      <c r="B67" s="11" t="s">
        <v>16</v>
      </c>
      <c r="C67" s="20">
        <v>9144693758.2103786</v>
      </c>
      <c r="D67" s="21">
        <v>10776721748.095219</v>
      </c>
      <c r="E67" s="21">
        <v>16021701871.773291</v>
      </c>
      <c r="F67" s="21">
        <v>10219467607.382933</v>
      </c>
      <c r="G67" s="21">
        <v>12709498548.489027</v>
      </c>
      <c r="H67" s="21">
        <v>17229758159.783039</v>
      </c>
      <c r="I67" s="21">
        <v>18011041667.13187</v>
      </c>
      <c r="J67" s="21">
        <v>17135584684.640919</v>
      </c>
      <c r="K67" s="21">
        <v>15529729676.688612</v>
      </c>
      <c r="L67" s="22">
        <v>9397792253.2692986</v>
      </c>
      <c r="M67" s="23">
        <f t="shared" si="3"/>
        <v>13617598997.546459</v>
      </c>
      <c r="N67" s="48">
        <v>1.2791935963568599</v>
      </c>
      <c r="O67" s="49">
        <v>1.55712305943539</v>
      </c>
      <c r="P67" s="49">
        <v>1.82</v>
      </c>
      <c r="Q67" s="49">
        <v>2.13</v>
      </c>
      <c r="R67" s="49">
        <v>6</v>
      </c>
      <c r="S67" s="49">
        <v>11.5</v>
      </c>
      <c r="T67" s="49">
        <v>13.943182191307599</v>
      </c>
      <c r="U67" s="49">
        <v>16.399999999999999</v>
      </c>
      <c r="V67" s="49">
        <v>18.86</v>
      </c>
      <c r="W67" s="50" t="s">
        <v>450</v>
      </c>
      <c r="X67" s="44">
        <f t="shared" si="4"/>
        <v>8.1654998718999821</v>
      </c>
    </row>
    <row r="68" spans="1:24" ht="20.100000000000001" customHeight="1" x14ac:dyDescent="0.25">
      <c r="A68" s="36" t="s">
        <v>204</v>
      </c>
      <c r="B68" s="11" t="s">
        <v>182</v>
      </c>
      <c r="C68" s="20">
        <v>1211161879.6747968</v>
      </c>
      <c r="D68" s="21">
        <v>1317974491.0569105</v>
      </c>
      <c r="E68" s="21">
        <v>1380188800</v>
      </c>
      <c r="F68" s="21">
        <v>1856695551.2195122</v>
      </c>
      <c r="G68" s="21">
        <v>2117039512.195122</v>
      </c>
      <c r="H68" s="21">
        <v>2607739837.3983741</v>
      </c>
      <c r="I68" s="21" t="s">
        <v>450</v>
      </c>
      <c r="J68" s="21" t="s">
        <v>450</v>
      </c>
      <c r="K68" s="21" t="s">
        <v>450</v>
      </c>
      <c r="L68" s="22" t="s">
        <v>450</v>
      </c>
      <c r="M68" s="23">
        <f t="shared" si="3"/>
        <v>1748466678.590786</v>
      </c>
      <c r="N68" s="48" t="s">
        <v>450</v>
      </c>
      <c r="O68" s="49">
        <v>0.41</v>
      </c>
      <c r="P68" s="49">
        <v>0.47</v>
      </c>
      <c r="Q68" s="49">
        <v>0.54</v>
      </c>
      <c r="R68" s="49">
        <v>0.61</v>
      </c>
      <c r="S68" s="49">
        <v>0.7</v>
      </c>
      <c r="T68" s="49">
        <v>0.8</v>
      </c>
      <c r="U68" s="49">
        <v>0.9</v>
      </c>
      <c r="V68" s="49">
        <v>0.99</v>
      </c>
      <c r="W68" s="50" t="s">
        <v>450</v>
      </c>
      <c r="X68" s="44">
        <f t="shared" si="4"/>
        <v>0.67749999999999999</v>
      </c>
    </row>
    <row r="69" spans="1:24" ht="20.100000000000001" customHeight="1" x14ac:dyDescent="0.25">
      <c r="A69" s="36" t="s">
        <v>132</v>
      </c>
      <c r="B69" s="11" t="s">
        <v>34</v>
      </c>
      <c r="C69" s="20">
        <v>16963630661.146656</v>
      </c>
      <c r="D69" s="21">
        <v>22237065425.677525</v>
      </c>
      <c r="E69" s="21">
        <v>24194038377.032372</v>
      </c>
      <c r="F69" s="21">
        <v>19652486801.889416</v>
      </c>
      <c r="G69" s="21">
        <v>19494662251.655628</v>
      </c>
      <c r="H69" s="21">
        <v>23168793438.976925</v>
      </c>
      <c r="I69" s="21">
        <v>23135266649.13253</v>
      </c>
      <c r="J69" s="21">
        <v>25246787741.95166</v>
      </c>
      <c r="K69" s="21">
        <v>26485161115.944584</v>
      </c>
      <c r="L69" s="22">
        <v>22691482754.796497</v>
      </c>
      <c r="M69" s="23">
        <f t="shared" si="3"/>
        <v>22326937521.820381</v>
      </c>
      <c r="N69" s="48">
        <v>63.51</v>
      </c>
      <c r="O69" s="49">
        <v>66.19</v>
      </c>
      <c r="P69" s="49">
        <v>70.58</v>
      </c>
      <c r="Q69" s="49">
        <v>72.5</v>
      </c>
      <c r="R69" s="49">
        <v>74.099999999999994</v>
      </c>
      <c r="S69" s="49">
        <v>76.5</v>
      </c>
      <c r="T69" s="49">
        <v>78.389925925925894</v>
      </c>
      <c r="U69" s="49">
        <v>79.400000000000006</v>
      </c>
      <c r="V69" s="49">
        <v>84.24</v>
      </c>
      <c r="W69" s="50" t="s">
        <v>450</v>
      </c>
      <c r="X69" s="44">
        <f t="shared" si="4"/>
        <v>73.934436213991773</v>
      </c>
    </row>
    <row r="70" spans="1:24" ht="20.100000000000001" customHeight="1" x14ac:dyDescent="0.25">
      <c r="A70" s="36" t="s">
        <v>30</v>
      </c>
      <c r="B70" s="11" t="s">
        <v>314</v>
      </c>
      <c r="C70" s="20">
        <v>15280861834.602404</v>
      </c>
      <c r="D70" s="21">
        <v>19707616772.799637</v>
      </c>
      <c r="E70" s="21">
        <v>27066912635.222847</v>
      </c>
      <c r="F70" s="21">
        <v>32437389116.038013</v>
      </c>
      <c r="G70" s="21">
        <v>29933790334.341785</v>
      </c>
      <c r="H70" s="21">
        <v>31952763089.330025</v>
      </c>
      <c r="I70" s="21">
        <v>43310721414.082886</v>
      </c>
      <c r="J70" s="21">
        <v>47648211133.218285</v>
      </c>
      <c r="K70" s="21">
        <v>55612228233.51786</v>
      </c>
      <c r="L70" s="22">
        <v>61537143095.387413</v>
      </c>
      <c r="M70" s="23">
        <f t="shared" si="3"/>
        <v>36448763765.854111</v>
      </c>
      <c r="N70" s="48">
        <v>0.31059265685617599</v>
      </c>
      <c r="O70" s="49">
        <v>0.37</v>
      </c>
      <c r="P70" s="49">
        <v>0.45</v>
      </c>
      <c r="Q70" s="49">
        <v>0.54</v>
      </c>
      <c r="R70" s="49">
        <v>0.75</v>
      </c>
      <c r="S70" s="49">
        <v>1.1000000000000001</v>
      </c>
      <c r="T70" s="49">
        <v>1.48281013861396</v>
      </c>
      <c r="U70" s="49">
        <v>1.9</v>
      </c>
      <c r="V70" s="49">
        <v>2.9</v>
      </c>
      <c r="W70" s="50" t="s">
        <v>450</v>
      </c>
      <c r="X70" s="44">
        <f t="shared" si="4"/>
        <v>1.0892669772744596</v>
      </c>
    </row>
    <row r="71" spans="1:24" ht="20.100000000000001" customHeight="1" x14ac:dyDescent="0.25">
      <c r="A71" s="36" t="s">
        <v>383</v>
      </c>
      <c r="B71" s="11" t="s">
        <v>307</v>
      </c>
      <c r="C71" s="20">
        <v>1970142377.9150686</v>
      </c>
      <c r="D71" s="21">
        <v>2278229533.0509558</v>
      </c>
      <c r="E71" s="21">
        <v>2413237402.1480341</v>
      </c>
      <c r="F71" s="21">
        <v>2257097731.5501862</v>
      </c>
      <c r="G71" s="21">
        <v>2301178416.0061874</v>
      </c>
      <c r="H71" s="21">
        <v>2468748767.9772048</v>
      </c>
      <c r="I71" s="21">
        <v>2356505419.097549</v>
      </c>
      <c r="J71" s="21">
        <v>2613458942.4813943</v>
      </c>
      <c r="K71" s="21" t="s">
        <v>450</v>
      </c>
      <c r="L71" s="22" t="s">
        <v>450</v>
      </c>
      <c r="M71" s="23">
        <f t="shared" si="3"/>
        <v>2332324823.7783227</v>
      </c>
      <c r="N71" s="48">
        <v>69.359445124439006</v>
      </c>
      <c r="O71" s="49">
        <v>75.98</v>
      </c>
      <c r="P71" s="49">
        <v>75.569999999999993</v>
      </c>
      <c r="Q71" s="49">
        <v>75.180000000000007</v>
      </c>
      <c r="R71" s="49">
        <v>75.2</v>
      </c>
      <c r="S71" s="49">
        <v>80.732172800000001</v>
      </c>
      <c r="T71" s="49">
        <v>85.335189239210905</v>
      </c>
      <c r="U71" s="49">
        <v>90</v>
      </c>
      <c r="V71" s="49">
        <v>94.66</v>
      </c>
      <c r="W71" s="50" t="s">
        <v>450</v>
      </c>
      <c r="X71" s="44">
        <f t="shared" si="4"/>
        <v>80.224089684849986</v>
      </c>
    </row>
    <row r="72" spans="1:24" ht="20.100000000000001" customHeight="1" x14ac:dyDescent="0.25">
      <c r="A72" s="36" t="s">
        <v>85</v>
      </c>
      <c r="B72" s="11" t="s">
        <v>362</v>
      </c>
      <c r="C72" s="20">
        <v>3102741451.0166359</v>
      </c>
      <c r="D72" s="21">
        <v>3405050611.687263</v>
      </c>
      <c r="E72" s="21">
        <v>3523185919.5582609</v>
      </c>
      <c r="F72" s="21">
        <v>2870624635.6803193</v>
      </c>
      <c r="G72" s="21">
        <v>3140508835.9484968</v>
      </c>
      <c r="H72" s="21">
        <v>3774537140.3078299</v>
      </c>
      <c r="I72" s="21">
        <v>3977652382.8146825</v>
      </c>
      <c r="J72" s="21">
        <v>4196263712.3927441</v>
      </c>
      <c r="K72" s="21">
        <v>4531870926.7207117</v>
      </c>
      <c r="L72" s="22">
        <v>4386008744.5346651</v>
      </c>
      <c r="M72" s="23">
        <f t="shared" si="3"/>
        <v>3690844436.0661612</v>
      </c>
      <c r="N72" s="48">
        <v>9.6000384001536005</v>
      </c>
      <c r="O72" s="49">
        <v>10.8978310454645</v>
      </c>
      <c r="P72" s="49">
        <v>13</v>
      </c>
      <c r="Q72" s="49">
        <v>17</v>
      </c>
      <c r="R72" s="49">
        <v>20</v>
      </c>
      <c r="S72" s="49">
        <v>28</v>
      </c>
      <c r="T72" s="49">
        <v>33.742356752110403</v>
      </c>
      <c r="U72" s="49">
        <v>37.1</v>
      </c>
      <c r="V72" s="49">
        <v>41.8</v>
      </c>
      <c r="W72" s="50" t="s">
        <v>450</v>
      </c>
      <c r="X72" s="44">
        <f t="shared" si="4"/>
        <v>23.460025133080947</v>
      </c>
    </row>
    <row r="73" spans="1:24" ht="20.100000000000001" customHeight="1" x14ac:dyDescent="0.25">
      <c r="A73" s="36" t="s">
        <v>117</v>
      </c>
      <c r="B73" s="11" t="s">
        <v>355</v>
      </c>
      <c r="C73" s="20">
        <v>216552502822.73239</v>
      </c>
      <c r="D73" s="21">
        <v>255384615384.61539</v>
      </c>
      <c r="E73" s="21">
        <v>283742493042.33191</v>
      </c>
      <c r="F73" s="21">
        <v>251499027507.64102</v>
      </c>
      <c r="G73" s="21">
        <v>247814569536.42383</v>
      </c>
      <c r="H73" s="21">
        <v>273657214345.28772</v>
      </c>
      <c r="I73" s="21">
        <v>256706466091.08923</v>
      </c>
      <c r="J73" s="21">
        <v>269980111642.89841</v>
      </c>
      <c r="K73" s="21">
        <v>272335981538.93732</v>
      </c>
      <c r="L73" s="22">
        <v>229810358212.26575</v>
      </c>
      <c r="M73" s="23">
        <f t="shared" si="3"/>
        <v>255748334012.4223</v>
      </c>
      <c r="N73" s="48">
        <v>79.66</v>
      </c>
      <c r="O73" s="49">
        <v>80.78</v>
      </c>
      <c r="P73" s="49">
        <v>83.67</v>
      </c>
      <c r="Q73" s="49">
        <v>82.49</v>
      </c>
      <c r="R73" s="49">
        <v>86.89</v>
      </c>
      <c r="S73" s="49">
        <v>88.709994913529997</v>
      </c>
      <c r="T73" s="49">
        <v>89.879997974221993</v>
      </c>
      <c r="U73" s="49">
        <v>91.514399999999995</v>
      </c>
      <c r="V73" s="49">
        <v>92.38</v>
      </c>
      <c r="W73" s="50" t="s">
        <v>450</v>
      </c>
      <c r="X73" s="44">
        <f t="shared" si="4"/>
        <v>86.219376987528008</v>
      </c>
    </row>
    <row r="74" spans="1:24" ht="20.100000000000001" customHeight="1" x14ac:dyDescent="0.25">
      <c r="A74" s="36" t="s">
        <v>330</v>
      </c>
      <c r="B74" s="11" t="s">
        <v>403</v>
      </c>
      <c r="C74" s="20">
        <v>2325011918203.4878</v>
      </c>
      <c r="D74" s="21">
        <v>2663112510265.5352</v>
      </c>
      <c r="E74" s="21">
        <v>2923465651091.2554</v>
      </c>
      <c r="F74" s="21">
        <v>2693827452070.0195</v>
      </c>
      <c r="G74" s="21">
        <v>2646994701986.7549</v>
      </c>
      <c r="H74" s="21">
        <v>2862502085070.8921</v>
      </c>
      <c r="I74" s="21">
        <v>2681416108537.3901</v>
      </c>
      <c r="J74" s="21">
        <v>2808511203185.3896</v>
      </c>
      <c r="K74" s="21">
        <v>2829192039171.8403</v>
      </c>
      <c r="L74" s="22">
        <v>2421682377730.9526</v>
      </c>
      <c r="M74" s="23">
        <f t="shared" si="3"/>
        <v>2685571604731.3521</v>
      </c>
      <c r="N74" s="48">
        <v>46.87</v>
      </c>
      <c r="O74" s="49">
        <v>66.09</v>
      </c>
      <c r="P74" s="49">
        <v>70.680000000000007</v>
      </c>
      <c r="Q74" s="49">
        <v>71.58</v>
      </c>
      <c r="R74" s="49">
        <v>77.28</v>
      </c>
      <c r="S74" s="49">
        <v>77.819998992670605</v>
      </c>
      <c r="T74" s="49">
        <v>81.44</v>
      </c>
      <c r="U74" s="49">
        <v>81.919799999999995</v>
      </c>
      <c r="V74" s="49">
        <v>83.75</v>
      </c>
      <c r="W74" s="50" t="s">
        <v>450</v>
      </c>
      <c r="X74" s="44">
        <f t="shared" si="4"/>
        <v>73.047755443630066</v>
      </c>
    </row>
    <row r="75" spans="1:24" ht="20.100000000000001" customHeight="1" x14ac:dyDescent="0.25">
      <c r="A75" s="36" t="s">
        <v>284</v>
      </c>
      <c r="B75" s="11" t="s">
        <v>273</v>
      </c>
      <c r="C75" s="20">
        <v>10154041929.652142</v>
      </c>
      <c r="D75" s="21">
        <v>12438956756.445471</v>
      </c>
      <c r="E75" s="21">
        <v>15508574820.351612</v>
      </c>
      <c r="F75" s="21">
        <v>12065138272.753786</v>
      </c>
      <c r="G75" s="21">
        <v>14358584300.30064</v>
      </c>
      <c r="H75" s="21">
        <v>18186478119.958183</v>
      </c>
      <c r="I75" s="21">
        <v>17171447372.33342</v>
      </c>
      <c r="J75" s="21">
        <v>17590716232.491295</v>
      </c>
      <c r="K75" s="21">
        <v>18179717776.159702</v>
      </c>
      <c r="L75" s="22">
        <v>14339723934.672359</v>
      </c>
      <c r="M75" s="23">
        <f t="shared" si="3"/>
        <v>14999337951.51186</v>
      </c>
      <c r="N75" s="48">
        <v>5.4892008028013501</v>
      </c>
      <c r="O75" s="49">
        <v>5.7670045756258297</v>
      </c>
      <c r="P75" s="49">
        <v>6.21</v>
      </c>
      <c r="Q75" s="49">
        <v>6.7</v>
      </c>
      <c r="R75" s="49">
        <v>7.23</v>
      </c>
      <c r="S75" s="49">
        <v>8</v>
      </c>
      <c r="T75" s="49">
        <v>8.6167144892467409</v>
      </c>
      <c r="U75" s="49">
        <v>9.1999999999999993</v>
      </c>
      <c r="V75" s="49">
        <v>9.81</v>
      </c>
      <c r="W75" s="50" t="s">
        <v>450</v>
      </c>
      <c r="X75" s="44">
        <f t="shared" si="4"/>
        <v>7.4469910964082136</v>
      </c>
    </row>
    <row r="76" spans="1:24" ht="20.100000000000001" customHeight="1" x14ac:dyDescent="0.25">
      <c r="A76" s="36" t="s">
        <v>229</v>
      </c>
      <c r="B76" s="11" t="s">
        <v>421</v>
      </c>
      <c r="C76" s="20">
        <v>655068695.95271099</v>
      </c>
      <c r="D76" s="21">
        <v>798870894.20827067</v>
      </c>
      <c r="E76" s="21">
        <v>965769128.17000413</v>
      </c>
      <c r="F76" s="21">
        <v>900639747.93952942</v>
      </c>
      <c r="G76" s="21">
        <v>952429030.41553617</v>
      </c>
      <c r="H76" s="21">
        <v>904256643.41598356</v>
      </c>
      <c r="I76" s="21">
        <v>912569686.78590024</v>
      </c>
      <c r="J76" s="21">
        <v>903779657.12432849</v>
      </c>
      <c r="K76" s="21">
        <v>850903179.26094818</v>
      </c>
      <c r="L76" s="22" t="s">
        <v>450</v>
      </c>
      <c r="M76" s="23">
        <f t="shared" ref="M76:M107" si="5">IF(SUM(C76:L76)=0,"",(SUM(C76:L76))/(COUNT(C76:L76)))</f>
        <v>871587407.03035688</v>
      </c>
      <c r="N76" s="48">
        <v>5.2376911584121801</v>
      </c>
      <c r="O76" s="49">
        <v>6.2050374185241797</v>
      </c>
      <c r="P76" s="49">
        <v>6.88</v>
      </c>
      <c r="Q76" s="49">
        <v>7.63</v>
      </c>
      <c r="R76" s="49">
        <v>9.1999999999999993</v>
      </c>
      <c r="S76" s="49">
        <v>10.8703</v>
      </c>
      <c r="T76" s="49">
        <v>12.4492287209242</v>
      </c>
      <c r="U76" s="49">
        <v>14</v>
      </c>
      <c r="V76" s="49">
        <v>15.56</v>
      </c>
      <c r="W76" s="50" t="s">
        <v>450</v>
      </c>
      <c r="X76" s="44">
        <f t="shared" ref="X76:X107" si="6">IF(SUM(N76:W76)=0,"",(SUM(N76:W76))/(COUNT(N76:W76)))</f>
        <v>9.7813619219845052</v>
      </c>
    </row>
    <row r="77" spans="1:24" ht="20.100000000000001" customHeight="1" x14ac:dyDescent="0.25">
      <c r="A77" s="36" t="s">
        <v>177</v>
      </c>
      <c r="B77" s="11" t="s">
        <v>188</v>
      </c>
      <c r="C77" s="20">
        <v>7745406200.8537416</v>
      </c>
      <c r="D77" s="21">
        <v>10172869679.736605</v>
      </c>
      <c r="E77" s="21">
        <v>12795044472.7663</v>
      </c>
      <c r="F77" s="21">
        <v>10766809099.072134</v>
      </c>
      <c r="G77" s="21">
        <v>11638536890.534702</v>
      </c>
      <c r="H77" s="21">
        <v>14434619982.211679</v>
      </c>
      <c r="I77" s="21">
        <v>15846474595.773029</v>
      </c>
      <c r="J77" s="21">
        <v>16140047072.261631</v>
      </c>
      <c r="K77" s="21">
        <v>16509305827.717052</v>
      </c>
      <c r="L77" s="22">
        <v>13965385801.789101</v>
      </c>
      <c r="M77" s="23">
        <f t="shared" si="5"/>
        <v>13001449962.271597</v>
      </c>
      <c r="N77" s="48">
        <v>7.5268768448783199</v>
      </c>
      <c r="O77" s="49">
        <v>8.26</v>
      </c>
      <c r="P77" s="49">
        <v>10.01</v>
      </c>
      <c r="Q77" s="49">
        <v>20.07</v>
      </c>
      <c r="R77" s="49">
        <v>26.9</v>
      </c>
      <c r="S77" s="49">
        <v>31.52</v>
      </c>
      <c r="T77" s="49">
        <v>36.94</v>
      </c>
      <c r="U77" s="49">
        <v>43.3</v>
      </c>
      <c r="V77" s="49">
        <v>48.9</v>
      </c>
      <c r="W77" s="50" t="s">
        <v>450</v>
      </c>
      <c r="X77" s="44">
        <f t="shared" si="6"/>
        <v>25.936319649430924</v>
      </c>
    </row>
    <row r="78" spans="1:24" ht="20.100000000000001" customHeight="1" x14ac:dyDescent="0.25">
      <c r="A78" s="36" t="s">
        <v>5</v>
      </c>
      <c r="B78" s="11" t="s">
        <v>39</v>
      </c>
      <c r="C78" s="20">
        <v>3002446368084.3057</v>
      </c>
      <c r="D78" s="21">
        <v>3439953462907.1992</v>
      </c>
      <c r="E78" s="21">
        <v>3752365607148.0884</v>
      </c>
      <c r="F78" s="21">
        <v>3418005001389.2749</v>
      </c>
      <c r="G78" s="21">
        <v>3417298013245.0332</v>
      </c>
      <c r="H78" s="21">
        <v>3757464553794.8286</v>
      </c>
      <c r="I78" s="21">
        <v>3539615377794.5078</v>
      </c>
      <c r="J78" s="21">
        <v>3745317149399.1323</v>
      </c>
      <c r="K78" s="21">
        <v>3868291231823.7744</v>
      </c>
      <c r="L78" s="22">
        <v>3355772429854.7192</v>
      </c>
      <c r="M78" s="23">
        <f t="shared" si="5"/>
        <v>3529652919544.0869</v>
      </c>
      <c r="N78" s="48">
        <v>72.16</v>
      </c>
      <c r="O78" s="49">
        <v>75.16</v>
      </c>
      <c r="P78" s="49">
        <v>78</v>
      </c>
      <c r="Q78" s="49">
        <v>79</v>
      </c>
      <c r="R78" s="49">
        <v>82</v>
      </c>
      <c r="S78" s="49">
        <v>81.269999536019995</v>
      </c>
      <c r="T78" s="49">
        <v>82.349998473839193</v>
      </c>
      <c r="U78" s="49">
        <v>84.17</v>
      </c>
      <c r="V78" s="49">
        <v>86.19</v>
      </c>
      <c r="W78" s="50" t="s">
        <v>450</v>
      </c>
      <c r="X78" s="44">
        <f t="shared" si="6"/>
        <v>80.033333112206563</v>
      </c>
    </row>
    <row r="79" spans="1:24" ht="20.100000000000001" customHeight="1" x14ac:dyDescent="0.25">
      <c r="A79" s="36" t="s">
        <v>235</v>
      </c>
      <c r="B79" s="11" t="s">
        <v>245</v>
      </c>
      <c r="C79" s="20">
        <v>20409257610.474632</v>
      </c>
      <c r="D79" s="21">
        <v>24758819717.707443</v>
      </c>
      <c r="E79" s="21">
        <v>28526891010.492489</v>
      </c>
      <c r="F79" s="21">
        <v>25977847813.742184</v>
      </c>
      <c r="G79" s="21">
        <v>32174772955.974846</v>
      </c>
      <c r="H79" s="21">
        <v>39566292432.861488</v>
      </c>
      <c r="I79" s="21">
        <v>41939728978.728149</v>
      </c>
      <c r="J79" s="21">
        <v>47805069494.90815</v>
      </c>
      <c r="K79" s="21">
        <v>38616536131.647987</v>
      </c>
      <c r="L79" s="22">
        <v>37864368219.916946</v>
      </c>
      <c r="M79" s="23">
        <f t="shared" si="5"/>
        <v>33763958436.645428</v>
      </c>
      <c r="N79" s="48">
        <v>2.7231759731398699</v>
      </c>
      <c r="O79" s="49">
        <v>3.85</v>
      </c>
      <c r="P79" s="49">
        <v>4.2699999999999996</v>
      </c>
      <c r="Q79" s="49">
        <v>5.44</v>
      </c>
      <c r="R79" s="49">
        <v>7.8</v>
      </c>
      <c r="S79" s="49">
        <v>9</v>
      </c>
      <c r="T79" s="49">
        <v>10.6</v>
      </c>
      <c r="U79" s="49">
        <v>12.3</v>
      </c>
      <c r="V79" s="49">
        <v>18.899999999999999</v>
      </c>
      <c r="W79" s="50" t="s">
        <v>450</v>
      </c>
      <c r="X79" s="44">
        <f t="shared" si="6"/>
        <v>8.3203528859044322</v>
      </c>
    </row>
    <row r="80" spans="1:24" ht="20.100000000000001" customHeight="1" x14ac:dyDescent="0.25">
      <c r="A80" s="36" t="s">
        <v>308</v>
      </c>
      <c r="B80" s="11" t="s">
        <v>346</v>
      </c>
      <c r="C80" s="20">
        <v>273317737046.79462</v>
      </c>
      <c r="D80" s="21">
        <v>318497936901.17712</v>
      </c>
      <c r="E80" s="21">
        <v>354460802548.70367</v>
      </c>
      <c r="F80" s="21">
        <v>330000252153.37592</v>
      </c>
      <c r="G80" s="21">
        <v>299379400264.90063</v>
      </c>
      <c r="H80" s="21">
        <v>287779921184.32025</v>
      </c>
      <c r="I80" s="21">
        <v>245670666639.04691</v>
      </c>
      <c r="J80" s="21">
        <v>239509850570.4473</v>
      </c>
      <c r="K80" s="21">
        <v>235574074998.31436</v>
      </c>
      <c r="L80" s="22">
        <v>195212006432.29456</v>
      </c>
      <c r="M80" s="23">
        <f t="shared" si="5"/>
        <v>277940264873.93756</v>
      </c>
      <c r="N80" s="48">
        <v>32.25</v>
      </c>
      <c r="O80" s="49">
        <v>35.880000000000003</v>
      </c>
      <c r="P80" s="49">
        <v>38.200000000000003</v>
      </c>
      <c r="Q80" s="49">
        <v>42.4</v>
      </c>
      <c r="R80" s="49">
        <v>44.4</v>
      </c>
      <c r="S80" s="49">
        <v>51.649995167681503</v>
      </c>
      <c r="T80" s="49">
        <v>55.069993441841099</v>
      </c>
      <c r="U80" s="49">
        <v>59.866300000000003</v>
      </c>
      <c r="V80" s="49">
        <v>63.21</v>
      </c>
      <c r="W80" s="50" t="s">
        <v>450</v>
      </c>
      <c r="X80" s="44">
        <f t="shared" si="6"/>
        <v>46.991809845502509</v>
      </c>
    </row>
    <row r="81" spans="1:24" ht="20.100000000000001" customHeight="1" x14ac:dyDescent="0.25">
      <c r="A81" s="36" t="s">
        <v>42</v>
      </c>
      <c r="B81" s="11" t="s">
        <v>151</v>
      </c>
      <c r="C81" s="20">
        <v>1811232804.7651582</v>
      </c>
      <c r="D81" s="21">
        <v>2039990870.1816072</v>
      </c>
      <c r="E81" s="21">
        <v>2301745558.0533862</v>
      </c>
      <c r="F81" s="21">
        <v>2314737666.7951684</v>
      </c>
      <c r="G81" s="21">
        <v>2287220565.1596041</v>
      </c>
      <c r="H81" s="21">
        <v>2503747856.8459482</v>
      </c>
      <c r="I81" s="21">
        <v>2356004770.7988687</v>
      </c>
      <c r="J81" s="21">
        <v>2419043094.3211927</v>
      </c>
      <c r="K81" s="21">
        <v>2441226080.0361085</v>
      </c>
      <c r="L81" s="22" t="s">
        <v>450</v>
      </c>
      <c r="M81" s="23">
        <f t="shared" si="5"/>
        <v>2274994362.9952269</v>
      </c>
      <c r="N81" s="48">
        <v>59.361687268663999</v>
      </c>
      <c r="O81" s="49">
        <v>61.07</v>
      </c>
      <c r="P81" s="49">
        <v>62.82</v>
      </c>
      <c r="Q81" s="49">
        <v>62.83</v>
      </c>
      <c r="R81" s="49">
        <v>63</v>
      </c>
      <c r="S81" s="49">
        <v>64</v>
      </c>
      <c r="T81" s="49">
        <v>64.896010099598897</v>
      </c>
      <c r="U81" s="49">
        <v>65.8</v>
      </c>
      <c r="V81" s="49">
        <v>66.7</v>
      </c>
      <c r="W81" s="50" t="s">
        <v>450</v>
      </c>
      <c r="X81" s="44">
        <f t="shared" si="6"/>
        <v>63.386410818695872</v>
      </c>
    </row>
    <row r="82" spans="1:24" ht="20.100000000000001" customHeight="1" x14ac:dyDescent="0.25">
      <c r="A82" s="36" t="s">
        <v>165</v>
      </c>
      <c r="B82" s="11" t="s">
        <v>240</v>
      </c>
      <c r="C82" s="20">
        <v>698518518.51851845</v>
      </c>
      <c r="D82" s="21">
        <v>758518518.51851845</v>
      </c>
      <c r="E82" s="21">
        <v>825925925.92592585</v>
      </c>
      <c r="F82" s="21">
        <v>771278111.11111093</v>
      </c>
      <c r="G82" s="21">
        <v>771015888.88888896</v>
      </c>
      <c r="H82" s="21">
        <v>778648666.66666663</v>
      </c>
      <c r="I82" s="21">
        <v>799882148.14814806</v>
      </c>
      <c r="J82" s="21">
        <v>842571333.33333325</v>
      </c>
      <c r="K82" s="21">
        <v>911803777.77777767</v>
      </c>
      <c r="L82" s="22">
        <v>978148148.14814806</v>
      </c>
      <c r="M82" s="23">
        <f t="shared" si="5"/>
        <v>813631103.70370352</v>
      </c>
      <c r="N82" s="48">
        <v>21.395991169290902</v>
      </c>
      <c r="O82" s="49">
        <v>22.29</v>
      </c>
      <c r="P82" s="49">
        <v>23.18</v>
      </c>
      <c r="Q82" s="49">
        <v>24.05</v>
      </c>
      <c r="R82" s="49">
        <v>27</v>
      </c>
      <c r="S82" s="49">
        <v>30</v>
      </c>
      <c r="T82" s="49">
        <v>32</v>
      </c>
      <c r="U82" s="49">
        <v>35</v>
      </c>
      <c r="V82" s="49">
        <v>37.380000000000003</v>
      </c>
      <c r="W82" s="50" t="s">
        <v>450</v>
      </c>
      <c r="X82" s="44">
        <f t="shared" si="6"/>
        <v>28.032887907698992</v>
      </c>
    </row>
    <row r="83" spans="1:24" ht="20.100000000000001" customHeight="1" x14ac:dyDescent="0.25">
      <c r="A83" s="36" t="s">
        <v>82</v>
      </c>
      <c r="B83" s="11" t="s">
        <v>239</v>
      </c>
      <c r="C83" s="20">
        <v>30231249362.205692</v>
      </c>
      <c r="D83" s="21">
        <v>34113107084.943638</v>
      </c>
      <c r="E83" s="21">
        <v>39136436553.26799</v>
      </c>
      <c r="F83" s="21">
        <v>37733609938.892502</v>
      </c>
      <c r="G83" s="21">
        <v>41338008617.111862</v>
      </c>
      <c r="H83" s="21">
        <v>47654783850.638756</v>
      </c>
      <c r="I83" s="21">
        <v>50388460920.182037</v>
      </c>
      <c r="J83" s="21">
        <v>53851143340.800705</v>
      </c>
      <c r="K83" s="21">
        <v>58722323918.160423</v>
      </c>
      <c r="L83" s="22">
        <v>63794348774.625084</v>
      </c>
      <c r="M83" s="23">
        <f t="shared" si="5"/>
        <v>45696347236.08287</v>
      </c>
      <c r="N83" s="48">
        <v>6.5</v>
      </c>
      <c r="O83" s="49">
        <v>7.3</v>
      </c>
      <c r="P83" s="49">
        <v>8.3000000000000007</v>
      </c>
      <c r="Q83" s="49">
        <v>9.3000000000000007</v>
      </c>
      <c r="R83" s="49">
        <v>10.5</v>
      </c>
      <c r="S83" s="49">
        <v>12.3</v>
      </c>
      <c r="T83" s="49">
        <v>16</v>
      </c>
      <c r="U83" s="49">
        <v>19.7</v>
      </c>
      <c r="V83" s="49">
        <v>23.4</v>
      </c>
      <c r="W83" s="50" t="s">
        <v>450</v>
      </c>
      <c r="X83" s="44">
        <f t="shared" si="6"/>
        <v>12.58888888888889</v>
      </c>
    </row>
    <row r="84" spans="1:24" ht="20.100000000000001" customHeight="1" x14ac:dyDescent="0.25">
      <c r="A84" s="36" t="s">
        <v>214</v>
      </c>
      <c r="B84" s="11" t="s">
        <v>46</v>
      </c>
      <c r="C84" s="20">
        <v>2931625104.5010924</v>
      </c>
      <c r="D84" s="21">
        <v>4134173275.1243997</v>
      </c>
      <c r="E84" s="21">
        <v>4515824647.4393873</v>
      </c>
      <c r="F84" s="21">
        <v>4609923756.1848545</v>
      </c>
      <c r="G84" s="21">
        <v>4735956493.0647907</v>
      </c>
      <c r="H84" s="21">
        <v>5067360009.3919649</v>
      </c>
      <c r="I84" s="21">
        <v>5667229758.9878025</v>
      </c>
      <c r="J84" s="21">
        <v>6231725484.5594339</v>
      </c>
      <c r="K84" s="21">
        <v>6624068015.5003929</v>
      </c>
      <c r="L84" s="22">
        <v>6699203543.2904739</v>
      </c>
      <c r="M84" s="23">
        <f t="shared" si="5"/>
        <v>5121709008.8044596</v>
      </c>
      <c r="N84" s="48">
        <v>0.63749212298795499</v>
      </c>
      <c r="O84" s="49">
        <v>0.78002527905924401</v>
      </c>
      <c r="P84" s="49">
        <v>0.92</v>
      </c>
      <c r="Q84" s="49">
        <v>0.94</v>
      </c>
      <c r="R84" s="49">
        <v>1</v>
      </c>
      <c r="S84" s="49">
        <v>1.3</v>
      </c>
      <c r="T84" s="49">
        <v>1.49014436571885</v>
      </c>
      <c r="U84" s="49">
        <v>1.6</v>
      </c>
      <c r="V84" s="49">
        <v>1.72</v>
      </c>
      <c r="W84" s="50" t="s">
        <v>450</v>
      </c>
      <c r="X84" s="44">
        <f t="shared" si="6"/>
        <v>1.1541846408628944</v>
      </c>
    </row>
    <row r="85" spans="1:24" ht="20.100000000000001" customHeight="1" x14ac:dyDescent="0.25">
      <c r="A85" s="36" t="s">
        <v>75</v>
      </c>
      <c r="B85" s="11" t="s">
        <v>69</v>
      </c>
      <c r="C85" s="20">
        <v>591829897.54924548</v>
      </c>
      <c r="D85" s="21">
        <v>695606313.87466419</v>
      </c>
      <c r="E85" s="21">
        <v>864107768.26658654</v>
      </c>
      <c r="F85" s="21">
        <v>825796952.68291736</v>
      </c>
      <c r="G85" s="21">
        <v>847491366.89087367</v>
      </c>
      <c r="H85" s="21">
        <v>1105497903.7984176</v>
      </c>
      <c r="I85" s="21">
        <v>995582730.59075606</v>
      </c>
      <c r="J85" s="21">
        <v>1026663832.8880252</v>
      </c>
      <c r="K85" s="21">
        <v>1109009637.6525793</v>
      </c>
      <c r="L85" s="22">
        <v>1056851007.5670027</v>
      </c>
      <c r="M85" s="23">
        <f t="shared" si="5"/>
        <v>911843741.17610705</v>
      </c>
      <c r="N85" s="48">
        <v>2.0571967045036001</v>
      </c>
      <c r="O85" s="49">
        <v>2.2063022374500298</v>
      </c>
      <c r="P85" s="49">
        <v>2.3548887108793299</v>
      </c>
      <c r="Q85" s="49">
        <v>2.3032805917258199</v>
      </c>
      <c r="R85" s="49">
        <v>2.4500000000000002</v>
      </c>
      <c r="S85" s="49">
        <v>2.6720000000000002</v>
      </c>
      <c r="T85" s="49">
        <v>2.8939906208553099</v>
      </c>
      <c r="U85" s="49">
        <v>3.1</v>
      </c>
      <c r="V85" s="49">
        <v>3.32</v>
      </c>
      <c r="W85" s="50" t="s">
        <v>450</v>
      </c>
      <c r="X85" s="44">
        <f t="shared" si="6"/>
        <v>2.5952954294904544</v>
      </c>
    </row>
    <row r="86" spans="1:24" ht="20.100000000000001" customHeight="1" x14ac:dyDescent="0.25">
      <c r="A86" s="36" t="s">
        <v>133</v>
      </c>
      <c r="B86" s="11" t="s">
        <v>272</v>
      </c>
      <c r="C86" s="20">
        <v>1458446872.269758</v>
      </c>
      <c r="D86" s="21">
        <v>1740334781.837312</v>
      </c>
      <c r="E86" s="21">
        <v>1922598121.2306628</v>
      </c>
      <c r="F86" s="21">
        <v>2025565089.4827168</v>
      </c>
      <c r="G86" s="21">
        <v>2259288396.2446685</v>
      </c>
      <c r="H86" s="21">
        <v>2576602497.3347874</v>
      </c>
      <c r="I86" s="21">
        <v>2851154075.9538512</v>
      </c>
      <c r="J86" s="21">
        <v>2990006533.7774873</v>
      </c>
      <c r="K86" s="21">
        <v>3077086275.9458504</v>
      </c>
      <c r="L86" s="22">
        <v>3166029055.6900725</v>
      </c>
      <c r="M86" s="23">
        <f t="shared" si="5"/>
        <v>2406711169.9767165</v>
      </c>
      <c r="N86" s="48" t="s">
        <v>450</v>
      </c>
      <c r="O86" s="49">
        <v>13.8</v>
      </c>
      <c r="P86" s="49">
        <v>18.2</v>
      </c>
      <c r="Q86" s="49">
        <v>23.9</v>
      </c>
      <c r="R86" s="49">
        <v>29.9</v>
      </c>
      <c r="S86" s="49">
        <v>31</v>
      </c>
      <c r="T86" s="49">
        <v>33</v>
      </c>
      <c r="U86" s="49">
        <v>35</v>
      </c>
      <c r="V86" s="49">
        <v>37.35</v>
      </c>
      <c r="W86" s="50" t="s">
        <v>450</v>
      </c>
      <c r="X86" s="44">
        <f t="shared" si="6"/>
        <v>27.768750000000001</v>
      </c>
    </row>
    <row r="87" spans="1:24" ht="20.100000000000001" customHeight="1" x14ac:dyDescent="0.25">
      <c r="A87" s="36" t="s">
        <v>198</v>
      </c>
      <c r="B87" s="11" t="s">
        <v>20</v>
      </c>
      <c r="C87" s="20">
        <v>4757289751.6442051</v>
      </c>
      <c r="D87" s="21">
        <v>5885325589.9764175</v>
      </c>
      <c r="E87" s="21">
        <v>6548530572.3529139</v>
      </c>
      <c r="F87" s="21">
        <v>6584649419.2834768</v>
      </c>
      <c r="G87" s="21">
        <v>6622541528.5688763</v>
      </c>
      <c r="H87" s="21">
        <v>7516834160.2527666</v>
      </c>
      <c r="I87" s="21">
        <v>7890216507.689127</v>
      </c>
      <c r="J87" s="21">
        <v>8452718010.077611</v>
      </c>
      <c r="K87" s="21">
        <v>8776370457.0206928</v>
      </c>
      <c r="L87" s="22">
        <v>8877465911.267355</v>
      </c>
      <c r="M87" s="23">
        <f t="shared" si="5"/>
        <v>7191194190.813344</v>
      </c>
      <c r="N87" s="48">
        <v>6.7960004805295098</v>
      </c>
      <c r="O87" s="49">
        <v>7.2</v>
      </c>
      <c r="P87" s="49">
        <v>7.6</v>
      </c>
      <c r="Q87" s="49">
        <v>8.1</v>
      </c>
      <c r="R87" s="49">
        <v>8.3699999999999992</v>
      </c>
      <c r="S87" s="49">
        <v>9</v>
      </c>
      <c r="T87" s="49">
        <v>9.8000000000000007</v>
      </c>
      <c r="U87" s="49">
        <v>10.6</v>
      </c>
      <c r="V87" s="49">
        <v>11.4</v>
      </c>
      <c r="W87" s="50" t="s">
        <v>450</v>
      </c>
      <c r="X87" s="44">
        <f t="shared" si="6"/>
        <v>8.762888942281057</v>
      </c>
    </row>
    <row r="88" spans="1:24" ht="20.100000000000001" customHeight="1" x14ac:dyDescent="0.25">
      <c r="A88" s="36" t="s">
        <v>262</v>
      </c>
      <c r="B88" s="11" t="s">
        <v>3</v>
      </c>
      <c r="C88" s="20">
        <v>10841742347.796839</v>
      </c>
      <c r="D88" s="21">
        <v>12275501784.297134</v>
      </c>
      <c r="E88" s="21">
        <v>13789715132.50201</v>
      </c>
      <c r="F88" s="21">
        <v>14587496229.18111</v>
      </c>
      <c r="G88" s="21">
        <v>15839344591.984165</v>
      </c>
      <c r="H88" s="21">
        <v>17710315005.999863</v>
      </c>
      <c r="I88" s="21">
        <v>18528601901.323956</v>
      </c>
      <c r="J88" s="21">
        <v>18496438641.476814</v>
      </c>
      <c r="K88" s="21">
        <v>19380958759.049671</v>
      </c>
      <c r="L88" s="22">
        <v>20152043003.442547</v>
      </c>
      <c r="M88" s="23">
        <f t="shared" si="5"/>
        <v>16160215739.70541</v>
      </c>
      <c r="N88" s="48">
        <v>7.8</v>
      </c>
      <c r="O88" s="49">
        <v>9.4</v>
      </c>
      <c r="P88" s="49">
        <v>9.6</v>
      </c>
      <c r="Q88" s="49">
        <v>9.8000000000000007</v>
      </c>
      <c r="R88" s="49">
        <v>11.09</v>
      </c>
      <c r="S88" s="49">
        <v>15.9</v>
      </c>
      <c r="T88" s="49">
        <v>18.12</v>
      </c>
      <c r="U88" s="49">
        <v>17.8</v>
      </c>
      <c r="V88" s="49">
        <v>19.079999999999998</v>
      </c>
      <c r="W88" s="50" t="s">
        <v>450</v>
      </c>
      <c r="X88" s="44">
        <f t="shared" si="6"/>
        <v>13.176666666666666</v>
      </c>
    </row>
    <row r="89" spans="1:24" ht="20.100000000000001" customHeight="1" x14ac:dyDescent="0.25">
      <c r="A89" s="36" t="s">
        <v>305</v>
      </c>
      <c r="B89" s="11" t="s">
        <v>192</v>
      </c>
      <c r="C89" s="20">
        <v>193536265094.36389</v>
      </c>
      <c r="D89" s="21">
        <v>211597405593.86777</v>
      </c>
      <c r="E89" s="21">
        <v>219279678430.16385</v>
      </c>
      <c r="F89" s="21">
        <v>214046415026.18747</v>
      </c>
      <c r="G89" s="21">
        <v>228637697575.03992</v>
      </c>
      <c r="H89" s="21">
        <v>248513617677.28674</v>
      </c>
      <c r="I89" s="21">
        <v>262629441493.47635</v>
      </c>
      <c r="J89" s="21">
        <v>275742650850.9541</v>
      </c>
      <c r="K89" s="21">
        <v>291229801008.49872</v>
      </c>
      <c r="L89" s="22">
        <v>309928790732.47504</v>
      </c>
      <c r="M89" s="23">
        <f t="shared" si="5"/>
        <v>245514176348.23138</v>
      </c>
      <c r="N89" s="48">
        <v>60.8</v>
      </c>
      <c r="O89" s="49">
        <v>64.8</v>
      </c>
      <c r="P89" s="49">
        <v>66.7</v>
      </c>
      <c r="Q89" s="49">
        <v>69.400000000000006</v>
      </c>
      <c r="R89" s="49">
        <v>72</v>
      </c>
      <c r="S89" s="49">
        <v>72.2</v>
      </c>
      <c r="T89" s="49">
        <v>72.900000000000006</v>
      </c>
      <c r="U89" s="49">
        <v>74.2</v>
      </c>
      <c r="V89" s="49">
        <v>74.56</v>
      </c>
      <c r="W89" s="50" t="s">
        <v>450</v>
      </c>
      <c r="X89" s="44">
        <f t="shared" si="6"/>
        <v>69.728888888888903</v>
      </c>
    </row>
    <row r="90" spans="1:24" ht="20.100000000000001" customHeight="1" x14ac:dyDescent="0.25">
      <c r="A90" s="36" t="s">
        <v>399</v>
      </c>
      <c r="B90" s="11" t="s">
        <v>200</v>
      </c>
      <c r="C90" s="20">
        <v>114733732591.85321</v>
      </c>
      <c r="D90" s="21">
        <v>139079807957.26959</v>
      </c>
      <c r="E90" s="21">
        <v>157094861350.05255</v>
      </c>
      <c r="F90" s="21">
        <v>129774040645.10677</v>
      </c>
      <c r="G90" s="21">
        <v>130093753005.67471</v>
      </c>
      <c r="H90" s="21">
        <v>139930994006.61511</v>
      </c>
      <c r="I90" s="21">
        <v>127176184359.09282</v>
      </c>
      <c r="J90" s="21">
        <v>134401774737.92441</v>
      </c>
      <c r="K90" s="21">
        <v>138346650088.97186</v>
      </c>
      <c r="L90" s="22">
        <v>120687138088.12079</v>
      </c>
      <c r="M90" s="23">
        <f t="shared" si="5"/>
        <v>133131893683.06819</v>
      </c>
      <c r="N90" s="48">
        <v>47.06</v>
      </c>
      <c r="O90" s="49">
        <v>53.3</v>
      </c>
      <c r="P90" s="49">
        <v>61</v>
      </c>
      <c r="Q90" s="49">
        <v>62</v>
      </c>
      <c r="R90" s="49">
        <v>65</v>
      </c>
      <c r="S90" s="49">
        <v>68.019987886129599</v>
      </c>
      <c r="T90" s="49">
        <v>70.579998153838005</v>
      </c>
      <c r="U90" s="49">
        <v>72.643900000000002</v>
      </c>
      <c r="V90" s="49">
        <v>76.13</v>
      </c>
      <c r="W90" s="50" t="s">
        <v>450</v>
      </c>
      <c r="X90" s="44">
        <f t="shared" si="6"/>
        <v>63.970431782218625</v>
      </c>
    </row>
    <row r="91" spans="1:24" ht="20.100000000000001" customHeight="1" x14ac:dyDescent="0.25">
      <c r="A91" s="36" t="s">
        <v>55</v>
      </c>
      <c r="B91" s="11" t="s">
        <v>373</v>
      </c>
      <c r="C91" s="20">
        <v>17041293815.901964</v>
      </c>
      <c r="D91" s="21">
        <v>21293841230.192802</v>
      </c>
      <c r="E91" s="21">
        <v>17530651669.909115</v>
      </c>
      <c r="F91" s="21">
        <v>12855269883.79015</v>
      </c>
      <c r="G91" s="21">
        <v>13236887873.051607</v>
      </c>
      <c r="H91" s="21">
        <v>14665358676.716629</v>
      </c>
      <c r="I91" s="21">
        <v>14194519025.264088</v>
      </c>
      <c r="J91" s="21">
        <v>15376604281.450382</v>
      </c>
      <c r="K91" s="21">
        <v>17036097481.806551</v>
      </c>
      <c r="L91" s="22">
        <v>16598494830.914186</v>
      </c>
      <c r="M91" s="23">
        <f t="shared" si="5"/>
        <v>15982901876.899746</v>
      </c>
      <c r="N91" s="48">
        <v>89.51</v>
      </c>
      <c r="O91" s="49">
        <v>90.6</v>
      </c>
      <c r="P91" s="49">
        <v>91</v>
      </c>
      <c r="Q91" s="49">
        <v>93</v>
      </c>
      <c r="R91" s="49">
        <v>93.39</v>
      </c>
      <c r="S91" s="49">
        <v>94.8196868008949</v>
      </c>
      <c r="T91" s="49">
        <v>96.209799554565706</v>
      </c>
      <c r="U91" s="49">
        <v>96.546800000000005</v>
      </c>
      <c r="V91" s="49">
        <v>98.16</v>
      </c>
      <c r="W91" s="50" t="s">
        <v>450</v>
      </c>
      <c r="X91" s="44">
        <f t="shared" si="6"/>
        <v>93.692920706162283</v>
      </c>
    </row>
    <row r="92" spans="1:24" ht="20.100000000000001" customHeight="1" x14ac:dyDescent="0.25">
      <c r="A92" s="36" t="s">
        <v>409</v>
      </c>
      <c r="B92" s="11" t="s">
        <v>155</v>
      </c>
      <c r="C92" s="20">
        <v>949116769619.21582</v>
      </c>
      <c r="D92" s="21">
        <v>1238699170079.01</v>
      </c>
      <c r="E92" s="21">
        <v>1224097069459.6638</v>
      </c>
      <c r="F92" s="21">
        <v>1365371474048.1877</v>
      </c>
      <c r="G92" s="21">
        <v>1708458876829.916</v>
      </c>
      <c r="H92" s="21">
        <v>1815865716201.582</v>
      </c>
      <c r="I92" s="21">
        <v>1824960308640.7075</v>
      </c>
      <c r="J92" s="21">
        <v>1863208343557.8057</v>
      </c>
      <c r="K92" s="21">
        <v>2042438591343.9836</v>
      </c>
      <c r="L92" s="22">
        <v>2073542978208.7725</v>
      </c>
      <c r="M92" s="23">
        <f t="shared" si="5"/>
        <v>1610575929798.8848</v>
      </c>
      <c r="N92" s="48">
        <v>2.80549986534254</v>
      </c>
      <c r="O92" s="49">
        <v>3.95</v>
      </c>
      <c r="P92" s="49">
        <v>4.38</v>
      </c>
      <c r="Q92" s="49">
        <v>5.12</v>
      </c>
      <c r="R92" s="49">
        <v>7.5</v>
      </c>
      <c r="S92" s="49">
        <v>10.07</v>
      </c>
      <c r="T92" s="49">
        <v>12.580060913895499</v>
      </c>
      <c r="U92" s="49">
        <v>15.1</v>
      </c>
      <c r="V92" s="49">
        <v>18</v>
      </c>
      <c r="W92" s="50" t="s">
        <v>450</v>
      </c>
      <c r="X92" s="44">
        <f t="shared" si="6"/>
        <v>8.833951197693116</v>
      </c>
    </row>
    <row r="93" spans="1:24" ht="20.100000000000001" customHeight="1" x14ac:dyDescent="0.25">
      <c r="A93" s="36" t="s">
        <v>231</v>
      </c>
      <c r="B93" s="11" t="s">
        <v>337</v>
      </c>
      <c r="C93" s="20">
        <v>364570515631.49194</v>
      </c>
      <c r="D93" s="21">
        <v>432216737774.8606</v>
      </c>
      <c r="E93" s="21">
        <v>510228634992.25824</v>
      </c>
      <c r="F93" s="21">
        <v>539580085612.40143</v>
      </c>
      <c r="G93" s="21">
        <v>755094157594.52661</v>
      </c>
      <c r="H93" s="21">
        <v>892969104529.57434</v>
      </c>
      <c r="I93" s="21">
        <v>917869913364.91638</v>
      </c>
      <c r="J93" s="21">
        <v>912524136718.01917</v>
      </c>
      <c r="K93" s="21">
        <v>890487074595.96619</v>
      </c>
      <c r="L93" s="22">
        <v>861933968740.33203</v>
      </c>
      <c r="M93" s="23">
        <f t="shared" si="5"/>
        <v>707747432955.43469</v>
      </c>
      <c r="N93" s="48">
        <v>4.7648131336665704</v>
      </c>
      <c r="O93" s="49">
        <v>5.7862747293419901</v>
      </c>
      <c r="P93" s="49">
        <v>7.9174793849290301</v>
      </c>
      <c r="Q93" s="49">
        <v>6.92</v>
      </c>
      <c r="R93" s="49">
        <v>10.92</v>
      </c>
      <c r="S93" s="49">
        <v>12.28</v>
      </c>
      <c r="T93" s="49">
        <v>14.52</v>
      </c>
      <c r="U93" s="49">
        <v>14.94</v>
      </c>
      <c r="V93" s="49">
        <v>17.14</v>
      </c>
      <c r="W93" s="50" t="s">
        <v>450</v>
      </c>
      <c r="X93" s="44">
        <f t="shared" si="6"/>
        <v>10.576507471993066</v>
      </c>
    </row>
    <row r="94" spans="1:24" ht="20.100000000000001" customHeight="1" x14ac:dyDescent="0.25">
      <c r="A94" s="36" t="s">
        <v>209</v>
      </c>
      <c r="B94" s="11" t="s">
        <v>59</v>
      </c>
      <c r="C94" s="20">
        <v>258645743978.38635</v>
      </c>
      <c r="D94" s="21">
        <v>337474485087.27112</v>
      </c>
      <c r="E94" s="21">
        <v>397189565318.89502</v>
      </c>
      <c r="F94" s="21">
        <v>398978104575.33112</v>
      </c>
      <c r="G94" s="21">
        <v>467790215915.47601</v>
      </c>
      <c r="H94" s="21">
        <v>592037800186.86536</v>
      </c>
      <c r="I94" s="21">
        <v>587209369682.67017</v>
      </c>
      <c r="J94" s="21">
        <v>511620875086.77966</v>
      </c>
      <c r="K94" s="21">
        <v>425326068422.88123</v>
      </c>
      <c r="L94" s="22" t="s">
        <v>450</v>
      </c>
      <c r="M94" s="23">
        <f t="shared" si="5"/>
        <v>441808025361.61743</v>
      </c>
      <c r="N94" s="48">
        <v>8.76</v>
      </c>
      <c r="O94" s="49">
        <v>9.4700000000000006</v>
      </c>
      <c r="P94" s="49">
        <v>12.02</v>
      </c>
      <c r="Q94" s="49">
        <v>13.8</v>
      </c>
      <c r="R94" s="49">
        <v>15.9</v>
      </c>
      <c r="S94" s="49">
        <v>19</v>
      </c>
      <c r="T94" s="49">
        <v>22.73</v>
      </c>
      <c r="U94" s="49">
        <v>29.95</v>
      </c>
      <c r="V94" s="49">
        <v>39.35</v>
      </c>
      <c r="W94" s="50" t="s">
        <v>450</v>
      </c>
      <c r="X94" s="44">
        <f t="shared" si="6"/>
        <v>18.997777777777777</v>
      </c>
    </row>
    <row r="95" spans="1:24" ht="20.100000000000001" customHeight="1" x14ac:dyDescent="0.25">
      <c r="A95" s="36" t="s">
        <v>129</v>
      </c>
      <c r="B95" s="11" t="s">
        <v>359</v>
      </c>
      <c r="C95" s="20">
        <v>65140293687.539459</v>
      </c>
      <c r="D95" s="21">
        <v>88840050497.095734</v>
      </c>
      <c r="E95" s="21">
        <v>131613661510.47458</v>
      </c>
      <c r="F95" s="21">
        <v>111660855042.73506</v>
      </c>
      <c r="G95" s="21">
        <v>138516722649.57266</v>
      </c>
      <c r="H95" s="21">
        <v>185749664444.44446</v>
      </c>
      <c r="I95" s="21">
        <v>218000986222.63867</v>
      </c>
      <c r="J95" s="21">
        <v>232497236277.87308</v>
      </c>
      <c r="K95" s="21">
        <v>223508094682.67581</v>
      </c>
      <c r="L95" s="22">
        <v>168606686710.64212</v>
      </c>
      <c r="M95" s="23">
        <f t="shared" si="5"/>
        <v>156413425172.56915</v>
      </c>
      <c r="N95" s="48">
        <v>0.95234424383919003</v>
      </c>
      <c r="O95" s="49">
        <v>0.93</v>
      </c>
      <c r="P95" s="49">
        <v>1</v>
      </c>
      <c r="Q95" s="49">
        <v>1.06</v>
      </c>
      <c r="R95" s="49">
        <v>2.5</v>
      </c>
      <c r="S95" s="49">
        <v>5</v>
      </c>
      <c r="T95" s="49">
        <v>7.1</v>
      </c>
      <c r="U95" s="49">
        <v>9.1999999999999993</v>
      </c>
      <c r="V95" s="49">
        <v>11.3</v>
      </c>
      <c r="W95" s="50" t="s">
        <v>450</v>
      </c>
      <c r="X95" s="44">
        <f t="shared" si="6"/>
        <v>4.3380382493154652</v>
      </c>
    </row>
    <row r="96" spans="1:24" ht="20.100000000000001" customHeight="1" x14ac:dyDescent="0.25">
      <c r="A96" s="36" t="s">
        <v>143</v>
      </c>
      <c r="B96" s="11" t="s">
        <v>295</v>
      </c>
      <c r="C96" s="20">
        <v>231995095847.44699</v>
      </c>
      <c r="D96" s="21">
        <v>269714892827.81274</v>
      </c>
      <c r="E96" s="21">
        <v>274713996338.06943</v>
      </c>
      <c r="F96" s="21">
        <v>235387174076.13226</v>
      </c>
      <c r="G96" s="21">
        <v>220076114437.08609</v>
      </c>
      <c r="H96" s="21">
        <v>241784795802.05725</v>
      </c>
      <c r="I96" s="21">
        <v>224652132155.01166</v>
      </c>
      <c r="J96" s="21">
        <v>238259956626.79105</v>
      </c>
      <c r="K96" s="21">
        <v>250813607686.10849</v>
      </c>
      <c r="L96" s="22">
        <v>238020405899.96674</v>
      </c>
      <c r="M96" s="23">
        <f t="shared" si="5"/>
        <v>242541817169.64828</v>
      </c>
      <c r="N96" s="48">
        <v>54.82</v>
      </c>
      <c r="O96" s="49">
        <v>61.158324551</v>
      </c>
      <c r="P96" s="49">
        <v>65.34</v>
      </c>
      <c r="Q96" s="49">
        <v>67.38</v>
      </c>
      <c r="R96" s="49">
        <v>69.849999999999994</v>
      </c>
      <c r="S96" s="49">
        <v>74.889972967094394</v>
      </c>
      <c r="T96" s="49">
        <v>76.919992540096999</v>
      </c>
      <c r="U96" s="49">
        <v>78.247699999999995</v>
      </c>
      <c r="V96" s="49">
        <v>79.69</v>
      </c>
      <c r="W96" s="50" t="s">
        <v>450</v>
      </c>
      <c r="X96" s="44">
        <f t="shared" si="6"/>
        <v>69.810665562021256</v>
      </c>
    </row>
    <row r="97" spans="1:24" ht="20.100000000000001" customHeight="1" x14ac:dyDescent="0.25">
      <c r="A97" s="36" t="s">
        <v>276</v>
      </c>
      <c r="B97" s="11" t="s">
        <v>419</v>
      </c>
      <c r="C97" s="20">
        <v>3344402193.2460756</v>
      </c>
      <c r="D97" s="21">
        <v>5686310748.5751791</v>
      </c>
      <c r="E97" s="21">
        <v>5827830311.1636066</v>
      </c>
      <c r="F97" s="21">
        <v>5047757847.8531065</v>
      </c>
      <c r="G97" s="21">
        <v>5420291954.7188911</v>
      </c>
      <c r="H97" s="21">
        <v>6066057183.2447329</v>
      </c>
      <c r="I97" s="21">
        <v>6432879504.4909353</v>
      </c>
      <c r="J97" s="21">
        <v>6754330154.7600431</v>
      </c>
      <c r="K97" s="21" t="s">
        <v>450</v>
      </c>
      <c r="L97" s="22" t="s">
        <v>450</v>
      </c>
      <c r="M97" s="23">
        <f t="shared" si="5"/>
        <v>5572482487.2565708</v>
      </c>
      <c r="N97" s="48" t="s">
        <v>450</v>
      </c>
      <c r="O97" s="49" t="s">
        <v>450</v>
      </c>
      <c r="P97" s="49" t="s">
        <v>450</v>
      </c>
      <c r="Q97" s="49" t="s">
        <v>450</v>
      </c>
      <c r="R97" s="49" t="s">
        <v>450</v>
      </c>
      <c r="S97" s="49" t="s">
        <v>450</v>
      </c>
      <c r="T97" s="49" t="s">
        <v>450</v>
      </c>
      <c r="U97" s="49" t="s">
        <v>450</v>
      </c>
      <c r="V97" s="49" t="s">
        <v>450</v>
      </c>
      <c r="W97" s="50" t="s">
        <v>450</v>
      </c>
      <c r="X97" s="44" t="str">
        <f t="shared" si="6"/>
        <v/>
      </c>
    </row>
    <row r="98" spans="1:24" ht="20.100000000000001" customHeight="1" x14ac:dyDescent="0.25">
      <c r="A98" s="36" t="s">
        <v>153</v>
      </c>
      <c r="B98" s="11" t="s">
        <v>350</v>
      </c>
      <c r="C98" s="20">
        <v>154511423313.43417</v>
      </c>
      <c r="D98" s="21">
        <v>179564275455.80679</v>
      </c>
      <c r="E98" s="21">
        <v>216760312151.61649</v>
      </c>
      <c r="F98" s="21">
        <v>208068814688.60461</v>
      </c>
      <c r="G98" s="21">
        <v>234321743781.75983</v>
      </c>
      <c r="H98" s="21">
        <v>261764344205.02499</v>
      </c>
      <c r="I98" s="21">
        <v>259613579190.3317</v>
      </c>
      <c r="J98" s="21">
        <v>292408330563.86395</v>
      </c>
      <c r="K98" s="21">
        <v>305674837195.00262</v>
      </c>
      <c r="L98" s="22">
        <v>296075434804.98096</v>
      </c>
      <c r="M98" s="23">
        <f t="shared" si="5"/>
        <v>240876309535.04263</v>
      </c>
      <c r="N98" s="48">
        <v>27.881074457734599</v>
      </c>
      <c r="O98" s="49">
        <v>48.128062194844503</v>
      </c>
      <c r="P98" s="49">
        <v>59.39</v>
      </c>
      <c r="Q98" s="49">
        <v>63.12</v>
      </c>
      <c r="R98" s="49">
        <v>67.5</v>
      </c>
      <c r="S98" s="49">
        <v>68.873877990744106</v>
      </c>
      <c r="T98" s="49">
        <v>70.8</v>
      </c>
      <c r="U98" s="49">
        <v>70.8</v>
      </c>
      <c r="V98" s="49">
        <v>71.45</v>
      </c>
      <c r="W98" s="50" t="s">
        <v>450</v>
      </c>
      <c r="X98" s="44">
        <f t="shared" si="6"/>
        <v>60.882557182591476</v>
      </c>
    </row>
    <row r="99" spans="1:24" ht="20.100000000000001" customHeight="1" x14ac:dyDescent="0.25">
      <c r="A99" s="36" t="s">
        <v>364</v>
      </c>
      <c r="B99" s="11" t="s">
        <v>264</v>
      </c>
      <c r="C99" s="20">
        <v>1942633841801.5305</v>
      </c>
      <c r="D99" s="21">
        <v>2203053327128.3877</v>
      </c>
      <c r="E99" s="21">
        <v>2390729210487.769</v>
      </c>
      <c r="F99" s="21">
        <v>2185160158794.1094</v>
      </c>
      <c r="G99" s="21">
        <v>2125184794172.1853</v>
      </c>
      <c r="H99" s="21">
        <v>2276150874756.7417</v>
      </c>
      <c r="I99" s="21">
        <v>2072823111961.1003</v>
      </c>
      <c r="J99" s="21">
        <v>2130330362918.3735</v>
      </c>
      <c r="K99" s="21">
        <v>2138540909211.1199</v>
      </c>
      <c r="L99" s="22">
        <v>1814762858045.9133</v>
      </c>
      <c r="M99" s="23">
        <f t="shared" si="5"/>
        <v>2127936944927.7231</v>
      </c>
      <c r="N99" s="48">
        <v>37.99</v>
      </c>
      <c r="O99" s="49">
        <v>40.79</v>
      </c>
      <c r="P99" s="49">
        <v>44.53</v>
      </c>
      <c r="Q99" s="49">
        <v>48.83</v>
      </c>
      <c r="R99" s="49">
        <v>53.68</v>
      </c>
      <c r="S99" s="49">
        <v>54.389998301881398</v>
      </c>
      <c r="T99" s="49">
        <v>55.829997993283001</v>
      </c>
      <c r="U99" s="49">
        <v>58.459299999999999</v>
      </c>
      <c r="V99" s="49">
        <v>61.96</v>
      </c>
      <c r="W99" s="50" t="s">
        <v>450</v>
      </c>
      <c r="X99" s="44">
        <f t="shared" si="6"/>
        <v>50.7176995883516</v>
      </c>
    </row>
    <row r="100" spans="1:24" ht="20.100000000000001" customHeight="1" x14ac:dyDescent="0.25">
      <c r="A100" s="36" t="s">
        <v>294</v>
      </c>
      <c r="B100" s="11" t="s">
        <v>315</v>
      </c>
      <c r="C100" s="20">
        <v>11905525197.328476</v>
      </c>
      <c r="D100" s="21">
        <v>12824094989.863884</v>
      </c>
      <c r="E100" s="21">
        <v>13678551837.63028</v>
      </c>
      <c r="F100" s="21">
        <v>12037473160.809132</v>
      </c>
      <c r="G100" s="21">
        <v>13190512703.135729</v>
      </c>
      <c r="H100" s="21">
        <v>14396816914.498142</v>
      </c>
      <c r="I100" s="21">
        <v>14746420946.173731</v>
      </c>
      <c r="J100" s="21">
        <v>14262303586.054024</v>
      </c>
      <c r="K100" s="21">
        <v>13927110141.570028</v>
      </c>
      <c r="L100" s="22">
        <v>14005654598.959759</v>
      </c>
      <c r="M100" s="23">
        <f t="shared" si="5"/>
        <v>13497446407.60232</v>
      </c>
      <c r="N100" s="48">
        <v>16.399999999999999</v>
      </c>
      <c r="O100" s="49">
        <v>21.1</v>
      </c>
      <c r="P100" s="49">
        <v>23.6</v>
      </c>
      <c r="Q100" s="49">
        <v>24.3</v>
      </c>
      <c r="R100" s="49">
        <v>27.67</v>
      </c>
      <c r="S100" s="49">
        <v>37.438613414848</v>
      </c>
      <c r="T100" s="49">
        <v>33.79</v>
      </c>
      <c r="U100" s="49">
        <v>37.1</v>
      </c>
      <c r="V100" s="49">
        <v>40.5</v>
      </c>
      <c r="W100" s="50" t="s">
        <v>450</v>
      </c>
      <c r="X100" s="44">
        <f t="shared" si="6"/>
        <v>29.099845934983112</v>
      </c>
    </row>
    <row r="101" spans="1:24" ht="20.100000000000001" customHeight="1" x14ac:dyDescent="0.25">
      <c r="A101" s="36" t="s">
        <v>170</v>
      </c>
      <c r="B101" s="11" t="s">
        <v>19</v>
      </c>
      <c r="C101" s="20">
        <v>4356750212598.0122</v>
      </c>
      <c r="D101" s="21">
        <v>4356347794333.0771</v>
      </c>
      <c r="E101" s="21">
        <v>4849184641953.5703</v>
      </c>
      <c r="F101" s="21">
        <v>5035141567658.8994</v>
      </c>
      <c r="G101" s="21">
        <v>5498717815809.7695</v>
      </c>
      <c r="H101" s="21">
        <v>5908989186412.2197</v>
      </c>
      <c r="I101" s="21">
        <v>5957250118648.7529</v>
      </c>
      <c r="J101" s="21">
        <v>4908862837290.4727</v>
      </c>
      <c r="K101" s="21">
        <v>4596156556721.9004</v>
      </c>
      <c r="L101" s="22">
        <v>4123257609614.7368</v>
      </c>
      <c r="M101" s="23">
        <f t="shared" si="5"/>
        <v>4959065834104.1396</v>
      </c>
      <c r="N101" s="48">
        <v>68.685270321379505</v>
      </c>
      <c r="O101" s="49">
        <v>74.3</v>
      </c>
      <c r="P101" s="49">
        <v>75.400000000000006</v>
      </c>
      <c r="Q101" s="49">
        <v>78</v>
      </c>
      <c r="R101" s="49">
        <v>78.209999999999994</v>
      </c>
      <c r="S101" s="49">
        <v>79.054113524473905</v>
      </c>
      <c r="T101" s="49">
        <v>79.496399999999994</v>
      </c>
      <c r="U101" s="49">
        <v>89.71</v>
      </c>
      <c r="V101" s="49">
        <v>90.58</v>
      </c>
      <c r="W101" s="50" t="s">
        <v>450</v>
      </c>
      <c r="X101" s="44">
        <f t="shared" si="6"/>
        <v>79.270642649539283</v>
      </c>
    </row>
    <row r="102" spans="1:24" ht="20.100000000000001" customHeight="1" x14ac:dyDescent="0.25">
      <c r="A102" s="36" t="s">
        <v>389</v>
      </c>
      <c r="B102" s="11" t="s">
        <v>302</v>
      </c>
      <c r="C102" s="20">
        <v>15056936953.455572</v>
      </c>
      <c r="D102" s="21">
        <v>17110609732.016926</v>
      </c>
      <c r="E102" s="21">
        <v>21971835282.513737</v>
      </c>
      <c r="F102" s="21">
        <v>23818322957.746483</v>
      </c>
      <c r="G102" s="21">
        <v>26425379436.61972</v>
      </c>
      <c r="H102" s="21">
        <v>28840263380.281693</v>
      </c>
      <c r="I102" s="21">
        <v>30937277605.633804</v>
      </c>
      <c r="J102" s="21">
        <v>33593843661.971832</v>
      </c>
      <c r="K102" s="21">
        <v>35826925774.647896</v>
      </c>
      <c r="L102" s="22">
        <v>37517410299.273949</v>
      </c>
      <c r="M102" s="23">
        <f t="shared" si="5"/>
        <v>27109880508.416161</v>
      </c>
      <c r="N102" s="48">
        <v>13.8671087882097</v>
      </c>
      <c r="O102" s="49">
        <v>20</v>
      </c>
      <c r="P102" s="49">
        <v>23</v>
      </c>
      <c r="Q102" s="49">
        <v>26</v>
      </c>
      <c r="R102" s="49">
        <v>27.2</v>
      </c>
      <c r="S102" s="49">
        <v>34.9</v>
      </c>
      <c r="T102" s="49">
        <v>37</v>
      </c>
      <c r="U102" s="49">
        <v>41</v>
      </c>
      <c r="V102" s="49">
        <v>44</v>
      </c>
      <c r="W102" s="50" t="s">
        <v>450</v>
      </c>
      <c r="X102" s="44">
        <f t="shared" si="6"/>
        <v>29.663012087578849</v>
      </c>
    </row>
    <row r="103" spans="1:24" ht="20.100000000000001" customHeight="1" x14ac:dyDescent="0.25">
      <c r="A103" s="36" t="s">
        <v>401</v>
      </c>
      <c r="B103" s="11" t="s">
        <v>1</v>
      </c>
      <c r="C103" s="20">
        <v>81003884545.409851</v>
      </c>
      <c r="D103" s="21">
        <v>104849886825.58414</v>
      </c>
      <c r="E103" s="21">
        <v>133441612246.79797</v>
      </c>
      <c r="F103" s="21">
        <v>115308661142.92726</v>
      </c>
      <c r="G103" s="21">
        <v>148047348240.64334</v>
      </c>
      <c r="H103" s="21">
        <v>200379345222.50595</v>
      </c>
      <c r="I103" s="21">
        <v>215902443457.12128</v>
      </c>
      <c r="J103" s="21">
        <v>243775211464.99161</v>
      </c>
      <c r="K103" s="21">
        <v>227437054841.26776</v>
      </c>
      <c r="L103" s="22">
        <v>184360630555.50418</v>
      </c>
      <c r="M103" s="23">
        <f t="shared" si="5"/>
        <v>165450607854.27533</v>
      </c>
      <c r="N103" s="48">
        <v>3.2683690511597798</v>
      </c>
      <c r="O103" s="49">
        <v>4.0199999999999996</v>
      </c>
      <c r="P103" s="49">
        <v>11</v>
      </c>
      <c r="Q103" s="49">
        <v>18.2</v>
      </c>
      <c r="R103" s="49">
        <v>31.6</v>
      </c>
      <c r="S103" s="49">
        <v>50.6</v>
      </c>
      <c r="T103" s="49">
        <v>53.315669122246398</v>
      </c>
      <c r="U103" s="49">
        <v>54</v>
      </c>
      <c r="V103" s="49">
        <v>54.89</v>
      </c>
      <c r="W103" s="50" t="s">
        <v>450</v>
      </c>
      <c r="X103" s="44">
        <f t="shared" si="6"/>
        <v>31.210448685934018</v>
      </c>
    </row>
    <row r="104" spans="1:24" ht="20.100000000000001" customHeight="1" x14ac:dyDescent="0.25">
      <c r="A104" s="36" t="s">
        <v>230</v>
      </c>
      <c r="B104" s="11" t="s">
        <v>100</v>
      </c>
      <c r="C104" s="20">
        <v>25825524820.806427</v>
      </c>
      <c r="D104" s="21">
        <v>31958195182.240604</v>
      </c>
      <c r="E104" s="21">
        <v>35895153327.849686</v>
      </c>
      <c r="F104" s="21">
        <v>37021512048.815796</v>
      </c>
      <c r="G104" s="21">
        <v>39999659233.755547</v>
      </c>
      <c r="H104" s="21">
        <v>41953433591.410057</v>
      </c>
      <c r="I104" s="21">
        <v>50410164013.55265</v>
      </c>
      <c r="J104" s="21">
        <v>55100780396.387024</v>
      </c>
      <c r="K104" s="21">
        <v>61395415492.332993</v>
      </c>
      <c r="L104" s="22">
        <v>63398041540.367004</v>
      </c>
      <c r="M104" s="23">
        <f t="shared" si="5"/>
        <v>44295787964.751778</v>
      </c>
      <c r="N104" s="48">
        <v>7.5337897198036998</v>
      </c>
      <c r="O104" s="49">
        <v>7.95</v>
      </c>
      <c r="P104" s="49">
        <v>8.67</v>
      </c>
      <c r="Q104" s="49">
        <v>10.039999999999999</v>
      </c>
      <c r="R104" s="49">
        <v>14</v>
      </c>
      <c r="S104" s="49">
        <v>28</v>
      </c>
      <c r="T104" s="49">
        <v>32.1</v>
      </c>
      <c r="U104" s="49">
        <v>39</v>
      </c>
      <c r="V104" s="49">
        <v>43.4</v>
      </c>
      <c r="W104" s="50" t="s">
        <v>450</v>
      </c>
      <c r="X104" s="44">
        <f t="shared" si="6"/>
        <v>21.188198857755967</v>
      </c>
    </row>
    <row r="105" spans="1:24" ht="20.100000000000001" customHeight="1" x14ac:dyDescent="0.25">
      <c r="A105" s="36" t="s">
        <v>18</v>
      </c>
      <c r="B105" s="11" t="s">
        <v>41</v>
      </c>
      <c r="C105" s="20">
        <v>104668674.69879517</v>
      </c>
      <c r="D105" s="21">
        <v>123002259.22516944</v>
      </c>
      <c r="E105" s="21">
        <v>135044455.6282503</v>
      </c>
      <c r="F105" s="21">
        <v>127125253.47059742</v>
      </c>
      <c r="G105" s="21">
        <v>150431113.55714548</v>
      </c>
      <c r="H105" s="21">
        <v>172253739.04074261</v>
      </c>
      <c r="I105" s="21">
        <v>174984468.83412716</v>
      </c>
      <c r="J105" s="21">
        <v>168951535.04537556</v>
      </c>
      <c r="K105" s="21">
        <v>166756805.48043987</v>
      </c>
      <c r="L105" s="22">
        <v>145237022.01186988</v>
      </c>
      <c r="M105" s="23">
        <f t="shared" si="5"/>
        <v>146845532.69925129</v>
      </c>
      <c r="N105" s="48">
        <v>4.5</v>
      </c>
      <c r="O105" s="49">
        <v>6</v>
      </c>
      <c r="P105" s="49">
        <v>7</v>
      </c>
      <c r="Q105" s="49">
        <v>8.9700000000000006</v>
      </c>
      <c r="R105" s="49">
        <v>9.07</v>
      </c>
      <c r="S105" s="49">
        <v>10</v>
      </c>
      <c r="T105" s="49">
        <v>10.7467976841839</v>
      </c>
      <c r="U105" s="49">
        <v>11.5</v>
      </c>
      <c r="V105" s="49">
        <v>12.25</v>
      </c>
      <c r="W105" s="50" t="s">
        <v>450</v>
      </c>
      <c r="X105" s="44">
        <f t="shared" si="6"/>
        <v>8.8929775204648767</v>
      </c>
    </row>
    <row r="106" spans="1:24" ht="20.100000000000001" customHeight="1" x14ac:dyDescent="0.25">
      <c r="A106" s="36" t="s">
        <v>124</v>
      </c>
      <c r="B106" s="11" t="s">
        <v>279</v>
      </c>
      <c r="C106" s="20">
        <v>1011797457138.5032</v>
      </c>
      <c r="D106" s="21">
        <v>1122679154632.4143</v>
      </c>
      <c r="E106" s="21">
        <v>1002219052967.5375</v>
      </c>
      <c r="F106" s="21">
        <v>901934953364.71057</v>
      </c>
      <c r="G106" s="21">
        <v>1094499338702.7156</v>
      </c>
      <c r="H106" s="21">
        <v>1202463682633.8474</v>
      </c>
      <c r="I106" s="21">
        <v>1222807195712.4854</v>
      </c>
      <c r="J106" s="21">
        <v>1305604981271.9133</v>
      </c>
      <c r="K106" s="21">
        <v>1411333926201.2412</v>
      </c>
      <c r="L106" s="22">
        <v>1377873107856.3328</v>
      </c>
      <c r="M106" s="23">
        <f t="shared" si="5"/>
        <v>1165321285048.1699</v>
      </c>
      <c r="N106" s="48">
        <v>78.099999999999994</v>
      </c>
      <c r="O106" s="49">
        <v>78.8</v>
      </c>
      <c r="P106" s="49">
        <v>81</v>
      </c>
      <c r="Q106" s="49">
        <v>81.599999999999994</v>
      </c>
      <c r="R106" s="49">
        <v>83.7</v>
      </c>
      <c r="S106" s="49">
        <v>83.759120153447199</v>
      </c>
      <c r="T106" s="49">
        <v>84.07</v>
      </c>
      <c r="U106" s="49">
        <v>84.77</v>
      </c>
      <c r="V106" s="49">
        <v>84.33</v>
      </c>
      <c r="W106" s="50" t="s">
        <v>450</v>
      </c>
      <c r="X106" s="44">
        <f t="shared" si="6"/>
        <v>82.236568905938569</v>
      </c>
    </row>
    <row r="107" spans="1:24" ht="20.100000000000001" customHeight="1" x14ac:dyDescent="0.25">
      <c r="A107" s="36" t="s">
        <v>10</v>
      </c>
      <c r="B107" s="11" t="s">
        <v>212</v>
      </c>
      <c r="C107" s="20">
        <v>4078158323.9242253</v>
      </c>
      <c r="D107" s="21">
        <v>4833561456.3372574</v>
      </c>
      <c r="E107" s="21">
        <v>5687488208.5835648</v>
      </c>
      <c r="F107" s="21">
        <v>5653792720.2000551</v>
      </c>
      <c r="G107" s="21">
        <v>5829933774.8344383</v>
      </c>
      <c r="H107" s="21">
        <v>6692521545.7325544</v>
      </c>
      <c r="I107" s="21">
        <v>6500321212.899909</v>
      </c>
      <c r="J107" s="21">
        <v>7073021773.7652683</v>
      </c>
      <c r="K107" s="21">
        <v>7384901154.3054266</v>
      </c>
      <c r="L107" s="22">
        <v>6385937673.2837973</v>
      </c>
      <c r="M107" s="23">
        <f t="shared" si="5"/>
        <v>6011963784.3866491</v>
      </c>
      <c r="N107" s="48" t="s">
        <v>450</v>
      </c>
      <c r="O107" s="49" t="s">
        <v>450</v>
      </c>
      <c r="P107" s="49" t="s">
        <v>450</v>
      </c>
      <c r="Q107" s="49" t="s">
        <v>450</v>
      </c>
      <c r="R107" s="49" t="s">
        <v>450</v>
      </c>
      <c r="S107" s="49" t="s">
        <v>450</v>
      </c>
      <c r="T107" s="49" t="s">
        <v>450</v>
      </c>
      <c r="U107" s="49" t="s">
        <v>450</v>
      </c>
      <c r="V107" s="49" t="s">
        <v>450</v>
      </c>
      <c r="W107" s="50" t="s">
        <v>450</v>
      </c>
      <c r="X107" s="44" t="str">
        <f t="shared" si="6"/>
        <v/>
      </c>
    </row>
    <row r="108" spans="1:24" ht="20.100000000000001" customHeight="1" x14ac:dyDescent="0.25">
      <c r="A108" s="36" t="s">
        <v>96</v>
      </c>
      <c r="B108" s="11" t="s">
        <v>186</v>
      </c>
      <c r="C108" s="20">
        <v>101550654720.88214</v>
      </c>
      <c r="D108" s="21">
        <v>114641097818.43771</v>
      </c>
      <c r="E108" s="21">
        <v>147395833333.33334</v>
      </c>
      <c r="F108" s="21">
        <v>105899930507.29674</v>
      </c>
      <c r="G108" s="21">
        <v>115419050942.07953</v>
      </c>
      <c r="H108" s="21">
        <v>154027536231.88403</v>
      </c>
      <c r="I108" s="21">
        <v>174070025008.93173</v>
      </c>
      <c r="J108" s="21">
        <v>174161495063.46967</v>
      </c>
      <c r="K108" s="21">
        <v>163612438510.18973</v>
      </c>
      <c r="L108" s="22">
        <v>112811565304.08774</v>
      </c>
      <c r="M108" s="23">
        <f t="shared" ref="M108:M139" si="7">IF(SUM(C108:L108)=0,"",(SUM(C108:L108))/(COUNT(C108:L108)))</f>
        <v>136358962744.05923</v>
      </c>
      <c r="N108" s="48">
        <v>28.791197954961198</v>
      </c>
      <c r="O108" s="49">
        <v>34.799999999999997</v>
      </c>
      <c r="P108" s="49">
        <v>42</v>
      </c>
      <c r="Q108" s="49">
        <v>50.8</v>
      </c>
      <c r="R108" s="49">
        <v>61.4</v>
      </c>
      <c r="S108" s="49">
        <v>65.769070686739795</v>
      </c>
      <c r="T108" s="49">
        <v>70.45</v>
      </c>
      <c r="U108" s="49">
        <v>75.459999999999994</v>
      </c>
      <c r="V108" s="49">
        <v>78.7</v>
      </c>
      <c r="W108" s="50" t="s">
        <v>450</v>
      </c>
      <c r="X108" s="44">
        <f t="shared" ref="X108:X139" si="8">IF(SUM(N108:W108)=0,"",(SUM(N108:W108))/(COUNT(N108:W108)))</f>
        <v>56.463363182411214</v>
      </c>
    </row>
    <row r="109" spans="1:24" ht="20.100000000000001" customHeight="1" x14ac:dyDescent="0.25">
      <c r="A109" s="36" t="s">
        <v>328</v>
      </c>
      <c r="B109" s="11" t="s">
        <v>228</v>
      </c>
      <c r="C109" s="20">
        <v>2834168889.4201913</v>
      </c>
      <c r="D109" s="21">
        <v>3802566170.8154349</v>
      </c>
      <c r="E109" s="21">
        <v>5139957784.91084</v>
      </c>
      <c r="F109" s="21">
        <v>4690062255.1224699</v>
      </c>
      <c r="G109" s="21">
        <v>4794357795.0713921</v>
      </c>
      <c r="H109" s="21">
        <v>6197766118.5985575</v>
      </c>
      <c r="I109" s="21">
        <v>6605139933.4106312</v>
      </c>
      <c r="J109" s="21">
        <v>7335027591.9162807</v>
      </c>
      <c r="K109" s="21">
        <v>7468096566.7115841</v>
      </c>
      <c r="L109" s="22">
        <v>6571853849.0058479</v>
      </c>
      <c r="M109" s="23">
        <f t="shared" si="7"/>
        <v>5543899695.4983234</v>
      </c>
      <c r="N109" s="48">
        <v>12.3069069959465</v>
      </c>
      <c r="O109" s="49">
        <v>14.03</v>
      </c>
      <c r="P109" s="49">
        <v>15.7</v>
      </c>
      <c r="Q109" s="49">
        <v>16</v>
      </c>
      <c r="R109" s="49">
        <v>16.3</v>
      </c>
      <c r="S109" s="49">
        <v>17.5</v>
      </c>
      <c r="T109" s="49">
        <v>19.8</v>
      </c>
      <c r="U109" s="49">
        <v>23</v>
      </c>
      <c r="V109" s="49">
        <v>28.3</v>
      </c>
      <c r="W109" s="50" t="s">
        <v>450</v>
      </c>
      <c r="X109" s="44">
        <f t="shared" si="8"/>
        <v>18.104100777327389</v>
      </c>
    </row>
    <row r="110" spans="1:24" ht="20.100000000000001" customHeight="1" x14ac:dyDescent="0.25">
      <c r="A110" s="36" t="s">
        <v>11</v>
      </c>
      <c r="B110" s="11" t="s">
        <v>218</v>
      </c>
      <c r="C110" s="20">
        <v>3452882514.001658</v>
      </c>
      <c r="D110" s="21">
        <v>4222962987.5385919</v>
      </c>
      <c r="E110" s="21">
        <v>5443915120.5079479</v>
      </c>
      <c r="F110" s="21">
        <v>5832915387.0890837</v>
      </c>
      <c r="G110" s="21">
        <v>7181441139.8980589</v>
      </c>
      <c r="H110" s="21">
        <v>8283218733.6076775</v>
      </c>
      <c r="I110" s="21">
        <v>9359185244.2459698</v>
      </c>
      <c r="J110" s="21">
        <v>11192471435.442448</v>
      </c>
      <c r="K110" s="21">
        <v>11715619755.858408</v>
      </c>
      <c r="L110" s="22">
        <v>12327488340.734131</v>
      </c>
      <c r="M110" s="23">
        <f t="shared" si="7"/>
        <v>7901210065.8923979</v>
      </c>
      <c r="N110" s="48">
        <v>1.1698934277225601</v>
      </c>
      <c r="O110" s="49">
        <v>1.64</v>
      </c>
      <c r="P110" s="49">
        <v>3.55</v>
      </c>
      <c r="Q110" s="49">
        <v>6</v>
      </c>
      <c r="R110" s="49">
        <v>7</v>
      </c>
      <c r="S110" s="49">
        <v>9</v>
      </c>
      <c r="T110" s="49">
        <v>10.747676189122</v>
      </c>
      <c r="U110" s="49">
        <v>12.5</v>
      </c>
      <c r="V110" s="49">
        <v>14.26</v>
      </c>
      <c r="W110" s="50" t="s">
        <v>450</v>
      </c>
      <c r="X110" s="44">
        <f t="shared" si="8"/>
        <v>7.3186188463160624</v>
      </c>
    </row>
    <row r="111" spans="1:24" ht="20.100000000000001" customHeight="1" x14ac:dyDescent="0.25">
      <c r="A111" s="36" t="s">
        <v>111</v>
      </c>
      <c r="B111" s="11" t="s">
        <v>102</v>
      </c>
      <c r="C111" s="20">
        <v>21410922999.749184</v>
      </c>
      <c r="D111" s="21">
        <v>30847189167.008617</v>
      </c>
      <c r="E111" s="21">
        <v>35542093261.219116</v>
      </c>
      <c r="F111" s="21">
        <v>26144610786.76675</v>
      </c>
      <c r="G111" s="21">
        <v>23743309485.956543</v>
      </c>
      <c r="H111" s="21">
        <v>28385281828.379139</v>
      </c>
      <c r="I111" s="21">
        <v>28023276371.579082</v>
      </c>
      <c r="J111" s="21">
        <v>30221574614.976097</v>
      </c>
      <c r="K111" s="21">
        <v>31286809075.228863</v>
      </c>
      <c r="L111" s="22">
        <v>27035266718.420761</v>
      </c>
      <c r="M111" s="23">
        <f t="shared" si="7"/>
        <v>28264033430.928413</v>
      </c>
      <c r="N111" s="48">
        <v>53.63</v>
      </c>
      <c r="O111" s="49">
        <v>59.17</v>
      </c>
      <c r="P111" s="49">
        <v>63.41</v>
      </c>
      <c r="Q111" s="49">
        <v>66.84</v>
      </c>
      <c r="R111" s="49">
        <v>68.42</v>
      </c>
      <c r="S111" s="49">
        <v>69.749954559224506</v>
      </c>
      <c r="T111" s="49">
        <v>73.119943766374803</v>
      </c>
      <c r="U111" s="49">
        <v>75.234399999999994</v>
      </c>
      <c r="V111" s="49">
        <v>75.83</v>
      </c>
      <c r="W111" s="50" t="s">
        <v>450</v>
      </c>
      <c r="X111" s="44">
        <f t="shared" si="8"/>
        <v>67.267144258399924</v>
      </c>
    </row>
    <row r="112" spans="1:24" ht="20.100000000000001" customHeight="1" x14ac:dyDescent="0.25">
      <c r="A112" s="36" t="s">
        <v>23</v>
      </c>
      <c r="B112" s="11" t="s">
        <v>416</v>
      </c>
      <c r="C112" s="20">
        <v>21796351575.456055</v>
      </c>
      <c r="D112" s="21">
        <v>24577114427.860695</v>
      </c>
      <c r="E112" s="21">
        <v>28829850746.268658</v>
      </c>
      <c r="F112" s="21">
        <v>35139635157.545609</v>
      </c>
      <c r="G112" s="21">
        <v>38009950248.75621</v>
      </c>
      <c r="H112" s="21">
        <v>40078938640.132668</v>
      </c>
      <c r="I112" s="21">
        <v>43205095854.063011</v>
      </c>
      <c r="J112" s="21">
        <v>44352418120.437737</v>
      </c>
      <c r="K112" s="21">
        <v>45730945273.631836</v>
      </c>
      <c r="L112" s="22">
        <v>47102873631.84079</v>
      </c>
      <c r="M112" s="23">
        <f t="shared" si="7"/>
        <v>36882317367.599327</v>
      </c>
      <c r="N112" s="48">
        <v>15</v>
      </c>
      <c r="O112" s="49">
        <v>18.739999999999998</v>
      </c>
      <c r="P112" s="49">
        <v>22.53</v>
      </c>
      <c r="Q112" s="49">
        <v>30.14</v>
      </c>
      <c r="R112" s="49">
        <v>43.68</v>
      </c>
      <c r="S112" s="49">
        <v>52</v>
      </c>
      <c r="T112" s="49">
        <v>61.249785718303997</v>
      </c>
      <c r="U112" s="49">
        <v>70.5</v>
      </c>
      <c r="V112" s="49">
        <v>74.7</v>
      </c>
      <c r="W112" s="50" t="s">
        <v>450</v>
      </c>
      <c r="X112" s="44">
        <f t="shared" si="8"/>
        <v>43.171087302033783</v>
      </c>
    </row>
    <row r="113" spans="1:24" ht="20.100000000000001" customHeight="1" x14ac:dyDescent="0.25">
      <c r="A113" s="36" t="s">
        <v>361</v>
      </c>
      <c r="B113" s="11" t="s">
        <v>339</v>
      </c>
      <c r="C113" s="20">
        <v>1428852972.0150633</v>
      </c>
      <c r="D113" s="21">
        <v>1597476793.3687229</v>
      </c>
      <c r="E113" s="21">
        <v>1630672202.5855806</v>
      </c>
      <c r="F113" s="21">
        <v>1711412960.1000745</v>
      </c>
      <c r="G113" s="21">
        <v>2187482926.2962356</v>
      </c>
      <c r="H113" s="21">
        <v>2523309140.4883556</v>
      </c>
      <c r="I113" s="21">
        <v>2384043848.9646769</v>
      </c>
      <c r="J113" s="21">
        <v>2218102350.05334</v>
      </c>
      <c r="K113" s="21">
        <v>2181300505.8649001</v>
      </c>
      <c r="L113" s="22" t="s">
        <v>450</v>
      </c>
      <c r="M113" s="23">
        <f t="shared" si="7"/>
        <v>1984739299.9707723</v>
      </c>
      <c r="N113" s="48">
        <v>2.9797081872448601</v>
      </c>
      <c r="O113" s="49">
        <v>3.4454312597087302</v>
      </c>
      <c r="P113" s="49">
        <v>3.58</v>
      </c>
      <c r="Q113" s="49">
        <v>3.72</v>
      </c>
      <c r="R113" s="49">
        <v>3.86</v>
      </c>
      <c r="S113" s="49">
        <v>4.2248000000000001</v>
      </c>
      <c r="T113" s="49">
        <v>4.5896176299670897</v>
      </c>
      <c r="U113" s="49">
        <v>5</v>
      </c>
      <c r="V113" s="49">
        <v>11</v>
      </c>
      <c r="W113" s="50" t="s">
        <v>450</v>
      </c>
      <c r="X113" s="44">
        <f t="shared" si="8"/>
        <v>4.7110618974356315</v>
      </c>
    </row>
    <row r="114" spans="1:24" ht="20.100000000000001" customHeight="1" x14ac:dyDescent="0.25">
      <c r="A114" s="36" t="s">
        <v>216</v>
      </c>
      <c r="B114" s="11" t="s">
        <v>156</v>
      </c>
      <c r="C114" s="20">
        <v>604028900</v>
      </c>
      <c r="D114" s="21">
        <v>739027199.99999988</v>
      </c>
      <c r="E114" s="21">
        <v>850040499.99999988</v>
      </c>
      <c r="F114" s="21">
        <v>1155147400</v>
      </c>
      <c r="G114" s="21">
        <v>1292697100</v>
      </c>
      <c r="H114" s="21">
        <v>1545400000.0000002</v>
      </c>
      <c r="I114" s="21">
        <v>1735500000</v>
      </c>
      <c r="J114" s="21">
        <v>1946500000</v>
      </c>
      <c r="K114" s="21">
        <v>2013000000</v>
      </c>
      <c r="L114" s="22">
        <v>2053000000</v>
      </c>
      <c r="M114" s="23">
        <f t="shared" si="7"/>
        <v>1393434110</v>
      </c>
      <c r="N114" s="48" t="s">
        <v>450</v>
      </c>
      <c r="O114" s="49">
        <v>0.55137658055542904</v>
      </c>
      <c r="P114" s="49">
        <v>0.53</v>
      </c>
      <c r="Q114" s="49">
        <v>2</v>
      </c>
      <c r="R114" s="49">
        <v>2.2999999999999998</v>
      </c>
      <c r="S114" s="49">
        <v>2.5</v>
      </c>
      <c r="T114" s="49">
        <v>2.6</v>
      </c>
      <c r="U114" s="49">
        <v>3.2</v>
      </c>
      <c r="V114" s="49">
        <v>5.41</v>
      </c>
      <c r="W114" s="50" t="s">
        <v>450</v>
      </c>
      <c r="X114" s="44">
        <f t="shared" si="8"/>
        <v>2.3864220725694287</v>
      </c>
    </row>
    <row r="115" spans="1:24" ht="20.100000000000001" customHeight="1" x14ac:dyDescent="0.25">
      <c r="A115" s="36" t="s">
        <v>367</v>
      </c>
      <c r="B115" s="11" t="s">
        <v>189</v>
      </c>
      <c r="C115" s="20">
        <v>54961936662.606575</v>
      </c>
      <c r="D115" s="21">
        <v>67516236337.715828</v>
      </c>
      <c r="E115" s="21">
        <v>87140405361.229156</v>
      </c>
      <c r="F115" s="21">
        <v>63028320702.034302</v>
      </c>
      <c r="G115" s="21">
        <v>74773444900.536789</v>
      </c>
      <c r="H115" s="21">
        <v>34699395523.607254</v>
      </c>
      <c r="I115" s="21">
        <v>81905365776.333511</v>
      </c>
      <c r="J115" s="21">
        <v>65504442871.746475</v>
      </c>
      <c r="K115" s="21">
        <v>41142722414.335106</v>
      </c>
      <c r="L115" s="22">
        <v>29152707344.714249</v>
      </c>
      <c r="M115" s="23">
        <f t="shared" si="7"/>
        <v>59982497789.485924</v>
      </c>
      <c r="N115" s="48">
        <v>4.3010517891300202</v>
      </c>
      <c r="O115" s="49">
        <v>4.7219993785051297</v>
      </c>
      <c r="P115" s="49">
        <v>9</v>
      </c>
      <c r="Q115" s="49">
        <v>10.8</v>
      </c>
      <c r="R115" s="49">
        <v>14</v>
      </c>
      <c r="S115" s="49">
        <v>14</v>
      </c>
      <c r="T115" s="49" t="s">
        <v>450</v>
      </c>
      <c r="U115" s="49">
        <v>16.5</v>
      </c>
      <c r="V115" s="49">
        <v>17.760000000000002</v>
      </c>
      <c r="W115" s="50" t="s">
        <v>450</v>
      </c>
      <c r="X115" s="44">
        <f t="shared" si="8"/>
        <v>11.385381395954395</v>
      </c>
    </row>
    <row r="116" spans="1:24" ht="20.100000000000001" customHeight="1" x14ac:dyDescent="0.25">
      <c r="A116" s="36" t="s">
        <v>62</v>
      </c>
      <c r="B116" s="11" t="s">
        <v>22</v>
      </c>
      <c r="C116" s="20">
        <v>4000101033.3563762</v>
      </c>
      <c r="D116" s="21">
        <v>4601430548.885251</v>
      </c>
      <c r="E116" s="21">
        <v>5081479840.0871572</v>
      </c>
      <c r="F116" s="21">
        <v>4504376589.9239044</v>
      </c>
      <c r="G116" s="21">
        <v>5082338964.8730526</v>
      </c>
      <c r="H116" s="21">
        <v>5739705822.4816866</v>
      </c>
      <c r="I116" s="21">
        <v>5487773452.4401731</v>
      </c>
      <c r="J116" s="21" t="s">
        <v>450</v>
      </c>
      <c r="K116" s="21" t="s">
        <v>450</v>
      </c>
      <c r="L116" s="22" t="s">
        <v>450</v>
      </c>
      <c r="M116" s="23">
        <f t="shared" si="7"/>
        <v>4928172321.7210855</v>
      </c>
      <c r="N116" s="48">
        <v>64.214161363052597</v>
      </c>
      <c r="O116" s="49">
        <v>65.080218443167993</v>
      </c>
      <c r="P116" s="49">
        <v>70</v>
      </c>
      <c r="Q116" s="49">
        <v>75</v>
      </c>
      <c r="R116" s="49">
        <v>80</v>
      </c>
      <c r="S116" s="49">
        <v>85</v>
      </c>
      <c r="T116" s="49">
        <v>89.407700000000006</v>
      </c>
      <c r="U116" s="49">
        <v>93.8</v>
      </c>
      <c r="V116" s="49">
        <v>95.21</v>
      </c>
      <c r="W116" s="50" t="s">
        <v>450</v>
      </c>
      <c r="X116" s="44">
        <f t="shared" si="8"/>
        <v>79.745786645135624</v>
      </c>
    </row>
    <row r="117" spans="1:24" ht="20.100000000000001" customHeight="1" x14ac:dyDescent="0.25">
      <c r="A117" s="36" t="s">
        <v>341</v>
      </c>
      <c r="B117" s="11" t="s">
        <v>393</v>
      </c>
      <c r="C117" s="20">
        <v>30216060233.404442</v>
      </c>
      <c r="D117" s="21">
        <v>39738180076.628349</v>
      </c>
      <c r="E117" s="21">
        <v>47850551148.836525</v>
      </c>
      <c r="F117" s="21">
        <v>37440673477.898254</v>
      </c>
      <c r="G117" s="21">
        <v>37132564255.4319</v>
      </c>
      <c r="H117" s="21">
        <v>43505562065.126633</v>
      </c>
      <c r="I117" s="21">
        <v>42852204396.451981</v>
      </c>
      <c r="J117" s="21">
        <v>46418255974.508766</v>
      </c>
      <c r="K117" s="21">
        <v>48353937110.256065</v>
      </c>
      <c r="L117" s="22">
        <v>41243983586.558723</v>
      </c>
      <c r="M117" s="23">
        <f t="shared" si="7"/>
        <v>41475197232.510162</v>
      </c>
      <c r="N117" s="48">
        <v>43.9</v>
      </c>
      <c r="O117" s="49">
        <v>49.9</v>
      </c>
      <c r="P117" s="49">
        <v>55.22</v>
      </c>
      <c r="Q117" s="49">
        <v>59.76</v>
      </c>
      <c r="R117" s="49">
        <v>62.12</v>
      </c>
      <c r="S117" s="49">
        <v>63.639977400217902</v>
      </c>
      <c r="T117" s="49">
        <v>67.229989327641405</v>
      </c>
      <c r="U117" s="49">
        <v>68.4529</v>
      </c>
      <c r="V117" s="49">
        <v>72.13</v>
      </c>
      <c r="W117" s="50" t="s">
        <v>450</v>
      </c>
      <c r="X117" s="44">
        <f t="shared" si="8"/>
        <v>60.261429636428801</v>
      </c>
    </row>
    <row r="118" spans="1:24" ht="20.100000000000001" customHeight="1" x14ac:dyDescent="0.25">
      <c r="A118" s="36" t="s">
        <v>180</v>
      </c>
      <c r="B118" s="11" t="s">
        <v>338</v>
      </c>
      <c r="C118" s="20">
        <v>41913561661.021202</v>
      </c>
      <c r="D118" s="21">
        <v>50323159047.358337</v>
      </c>
      <c r="E118" s="21">
        <v>55144865973.341148</v>
      </c>
      <c r="F118" s="21">
        <v>50386496248.958046</v>
      </c>
      <c r="G118" s="21">
        <v>52351655629.139076</v>
      </c>
      <c r="H118" s="21">
        <v>58697386711.148178</v>
      </c>
      <c r="I118" s="21">
        <v>55986712367.799324</v>
      </c>
      <c r="J118" s="21">
        <v>61794506555.505119</v>
      </c>
      <c r="K118" s="21">
        <v>64873963098.486794</v>
      </c>
      <c r="L118" s="22">
        <v>57793612066.097374</v>
      </c>
      <c r="M118" s="23">
        <f t="shared" si="7"/>
        <v>54926591935.88546</v>
      </c>
      <c r="N118" s="48">
        <v>72.510000000000005</v>
      </c>
      <c r="O118" s="49">
        <v>78.92</v>
      </c>
      <c r="P118" s="49">
        <v>82.23</v>
      </c>
      <c r="Q118" s="49">
        <v>87.31</v>
      </c>
      <c r="R118" s="49">
        <v>90.62</v>
      </c>
      <c r="S118" s="49">
        <v>90.029858564693598</v>
      </c>
      <c r="T118" s="49">
        <v>91.949923741738701</v>
      </c>
      <c r="U118" s="49">
        <v>93.776499999999999</v>
      </c>
      <c r="V118" s="49">
        <v>94.67</v>
      </c>
      <c r="W118" s="50" t="s">
        <v>450</v>
      </c>
      <c r="X118" s="44">
        <f t="shared" si="8"/>
        <v>86.890698034048043</v>
      </c>
    </row>
    <row r="119" spans="1:24" ht="20.100000000000001" customHeight="1" x14ac:dyDescent="0.25">
      <c r="A119" s="36" t="s">
        <v>9</v>
      </c>
      <c r="B119" s="11" t="s">
        <v>274</v>
      </c>
      <c r="C119" s="20">
        <v>14789661809.183392</v>
      </c>
      <c r="D119" s="21">
        <v>18340472131.310749</v>
      </c>
      <c r="E119" s="21">
        <v>20917457388.311871</v>
      </c>
      <c r="F119" s="21">
        <v>21475520709.392181</v>
      </c>
      <c r="G119" s="21">
        <v>28123640998.725349</v>
      </c>
      <c r="H119" s="21">
        <v>36709847596.717468</v>
      </c>
      <c r="I119" s="21">
        <v>43028648668.944542</v>
      </c>
      <c r="J119" s="21">
        <v>51548871615.78611</v>
      </c>
      <c r="K119" s="21">
        <v>55522993326.739365</v>
      </c>
      <c r="L119" s="22">
        <v>46177532874.139008</v>
      </c>
      <c r="M119" s="23">
        <f t="shared" si="7"/>
        <v>33663464711.924999</v>
      </c>
      <c r="N119" s="48">
        <v>46.4</v>
      </c>
      <c r="O119" s="49">
        <v>47.326999999999998</v>
      </c>
      <c r="P119" s="49">
        <v>49.24</v>
      </c>
      <c r="Q119" s="49">
        <v>54</v>
      </c>
      <c r="R119" s="49">
        <v>55.198</v>
      </c>
      <c r="S119" s="49">
        <v>60.203696718219497</v>
      </c>
      <c r="T119" s="49">
        <v>61.31</v>
      </c>
      <c r="U119" s="49">
        <v>65.8</v>
      </c>
      <c r="V119" s="49">
        <v>69.78</v>
      </c>
      <c r="W119" s="50" t="s">
        <v>450</v>
      </c>
      <c r="X119" s="44">
        <f t="shared" si="8"/>
        <v>56.584299635357723</v>
      </c>
    </row>
    <row r="120" spans="1:24" ht="20.100000000000001" customHeight="1" x14ac:dyDescent="0.25">
      <c r="A120" s="36" t="s">
        <v>86</v>
      </c>
      <c r="B120" s="11" t="s">
        <v>131</v>
      </c>
      <c r="C120" s="20">
        <v>6861222331.9631653</v>
      </c>
      <c r="D120" s="21">
        <v>8336478142.0887203</v>
      </c>
      <c r="E120" s="21">
        <v>9909548410.8274403</v>
      </c>
      <c r="F120" s="21">
        <v>9401731495.7166119</v>
      </c>
      <c r="G120" s="21">
        <v>9407168702.4313011</v>
      </c>
      <c r="H120" s="21">
        <v>10494632699.385948</v>
      </c>
      <c r="I120" s="21">
        <v>9745251126.0109043</v>
      </c>
      <c r="J120" s="21">
        <v>10817712138.945108</v>
      </c>
      <c r="K120" s="21">
        <v>11318966946.687023</v>
      </c>
      <c r="L120" s="22">
        <v>10086021260.994417</v>
      </c>
      <c r="M120" s="23">
        <f t="shared" si="7"/>
        <v>9637873325.505064</v>
      </c>
      <c r="N120" s="48">
        <v>28.62</v>
      </c>
      <c r="O120" s="49">
        <v>36.299999999999997</v>
      </c>
      <c r="P120" s="49">
        <v>46.04</v>
      </c>
      <c r="Q120" s="49">
        <v>51.77</v>
      </c>
      <c r="R120" s="49">
        <v>51.9</v>
      </c>
      <c r="S120" s="49">
        <v>56.7</v>
      </c>
      <c r="T120" s="49">
        <v>57.449947312961001</v>
      </c>
      <c r="U120" s="49">
        <v>65.239999999999995</v>
      </c>
      <c r="V120" s="49">
        <v>68.06</v>
      </c>
      <c r="W120" s="50" t="s">
        <v>450</v>
      </c>
      <c r="X120" s="44">
        <f t="shared" si="8"/>
        <v>51.342216368106783</v>
      </c>
    </row>
    <row r="121" spans="1:24" ht="20.100000000000001" customHeight="1" x14ac:dyDescent="0.25">
      <c r="A121" s="36" t="s">
        <v>411</v>
      </c>
      <c r="B121" s="11" t="s">
        <v>108</v>
      </c>
      <c r="C121" s="20">
        <v>5515884348.5490398</v>
      </c>
      <c r="D121" s="21">
        <v>7342923489.0961609</v>
      </c>
      <c r="E121" s="21">
        <v>9413002920.9700832</v>
      </c>
      <c r="F121" s="21">
        <v>8550363974.7924271</v>
      </c>
      <c r="G121" s="21">
        <v>8729936135.744875</v>
      </c>
      <c r="H121" s="21">
        <v>9892702357.566906</v>
      </c>
      <c r="I121" s="21">
        <v>9919780071.2876415</v>
      </c>
      <c r="J121" s="21">
        <v>10613473832.738943</v>
      </c>
      <c r="K121" s="21">
        <v>11011062173.025749</v>
      </c>
      <c r="L121" s="22">
        <v>9980522718.4801197</v>
      </c>
      <c r="M121" s="23">
        <f t="shared" si="7"/>
        <v>9096965202.225193</v>
      </c>
      <c r="N121" s="48">
        <v>0.60755223886037801</v>
      </c>
      <c r="O121" s="49">
        <v>0.65</v>
      </c>
      <c r="P121" s="49">
        <v>1.65</v>
      </c>
      <c r="Q121" s="49">
        <v>1.63</v>
      </c>
      <c r="R121" s="49">
        <v>1.7</v>
      </c>
      <c r="S121" s="49">
        <v>1.9</v>
      </c>
      <c r="T121" s="49">
        <v>2.2999999999999998</v>
      </c>
      <c r="U121" s="49">
        <v>3</v>
      </c>
      <c r="V121" s="49">
        <v>3.7</v>
      </c>
      <c r="W121" s="50" t="s">
        <v>450</v>
      </c>
      <c r="X121" s="44">
        <f t="shared" si="8"/>
        <v>1.9041724709844863</v>
      </c>
    </row>
    <row r="122" spans="1:24" ht="20.100000000000001" customHeight="1" x14ac:dyDescent="0.25">
      <c r="A122" s="36" t="s">
        <v>375</v>
      </c>
      <c r="B122" s="11" t="s">
        <v>94</v>
      </c>
      <c r="C122" s="20">
        <v>3998020176.9339294</v>
      </c>
      <c r="D122" s="21">
        <v>4432937045.7989683</v>
      </c>
      <c r="E122" s="21">
        <v>5321012192.3361855</v>
      </c>
      <c r="F122" s="21">
        <v>6191127665.1963034</v>
      </c>
      <c r="G122" s="21">
        <v>6959655570.8909817</v>
      </c>
      <c r="H122" s="21">
        <v>8004000737.3071671</v>
      </c>
      <c r="I122" s="21">
        <v>6028487928.8335085</v>
      </c>
      <c r="J122" s="21">
        <v>5518880768.5795546</v>
      </c>
      <c r="K122" s="21">
        <v>6047813437.3180437</v>
      </c>
      <c r="L122" s="22">
        <v>6565382258.6015291</v>
      </c>
      <c r="M122" s="23">
        <f t="shared" si="7"/>
        <v>5906731778.1796179</v>
      </c>
      <c r="N122" s="48">
        <v>0.425137489606563</v>
      </c>
      <c r="O122" s="49">
        <v>0.96586473655313199</v>
      </c>
      <c r="P122" s="49">
        <v>0.7</v>
      </c>
      <c r="Q122" s="49">
        <v>1.07</v>
      </c>
      <c r="R122" s="49">
        <v>2.2599999999999998</v>
      </c>
      <c r="S122" s="49">
        <v>3.33</v>
      </c>
      <c r="T122" s="49">
        <v>4.3506</v>
      </c>
      <c r="U122" s="49">
        <v>5.05</v>
      </c>
      <c r="V122" s="49">
        <v>5.83</v>
      </c>
      <c r="W122" s="50" t="s">
        <v>450</v>
      </c>
      <c r="X122" s="44">
        <f t="shared" si="8"/>
        <v>2.6646224695732994</v>
      </c>
    </row>
    <row r="123" spans="1:24" ht="20.100000000000001" customHeight="1" x14ac:dyDescent="0.25">
      <c r="A123" s="36" t="s">
        <v>213</v>
      </c>
      <c r="B123" s="11" t="s">
        <v>427</v>
      </c>
      <c r="C123" s="20">
        <v>162690965596.20523</v>
      </c>
      <c r="D123" s="21">
        <v>193547824063.29996</v>
      </c>
      <c r="E123" s="21">
        <v>230813597937.52625</v>
      </c>
      <c r="F123" s="21">
        <v>202257586267.55563</v>
      </c>
      <c r="G123" s="21">
        <v>255016919685.82162</v>
      </c>
      <c r="H123" s="21">
        <v>297951960784.31372</v>
      </c>
      <c r="I123" s="21">
        <v>314442825692.82568</v>
      </c>
      <c r="J123" s="21">
        <v>323342854422.54596</v>
      </c>
      <c r="K123" s="21">
        <v>338103822298.26758</v>
      </c>
      <c r="L123" s="22">
        <v>296217641787.22314</v>
      </c>
      <c r="M123" s="23">
        <f t="shared" si="7"/>
        <v>261438599853.5585</v>
      </c>
      <c r="N123" s="48">
        <v>51.637988986440298</v>
      </c>
      <c r="O123" s="49">
        <v>55.7</v>
      </c>
      <c r="P123" s="49">
        <v>55.8</v>
      </c>
      <c r="Q123" s="49">
        <v>55.9</v>
      </c>
      <c r="R123" s="49">
        <v>56.3</v>
      </c>
      <c r="S123" s="49">
        <v>61</v>
      </c>
      <c r="T123" s="49">
        <v>65.8</v>
      </c>
      <c r="U123" s="49">
        <v>66.97</v>
      </c>
      <c r="V123" s="49">
        <v>67.5</v>
      </c>
      <c r="W123" s="50" t="s">
        <v>450</v>
      </c>
      <c r="X123" s="44">
        <f t="shared" si="8"/>
        <v>59.623109887382256</v>
      </c>
    </row>
    <row r="124" spans="1:24" ht="20.100000000000001" customHeight="1" x14ac:dyDescent="0.25">
      <c r="A124" s="36" t="s">
        <v>257</v>
      </c>
      <c r="B124" s="11" t="s">
        <v>54</v>
      </c>
      <c r="C124" s="20">
        <v>1474698125</v>
      </c>
      <c r="D124" s="21">
        <v>1745998937.5</v>
      </c>
      <c r="E124" s="21">
        <v>2117773601.5625002</v>
      </c>
      <c r="F124" s="21">
        <v>2166330187.4999995</v>
      </c>
      <c r="G124" s="21">
        <v>2323401757.8125</v>
      </c>
      <c r="H124" s="21">
        <v>2449576516.9154911</v>
      </c>
      <c r="I124" s="21">
        <v>2514041557.0239558</v>
      </c>
      <c r="J124" s="21">
        <v>2795200010.4121251</v>
      </c>
      <c r="K124" s="21">
        <v>3063899508.4653196</v>
      </c>
      <c r="L124" s="22">
        <v>3142812004.1909885</v>
      </c>
      <c r="M124" s="23">
        <f t="shared" si="7"/>
        <v>2379373220.638288</v>
      </c>
      <c r="N124" s="48">
        <v>11.0363527828647</v>
      </c>
      <c r="O124" s="49">
        <v>16.3</v>
      </c>
      <c r="P124" s="49">
        <v>23.2</v>
      </c>
      <c r="Q124" s="49">
        <v>24.8</v>
      </c>
      <c r="R124" s="49">
        <v>26.53</v>
      </c>
      <c r="S124" s="49">
        <v>34</v>
      </c>
      <c r="T124" s="49">
        <v>38.930100000000003</v>
      </c>
      <c r="U124" s="49">
        <v>44.1</v>
      </c>
      <c r="V124" s="49">
        <v>49.28</v>
      </c>
      <c r="W124" s="50" t="s">
        <v>450</v>
      </c>
      <c r="X124" s="44">
        <f t="shared" si="8"/>
        <v>29.797383642540517</v>
      </c>
    </row>
    <row r="125" spans="1:24" ht="20.100000000000001" customHeight="1" x14ac:dyDescent="0.25">
      <c r="A125" s="36" t="s">
        <v>244</v>
      </c>
      <c r="B125" s="11" t="s">
        <v>17</v>
      </c>
      <c r="C125" s="20">
        <v>6899799785.844099</v>
      </c>
      <c r="D125" s="21">
        <v>8145694631.8835354</v>
      </c>
      <c r="E125" s="21">
        <v>9750822511.4798775</v>
      </c>
      <c r="F125" s="21">
        <v>10181021770.43256</v>
      </c>
      <c r="G125" s="21">
        <v>10678749467.469719</v>
      </c>
      <c r="H125" s="21">
        <v>12978107560.598228</v>
      </c>
      <c r="I125" s="21">
        <v>12442747897.222303</v>
      </c>
      <c r="J125" s="21">
        <v>13245777669.824305</v>
      </c>
      <c r="K125" s="21">
        <v>14388384092.559387</v>
      </c>
      <c r="L125" s="22">
        <v>13100263697.055149</v>
      </c>
      <c r="M125" s="23">
        <f t="shared" si="7"/>
        <v>11181136908.436916</v>
      </c>
      <c r="N125" s="48">
        <v>0.72962728083310102</v>
      </c>
      <c r="O125" s="49">
        <v>0.81</v>
      </c>
      <c r="P125" s="49">
        <v>1.57</v>
      </c>
      <c r="Q125" s="49">
        <v>1.8</v>
      </c>
      <c r="R125" s="49">
        <v>2</v>
      </c>
      <c r="S125" s="49">
        <v>2.2000000000000002</v>
      </c>
      <c r="T125" s="49">
        <v>2.8</v>
      </c>
      <c r="U125" s="49">
        <v>3.5</v>
      </c>
      <c r="V125" s="49">
        <v>7</v>
      </c>
      <c r="W125" s="50" t="s">
        <v>450</v>
      </c>
      <c r="X125" s="44">
        <f t="shared" si="8"/>
        <v>2.4899585867592338</v>
      </c>
    </row>
    <row r="126" spans="1:24" ht="20.100000000000001" customHeight="1" x14ac:dyDescent="0.25">
      <c r="A126" s="36" t="s">
        <v>191</v>
      </c>
      <c r="B126" s="11" t="s">
        <v>65</v>
      </c>
      <c r="C126" s="20">
        <v>6365500031.8847914</v>
      </c>
      <c r="D126" s="21">
        <v>7466219568.5274839</v>
      </c>
      <c r="E126" s="21">
        <v>8554293727.0867443</v>
      </c>
      <c r="F126" s="21">
        <v>8099400960.9762745</v>
      </c>
      <c r="G126" s="21">
        <v>8163355021.1232729</v>
      </c>
      <c r="H126" s="21">
        <v>9302635890.1604652</v>
      </c>
      <c r="I126" s="21">
        <v>8882509103.8270512</v>
      </c>
      <c r="J126" s="21">
        <v>9642848650.1180992</v>
      </c>
      <c r="K126" s="21" t="s">
        <v>450</v>
      </c>
      <c r="L126" s="22" t="s">
        <v>450</v>
      </c>
      <c r="M126" s="23">
        <f t="shared" si="7"/>
        <v>8309595369.2130222</v>
      </c>
      <c r="N126" s="48">
        <v>40.409999999999997</v>
      </c>
      <c r="O126" s="49">
        <v>46.9</v>
      </c>
      <c r="P126" s="49">
        <v>50.08</v>
      </c>
      <c r="Q126" s="49">
        <v>58.86</v>
      </c>
      <c r="R126" s="49">
        <v>63</v>
      </c>
      <c r="S126" s="49">
        <v>68.019823788546205</v>
      </c>
      <c r="T126" s="49">
        <v>68.199874292897505</v>
      </c>
      <c r="U126" s="49">
        <v>68.913799999999995</v>
      </c>
      <c r="V126" s="49">
        <v>73.17</v>
      </c>
      <c r="W126" s="50" t="s">
        <v>450</v>
      </c>
      <c r="X126" s="44">
        <f t="shared" si="8"/>
        <v>59.728166453493742</v>
      </c>
    </row>
    <row r="127" spans="1:24" ht="20.100000000000001" customHeight="1" x14ac:dyDescent="0.25">
      <c r="A127" s="36" t="s">
        <v>57</v>
      </c>
      <c r="B127" s="11" t="s">
        <v>392</v>
      </c>
      <c r="C127" s="20">
        <v>143656582.76082</v>
      </c>
      <c r="D127" s="21">
        <v>150071644.83740601</v>
      </c>
      <c r="E127" s="21">
        <v>152793449.10891601</v>
      </c>
      <c r="F127" s="21">
        <v>152130186.03477299</v>
      </c>
      <c r="G127" s="21">
        <v>163803078.27887601</v>
      </c>
      <c r="H127" s="21">
        <v>172861423.41758001</v>
      </c>
      <c r="I127" s="21">
        <v>184439555.469872</v>
      </c>
      <c r="J127" s="21">
        <v>190180248.29337701</v>
      </c>
      <c r="K127" s="21">
        <v>186716625.753117</v>
      </c>
      <c r="L127" s="22" t="s">
        <v>450</v>
      </c>
      <c r="M127" s="23">
        <f t="shared" si="7"/>
        <v>166294754.88385969</v>
      </c>
      <c r="N127" s="48">
        <v>3.7955902142783202</v>
      </c>
      <c r="O127" s="49">
        <v>3.95</v>
      </c>
      <c r="P127" s="49">
        <v>4.5999999999999996</v>
      </c>
      <c r="Q127" s="49">
        <v>5.6</v>
      </c>
      <c r="R127" s="49">
        <v>7</v>
      </c>
      <c r="S127" s="49">
        <v>10</v>
      </c>
      <c r="T127" s="49">
        <v>12.5</v>
      </c>
      <c r="U127" s="49">
        <v>14</v>
      </c>
      <c r="V127" s="49">
        <v>16.8</v>
      </c>
      <c r="W127" s="50" t="s">
        <v>450</v>
      </c>
      <c r="X127" s="44">
        <f t="shared" si="8"/>
        <v>8.6939544682531462</v>
      </c>
    </row>
    <row r="128" spans="1:24" ht="20.100000000000001" customHeight="1" x14ac:dyDescent="0.25">
      <c r="A128" s="36" t="s">
        <v>258</v>
      </c>
      <c r="B128" s="11" t="s">
        <v>7</v>
      </c>
      <c r="C128" s="20">
        <v>3040716679.0766935</v>
      </c>
      <c r="D128" s="21">
        <v>3356757497.1208005</v>
      </c>
      <c r="E128" s="21">
        <v>4031047704.3986378</v>
      </c>
      <c r="F128" s="21">
        <v>3662281667.9466305</v>
      </c>
      <c r="G128" s="21">
        <v>4337791530.8788357</v>
      </c>
      <c r="H128" s="21">
        <v>5166340390.5255365</v>
      </c>
      <c r="I128" s="21">
        <v>5231255478.3898592</v>
      </c>
      <c r="J128" s="21">
        <v>5645739651.5363836</v>
      </c>
      <c r="K128" s="21">
        <v>5442297174.1112118</v>
      </c>
      <c r="L128" s="22" t="s">
        <v>450</v>
      </c>
      <c r="M128" s="23">
        <f t="shared" si="7"/>
        <v>4434914197.1093988</v>
      </c>
      <c r="N128" s="48">
        <v>0.97966125273202997</v>
      </c>
      <c r="O128" s="49">
        <v>1.4336131958678799</v>
      </c>
      <c r="P128" s="49">
        <v>1.87</v>
      </c>
      <c r="Q128" s="49">
        <v>2.2799999999999998</v>
      </c>
      <c r="R128" s="49">
        <v>4</v>
      </c>
      <c r="S128" s="49">
        <v>4.5</v>
      </c>
      <c r="T128" s="49">
        <v>5</v>
      </c>
      <c r="U128" s="49">
        <v>6.2</v>
      </c>
      <c r="V128" s="49">
        <v>10.7</v>
      </c>
      <c r="W128" s="50" t="s">
        <v>450</v>
      </c>
      <c r="X128" s="44">
        <f t="shared" si="8"/>
        <v>4.1070304942888782</v>
      </c>
    </row>
    <row r="129" spans="1:24" ht="20.100000000000001" customHeight="1" x14ac:dyDescent="0.25">
      <c r="A129" s="36" t="s">
        <v>407</v>
      </c>
      <c r="B129" s="11" t="s">
        <v>241</v>
      </c>
      <c r="C129" s="20">
        <v>6731529167.6259375</v>
      </c>
      <c r="D129" s="21">
        <v>7792052679.8174601</v>
      </c>
      <c r="E129" s="21">
        <v>9641089804.8698196</v>
      </c>
      <c r="F129" s="21">
        <v>8834661042.9351864</v>
      </c>
      <c r="G129" s="21">
        <v>9718233910.6820335</v>
      </c>
      <c r="H129" s="21">
        <v>11252386260.712046</v>
      </c>
      <c r="I129" s="21">
        <v>11445657237.936773</v>
      </c>
      <c r="J129" s="21">
        <v>11931866299.256712</v>
      </c>
      <c r="K129" s="21">
        <v>12612959479.583038</v>
      </c>
      <c r="L129" s="22">
        <v>11510952257.343105</v>
      </c>
      <c r="M129" s="23">
        <f t="shared" si="7"/>
        <v>10147138814.076212</v>
      </c>
      <c r="N129" s="48">
        <v>16.7</v>
      </c>
      <c r="O129" s="49">
        <v>20.22</v>
      </c>
      <c r="P129" s="49">
        <v>21.81</v>
      </c>
      <c r="Q129" s="49">
        <v>22.51</v>
      </c>
      <c r="R129" s="49">
        <v>28.33</v>
      </c>
      <c r="S129" s="49">
        <v>34.950000000000003</v>
      </c>
      <c r="T129" s="49">
        <v>35.42</v>
      </c>
      <c r="U129" s="49">
        <v>39</v>
      </c>
      <c r="V129" s="49">
        <v>41.44</v>
      </c>
      <c r="W129" s="50" t="s">
        <v>450</v>
      </c>
      <c r="X129" s="44">
        <f t="shared" si="8"/>
        <v>28.931111111111111</v>
      </c>
    </row>
    <row r="130" spans="1:24" ht="20.100000000000001" customHeight="1" x14ac:dyDescent="0.25">
      <c r="A130" s="36" t="s">
        <v>408</v>
      </c>
      <c r="B130" s="11" t="s">
        <v>384</v>
      </c>
      <c r="C130" s="20">
        <v>965281191371.84375</v>
      </c>
      <c r="D130" s="21">
        <v>1043471321169.0853</v>
      </c>
      <c r="E130" s="21">
        <v>1101275278668.7874</v>
      </c>
      <c r="F130" s="21">
        <v>894948748436.74841</v>
      </c>
      <c r="G130" s="21">
        <v>1051128603513.7703</v>
      </c>
      <c r="H130" s="21">
        <v>1171187519660.6377</v>
      </c>
      <c r="I130" s="21">
        <v>1186598324461.8247</v>
      </c>
      <c r="J130" s="21">
        <v>1261832901816.4736</v>
      </c>
      <c r="K130" s="21">
        <v>1297845522512.6951</v>
      </c>
      <c r="L130" s="22">
        <v>1144331343172.4539</v>
      </c>
      <c r="M130" s="23">
        <f t="shared" si="7"/>
        <v>1111790075478.4319</v>
      </c>
      <c r="N130" s="48">
        <v>19.52</v>
      </c>
      <c r="O130" s="49">
        <v>20.81</v>
      </c>
      <c r="P130" s="49">
        <v>21.71</v>
      </c>
      <c r="Q130" s="49">
        <v>26.34</v>
      </c>
      <c r="R130" s="49">
        <v>31.05</v>
      </c>
      <c r="S130" s="49">
        <v>37.1762954125184</v>
      </c>
      <c r="T130" s="49">
        <v>39.75</v>
      </c>
      <c r="U130" s="49">
        <v>43.46</v>
      </c>
      <c r="V130" s="49">
        <v>44.39</v>
      </c>
      <c r="W130" s="50" t="s">
        <v>450</v>
      </c>
      <c r="X130" s="44">
        <f t="shared" si="8"/>
        <v>31.578477268057597</v>
      </c>
    </row>
    <row r="131" spans="1:24" ht="20.100000000000001" customHeight="1" x14ac:dyDescent="0.25">
      <c r="A131" s="36" t="s">
        <v>219</v>
      </c>
      <c r="B131" s="11" t="s">
        <v>426</v>
      </c>
      <c r="C131" s="20">
        <v>252991200</v>
      </c>
      <c r="D131" s="21">
        <v>255890800</v>
      </c>
      <c r="E131" s="21">
        <v>261339600</v>
      </c>
      <c r="F131" s="21">
        <v>277510900</v>
      </c>
      <c r="G131" s="21">
        <v>294117200</v>
      </c>
      <c r="H131" s="21">
        <v>310287500</v>
      </c>
      <c r="I131" s="21">
        <v>325835160.290555</v>
      </c>
      <c r="J131" s="21">
        <v>315725616.95894903</v>
      </c>
      <c r="K131" s="21">
        <v>318071978.57574701</v>
      </c>
      <c r="L131" s="22" t="s">
        <v>450</v>
      </c>
      <c r="M131" s="23">
        <f t="shared" si="7"/>
        <v>290196661.75836122</v>
      </c>
      <c r="N131" s="48">
        <v>12.7503392500979</v>
      </c>
      <c r="O131" s="49">
        <v>13.621132733398101</v>
      </c>
      <c r="P131" s="49">
        <v>14.49</v>
      </c>
      <c r="Q131" s="49">
        <v>15.35</v>
      </c>
      <c r="R131" s="49">
        <v>20</v>
      </c>
      <c r="S131" s="49">
        <v>22.8</v>
      </c>
      <c r="T131" s="49">
        <v>25.974423002988299</v>
      </c>
      <c r="U131" s="49">
        <v>27.8</v>
      </c>
      <c r="V131" s="49">
        <v>29.65</v>
      </c>
      <c r="W131" s="50" t="s">
        <v>450</v>
      </c>
      <c r="X131" s="44">
        <f t="shared" si="8"/>
        <v>20.270654998498259</v>
      </c>
    </row>
    <row r="132" spans="1:24" ht="20.100000000000001" customHeight="1" x14ac:dyDescent="0.25">
      <c r="A132" s="36" t="s">
        <v>139</v>
      </c>
      <c r="B132" s="11" t="s">
        <v>417</v>
      </c>
      <c r="C132" s="20">
        <v>3408272498.1151609</v>
      </c>
      <c r="D132" s="21">
        <v>4401154128.1229658</v>
      </c>
      <c r="E132" s="21">
        <v>6054806100.8468046</v>
      </c>
      <c r="F132" s="21">
        <v>5439422031.3962708</v>
      </c>
      <c r="G132" s="21">
        <v>5811604051.96737</v>
      </c>
      <c r="H132" s="21">
        <v>7015206498.2195482</v>
      </c>
      <c r="I132" s="21">
        <v>7284686576.2835016</v>
      </c>
      <c r="J132" s="21">
        <v>7985349731.4647093</v>
      </c>
      <c r="K132" s="21">
        <v>7983271110.6044626</v>
      </c>
      <c r="L132" s="22">
        <v>6551161404.0935698</v>
      </c>
      <c r="M132" s="23">
        <f t="shared" si="7"/>
        <v>6193493413.1114359</v>
      </c>
      <c r="N132" s="48">
        <v>19.6206477051634</v>
      </c>
      <c r="O132" s="49">
        <v>20.45</v>
      </c>
      <c r="P132" s="49">
        <v>23.39</v>
      </c>
      <c r="Q132" s="49">
        <v>27.5</v>
      </c>
      <c r="R132" s="49">
        <v>32.299999999999997</v>
      </c>
      <c r="S132" s="49">
        <v>38</v>
      </c>
      <c r="T132" s="49">
        <v>43.37</v>
      </c>
      <c r="U132" s="49">
        <v>45</v>
      </c>
      <c r="V132" s="49">
        <v>46.6</v>
      </c>
      <c r="W132" s="50" t="s">
        <v>450</v>
      </c>
      <c r="X132" s="44">
        <f t="shared" si="8"/>
        <v>32.914516411684822</v>
      </c>
    </row>
    <row r="133" spans="1:24" ht="20.100000000000001" customHeight="1" x14ac:dyDescent="0.25">
      <c r="A133" s="36" t="s">
        <v>251</v>
      </c>
      <c r="B133" s="11" t="s">
        <v>385</v>
      </c>
      <c r="C133" s="20">
        <v>4663488363.0976982</v>
      </c>
      <c r="D133" s="21">
        <v>5974371695.9504538</v>
      </c>
      <c r="E133" s="21">
        <v>6919241412.0936451</v>
      </c>
      <c r="F133" s="21">
        <v>5557245122.3157635</v>
      </c>
      <c r="G133" s="21">
        <v>5350674803.338583</v>
      </c>
      <c r="H133" s="21">
        <v>6074884388.5893745</v>
      </c>
      <c r="I133" s="21" t="s">
        <v>450</v>
      </c>
      <c r="J133" s="21" t="s">
        <v>450</v>
      </c>
      <c r="K133" s="21" t="s">
        <v>450</v>
      </c>
      <c r="L133" s="22" t="s">
        <v>450</v>
      </c>
      <c r="M133" s="23">
        <f t="shared" si="7"/>
        <v>5756650964.2309217</v>
      </c>
      <c r="N133" s="48">
        <v>61.4760397135217</v>
      </c>
      <c r="O133" s="49">
        <v>64.377682403433496</v>
      </c>
      <c r="P133" s="49">
        <v>67.25</v>
      </c>
      <c r="Q133" s="49">
        <v>70.099999999999994</v>
      </c>
      <c r="R133" s="49">
        <v>75</v>
      </c>
      <c r="S133" s="49">
        <v>80.3</v>
      </c>
      <c r="T133" s="49">
        <v>87</v>
      </c>
      <c r="U133" s="49">
        <v>90.7</v>
      </c>
      <c r="V133" s="49">
        <v>92.4</v>
      </c>
      <c r="W133" s="50" t="s">
        <v>450</v>
      </c>
      <c r="X133" s="44">
        <f t="shared" si="8"/>
        <v>76.51152467966169</v>
      </c>
    </row>
    <row r="134" spans="1:24" ht="20.100000000000001" customHeight="1" x14ac:dyDescent="0.25">
      <c r="A134" s="36" t="s">
        <v>101</v>
      </c>
      <c r="B134" s="11" t="s">
        <v>266</v>
      </c>
      <c r="C134" s="20">
        <v>3414055662.5709968</v>
      </c>
      <c r="D134" s="21">
        <v>4234999702.7065086</v>
      </c>
      <c r="E134" s="21">
        <v>5623216609.6346264</v>
      </c>
      <c r="F134" s="21">
        <v>4583850367.8897209</v>
      </c>
      <c r="G134" s="21">
        <v>7189482029.6824846</v>
      </c>
      <c r="H134" s="21">
        <v>10409797336.186127</v>
      </c>
      <c r="I134" s="21">
        <v>12292770631.19669</v>
      </c>
      <c r="J134" s="21">
        <v>12582122604.176838</v>
      </c>
      <c r="K134" s="21">
        <v>12226514714.534708</v>
      </c>
      <c r="L134" s="22">
        <v>11757940908.627743</v>
      </c>
      <c r="M134" s="23">
        <f t="shared" si="7"/>
        <v>8431475056.720645</v>
      </c>
      <c r="N134" s="48" t="s">
        <v>450</v>
      </c>
      <c r="O134" s="49">
        <v>9</v>
      </c>
      <c r="P134" s="49">
        <v>9.8000000000000007</v>
      </c>
      <c r="Q134" s="49">
        <v>10</v>
      </c>
      <c r="R134" s="49">
        <v>10.199999999999999</v>
      </c>
      <c r="S134" s="49">
        <v>12.4999911084745</v>
      </c>
      <c r="T134" s="49">
        <v>16.399999999999999</v>
      </c>
      <c r="U134" s="49">
        <v>20</v>
      </c>
      <c r="V134" s="49">
        <v>27</v>
      </c>
      <c r="W134" s="50" t="s">
        <v>450</v>
      </c>
      <c r="X134" s="44">
        <f t="shared" si="8"/>
        <v>14.362498888559312</v>
      </c>
    </row>
    <row r="135" spans="1:24" ht="20.100000000000001" customHeight="1" x14ac:dyDescent="0.25">
      <c r="A135" s="36" t="s">
        <v>43</v>
      </c>
      <c r="B135" s="11" t="s">
        <v>316</v>
      </c>
      <c r="C135" s="20">
        <v>2696020574.5828629</v>
      </c>
      <c r="D135" s="21">
        <v>3668857103.7503419</v>
      </c>
      <c r="E135" s="21">
        <v>4519731946.682291</v>
      </c>
      <c r="F135" s="21">
        <v>4141382328.4245625</v>
      </c>
      <c r="G135" s="21">
        <v>4139192052.9801326</v>
      </c>
      <c r="H135" s="21">
        <v>4538199888.7962179</v>
      </c>
      <c r="I135" s="21">
        <v>4087725812.6686368</v>
      </c>
      <c r="J135" s="21">
        <v>4464497583.5147905</v>
      </c>
      <c r="K135" s="21">
        <v>4587741791.1063938</v>
      </c>
      <c r="L135" s="22">
        <v>3992640233.1701899</v>
      </c>
      <c r="M135" s="23">
        <f t="shared" si="7"/>
        <v>4083598931.5676413</v>
      </c>
      <c r="N135" s="48">
        <v>28.9</v>
      </c>
      <c r="O135" s="49">
        <v>30.8</v>
      </c>
      <c r="P135" s="49">
        <v>32.9</v>
      </c>
      <c r="Q135" s="49">
        <v>35.1</v>
      </c>
      <c r="R135" s="49">
        <v>37.5</v>
      </c>
      <c r="S135" s="49">
        <v>35.611541246010901</v>
      </c>
      <c r="T135" s="49">
        <v>56.838782549063097</v>
      </c>
      <c r="U135" s="49">
        <v>60.31</v>
      </c>
      <c r="V135" s="49">
        <v>61</v>
      </c>
      <c r="W135" s="50" t="s">
        <v>450</v>
      </c>
      <c r="X135" s="44">
        <f t="shared" si="8"/>
        <v>42.106702643897108</v>
      </c>
    </row>
    <row r="136" spans="1:24" ht="20.100000000000001" customHeight="1" x14ac:dyDescent="0.25">
      <c r="A136" s="36" t="s">
        <v>414</v>
      </c>
      <c r="B136" s="11" t="s">
        <v>38</v>
      </c>
      <c r="C136" s="20">
        <v>68640825480.922279</v>
      </c>
      <c r="D136" s="21">
        <v>79041539006.139923</v>
      </c>
      <c r="E136" s="21">
        <v>92507257783.569672</v>
      </c>
      <c r="F136" s="21">
        <v>92897320375.817596</v>
      </c>
      <c r="G136" s="21">
        <v>93216746661.597672</v>
      </c>
      <c r="H136" s="21">
        <v>101370474295.10872</v>
      </c>
      <c r="I136" s="21">
        <v>98266306615.363235</v>
      </c>
      <c r="J136" s="21">
        <v>107235262625.66177</v>
      </c>
      <c r="K136" s="21">
        <v>110009040838.41881</v>
      </c>
      <c r="L136" s="22">
        <v>100359546357.6498</v>
      </c>
      <c r="M136" s="23">
        <f t="shared" si="7"/>
        <v>94354432004.024933</v>
      </c>
      <c r="N136" s="48">
        <v>19.771191565311501</v>
      </c>
      <c r="O136" s="49">
        <v>21.5</v>
      </c>
      <c r="P136" s="49">
        <v>33.1</v>
      </c>
      <c r="Q136" s="49">
        <v>41.3</v>
      </c>
      <c r="R136" s="49">
        <v>52</v>
      </c>
      <c r="S136" s="49">
        <v>46.107482597000001</v>
      </c>
      <c r="T136" s="49">
        <v>55.416053191489397</v>
      </c>
      <c r="U136" s="49">
        <v>56</v>
      </c>
      <c r="V136" s="49">
        <v>56.8</v>
      </c>
      <c r="W136" s="50" t="s">
        <v>450</v>
      </c>
      <c r="X136" s="44">
        <f t="shared" si="8"/>
        <v>42.443858594866768</v>
      </c>
    </row>
    <row r="137" spans="1:24" ht="20.100000000000001" customHeight="1" x14ac:dyDescent="0.25">
      <c r="A137" s="36" t="s">
        <v>122</v>
      </c>
      <c r="B137" s="11" t="s">
        <v>326</v>
      </c>
      <c r="C137" s="20">
        <v>8312078525.085824</v>
      </c>
      <c r="D137" s="21">
        <v>9366742309.4933109</v>
      </c>
      <c r="E137" s="21">
        <v>11494837053.40609</v>
      </c>
      <c r="F137" s="21">
        <v>10911698208.101519</v>
      </c>
      <c r="G137" s="21">
        <v>10154238250.181831</v>
      </c>
      <c r="H137" s="21">
        <v>13131168011.806961</v>
      </c>
      <c r="I137" s="21">
        <v>14534278446.308725</v>
      </c>
      <c r="J137" s="21">
        <v>16018848990.669046</v>
      </c>
      <c r="K137" s="21">
        <v>16945889409.843491</v>
      </c>
      <c r="L137" s="22">
        <v>14688606237.729002</v>
      </c>
      <c r="M137" s="23">
        <f t="shared" si="7"/>
        <v>12555838544.262581</v>
      </c>
      <c r="N137" s="48">
        <v>0.84295448804423601</v>
      </c>
      <c r="O137" s="49">
        <v>0.91</v>
      </c>
      <c r="P137" s="49">
        <v>1.56</v>
      </c>
      <c r="Q137" s="49">
        <v>2.68</v>
      </c>
      <c r="R137" s="49">
        <v>4.17</v>
      </c>
      <c r="S137" s="49">
        <v>4.3</v>
      </c>
      <c r="T137" s="49">
        <v>4.8491</v>
      </c>
      <c r="U137" s="49">
        <v>5.4</v>
      </c>
      <c r="V137" s="49">
        <v>5.94</v>
      </c>
      <c r="W137" s="50" t="s">
        <v>450</v>
      </c>
      <c r="X137" s="44">
        <f t="shared" si="8"/>
        <v>3.4057838320049156</v>
      </c>
    </row>
    <row r="138" spans="1:24" ht="20.100000000000001" customHeight="1" x14ac:dyDescent="0.25">
      <c r="A138" s="36" t="s">
        <v>390</v>
      </c>
      <c r="B138" s="11" t="s">
        <v>114</v>
      </c>
      <c r="C138" s="20">
        <v>7978734401.5358496</v>
      </c>
      <c r="D138" s="21">
        <v>8740865600.2498093</v>
      </c>
      <c r="E138" s="21">
        <v>8486721916.912797</v>
      </c>
      <c r="F138" s="21">
        <v>8876191120.7618885</v>
      </c>
      <c r="G138" s="21">
        <v>11282192605.037428</v>
      </c>
      <c r="H138" s="21">
        <v>12409629835.699825</v>
      </c>
      <c r="I138" s="21">
        <v>13016152023.594397</v>
      </c>
      <c r="J138" s="21">
        <v>12720433346.029768</v>
      </c>
      <c r="K138" s="21">
        <v>12838336840.224737</v>
      </c>
      <c r="L138" s="22">
        <v>11546088223.211796</v>
      </c>
      <c r="M138" s="23">
        <f t="shared" si="7"/>
        <v>10789534591.325829</v>
      </c>
      <c r="N138" s="48">
        <v>4.3988706473272599</v>
      </c>
      <c r="O138" s="49">
        <v>4.8356107783370401</v>
      </c>
      <c r="P138" s="49">
        <v>5.32900377208954</v>
      </c>
      <c r="Q138" s="49">
        <v>6.5</v>
      </c>
      <c r="R138" s="49">
        <v>11.6</v>
      </c>
      <c r="S138" s="49">
        <v>12</v>
      </c>
      <c r="T138" s="49">
        <v>12.9414</v>
      </c>
      <c r="U138" s="49">
        <v>13.9</v>
      </c>
      <c r="V138" s="49">
        <v>14.84</v>
      </c>
      <c r="W138" s="50" t="s">
        <v>450</v>
      </c>
      <c r="X138" s="44">
        <f t="shared" si="8"/>
        <v>9.5938761330837607</v>
      </c>
    </row>
    <row r="139" spans="1:24" ht="20.100000000000001" customHeight="1" x14ac:dyDescent="0.25">
      <c r="A139" s="36" t="s">
        <v>24</v>
      </c>
      <c r="B139" s="11" t="s">
        <v>51</v>
      </c>
      <c r="C139" s="20">
        <v>9043715355.8880978</v>
      </c>
      <c r="D139" s="21">
        <v>10325618017.378969</v>
      </c>
      <c r="E139" s="21">
        <v>12545438605.395878</v>
      </c>
      <c r="F139" s="21">
        <v>12854985464.076431</v>
      </c>
      <c r="G139" s="21">
        <v>16002656434.474615</v>
      </c>
      <c r="H139" s="21">
        <v>18913574370.76004</v>
      </c>
      <c r="I139" s="21">
        <v>18851513891.065998</v>
      </c>
      <c r="J139" s="21">
        <v>19271168018.48201</v>
      </c>
      <c r="K139" s="21">
        <v>19769642122.583298</v>
      </c>
      <c r="L139" s="22">
        <v>20880545907.426445</v>
      </c>
      <c r="M139" s="23">
        <f t="shared" si="7"/>
        <v>15845885818.75318</v>
      </c>
      <c r="N139" s="48">
        <v>1.14138916388191</v>
      </c>
      <c r="O139" s="49">
        <v>1.41</v>
      </c>
      <c r="P139" s="49">
        <v>1.73</v>
      </c>
      <c r="Q139" s="49">
        <v>1.97</v>
      </c>
      <c r="R139" s="49">
        <v>7.93</v>
      </c>
      <c r="S139" s="49">
        <v>9</v>
      </c>
      <c r="T139" s="49">
        <v>11.1493</v>
      </c>
      <c r="U139" s="49">
        <v>13.3</v>
      </c>
      <c r="V139" s="49">
        <v>15.44</v>
      </c>
      <c r="W139" s="50" t="s">
        <v>450</v>
      </c>
      <c r="X139" s="44">
        <f t="shared" si="8"/>
        <v>7.0078543515424343</v>
      </c>
    </row>
    <row r="140" spans="1:24" ht="20.100000000000001" customHeight="1" x14ac:dyDescent="0.25">
      <c r="A140" s="36" t="s">
        <v>8</v>
      </c>
      <c r="B140" s="11" t="s">
        <v>374</v>
      </c>
      <c r="C140" s="20">
        <v>726649102998.36902</v>
      </c>
      <c r="D140" s="21">
        <v>839419655078.01807</v>
      </c>
      <c r="E140" s="21">
        <v>936228211513.10974</v>
      </c>
      <c r="F140" s="21">
        <v>857932759099.74988</v>
      </c>
      <c r="G140" s="21">
        <v>836439735099.33777</v>
      </c>
      <c r="H140" s="21">
        <v>893701695857.65906</v>
      </c>
      <c r="I140" s="21">
        <v>828946812396.78809</v>
      </c>
      <c r="J140" s="21">
        <v>864169242952.92542</v>
      </c>
      <c r="K140" s="21">
        <v>879319321494.63855</v>
      </c>
      <c r="L140" s="22">
        <v>752547410446.93359</v>
      </c>
      <c r="M140" s="23">
        <f t="shared" ref="M140:M171" si="9">IF(SUM(C140:L140)=0,"",(SUM(C140:L140))/(COUNT(C140:L140)))</f>
        <v>841535394693.75305</v>
      </c>
      <c r="N140" s="48">
        <v>83.7</v>
      </c>
      <c r="O140" s="49">
        <v>85.82</v>
      </c>
      <c r="P140" s="49">
        <v>87.42</v>
      </c>
      <c r="Q140" s="49">
        <v>89.63</v>
      </c>
      <c r="R140" s="49">
        <v>90.72</v>
      </c>
      <c r="S140" s="49">
        <v>91.419995762228396</v>
      </c>
      <c r="T140" s="49">
        <v>92.859992359524995</v>
      </c>
      <c r="U140" s="49">
        <v>93.956400000000002</v>
      </c>
      <c r="V140" s="49">
        <v>93.17</v>
      </c>
      <c r="W140" s="50" t="s">
        <v>450</v>
      </c>
      <c r="X140" s="44">
        <f t="shared" ref="X140:X171" si="10">IF(SUM(N140:W140)=0,"",(SUM(N140:W140))/(COUNT(N140:W140)))</f>
        <v>89.855154235750376</v>
      </c>
    </row>
    <row r="141" spans="1:24" ht="20.100000000000001" customHeight="1" x14ac:dyDescent="0.25">
      <c r="A141" s="36" t="s">
        <v>103</v>
      </c>
      <c r="B141" s="11" t="s">
        <v>26</v>
      </c>
      <c r="C141" s="20">
        <v>111606899682.25148</v>
      </c>
      <c r="D141" s="21">
        <v>137314617476.29897</v>
      </c>
      <c r="E141" s="21">
        <v>133278976593.80051</v>
      </c>
      <c r="F141" s="21">
        <v>121337372727.84059</v>
      </c>
      <c r="G141" s="21">
        <v>146584522265.45612</v>
      </c>
      <c r="H141" s="21">
        <v>168462632327.3819</v>
      </c>
      <c r="I141" s="21">
        <v>176617424296.72922</v>
      </c>
      <c r="J141" s="21">
        <v>190690896703.83002</v>
      </c>
      <c r="K141" s="21">
        <v>200142409766.82071</v>
      </c>
      <c r="L141" s="22">
        <v>173754075210.51624</v>
      </c>
      <c r="M141" s="23">
        <f t="shared" si="9"/>
        <v>155978982705.09259</v>
      </c>
      <c r="N141" s="48">
        <v>69</v>
      </c>
      <c r="O141" s="49">
        <v>69.760000000000005</v>
      </c>
      <c r="P141" s="49">
        <v>72.03</v>
      </c>
      <c r="Q141" s="49">
        <v>79.7</v>
      </c>
      <c r="R141" s="49">
        <v>80.459999999999994</v>
      </c>
      <c r="S141" s="49">
        <v>81.23</v>
      </c>
      <c r="T141" s="49">
        <v>82</v>
      </c>
      <c r="U141" s="49">
        <v>82.78</v>
      </c>
      <c r="V141" s="49">
        <v>85.5</v>
      </c>
      <c r="W141" s="50" t="s">
        <v>450</v>
      </c>
      <c r="X141" s="44">
        <f t="shared" si="10"/>
        <v>78.051111111111112</v>
      </c>
    </row>
    <row r="142" spans="1:24" ht="20.100000000000001" customHeight="1" x14ac:dyDescent="0.25">
      <c r="A142" s="36" t="s">
        <v>303</v>
      </c>
      <c r="B142" s="11" t="s">
        <v>207</v>
      </c>
      <c r="C142" s="20">
        <v>6786294637.3360271</v>
      </c>
      <c r="D142" s="21">
        <v>7458103361.6373692</v>
      </c>
      <c r="E142" s="21">
        <v>8491388728.5018005</v>
      </c>
      <c r="F142" s="21">
        <v>8380731879.7463541</v>
      </c>
      <c r="G142" s="21">
        <v>8741313140.2488251</v>
      </c>
      <c r="H142" s="21">
        <v>9755619760.1461372</v>
      </c>
      <c r="I142" s="21">
        <v>10438842115.626307</v>
      </c>
      <c r="J142" s="21">
        <v>10874735110.823694</v>
      </c>
      <c r="K142" s="21">
        <v>11790221756.277769</v>
      </c>
      <c r="L142" s="22">
        <v>12692562187.49325</v>
      </c>
      <c r="M142" s="23">
        <f t="shared" si="9"/>
        <v>9540981267.7837543</v>
      </c>
      <c r="N142" s="48">
        <v>2.8055730627336999</v>
      </c>
      <c r="O142" s="49">
        <v>3.9</v>
      </c>
      <c r="P142" s="49">
        <v>5.3</v>
      </c>
      <c r="Q142" s="49">
        <v>7.3</v>
      </c>
      <c r="R142" s="49">
        <v>10</v>
      </c>
      <c r="S142" s="49">
        <v>10.6</v>
      </c>
      <c r="T142" s="49">
        <v>13.5</v>
      </c>
      <c r="U142" s="49">
        <v>15.5</v>
      </c>
      <c r="V142" s="49">
        <v>17.600000000000001</v>
      </c>
      <c r="W142" s="50" t="s">
        <v>450</v>
      </c>
      <c r="X142" s="44">
        <f t="shared" si="10"/>
        <v>9.611730340303744</v>
      </c>
    </row>
    <row r="143" spans="1:24" ht="20.100000000000001" customHeight="1" x14ac:dyDescent="0.25">
      <c r="A143" s="36" t="s">
        <v>394</v>
      </c>
      <c r="B143" s="11" t="s">
        <v>398</v>
      </c>
      <c r="C143" s="20">
        <v>3646728060.0646296</v>
      </c>
      <c r="D143" s="21">
        <v>4291363390.9129529</v>
      </c>
      <c r="E143" s="21">
        <v>5403363917.3095989</v>
      </c>
      <c r="F143" s="21">
        <v>5397121856.3520374</v>
      </c>
      <c r="G143" s="21">
        <v>5718589799.2436562</v>
      </c>
      <c r="H143" s="21">
        <v>6409169889.5089083</v>
      </c>
      <c r="I143" s="21">
        <v>6942209594.5543337</v>
      </c>
      <c r="J143" s="21">
        <v>7667951987.6933041</v>
      </c>
      <c r="K143" s="21">
        <v>8245312136.5654345</v>
      </c>
      <c r="L143" s="22">
        <v>7142951342.4223022</v>
      </c>
      <c r="M143" s="23">
        <f t="shared" si="9"/>
        <v>6086476197.4627171</v>
      </c>
      <c r="N143" s="48">
        <v>0.29403397709622298</v>
      </c>
      <c r="O143" s="49">
        <v>0.390390619762082</v>
      </c>
      <c r="P143" s="49">
        <v>0.7</v>
      </c>
      <c r="Q143" s="49">
        <v>0.76</v>
      </c>
      <c r="R143" s="49">
        <v>0.83</v>
      </c>
      <c r="S143" s="49">
        <v>1.3</v>
      </c>
      <c r="T143" s="49">
        <v>1.4077</v>
      </c>
      <c r="U143" s="49">
        <v>1.7</v>
      </c>
      <c r="V143" s="49">
        <v>1.95</v>
      </c>
      <c r="W143" s="50" t="s">
        <v>450</v>
      </c>
      <c r="X143" s="44">
        <f t="shared" si="10"/>
        <v>1.0369027329842562</v>
      </c>
    </row>
    <row r="144" spans="1:24" ht="20.100000000000001" customHeight="1" x14ac:dyDescent="0.25">
      <c r="A144" s="36" t="s">
        <v>125</v>
      </c>
      <c r="B144" s="11" t="s">
        <v>242</v>
      </c>
      <c r="C144" s="20">
        <v>145429764861.24939</v>
      </c>
      <c r="D144" s="21">
        <v>166451213395.63986</v>
      </c>
      <c r="E144" s="21">
        <v>208064753766.47043</v>
      </c>
      <c r="F144" s="21">
        <v>169481317540.36389</v>
      </c>
      <c r="G144" s="21">
        <v>369062464570.38684</v>
      </c>
      <c r="H144" s="21">
        <v>411743801711.64203</v>
      </c>
      <c r="I144" s="21">
        <v>460953836444.36426</v>
      </c>
      <c r="J144" s="21">
        <v>514966287206.50519</v>
      </c>
      <c r="K144" s="21">
        <v>568498939784.02112</v>
      </c>
      <c r="L144" s="22">
        <v>481066152870.26617</v>
      </c>
      <c r="M144" s="23">
        <f t="shared" si="9"/>
        <v>349571853215.09094</v>
      </c>
      <c r="N144" s="48">
        <v>5.5450360830053604</v>
      </c>
      <c r="O144" s="49">
        <v>6.77</v>
      </c>
      <c r="P144" s="49">
        <v>15.86</v>
      </c>
      <c r="Q144" s="49">
        <v>20</v>
      </c>
      <c r="R144" s="49">
        <v>24</v>
      </c>
      <c r="S144" s="49">
        <v>28.43</v>
      </c>
      <c r="T144" s="49">
        <v>32.799999999999997</v>
      </c>
      <c r="U144" s="49">
        <v>38</v>
      </c>
      <c r="V144" s="49">
        <v>42.68</v>
      </c>
      <c r="W144" s="50" t="s">
        <v>450</v>
      </c>
      <c r="X144" s="44">
        <f t="shared" si="10"/>
        <v>23.787226231445043</v>
      </c>
    </row>
    <row r="145" spans="1:24" ht="20.100000000000001" customHeight="1" x14ac:dyDescent="0.25">
      <c r="A145" s="36" t="s">
        <v>203</v>
      </c>
      <c r="B145" s="11" t="s">
        <v>95</v>
      </c>
      <c r="C145" s="20">
        <v>345424664369.35748</v>
      </c>
      <c r="D145" s="21">
        <v>400883873279.08289</v>
      </c>
      <c r="E145" s="21">
        <v>461946808510.63831</v>
      </c>
      <c r="F145" s="21">
        <v>386383919342.27057</v>
      </c>
      <c r="G145" s="21">
        <v>428524701366.59937</v>
      </c>
      <c r="H145" s="21">
        <v>498157406416.1582</v>
      </c>
      <c r="I145" s="21">
        <v>509704856037.81696</v>
      </c>
      <c r="J145" s="21">
        <v>522746212765.95746</v>
      </c>
      <c r="K145" s="21">
        <v>500519016133.29779</v>
      </c>
      <c r="L145" s="22">
        <v>388314890978.60889</v>
      </c>
      <c r="M145" s="23">
        <f t="shared" si="9"/>
        <v>444260634919.9787</v>
      </c>
      <c r="N145" s="48">
        <v>82.55</v>
      </c>
      <c r="O145" s="49">
        <v>86.93</v>
      </c>
      <c r="P145" s="49">
        <v>90.57</v>
      </c>
      <c r="Q145" s="49">
        <v>92.08</v>
      </c>
      <c r="R145" s="49">
        <v>93.39</v>
      </c>
      <c r="S145" s="49">
        <v>93.489982651519398</v>
      </c>
      <c r="T145" s="49">
        <v>94.6499780533304</v>
      </c>
      <c r="U145" s="49">
        <v>95.053399999999996</v>
      </c>
      <c r="V145" s="49">
        <v>96.3</v>
      </c>
      <c r="W145" s="50" t="s">
        <v>450</v>
      </c>
      <c r="X145" s="44">
        <f t="shared" si="10"/>
        <v>91.668151189427761</v>
      </c>
    </row>
    <row r="146" spans="1:24" ht="20.100000000000001" customHeight="1" x14ac:dyDescent="0.25">
      <c r="A146" s="36" t="s">
        <v>247</v>
      </c>
      <c r="B146" s="11" t="s">
        <v>332</v>
      </c>
      <c r="C146" s="20">
        <v>37215864759.427826</v>
      </c>
      <c r="D146" s="21">
        <v>42085305591.677505</v>
      </c>
      <c r="E146" s="21">
        <v>60905331599.479836</v>
      </c>
      <c r="F146" s="21">
        <v>48388296488.946671</v>
      </c>
      <c r="G146" s="21">
        <v>58641352405.721718</v>
      </c>
      <c r="H146" s="21">
        <v>67937581274.382317</v>
      </c>
      <c r="I146" s="21">
        <v>76341482444.733414</v>
      </c>
      <c r="J146" s="21">
        <v>78182574772.431732</v>
      </c>
      <c r="K146" s="21">
        <v>81796618985.695709</v>
      </c>
      <c r="L146" s="22">
        <v>70254876462.938873</v>
      </c>
      <c r="M146" s="23">
        <f t="shared" si="9"/>
        <v>62174928478.543556</v>
      </c>
      <c r="N146" s="48">
        <v>8.2997166725029992</v>
      </c>
      <c r="O146" s="49">
        <v>16.68</v>
      </c>
      <c r="P146" s="49">
        <v>20</v>
      </c>
      <c r="Q146" s="49">
        <v>26.8</v>
      </c>
      <c r="R146" s="49">
        <v>35.827800000000003</v>
      </c>
      <c r="S146" s="49">
        <v>48</v>
      </c>
      <c r="T146" s="49">
        <v>60</v>
      </c>
      <c r="U146" s="49">
        <v>66.45</v>
      </c>
      <c r="V146" s="49">
        <v>70.22</v>
      </c>
      <c r="W146" s="50" t="s">
        <v>450</v>
      </c>
      <c r="X146" s="44">
        <f t="shared" si="10"/>
        <v>39.141946296944781</v>
      </c>
    </row>
    <row r="147" spans="1:24" ht="20.100000000000001" customHeight="1" x14ac:dyDescent="0.25">
      <c r="A147" s="36" t="s">
        <v>422</v>
      </c>
      <c r="B147" s="11" t="s">
        <v>304</v>
      </c>
      <c r="C147" s="20">
        <v>137264061106.04344</v>
      </c>
      <c r="D147" s="21">
        <v>152385716311.91638</v>
      </c>
      <c r="E147" s="21">
        <v>170077814106.3049</v>
      </c>
      <c r="F147" s="21">
        <v>168152775283.03159</v>
      </c>
      <c r="G147" s="21">
        <v>177406854514.88458</v>
      </c>
      <c r="H147" s="21">
        <v>213755282058.7193</v>
      </c>
      <c r="I147" s="21">
        <v>224646134571.40009</v>
      </c>
      <c r="J147" s="21">
        <v>231149768633.28375</v>
      </c>
      <c r="K147" s="21">
        <v>243382758001.33011</v>
      </c>
      <c r="L147" s="22">
        <v>269971498118.44202</v>
      </c>
      <c r="M147" s="23">
        <f t="shared" si="9"/>
        <v>198819266270.53558</v>
      </c>
      <c r="N147" s="48">
        <v>6.5</v>
      </c>
      <c r="O147" s="49">
        <v>6.8</v>
      </c>
      <c r="P147" s="49">
        <v>7</v>
      </c>
      <c r="Q147" s="49">
        <v>7.5</v>
      </c>
      <c r="R147" s="49">
        <v>8</v>
      </c>
      <c r="S147" s="49">
        <v>9</v>
      </c>
      <c r="T147" s="49">
        <v>9.9600000000000009</v>
      </c>
      <c r="U147" s="49">
        <v>10.9</v>
      </c>
      <c r="V147" s="49">
        <v>13.8</v>
      </c>
      <c r="W147" s="50" t="s">
        <v>450</v>
      </c>
      <c r="X147" s="44">
        <f t="shared" si="10"/>
        <v>8.8288888888888888</v>
      </c>
    </row>
    <row r="148" spans="1:24" ht="20.100000000000001" customHeight="1" x14ac:dyDescent="0.25">
      <c r="A148" s="36" t="s">
        <v>255</v>
      </c>
      <c r="B148" s="11" t="s">
        <v>194</v>
      </c>
      <c r="C148" s="20">
        <v>194700000</v>
      </c>
      <c r="D148" s="21">
        <v>196000000</v>
      </c>
      <c r="E148" s="21">
        <v>198099999.99999997</v>
      </c>
      <c r="F148" s="21">
        <v>186400000.00000003</v>
      </c>
      <c r="G148" s="21">
        <v>183800000</v>
      </c>
      <c r="H148" s="21">
        <v>199900000.00000003</v>
      </c>
      <c r="I148" s="21">
        <v>214200000</v>
      </c>
      <c r="J148" s="21">
        <v>228700000</v>
      </c>
      <c r="K148" s="21">
        <v>250900000</v>
      </c>
      <c r="L148" s="22">
        <v>287400000</v>
      </c>
      <c r="M148" s="23">
        <f t="shared" si="9"/>
        <v>214010000</v>
      </c>
      <c r="N148" s="48" t="s">
        <v>450</v>
      </c>
      <c r="O148" s="49" t="s">
        <v>450</v>
      </c>
      <c r="P148" s="49" t="s">
        <v>450</v>
      </c>
      <c r="Q148" s="49" t="s">
        <v>450</v>
      </c>
      <c r="R148" s="49" t="s">
        <v>450</v>
      </c>
      <c r="S148" s="49" t="s">
        <v>450</v>
      </c>
      <c r="T148" s="49" t="s">
        <v>450</v>
      </c>
      <c r="U148" s="49" t="s">
        <v>450</v>
      </c>
      <c r="V148" s="49" t="s">
        <v>450</v>
      </c>
      <c r="W148" s="50" t="s">
        <v>450</v>
      </c>
      <c r="X148" s="44" t="str">
        <f t="shared" si="10"/>
        <v/>
      </c>
    </row>
    <row r="149" spans="1:24" ht="20.100000000000001" customHeight="1" x14ac:dyDescent="0.25">
      <c r="A149" s="36" t="s">
        <v>106</v>
      </c>
      <c r="B149" s="11" t="s">
        <v>135</v>
      </c>
      <c r="C149" s="20">
        <v>18144936600</v>
      </c>
      <c r="D149" s="21">
        <v>20958000000.000004</v>
      </c>
      <c r="E149" s="21">
        <v>24522200000</v>
      </c>
      <c r="F149" s="21">
        <v>26593500000</v>
      </c>
      <c r="G149" s="21">
        <v>28917200000</v>
      </c>
      <c r="H149" s="21">
        <v>34373820500</v>
      </c>
      <c r="I149" s="21">
        <v>39954761200.000008</v>
      </c>
      <c r="J149" s="21">
        <v>44856189500</v>
      </c>
      <c r="K149" s="21">
        <v>49165773100</v>
      </c>
      <c r="L149" s="22">
        <v>52132289700</v>
      </c>
      <c r="M149" s="23">
        <f t="shared" si="9"/>
        <v>33961867060</v>
      </c>
      <c r="N149" s="48">
        <v>17.3495661695931</v>
      </c>
      <c r="O149" s="49">
        <v>22.29</v>
      </c>
      <c r="P149" s="49">
        <v>33.82</v>
      </c>
      <c r="Q149" s="49">
        <v>39.08</v>
      </c>
      <c r="R149" s="49">
        <v>40.1</v>
      </c>
      <c r="S149" s="49">
        <v>42.7</v>
      </c>
      <c r="T149" s="49">
        <v>40.301895221048802</v>
      </c>
      <c r="U149" s="49">
        <v>44.03</v>
      </c>
      <c r="V149" s="49">
        <v>44.92</v>
      </c>
      <c r="W149" s="50" t="s">
        <v>450</v>
      </c>
      <c r="X149" s="44">
        <f t="shared" si="10"/>
        <v>36.065717932293552</v>
      </c>
    </row>
    <row r="150" spans="1:24" ht="20.100000000000001" customHeight="1" x14ac:dyDescent="0.25">
      <c r="A150" s="36" t="s">
        <v>360</v>
      </c>
      <c r="B150" s="11" t="s">
        <v>365</v>
      </c>
      <c r="C150" s="20">
        <v>5527856839.0748186</v>
      </c>
      <c r="D150" s="21">
        <v>6340673793.5453405</v>
      </c>
      <c r="E150" s="21">
        <v>8000074071.3306913</v>
      </c>
      <c r="F150" s="21">
        <v>8105331929.8755035</v>
      </c>
      <c r="G150" s="21">
        <v>9716103408.9655418</v>
      </c>
      <c r="H150" s="21">
        <v>12873049346.267397</v>
      </c>
      <c r="I150" s="21">
        <v>15391629871.376463</v>
      </c>
      <c r="J150" s="21">
        <v>15413163674.922365</v>
      </c>
      <c r="K150" s="21">
        <v>16928680397.418528</v>
      </c>
      <c r="L150" s="22" t="s">
        <v>450</v>
      </c>
      <c r="M150" s="23">
        <f t="shared" si="9"/>
        <v>10921840370.308517</v>
      </c>
      <c r="N150" s="48">
        <v>1.754487260668</v>
      </c>
      <c r="O150" s="49">
        <v>1.79055936140245</v>
      </c>
      <c r="P150" s="49">
        <v>1.1499999999999999</v>
      </c>
      <c r="Q150" s="49">
        <v>1.61</v>
      </c>
      <c r="R150" s="49">
        <v>1.28</v>
      </c>
      <c r="S150" s="49">
        <v>2</v>
      </c>
      <c r="T150" s="49">
        <v>3.5</v>
      </c>
      <c r="U150" s="49">
        <v>6.5</v>
      </c>
      <c r="V150" s="49">
        <v>9.3800000000000008</v>
      </c>
      <c r="W150" s="50" t="s">
        <v>450</v>
      </c>
      <c r="X150" s="44">
        <f t="shared" si="10"/>
        <v>3.2183385135633835</v>
      </c>
    </row>
    <row r="151" spans="1:24" ht="20.100000000000001" customHeight="1" x14ac:dyDescent="0.25">
      <c r="A151" s="36" t="s">
        <v>121</v>
      </c>
      <c r="B151" s="11" t="s">
        <v>366</v>
      </c>
      <c r="C151" s="20">
        <v>10646157920.320862</v>
      </c>
      <c r="D151" s="21">
        <v>13794910633.851755</v>
      </c>
      <c r="E151" s="21">
        <v>18504130752.992191</v>
      </c>
      <c r="F151" s="21">
        <v>15929902138.13632</v>
      </c>
      <c r="G151" s="21">
        <v>20030528042.91713</v>
      </c>
      <c r="H151" s="21">
        <v>25071195492.012661</v>
      </c>
      <c r="I151" s="21">
        <v>24611039786.13195</v>
      </c>
      <c r="J151" s="21">
        <v>28965906502.230602</v>
      </c>
      <c r="K151" s="21">
        <v>30881166852.311611</v>
      </c>
      <c r="L151" s="22">
        <v>27622778722.398647</v>
      </c>
      <c r="M151" s="23">
        <f t="shared" si="9"/>
        <v>21605771684.330376</v>
      </c>
      <c r="N151" s="48">
        <v>7.9620738839441598</v>
      </c>
      <c r="O151" s="49">
        <v>11.21</v>
      </c>
      <c r="P151" s="49">
        <v>14.27</v>
      </c>
      <c r="Q151" s="49">
        <v>18.899999999999999</v>
      </c>
      <c r="R151" s="49">
        <v>19.8</v>
      </c>
      <c r="S151" s="49">
        <v>24.7635158793993</v>
      </c>
      <c r="T151" s="49">
        <v>29.34</v>
      </c>
      <c r="U151" s="49">
        <v>36.9</v>
      </c>
      <c r="V151" s="49">
        <v>43</v>
      </c>
      <c r="W151" s="50" t="s">
        <v>450</v>
      </c>
      <c r="X151" s="44">
        <f t="shared" si="10"/>
        <v>22.905065529260387</v>
      </c>
    </row>
    <row r="152" spans="1:24" ht="20.100000000000001" customHeight="1" x14ac:dyDescent="0.25">
      <c r="A152" s="36" t="s">
        <v>49</v>
      </c>
      <c r="B152" s="11" t="s">
        <v>76</v>
      </c>
      <c r="C152" s="20">
        <v>87862091339.400238</v>
      </c>
      <c r="D152" s="21">
        <v>102170980824.5446</v>
      </c>
      <c r="E152" s="21">
        <v>121572308718.61613</v>
      </c>
      <c r="F152" s="21">
        <v>121192332201.43948</v>
      </c>
      <c r="G152" s="21">
        <v>148521818488.74939</v>
      </c>
      <c r="H152" s="21">
        <v>170574733563.4614</v>
      </c>
      <c r="I152" s="21">
        <v>192703386156.04684</v>
      </c>
      <c r="J152" s="21">
        <v>202028936209.36774</v>
      </c>
      <c r="K152" s="21">
        <v>202855201908.12335</v>
      </c>
      <c r="L152" s="22">
        <v>192083721355.06442</v>
      </c>
      <c r="M152" s="23">
        <f t="shared" si="9"/>
        <v>154156551076.48138</v>
      </c>
      <c r="N152" s="48">
        <v>20.7</v>
      </c>
      <c r="O152" s="49">
        <v>25.2</v>
      </c>
      <c r="P152" s="49">
        <v>30.57</v>
      </c>
      <c r="Q152" s="49">
        <v>31.4</v>
      </c>
      <c r="R152" s="49">
        <v>34.770000000000003</v>
      </c>
      <c r="S152" s="49">
        <v>36.01</v>
      </c>
      <c r="T152" s="49">
        <v>38.200000000000003</v>
      </c>
      <c r="U152" s="49">
        <v>39.200000000000003</v>
      </c>
      <c r="V152" s="49">
        <v>40.200000000000003</v>
      </c>
      <c r="W152" s="50" t="s">
        <v>450</v>
      </c>
      <c r="X152" s="44">
        <f t="shared" si="10"/>
        <v>32.916666666666664</v>
      </c>
    </row>
    <row r="153" spans="1:24" ht="20.100000000000001" customHeight="1" x14ac:dyDescent="0.25">
      <c r="A153" s="36" t="s">
        <v>309</v>
      </c>
      <c r="B153" s="11" t="s">
        <v>224</v>
      </c>
      <c r="C153" s="20">
        <v>122210719245.90221</v>
      </c>
      <c r="D153" s="21">
        <v>149359920005.89401</v>
      </c>
      <c r="E153" s="21">
        <v>174195135053.12106</v>
      </c>
      <c r="F153" s="21">
        <v>168334599538.16824</v>
      </c>
      <c r="G153" s="21">
        <v>199590774784.58072</v>
      </c>
      <c r="H153" s="21">
        <v>224143083706.77698</v>
      </c>
      <c r="I153" s="21">
        <v>250092093547.53156</v>
      </c>
      <c r="J153" s="21">
        <v>271927428132.55371</v>
      </c>
      <c r="K153" s="21">
        <v>284777093019.06512</v>
      </c>
      <c r="L153" s="22">
        <v>291965336390.94958</v>
      </c>
      <c r="M153" s="23">
        <f t="shared" si="9"/>
        <v>213659618342.45428</v>
      </c>
      <c r="N153" s="48">
        <v>5.74058632534702</v>
      </c>
      <c r="O153" s="49">
        <v>5.97</v>
      </c>
      <c r="P153" s="49">
        <v>6.22</v>
      </c>
      <c r="Q153" s="49">
        <v>9</v>
      </c>
      <c r="R153" s="49">
        <v>25</v>
      </c>
      <c r="S153" s="49">
        <v>29</v>
      </c>
      <c r="T153" s="49">
        <v>36.235100000000003</v>
      </c>
      <c r="U153" s="49">
        <v>37</v>
      </c>
      <c r="V153" s="49">
        <v>39.69</v>
      </c>
      <c r="W153" s="50" t="s">
        <v>450</v>
      </c>
      <c r="X153" s="44">
        <f t="shared" si="10"/>
        <v>21.539520702816336</v>
      </c>
    </row>
    <row r="154" spans="1:24" ht="20.100000000000001" customHeight="1" x14ac:dyDescent="0.25">
      <c r="A154" s="36" t="s">
        <v>297</v>
      </c>
      <c r="B154" s="11" t="s">
        <v>84</v>
      </c>
      <c r="C154" s="20">
        <v>343261472028.87341</v>
      </c>
      <c r="D154" s="21">
        <v>428762961089.63477</v>
      </c>
      <c r="E154" s="21">
        <v>530185123692.51196</v>
      </c>
      <c r="F154" s="21">
        <v>436476394987.34015</v>
      </c>
      <c r="G154" s="21">
        <v>479242529764.86584</v>
      </c>
      <c r="H154" s="21">
        <v>528742068313.75726</v>
      </c>
      <c r="I154" s="21">
        <v>500227851988.33105</v>
      </c>
      <c r="J154" s="21">
        <v>524059039422.89447</v>
      </c>
      <c r="K154" s="21">
        <v>544982089079.09332</v>
      </c>
      <c r="L154" s="22">
        <v>474783393022.94739</v>
      </c>
      <c r="M154" s="23">
        <f t="shared" si="9"/>
        <v>479072292339.02502</v>
      </c>
      <c r="N154" s="48">
        <v>44.58</v>
      </c>
      <c r="O154" s="49">
        <v>48.6</v>
      </c>
      <c r="P154" s="49">
        <v>53.13</v>
      </c>
      <c r="Q154" s="49">
        <v>58.97</v>
      </c>
      <c r="R154" s="49">
        <v>62.32</v>
      </c>
      <c r="S154" s="49">
        <v>61.949998968979997</v>
      </c>
      <c r="T154" s="49">
        <v>62.309997271469101</v>
      </c>
      <c r="U154" s="49">
        <v>62.849200000000003</v>
      </c>
      <c r="V154" s="49">
        <v>66.599999999999994</v>
      </c>
      <c r="W154" s="50" t="s">
        <v>450</v>
      </c>
      <c r="X154" s="44">
        <f t="shared" si="10"/>
        <v>57.923244026716574</v>
      </c>
    </row>
    <row r="155" spans="1:24" ht="20.100000000000001" customHeight="1" x14ac:dyDescent="0.25">
      <c r="A155" s="36" t="s">
        <v>88</v>
      </c>
      <c r="B155" s="11" t="s">
        <v>119</v>
      </c>
      <c r="C155" s="20">
        <v>208566948939.90717</v>
      </c>
      <c r="D155" s="21">
        <v>240169336162.05856</v>
      </c>
      <c r="E155" s="21">
        <v>262007590449.68509</v>
      </c>
      <c r="F155" s="21">
        <v>243745748819.11642</v>
      </c>
      <c r="G155" s="21">
        <v>238317631788.07947</v>
      </c>
      <c r="H155" s="21">
        <v>244879869335.5574</v>
      </c>
      <c r="I155" s="21">
        <v>216368178659.4465</v>
      </c>
      <c r="J155" s="21">
        <v>226073492966.49509</v>
      </c>
      <c r="K155" s="21">
        <v>230116913840.32092</v>
      </c>
      <c r="L155" s="22">
        <v>198931394033.49231</v>
      </c>
      <c r="M155" s="23">
        <f t="shared" si="9"/>
        <v>230917710499.41586</v>
      </c>
      <c r="N155" s="48">
        <v>38.01</v>
      </c>
      <c r="O155" s="49">
        <v>42.09</v>
      </c>
      <c r="P155" s="49">
        <v>44.13</v>
      </c>
      <c r="Q155" s="49">
        <v>48.27</v>
      </c>
      <c r="R155" s="49">
        <v>53.3</v>
      </c>
      <c r="S155" s="49">
        <v>55.249996879719397</v>
      </c>
      <c r="T155" s="49">
        <v>60.3399974868057</v>
      </c>
      <c r="U155" s="49">
        <v>62.095599999999997</v>
      </c>
      <c r="V155" s="49">
        <v>64.59</v>
      </c>
      <c r="W155" s="50" t="s">
        <v>450</v>
      </c>
      <c r="X155" s="44">
        <f t="shared" si="10"/>
        <v>52.008399374058349</v>
      </c>
    </row>
    <row r="156" spans="1:24" ht="20.100000000000001" customHeight="1" x14ac:dyDescent="0.25">
      <c r="A156" s="36" t="s">
        <v>105</v>
      </c>
      <c r="B156" s="11" t="s">
        <v>77</v>
      </c>
      <c r="C156" s="20">
        <v>87276164364.638794</v>
      </c>
      <c r="D156" s="21">
        <v>89524131617.190903</v>
      </c>
      <c r="E156" s="21">
        <v>93639316000</v>
      </c>
      <c r="F156" s="21">
        <v>96385638000</v>
      </c>
      <c r="G156" s="21">
        <v>98381268000</v>
      </c>
      <c r="H156" s="21">
        <v>100351670000</v>
      </c>
      <c r="I156" s="21">
        <v>101080738000</v>
      </c>
      <c r="J156" s="21">
        <v>103134778000</v>
      </c>
      <c r="K156" s="21" t="s">
        <v>450</v>
      </c>
      <c r="L156" s="22" t="s">
        <v>450</v>
      </c>
      <c r="M156" s="23">
        <f t="shared" si="9"/>
        <v>96221712997.728714</v>
      </c>
      <c r="N156" s="48">
        <v>25.4424182102582</v>
      </c>
      <c r="O156" s="49">
        <v>27.86</v>
      </c>
      <c r="P156" s="49">
        <v>38</v>
      </c>
      <c r="Q156" s="49">
        <v>41.5</v>
      </c>
      <c r="R156" s="49">
        <v>45.3</v>
      </c>
      <c r="S156" s="49">
        <v>48</v>
      </c>
      <c r="T156" s="49">
        <v>68.999982601415098</v>
      </c>
      <c r="U156" s="49">
        <v>73.900000000000006</v>
      </c>
      <c r="V156" s="49">
        <v>78.78</v>
      </c>
      <c r="W156" s="50" t="s">
        <v>450</v>
      </c>
      <c r="X156" s="44">
        <f t="shared" si="10"/>
        <v>49.75360009018592</v>
      </c>
    </row>
    <row r="157" spans="1:24" ht="20.100000000000001" customHeight="1" x14ac:dyDescent="0.25">
      <c r="A157" s="36" t="s">
        <v>261</v>
      </c>
      <c r="B157" s="11" t="s">
        <v>259</v>
      </c>
      <c r="C157" s="20">
        <v>60882142857.142845</v>
      </c>
      <c r="D157" s="21">
        <v>79712087912.087906</v>
      </c>
      <c r="E157" s="21">
        <v>115270054945.05495</v>
      </c>
      <c r="F157" s="21">
        <v>97798351648.351624</v>
      </c>
      <c r="G157" s="21">
        <v>125122306346.15385</v>
      </c>
      <c r="H157" s="21">
        <v>169804735989.01096</v>
      </c>
      <c r="I157" s="21">
        <v>190289835164.83514</v>
      </c>
      <c r="J157" s="21">
        <v>201885439560.43954</v>
      </c>
      <c r="K157" s="21">
        <v>210109340659.34064</v>
      </c>
      <c r="L157" s="22">
        <v>166907692307.69229</v>
      </c>
      <c r="M157" s="23">
        <f t="shared" si="9"/>
        <v>141778198739.01099</v>
      </c>
      <c r="N157" s="48">
        <v>28.974112713582901</v>
      </c>
      <c r="O157" s="49">
        <v>37</v>
      </c>
      <c r="P157" s="49">
        <v>44.3</v>
      </c>
      <c r="Q157" s="49">
        <v>53.1</v>
      </c>
      <c r="R157" s="49">
        <v>69</v>
      </c>
      <c r="S157" s="49">
        <v>69</v>
      </c>
      <c r="T157" s="49">
        <v>69.3</v>
      </c>
      <c r="U157" s="49">
        <v>85.3</v>
      </c>
      <c r="V157" s="49">
        <v>91.49</v>
      </c>
      <c r="W157" s="50" t="s">
        <v>450</v>
      </c>
      <c r="X157" s="44">
        <f t="shared" si="10"/>
        <v>60.829345857064773</v>
      </c>
    </row>
    <row r="158" spans="1:24" ht="20.100000000000001" customHeight="1" x14ac:dyDescent="0.25">
      <c r="A158" s="36" t="s">
        <v>317</v>
      </c>
      <c r="B158" s="11" t="s">
        <v>109</v>
      </c>
      <c r="C158" s="20">
        <v>123533036667.85332</v>
      </c>
      <c r="D158" s="21">
        <v>171536685395.5625</v>
      </c>
      <c r="E158" s="21">
        <v>208181626900.63123</v>
      </c>
      <c r="F158" s="21">
        <v>167422949529.40018</v>
      </c>
      <c r="G158" s="21">
        <v>167998080493.40756</v>
      </c>
      <c r="H158" s="21">
        <v>185362855081.02081</v>
      </c>
      <c r="I158" s="21">
        <v>171664638717.49039</v>
      </c>
      <c r="J158" s="21">
        <v>191549024910.60428</v>
      </c>
      <c r="K158" s="21">
        <v>199324435686.134</v>
      </c>
      <c r="L158" s="22">
        <v>177954489851.96097</v>
      </c>
      <c r="M158" s="23">
        <f t="shared" si="9"/>
        <v>176452782323.40656</v>
      </c>
      <c r="N158" s="48">
        <v>24.66</v>
      </c>
      <c r="O158" s="49">
        <v>28.3</v>
      </c>
      <c r="P158" s="49">
        <v>32.42</v>
      </c>
      <c r="Q158" s="49">
        <v>36.6</v>
      </c>
      <c r="R158" s="49">
        <v>39.93</v>
      </c>
      <c r="S158" s="49">
        <v>40.009996781000801</v>
      </c>
      <c r="T158" s="49">
        <v>45.879994252942403</v>
      </c>
      <c r="U158" s="49">
        <v>49.764499999999998</v>
      </c>
      <c r="V158" s="49">
        <v>54.08</v>
      </c>
      <c r="W158" s="50" t="s">
        <v>450</v>
      </c>
      <c r="X158" s="44">
        <f t="shared" si="10"/>
        <v>39.071610114882581</v>
      </c>
    </row>
    <row r="159" spans="1:24" ht="20.100000000000001" customHeight="1" x14ac:dyDescent="0.25">
      <c r="A159" s="36" t="s">
        <v>6</v>
      </c>
      <c r="B159" s="11" t="s">
        <v>14</v>
      </c>
      <c r="C159" s="20">
        <v>989930542278.69519</v>
      </c>
      <c r="D159" s="21">
        <v>1299705764823.6177</v>
      </c>
      <c r="E159" s="21">
        <v>1660846387624.7842</v>
      </c>
      <c r="F159" s="21">
        <v>1222644282201.8625</v>
      </c>
      <c r="G159" s="21">
        <v>1524917468442.0066</v>
      </c>
      <c r="H159" s="21">
        <v>2031771419408.9641</v>
      </c>
      <c r="I159" s="21">
        <v>2170145829223.9248</v>
      </c>
      <c r="J159" s="21">
        <v>2230628062254.4146</v>
      </c>
      <c r="K159" s="21">
        <v>2030972571014.2737</v>
      </c>
      <c r="L159" s="22">
        <v>1326015096948.1946</v>
      </c>
      <c r="M159" s="23">
        <f t="shared" si="9"/>
        <v>1648757742422.0737</v>
      </c>
      <c r="N159" s="48">
        <v>18.023277461721602</v>
      </c>
      <c r="O159" s="49">
        <v>24.66</v>
      </c>
      <c r="P159" s="49">
        <v>26.83</v>
      </c>
      <c r="Q159" s="49">
        <v>29</v>
      </c>
      <c r="R159" s="49">
        <v>43</v>
      </c>
      <c r="S159" s="49">
        <v>49</v>
      </c>
      <c r="T159" s="49">
        <v>63.8</v>
      </c>
      <c r="U159" s="49">
        <v>67.97</v>
      </c>
      <c r="V159" s="49">
        <v>70.52</v>
      </c>
      <c r="W159" s="50" t="s">
        <v>450</v>
      </c>
      <c r="X159" s="44">
        <f t="shared" si="10"/>
        <v>43.64480860685795</v>
      </c>
    </row>
    <row r="160" spans="1:24" ht="20.100000000000001" customHeight="1" x14ac:dyDescent="0.25">
      <c r="A160" s="36" t="s">
        <v>280</v>
      </c>
      <c r="B160" s="11" t="s">
        <v>412</v>
      </c>
      <c r="C160" s="20">
        <v>3110328010.9144239</v>
      </c>
      <c r="D160" s="21">
        <v>3775447705.9355884</v>
      </c>
      <c r="E160" s="21">
        <v>4796573531.2162209</v>
      </c>
      <c r="F160" s="21">
        <v>5308990459.4784307</v>
      </c>
      <c r="G160" s="21">
        <v>5698548987.88591</v>
      </c>
      <c r="H160" s="21">
        <v>6406727230.1732531</v>
      </c>
      <c r="I160" s="21">
        <v>7219657132.2154446</v>
      </c>
      <c r="J160" s="21">
        <v>7522006198.2320814</v>
      </c>
      <c r="K160" s="21">
        <v>7912161659.761797</v>
      </c>
      <c r="L160" s="22">
        <v>8095980013.7341776</v>
      </c>
      <c r="M160" s="23">
        <f t="shared" si="9"/>
        <v>5984642092.9547319</v>
      </c>
      <c r="N160" s="48" t="s">
        <v>450</v>
      </c>
      <c r="O160" s="49">
        <v>2.11538717825754</v>
      </c>
      <c r="P160" s="49">
        <v>4.5</v>
      </c>
      <c r="Q160" s="49">
        <v>7.7</v>
      </c>
      <c r="R160" s="49">
        <v>8</v>
      </c>
      <c r="S160" s="49">
        <v>7</v>
      </c>
      <c r="T160" s="49">
        <v>8.0238542769476506</v>
      </c>
      <c r="U160" s="49">
        <v>9</v>
      </c>
      <c r="V160" s="49">
        <v>10.6</v>
      </c>
      <c r="W160" s="50" t="s">
        <v>450</v>
      </c>
      <c r="X160" s="44">
        <f t="shared" si="10"/>
        <v>7.117405181900649</v>
      </c>
    </row>
    <row r="161" spans="1:24" ht="20.100000000000001" customHeight="1" x14ac:dyDescent="0.25">
      <c r="A161" s="36" t="s">
        <v>356</v>
      </c>
      <c r="B161" s="11" t="s">
        <v>288</v>
      </c>
      <c r="C161" s="20">
        <v>505832439.82297701</v>
      </c>
      <c r="D161" s="21">
        <v>570469196.66743088</v>
      </c>
      <c r="E161" s="21">
        <v>619260721.57930565</v>
      </c>
      <c r="F161" s="21">
        <v>586153251.79434597</v>
      </c>
      <c r="G161" s="21">
        <v>656789149.59552455</v>
      </c>
      <c r="H161" s="21">
        <v>762098381.87702274</v>
      </c>
      <c r="I161" s="21">
        <v>804209309.42721283</v>
      </c>
      <c r="J161" s="21">
        <v>795753602.49253523</v>
      </c>
      <c r="K161" s="21">
        <v>800418989.62175143</v>
      </c>
      <c r="L161" s="22">
        <v>761037916.35753047</v>
      </c>
      <c r="M161" s="23">
        <f t="shared" si="9"/>
        <v>686202295.92356372</v>
      </c>
      <c r="N161" s="48">
        <v>4.4691738732095398</v>
      </c>
      <c r="O161" s="49">
        <v>4.74998323535329</v>
      </c>
      <c r="P161" s="49">
        <v>5.0316153162370201</v>
      </c>
      <c r="Q161" s="49">
        <v>6</v>
      </c>
      <c r="R161" s="49">
        <v>7</v>
      </c>
      <c r="S161" s="49">
        <v>11</v>
      </c>
      <c r="T161" s="49">
        <v>12.92249</v>
      </c>
      <c r="U161" s="49">
        <v>15.3</v>
      </c>
      <c r="V161" s="49">
        <v>21.2</v>
      </c>
      <c r="W161" s="50" t="s">
        <v>450</v>
      </c>
      <c r="X161" s="44">
        <f t="shared" si="10"/>
        <v>9.7414736027555389</v>
      </c>
    </row>
    <row r="162" spans="1:24" ht="20.100000000000001" customHeight="1" x14ac:dyDescent="0.25">
      <c r="A162" s="36" t="s">
        <v>306</v>
      </c>
      <c r="B162" s="11" t="s">
        <v>243</v>
      </c>
      <c r="C162" s="20">
        <v>134441116.92617169</v>
      </c>
      <c r="D162" s="21">
        <v>145827429.56924096</v>
      </c>
      <c r="E162" s="21">
        <v>189595284.42234924</v>
      </c>
      <c r="F162" s="21">
        <v>192558289.70497137</v>
      </c>
      <c r="G162" s="21">
        <v>195176113.35413885</v>
      </c>
      <c r="H162" s="21">
        <v>239986643.47300491</v>
      </c>
      <c r="I162" s="21">
        <v>265592759.78985998</v>
      </c>
      <c r="J162" s="21">
        <v>305632896.17309499</v>
      </c>
      <c r="K162" s="21">
        <v>337413477.24083668</v>
      </c>
      <c r="L162" s="22" t="s">
        <v>450</v>
      </c>
      <c r="M162" s="23">
        <f t="shared" si="9"/>
        <v>222913778.96151873</v>
      </c>
      <c r="N162" s="48">
        <v>14.182019777471201</v>
      </c>
      <c r="O162" s="49">
        <v>14.590483198741399</v>
      </c>
      <c r="P162" s="49">
        <v>15.48</v>
      </c>
      <c r="Q162" s="49">
        <v>16.41</v>
      </c>
      <c r="R162" s="49">
        <v>18.75</v>
      </c>
      <c r="S162" s="49">
        <v>20.161200000000001</v>
      </c>
      <c r="T162" s="49">
        <v>21.572399999999998</v>
      </c>
      <c r="U162" s="49">
        <v>23</v>
      </c>
      <c r="V162" s="49">
        <v>24.41</v>
      </c>
      <c r="W162" s="50" t="s">
        <v>450</v>
      </c>
      <c r="X162" s="44">
        <f t="shared" si="10"/>
        <v>18.728455886245843</v>
      </c>
    </row>
    <row r="163" spans="1:24" ht="20.100000000000001" customHeight="1" x14ac:dyDescent="0.25">
      <c r="A163" s="36" t="s">
        <v>347</v>
      </c>
      <c r="B163" s="11" t="s">
        <v>285</v>
      </c>
      <c r="C163" s="20">
        <v>376900133511.34845</v>
      </c>
      <c r="D163" s="21">
        <v>415964509673.11536</v>
      </c>
      <c r="E163" s="21">
        <v>519796800000</v>
      </c>
      <c r="F163" s="21">
        <v>429097866666.66669</v>
      </c>
      <c r="G163" s="21">
        <v>526811466666.66669</v>
      </c>
      <c r="H163" s="21">
        <v>669506666666.66663</v>
      </c>
      <c r="I163" s="21">
        <v>733955733333.33337</v>
      </c>
      <c r="J163" s="21">
        <v>744335733333.33337</v>
      </c>
      <c r="K163" s="21">
        <v>753831466666.66663</v>
      </c>
      <c r="L163" s="22">
        <v>646001866666.66663</v>
      </c>
      <c r="M163" s="23">
        <f t="shared" si="9"/>
        <v>581620224318.44653</v>
      </c>
      <c r="N163" s="48">
        <v>19.459554351363401</v>
      </c>
      <c r="O163" s="49">
        <v>30</v>
      </c>
      <c r="P163" s="49">
        <v>36</v>
      </c>
      <c r="Q163" s="49">
        <v>38</v>
      </c>
      <c r="R163" s="49">
        <v>41</v>
      </c>
      <c r="S163" s="49">
        <v>47.5</v>
      </c>
      <c r="T163" s="49">
        <v>54</v>
      </c>
      <c r="U163" s="49">
        <v>60.5</v>
      </c>
      <c r="V163" s="49">
        <v>63.7</v>
      </c>
      <c r="W163" s="50" t="s">
        <v>450</v>
      </c>
      <c r="X163" s="44">
        <f t="shared" si="10"/>
        <v>43.351061594595933</v>
      </c>
    </row>
    <row r="164" spans="1:24" ht="20.100000000000001" customHeight="1" x14ac:dyDescent="0.25">
      <c r="A164" s="36" t="s">
        <v>183</v>
      </c>
      <c r="B164" s="11" t="s">
        <v>175</v>
      </c>
      <c r="C164" s="20">
        <v>9358710935.4336605</v>
      </c>
      <c r="D164" s="21">
        <v>11284603070.56529</v>
      </c>
      <c r="E164" s="21">
        <v>13386345214.538549</v>
      </c>
      <c r="F164" s="21">
        <v>12812994418.940149</v>
      </c>
      <c r="G164" s="21">
        <v>12932428287.604717</v>
      </c>
      <c r="H164" s="21">
        <v>14440676929.323805</v>
      </c>
      <c r="I164" s="21">
        <v>14045681414.365662</v>
      </c>
      <c r="J164" s="21">
        <v>14951667193.547081</v>
      </c>
      <c r="K164" s="21">
        <v>15657551477.200325</v>
      </c>
      <c r="L164" s="22">
        <v>13779570705.755232</v>
      </c>
      <c r="M164" s="23">
        <f t="shared" si="9"/>
        <v>13265022964.727446</v>
      </c>
      <c r="N164" s="48">
        <v>5.6117386521795201</v>
      </c>
      <c r="O164" s="49">
        <v>6.89</v>
      </c>
      <c r="P164" s="49">
        <v>7.12</v>
      </c>
      <c r="Q164" s="49">
        <v>7.5</v>
      </c>
      <c r="R164" s="49">
        <v>8</v>
      </c>
      <c r="S164" s="49">
        <v>9.8000000000000007</v>
      </c>
      <c r="T164" s="49">
        <v>10.8</v>
      </c>
      <c r="U164" s="49">
        <v>13.1</v>
      </c>
      <c r="V164" s="49">
        <v>17.7</v>
      </c>
      <c r="W164" s="50" t="s">
        <v>450</v>
      </c>
      <c r="X164" s="44">
        <f t="shared" si="10"/>
        <v>9.6135265169088342</v>
      </c>
    </row>
    <row r="165" spans="1:24" ht="20.100000000000001" customHeight="1" x14ac:dyDescent="0.25">
      <c r="A165" s="36" t="s">
        <v>431</v>
      </c>
      <c r="B165" s="11" t="s">
        <v>158</v>
      </c>
      <c r="C165" s="20">
        <v>30607991862.484329</v>
      </c>
      <c r="D165" s="21">
        <v>40289556656.145485</v>
      </c>
      <c r="E165" s="21">
        <v>49259526052.742561</v>
      </c>
      <c r="F165" s="21">
        <v>42616653299.911514</v>
      </c>
      <c r="G165" s="21">
        <v>39460357730.522369</v>
      </c>
      <c r="H165" s="21">
        <v>46466728666.610313</v>
      </c>
      <c r="I165" s="21">
        <v>40742313861.137413</v>
      </c>
      <c r="J165" s="21">
        <v>45519650911.413841</v>
      </c>
      <c r="K165" s="21">
        <v>44210806365.681694</v>
      </c>
      <c r="L165" s="22">
        <v>36513027127.672279</v>
      </c>
      <c r="M165" s="23">
        <f t="shared" si="9"/>
        <v>41568661253.432175</v>
      </c>
      <c r="N165" s="48">
        <v>27.2</v>
      </c>
      <c r="O165" s="49">
        <v>33.15</v>
      </c>
      <c r="P165" s="49">
        <v>35.6</v>
      </c>
      <c r="Q165" s="49">
        <v>38.1</v>
      </c>
      <c r="R165" s="49">
        <v>40.9</v>
      </c>
      <c r="S165" s="49">
        <v>42.2</v>
      </c>
      <c r="T165" s="49">
        <v>48.1</v>
      </c>
      <c r="U165" s="49">
        <v>51.5</v>
      </c>
      <c r="V165" s="49">
        <v>53.5</v>
      </c>
      <c r="W165" s="50" t="s">
        <v>450</v>
      </c>
      <c r="X165" s="44">
        <f t="shared" si="10"/>
        <v>41.138888888888886</v>
      </c>
    </row>
    <row r="166" spans="1:24" ht="20.100000000000001" customHeight="1" x14ac:dyDescent="0.25">
      <c r="A166" s="36" t="s">
        <v>232</v>
      </c>
      <c r="B166" s="11" t="s">
        <v>83</v>
      </c>
      <c r="C166" s="20">
        <v>1016418229.2515897</v>
      </c>
      <c r="D166" s="21">
        <v>1033561654.0567966</v>
      </c>
      <c r="E166" s="21">
        <v>967199593.96015728</v>
      </c>
      <c r="F166" s="21">
        <v>847397850.09441662</v>
      </c>
      <c r="G166" s="21">
        <v>969936525.29872894</v>
      </c>
      <c r="H166" s="21">
        <v>1065826669.8974236</v>
      </c>
      <c r="I166" s="21">
        <v>1134267367.1920607</v>
      </c>
      <c r="J166" s="21">
        <v>1411061260.7083919</v>
      </c>
      <c r="K166" s="21">
        <v>1422530791.5587981</v>
      </c>
      <c r="L166" s="22">
        <v>1437722206.387543</v>
      </c>
      <c r="M166" s="23">
        <f t="shared" si="9"/>
        <v>1130592214.8405907</v>
      </c>
      <c r="N166" s="48">
        <v>34.951971170649998</v>
      </c>
      <c r="O166" s="49">
        <v>38.380000000000003</v>
      </c>
      <c r="P166" s="49">
        <v>40.44</v>
      </c>
      <c r="Q166" s="49" t="s">
        <v>450</v>
      </c>
      <c r="R166" s="49">
        <v>41</v>
      </c>
      <c r="S166" s="49">
        <v>43.164004460000001</v>
      </c>
      <c r="T166" s="49">
        <v>47.076000000000001</v>
      </c>
      <c r="U166" s="49">
        <v>50.4</v>
      </c>
      <c r="V166" s="49">
        <v>54.26</v>
      </c>
      <c r="W166" s="50" t="s">
        <v>450</v>
      </c>
      <c r="X166" s="44">
        <f t="shared" si="10"/>
        <v>43.708996953831246</v>
      </c>
    </row>
    <row r="167" spans="1:24" ht="20.100000000000001" customHeight="1" x14ac:dyDescent="0.25">
      <c r="A167" s="36" t="s">
        <v>126</v>
      </c>
      <c r="B167" s="11" t="s">
        <v>233</v>
      </c>
      <c r="C167" s="20">
        <v>1885112201.8527782</v>
      </c>
      <c r="D167" s="21">
        <v>2158496872.8579645</v>
      </c>
      <c r="E167" s="21">
        <v>2505458705.0333843</v>
      </c>
      <c r="F167" s="21">
        <v>2489985963.1814213</v>
      </c>
      <c r="G167" s="21">
        <v>2616610911.0823483</v>
      </c>
      <c r="H167" s="21">
        <v>2985556819.4144111</v>
      </c>
      <c r="I167" s="21">
        <v>3853432409.2928896</v>
      </c>
      <c r="J167" s="21">
        <v>4958754472.4202719</v>
      </c>
      <c r="K167" s="21">
        <v>5005662070.7210503</v>
      </c>
      <c r="L167" s="22">
        <v>4474689705.7678299</v>
      </c>
      <c r="M167" s="23">
        <f t="shared" si="9"/>
        <v>3293376013.1624351</v>
      </c>
      <c r="N167" s="48">
        <v>0.227669467190838</v>
      </c>
      <c r="O167" s="49">
        <v>0.23983469854623299</v>
      </c>
      <c r="P167" s="49">
        <v>0.25</v>
      </c>
      <c r="Q167" s="49">
        <v>0.26</v>
      </c>
      <c r="R167" s="49">
        <v>0.57999999999999996</v>
      </c>
      <c r="S167" s="49">
        <v>0.9</v>
      </c>
      <c r="T167" s="49">
        <v>1.3</v>
      </c>
      <c r="U167" s="49">
        <v>1.7</v>
      </c>
      <c r="V167" s="49">
        <v>2.1</v>
      </c>
      <c r="W167" s="50" t="s">
        <v>450</v>
      </c>
      <c r="X167" s="44">
        <f t="shared" si="10"/>
        <v>0.83972268508189685</v>
      </c>
    </row>
    <row r="168" spans="1:24" ht="20.100000000000001" customHeight="1" x14ac:dyDescent="0.25">
      <c r="A168" s="36" t="s">
        <v>116</v>
      </c>
      <c r="B168" s="11" t="s">
        <v>142</v>
      </c>
      <c r="C168" s="20">
        <v>147797218201.27133</v>
      </c>
      <c r="D168" s="21">
        <v>179981288567.44739</v>
      </c>
      <c r="E168" s="21">
        <v>192225881687.7518</v>
      </c>
      <c r="F168" s="21">
        <v>192408387762.11758</v>
      </c>
      <c r="G168" s="21">
        <v>236421782178.21777</v>
      </c>
      <c r="H168" s="21">
        <v>275221020830.02069</v>
      </c>
      <c r="I168" s="21">
        <v>289268624469.87274</v>
      </c>
      <c r="J168" s="21">
        <v>300288499960.04156</v>
      </c>
      <c r="K168" s="21">
        <v>306344408491.83179</v>
      </c>
      <c r="L168" s="22">
        <v>292739307535.64154</v>
      </c>
      <c r="M168" s="23">
        <f t="shared" si="9"/>
        <v>241269641968.42145</v>
      </c>
      <c r="N168" s="48">
        <v>59</v>
      </c>
      <c r="O168" s="49">
        <v>69.900000000000006</v>
      </c>
      <c r="P168" s="49">
        <v>69</v>
      </c>
      <c r="Q168" s="49">
        <v>69</v>
      </c>
      <c r="R168" s="49">
        <v>71</v>
      </c>
      <c r="S168" s="49">
        <v>71</v>
      </c>
      <c r="T168" s="49">
        <v>72</v>
      </c>
      <c r="U168" s="49">
        <v>81</v>
      </c>
      <c r="V168" s="49">
        <v>82</v>
      </c>
      <c r="W168" s="50" t="s">
        <v>450</v>
      </c>
      <c r="X168" s="44">
        <f t="shared" si="10"/>
        <v>71.544444444444437</v>
      </c>
    </row>
    <row r="169" spans="1:24" ht="20.100000000000001" customHeight="1" x14ac:dyDescent="0.25">
      <c r="A169" s="36" t="s">
        <v>90</v>
      </c>
      <c r="B169" s="11" t="s">
        <v>351</v>
      </c>
      <c r="C169" s="20">
        <v>70388970016.309128</v>
      </c>
      <c r="D169" s="21">
        <v>86072414453.873535</v>
      </c>
      <c r="E169" s="21">
        <v>100076967921.48822</v>
      </c>
      <c r="F169" s="21">
        <v>88661433731.592102</v>
      </c>
      <c r="G169" s="21">
        <v>89254437086.092728</v>
      </c>
      <c r="H169" s="21">
        <v>97919794273.00528</v>
      </c>
      <c r="I169" s="21">
        <v>93049717829.536987</v>
      </c>
      <c r="J169" s="21">
        <v>98028544875.199158</v>
      </c>
      <c r="K169" s="21">
        <v>100252753084.78174</v>
      </c>
      <c r="L169" s="22">
        <v>86581789952.312302</v>
      </c>
      <c r="M169" s="23">
        <f t="shared" si="9"/>
        <v>91028682322.419113</v>
      </c>
      <c r="N169" s="48">
        <v>56.08</v>
      </c>
      <c r="O169" s="49">
        <v>61.8</v>
      </c>
      <c r="P169" s="49">
        <v>66.05</v>
      </c>
      <c r="Q169" s="49">
        <v>70</v>
      </c>
      <c r="R169" s="49">
        <v>75.709999999999994</v>
      </c>
      <c r="S169" s="49">
        <v>74.439997174675696</v>
      </c>
      <c r="T169" s="49">
        <v>76.709990118112103</v>
      </c>
      <c r="U169" s="49">
        <v>77.882599999999996</v>
      </c>
      <c r="V169" s="49">
        <v>79.98</v>
      </c>
      <c r="W169" s="50" t="s">
        <v>450</v>
      </c>
      <c r="X169" s="44">
        <f t="shared" si="10"/>
        <v>70.961398588087533</v>
      </c>
    </row>
    <row r="170" spans="1:24" ht="20.100000000000001" customHeight="1" x14ac:dyDescent="0.25">
      <c r="A170" s="36" t="s">
        <v>15</v>
      </c>
      <c r="B170" s="11" t="s">
        <v>12</v>
      </c>
      <c r="C170" s="20">
        <v>39587730523.1464</v>
      </c>
      <c r="D170" s="21">
        <v>48114700246.372841</v>
      </c>
      <c r="E170" s="21">
        <v>55589863776.182808</v>
      </c>
      <c r="F170" s="21">
        <v>50244790219.505417</v>
      </c>
      <c r="G170" s="21">
        <v>48016423841.059601</v>
      </c>
      <c r="H170" s="21">
        <v>51287600778.426476</v>
      </c>
      <c r="I170" s="21">
        <v>46240004973.277077</v>
      </c>
      <c r="J170" s="21">
        <v>47675792660.25811</v>
      </c>
      <c r="K170" s="21">
        <v>49491396798.061897</v>
      </c>
      <c r="L170" s="22">
        <v>42746980843.090355</v>
      </c>
      <c r="M170" s="23">
        <f t="shared" si="9"/>
        <v>47899528465.938095</v>
      </c>
      <c r="N170" s="48">
        <v>54.01</v>
      </c>
      <c r="O170" s="49">
        <v>56.74</v>
      </c>
      <c r="P170" s="49">
        <v>58</v>
      </c>
      <c r="Q170" s="49">
        <v>64</v>
      </c>
      <c r="R170" s="49">
        <v>70</v>
      </c>
      <c r="S170" s="49">
        <v>67.339994809239599</v>
      </c>
      <c r="T170" s="49">
        <v>68.349974528782496</v>
      </c>
      <c r="U170" s="49">
        <v>72.675600000000003</v>
      </c>
      <c r="V170" s="49">
        <v>71.59</v>
      </c>
      <c r="W170" s="50" t="s">
        <v>450</v>
      </c>
      <c r="X170" s="44">
        <f t="shared" si="10"/>
        <v>64.745063259780238</v>
      </c>
    </row>
    <row r="171" spans="1:24" ht="20.100000000000001" customHeight="1" x14ac:dyDescent="0.25">
      <c r="A171" s="36" t="s">
        <v>281</v>
      </c>
      <c r="B171" s="11" t="s">
        <v>382</v>
      </c>
      <c r="C171" s="20">
        <v>456707934.95231611</v>
      </c>
      <c r="D171" s="21">
        <v>516074228.9597491</v>
      </c>
      <c r="E171" s="21">
        <v>608292551.49952459</v>
      </c>
      <c r="F171" s="21">
        <v>597762270.79406285</v>
      </c>
      <c r="G171" s="21">
        <v>671585231.57986116</v>
      </c>
      <c r="H171" s="21">
        <v>886503123.81832719</v>
      </c>
      <c r="I171" s="21">
        <v>1025124684.3586373</v>
      </c>
      <c r="J171" s="21">
        <v>1059695156.1879458</v>
      </c>
      <c r="K171" s="21">
        <v>1158190175.3149023</v>
      </c>
      <c r="L171" s="22">
        <v>1156834750.5274994</v>
      </c>
      <c r="M171" s="23">
        <f t="shared" si="9"/>
        <v>813677010.79928267</v>
      </c>
      <c r="N171" s="48">
        <v>1.6463479885743499</v>
      </c>
      <c r="O171" s="49">
        <v>2</v>
      </c>
      <c r="P171" s="49">
        <v>3</v>
      </c>
      <c r="Q171" s="49">
        <v>4</v>
      </c>
      <c r="R171" s="49">
        <v>5</v>
      </c>
      <c r="S171" s="49">
        <v>6</v>
      </c>
      <c r="T171" s="49">
        <v>6.9973999999999998</v>
      </c>
      <c r="U171" s="49">
        <v>8</v>
      </c>
      <c r="V171" s="49">
        <v>9</v>
      </c>
      <c r="W171" s="50" t="s">
        <v>450</v>
      </c>
      <c r="X171" s="44">
        <f t="shared" si="10"/>
        <v>5.071527554286039</v>
      </c>
    </row>
    <row r="172" spans="1:24" ht="20.100000000000001" customHeight="1" x14ac:dyDescent="0.25">
      <c r="A172" s="36" t="s">
        <v>87</v>
      </c>
      <c r="B172" s="11" t="s">
        <v>410</v>
      </c>
      <c r="C172" s="20">
        <v>271638630111.49673</v>
      </c>
      <c r="D172" s="21">
        <v>299415359539.55774</v>
      </c>
      <c r="E172" s="21">
        <v>286769850239.67462</v>
      </c>
      <c r="F172" s="21">
        <v>295936471258.12811</v>
      </c>
      <c r="G172" s="21">
        <v>375349442837.23981</v>
      </c>
      <c r="H172" s="21">
        <v>416596716626.95734</v>
      </c>
      <c r="I172" s="21">
        <v>397386418270.40186</v>
      </c>
      <c r="J172" s="21">
        <v>366057913372.20746</v>
      </c>
      <c r="K172" s="21">
        <v>349873026988.6756</v>
      </c>
      <c r="L172" s="22">
        <v>312797576593.59351</v>
      </c>
      <c r="M172" s="23">
        <f t="shared" ref="M172:M203" si="11">IF(SUM(C172:L172)=0,"",(SUM(C172:L172))/(COUNT(C172:L172)))</f>
        <v>337182140583.79327</v>
      </c>
      <c r="N172" s="48">
        <v>7.6071396747738103</v>
      </c>
      <c r="O172" s="49">
        <v>8.0653751735550401</v>
      </c>
      <c r="P172" s="49">
        <v>8.43</v>
      </c>
      <c r="Q172" s="49">
        <v>10</v>
      </c>
      <c r="R172" s="49">
        <v>24</v>
      </c>
      <c r="S172" s="49">
        <v>33.97</v>
      </c>
      <c r="T172" s="49">
        <v>41</v>
      </c>
      <c r="U172" s="49">
        <v>46.5</v>
      </c>
      <c r="V172" s="49">
        <v>49</v>
      </c>
      <c r="W172" s="50" t="s">
        <v>450</v>
      </c>
      <c r="X172" s="44">
        <f t="shared" ref="X172:X203" si="12">IF(SUM(N172:W172)=0,"",(SUM(N172:W172))/(COUNT(N172:W172)))</f>
        <v>25.396946094258762</v>
      </c>
    </row>
    <row r="173" spans="1:24" ht="20.100000000000001" customHeight="1" x14ac:dyDescent="0.25">
      <c r="A173" s="36" t="s">
        <v>61</v>
      </c>
      <c r="B173" s="11" t="s">
        <v>208</v>
      </c>
      <c r="C173" s="20" t="s">
        <v>450</v>
      </c>
      <c r="D173" s="21" t="s">
        <v>450</v>
      </c>
      <c r="E173" s="21">
        <v>15550136278.869602</v>
      </c>
      <c r="F173" s="21">
        <v>12231362022.685946</v>
      </c>
      <c r="G173" s="21">
        <v>15727363443.099483</v>
      </c>
      <c r="H173" s="21">
        <v>17826697892.271667</v>
      </c>
      <c r="I173" s="21">
        <v>10368813559.322033</v>
      </c>
      <c r="J173" s="21">
        <v>13257635694.915251</v>
      </c>
      <c r="K173" s="21">
        <v>13282084033.898308</v>
      </c>
      <c r="L173" s="22">
        <v>9015221096.2447376</v>
      </c>
      <c r="M173" s="23">
        <f t="shared" si="11"/>
        <v>13407414252.663378</v>
      </c>
      <c r="N173" s="48" t="s">
        <v>450</v>
      </c>
      <c r="O173" s="49" t="s">
        <v>450</v>
      </c>
      <c r="P173" s="49" t="s">
        <v>450</v>
      </c>
      <c r="Q173" s="49" t="s">
        <v>450</v>
      </c>
      <c r="R173" s="49">
        <v>7</v>
      </c>
      <c r="S173" s="49" t="s">
        <v>450</v>
      </c>
      <c r="T173" s="49" t="s">
        <v>450</v>
      </c>
      <c r="U173" s="49">
        <v>14.1</v>
      </c>
      <c r="V173" s="49">
        <v>15.9</v>
      </c>
      <c r="W173" s="50" t="s">
        <v>450</v>
      </c>
      <c r="X173" s="44">
        <f t="shared" si="12"/>
        <v>12.333333333333334</v>
      </c>
    </row>
    <row r="174" spans="1:24" ht="20.100000000000001" customHeight="1" x14ac:dyDescent="0.25">
      <c r="A174" s="36" t="s">
        <v>319</v>
      </c>
      <c r="B174" s="11" t="s">
        <v>313</v>
      </c>
      <c r="C174" s="20">
        <v>1264551499184.5439</v>
      </c>
      <c r="D174" s="21">
        <v>1479341637010.676</v>
      </c>
      <c r="E174" s="21">
        <v>1634989014208.2908</v>
      </c>
      <c r="F174" s="21">
        <v>1499074742984.1624</v>
      </c>
      <c r="G174" s="21">
        <v>1431672847682.1191</v>
      </c>
      <c r="H174" s="21">
        <v>1487924659438.4209</v>
      </c>
      <c r="I174" s="21">
        <v>1339946773437.2395</v>
      </c>
      <c r="J174" s="21">
        <v>1369261671178.9983</v>
      </c>
      <c r="K174" s="21">
        <v>1381342101735.6819</v>
      </c>
      <c r="L174" s="22">
        <v>1199057336142.8413</v>
      </c>
      <c r="M174" s="23">
        <f t="shared" si="11"/>
        <v>1408716228300.2974</v>
      </c>
      <c r="N174" s="48">
        <v>50.37</v>
      </c>
      <c r="O174" s="49">
        <v>55.11</v>
      </c>
      <c r="P174" s="49">
        <v>59.6</v>
      </c>
      <c r="Q174" s="49">
        <v>62.4</v>
      </c>
      <c r="R174" s="49">
        <v>65.8</v>
      </c>
      <c r="S174" s="49">
        <v>67.599999999999994</v>
      </c>
      <c r="T174" s="49">
        <v>69.809999942002406</v>
      </c>
      <c r="U174" s="49">
        <v>71.635000000000005</v>
      </c>
      <c r="V174" s="49">
        <v>76.19</v>
      </c>
      <c r="W174" s="50" t="s">
        <v>450</v>
      </c>
      <c r="X174" s="44">
        <f t="shared" si="12"/>
        <v>64.279444438000255</v>
      </c>
    </row>
    <row r="175" spans="1:24" ht="20.100000000000001" customHeight="1" x14ac:dyDescent="0.25">
      <c r="A175" s="36" t="s">
        <v>112</v>
      </c>
      <c r="B175" s="11" t="s">
        <v>320</v>
      </c>
      <c r="C175" s="20">
        <v>28279814924.591778</v>
      </c>
      <c r="D175" s="21">
        <v>32350248410.821606</v>
      </c>
      <c r="E175" s="21">
        <v>40713812309.73159</v>
      </c>
      <c r="F175" s="21">
        <v>42066217871.534859</v>
      </c>
      <c r="G175" s="21">
        <v>56725745039.33596</v>
      </c>
      <c r="H175" s="21">
        <v>65292741296.538155</v>
      </c>
      <c r="I175" s="21">
        <v>68434399083.410004</v>
      </c>
      <c r="J175" s="21">
        <v>74294206490.589417</v>
      </c>
      <c r="K175" s="21">
        <v>80028186274.509796</v>
      </c>
      <c r="L175" s="22">
        <v>82316172384.324982</v>
      </c>
      <c r="M175" s="23">
        <f t="shared" si="11"/>
        <v>57050154408.538818</v>
      </c>
      <c r="N175" s="48">
        <v>2.53756612897332</v>
      </c>
      <c r="O175" s="49">
        <v>3.88</v>
      </c>
      <c r="P175" s="49">
        <v>5.8</v>
      </c>
      <c r="Q175" s="49">
        <v>8.7799999999999994</v>
      </c>
      <c r="R175" s="49">
        <v>12</v>
      </c>
      <c r="S175" s="49">
        <v>15</v>
      </c>
      <c r="T175" s="49">
        <v>18.285399999999999</v>
      </c>
      <c r="U175" s="49">
        <v>21.9</v>
      </c>
      <c r="V175" s="49">
        <v>25.8</v>
      </c>
      <c r="W175" s="50" t="s">
        <v>450</v>
      </c>
      <c r="X175" s="44">
        <f t="shared" si="12"/>
        <v>12.664774014330368</v>
      </c>
    </row>
    <row r="176" spans="1:24" ht="20.100000000000001" customHeight="1" x14ac:dyDescent="0.25">
      <c r="A176" s="36" t="s">
        <v>343</v>
      </c>
      <c r="B176" s="11" t="s">
        <v>428</v>
      </c>
      <c r="C176" s="20">
        <v>636071000</v>
      </c>
      <c r="D176" s="21">
        <v>684148703.70370352</v>
      </c>
      <c r="E176" s="21">
        <v>734660333.33333337</v>
      </c>
      <c r="F176" s="21">
        <v>708891296.29629624</v>
      </c>
      <c r="G176" s="21">
        <v>692457407.4074074</v>
      </c>
      <c r="H176" s="21">
        <v>728050629.62962961</v>
      </c>
      <c r="I176" s="21">
        <v>731919888.88888896</v>
      </c>
      <c r="J176" s="21">
        <v>787290370.37037027</v>
      </c>
      <c r="K176" s="21">
        <v>864766185.18518507</v>
      </c>
      <c r="L176" s="22">
        <v>921888851.85185182</v>
      </c>
      <c r="M176" s="23">
        <f t="shared" si="11"/>
        <v>749014466.66666663</v>
      </c>
      <c r="N176" s="48">
        <v>38.5</v>
      </c>
      <c r="O176" s="49">
        <v>43.5</v>
      </c>
      <c r="P176" s="49">
        <v>49.2</v>
      </c>
      <c r="Q176" s="49">
        <v>55.7</v>
      </c>
      <c r="R176" s="49">
        <v>63</v>
      </c>
      <c r="S176" s="49">
        <v>63.2</v>
      </c>
      <c r="T176" s="49">
        <v>64</v>
      </c>
      <c r="U176" s="49">
        <v>64.599999999999994</v>
      </c>
      <c r="V176" s="49">
        <v>65.400000000000006</v>
      </c>
      <c r="W176" s="50" t="s">
        <v>450</v>
      </c>
      <c r="X176" s="44">
        <f t="shared" si="12"/>
        <v>56.344444444444434</v>
      </c>
    </row>
    <row r="177" spans="1:24" ht="20.100000000000001" customHeight="1" x14ac:dyDescent="0.25">
      <c r="A177" s="36" t="s">
        <v>0</v>
      </c>
      <c r="B177" s="11" t="s">
        <v>353</v>
      </c>
      <c r="C177" s="20">
        <v>1074708501.4074075</v>
      </c>
      <c r="D177" s="21">
        <v>1173341555.5555556</v>
      </c>
      <c r="E177" s="21">
        <v>1194493407.4074073</v>
      </c>
      <c r="F177" s="21">
        <v>1186800333.3333333</v>
      </c>
      <c r="G177" s="21">
        <v>1249497000</v>
      </c>
      <c r="H177" s="21">
        <v>1290025296.2962961</v>
      </c>
      <c r="I177" s="21">
        <v>1311133148.1481481</v>
      </c>
      <c r="J177" s="21">
        <v>1334385777.7777779</v>
      </c>
      <c r="K177" s="21">
        <v>1404430555.5555556</v>
      </c>
      <c r="L177" s="22">
        <v>1436390325.9259257</v>
      </c>
      <c r="M177" s="23">
        <f t="shared" si="11"/>
        <v>1265520590.1407409</v>
      </c>
      <c r="N177" s="48">
        <v>24.5</v>
      </c>
      <c r="O177" s="49">
        <v>27.9</v>
      </c>
      <c r="P177" s="49">
        <v>32</v>
      </c>
      <c r="Q177" s="49">
        <v>36</v>
      </c>
      <c r="R177" s="49">
        <v>43.3</v>
      </c>
      <c r="S177" s="49">
        <v>44</v>
      </c>
      <c r="T177" s="49">
        <v>45.9</v>
      </c>
      <c r="U177" s="49">
        <v>46.2</v>
      </c>
      <c r="V177" s="49">
        <v>51</v>
      </c>
      <c r="W177" s="50" t="s">
        <v>450</v>
      </c>
      <c r="X177" s="44">
        <f t="shared" si="12"/>
        <v>38.977777777777781</v>
      </c>
    </row>
    <row r="178" spans="1:24" ht="20.100000000000001" customHeight="1" x14ac:dyDescent="0.25">
      <c r="A178" s="36" t="s">
        <v>342</v>
      </c>
      <c r="B178" s="11" t="s">
        <v>236</v>
      </c>
      <c r="C178" s="20">
        <v>610778296.29629624</v>
      </c>
      <c r="D178" s="21">
        <v>651436074.07407403</v>
      </c>
      <c r="E178" s="21">
        <v>695428851.8518517</v>
      </c>
      <c r="F178" s="21">
        <v>674922481.48148155</v>
      </c>
      <c r="G178" s="21">
        <v>681225962.96296287</v>
      </c>
      <c r="H178" s="21">
        <v>676129407.4074074</v>
      </c>
      <c r="I178" s="21">
        <v>692933740.74074066</v>
      </c>
      <c r="J178" s="21">
        <v>720636185.18518519</v>
      </c>
      <c r="K178" s="21">
        <v>729738560.37037027</v>
      </c>
      <c r="L178" s="22">
        <v>751373262.96296299</v>
      </c>
      <c r="M178" s="23">
        <f t="shared" si="11"/>
        <v>688460282.33333325</v>
      </c>
      <c r="N178" s="48">
        <v>12</v>
      </c>
      <c r="O178" s="49">
        <v>16</v>
      </c>
      <c r="P178" s="49">
        <v>21</v>
      </c>
      <c r="Q178" s="49">
        <v>31</v>
      </c>
      <c r="R178" s="49">
        <v>38.5</v>
      </c>
      <c r="S178" s="49">
        <v>43.01</v>
      </c>
      <c r="T178" s="49">
        <v>47.52</v>
      </c>
      <c r="U178" s="49">
        <v>52</v>
      </c>
      <c r="V178" s="49">
        <v>56.48</v>
      </c>
      <c r="W178" s="50" t="s">
        <v>450</v>
      </c>
      <c r="X178" s="44">
        <f t="shared" si="12"/>
        <v>35.278888888888886</v>
      </c>
    </row>
    <row r="179" spans="1:24" ht="20.100000000000001" customHeight="1" x14ac:dyDescent="0.25">
      <c r="A179" s="36" t="s">
        <v>80</v>
      </c>
      <c r="B179" s="11" t="s">
        <v>78</v>
      </c>
      <c r="C179" s="20">
        <v>35822408611.55883</v>
      </c>
      <c r="D179" s="21">
        <v>45898948564.059326</v>
      </c>
      <c r="E179" s="21">
        <v>54526580231.556801</v>
      </c>
      <c r="F179" s="21">
        <v>53150209167.93396</v>
      </c>
      <c r="G179" s="21">
        <v>65634109236.773636</v>
      </c>
      <c r="H179" s="21">
        <v>67327289319.732994</v>
      </c>
      <c r="I179" s="21">
        <v>62688889672.544083</v>
      </c>
      <c r="J179" s="21">
        <v>66480141187.352837</v>
      </c>
      <c r="K179" s="21">
        <v>73814947340.898376</v>
      </c>
      <c r="L179" s="22">
        <v>84066770983.333328</v>
      </c>
      <c r="M179" s="23">
        <f t="shared" si="11"/>
        <v>60941029431.574417</v>
      </c>
      <c r="N179" s="48" t="s">
        <v>450</v>
      </c>
      <c r="O179" s="49">
        <v>8.66</v>
      </c>
      <c r="P179" s="49" t="s">
        <v>450</v>
      </c>
      <c r="Q179" s="49" t="s">
        <v>450</v>
      </c>
      <c r="R179" s="49">
        <v>16.7</v>
      </c>
      <c r="S179" s="49">
        <v>17.3039131781061</v>
      </c>
      <c r="T179" s="49">
        <v>21</v>
      </c>
      <c r="U179" s="49">
        <v>22.7</v>
      </c>
      <c r="V179" s="49">
        <v>24.64</v>
      </c>
      <c r="W179" s="50" t="s">
        <v>450</v>
      </c>
      <c r="X179" s="44">
        <f t="shared" si="12"/>
        <v>18.500652196351016</v>
      </c>
    </row>
    <row r="180" spans="1:24" ht="20.100000000000001" customHeight="1" x14ac:dyDescent="0.25">
      <c r="A180" s="36" t="s">
        <v>335</v>
      </c>
      <c r="B180" s="11" t="s">
        <v>291</v>
      </c>
      <c r="C180" s="20">
        <v>2626380435.1787729</v>
      </c>
      <c r="D180" s="21">
        <v>2936612021.8579235</v>
      </c>
      <c r="E180" s="21">
        <v>3532969034.6083789</v>
      </c>
      <c r="F180" s="21">
        <v>3875409836.0655737</v>
      </c>
      <c r="G180" s="21">
        <v>4368398047.6433306</v>
      </c>
      <c r="H180" s="21">
        <v>4422276621.7870255</v>
      </c>
      <c r="I180" s="21">
        <v>4980000000</v>
      </c>
      <c r="J180" s="21">
        <v>5130909090.909091</v>
      </c>
      <c r="K180" s="21">
        <v>5210303030.303031</v>
      </c>
      <c r="L180" s="22">
        <v>4877888603.806509</v>
      </c>
      <c r="M180" s="23">
        <f t="shared" si="11"/>
        <v>4196114672.2159638</v>
      </c>
      <c r="N180" s="48">
        <v>9.4996269417336396</v>
      </c>
      <c r="O180" s="49">
        <v>14.11</v>
      </c>
      <c r="P180" s="49">
        <v>21.06</v>
      </c>
      <c r="Q180" s="49">
        <v>31.36</v>
      </c>
      <c r="R180" s="49">
        <v>31.59</v>
      </c>
      <c r="S180" s="49">
        <v>32</v>
      </c>
      <c r="T180" s="49">
        <v>34.681199999999997</v>
      </c>
      <c r="U180" s="49">
        <v>37.4</v>
      </c>
      <c r="V180" s="49">
        <v>40.08</v>
      </c>
      <c r="W180" s="50" t="s">
        <v>450</v>
      </c>
      <c r="X180" s="44">
        <f t="shared" si="12"/>
        <v>27.975647437970409</v>
      </c>
    </row>
    <row r="181" spans="1:24" ht="20.100000000000001" customHeight="1" x14ac:dyDescent="0.25">
      <c r="A181" s="36" t="s">
        <v>344</v>
      </c>
      <c r="B181" s="11" t="s">
        <v>220</v>
      </c>
      <c r="C181" s="20">
        <v>2947943587.0929632</v>
      </c>
      <c r="D181" s="21">
        <v>3053808158.5147758</v>
      </c>
      <c r="E181" s="21">
        <v>3019779208.8316464</v>
      </c>
      <c r="F181" s="21">
        <v>3144671158.9978409</v>
      </c>
      <c r="G181" s="21">
        <v>3527776867.1802435</v>
      </c>
      <c r="H181" s="21">
        <v>4963056465.2738571</v>
      </c>
      <c r="I181" s="21">
        <v>4912817417.7831907</v>
      </c>
      <c r="J181" s="21">
        <v>4562432041.0974512</v>
      </c>
      <c r="K181" s="21">
        <v>4412891833.3686543</v>
      </c>
      <c r="L181" s="22">
        <v>4060072443.5492082</v>
      </c>
      <c r="M181" s="23">
        <f t="shared" si="11"/>
        <v>3860524918.1689835</v>
      </c>
      <c r="N181" s="48">
        <v>3.6965387890688199</v>
      </c>
      <c r="O181" s="49">
        <v>4.0999999999999996</v>
      </c>
      <c r="P181" s="49">
        <v>6.85</v>
      </c>
      <c r="Q181" s="49">
        <v>8.94</v>
      </c>
      <c r="R181" s="49">
        <v>11.04</v>
      </c>
      <c r="S181" s="49">
        <v>18.13</v>
      </c>
      <c r="T181" s="49">
        <v>20.7817825772944</v>
      </c>
      <c r="U181" s="49">
        <v>24.7</v>
      </c>
      <c r="V181" s="49">
        <v>27.1</v>
      </c>
      <c r="W181" s="50" t="s">
        <v>450</v>
      </c>
      <c r="X181" s="44">
        <f t="shared" si="12"/>
        <v>13.926480151818136</v>
      </c>
    </row>
    <row r="182" spans="1:24" ht="20.100000000000001" customHeight="1" x14ac:dyDescent="0.25">
      <c r="A182" s="36" t="s">
        <v>358</v>
      </c>
      <c r="B182" s="11" t="s">
        <v>310</v>
      </c>
      <c r="C182" s="20">
        <v>420032121655.68842</v>
      </c>
      <c r="D182" s="21">
        <v>487816328342.30927</v>
      </c>
      <c r="E182" s="21">
        <v>513965650650.11908</v>
      </c>
      <c r="F182" s="21">
        <v>429657033107.7373</v>
      </c>
      <c r="G182" s="21">
        <v>488379327089.83698</v>
      </c>
      <c r="H182" s="21">
        <v>563113421113.42114</v>
      </c>
      <c r="I182" s="21">
        <v>543880647757.40405</v>
      </c>
      <c r="J182" s="21">
        <v>578742001487.57141</v>
      </c>
      <c r="K182" s="21">
        <v>571100683085.09888</v>
      </c>
      <c r="L182" s="22">
        <v>492618068568.57324</v>
      </c>
      <c r="M182" s="23">
        <f t="shared" si="11"/>
        <v>508930528285.776</v>
      </c>
      <c r="N182" s="48">
        <v>87.76</v>
      </c>
      <c r="O182" s="49">
        <v>82.01</v>
      </c>
      <c r="P182" s="49">
        <v>90</v>
      </c>
      <c r="Q182" s="49">
        <v>91</v>
      </c>
      <c r="R182" s="49">
        <v>90</v>
      </c>
      <c r="S182" s="49">
        <v>92.769986055404601</v>
      </c>
      <c r="T182" s="49">
        <v>93.179988006510797</v>
      </c>
      <c r="U182" s="49">
        <v>94.783600000000007</v>
      </c>
      <c r="V182" s="49">
        <v>92.52</v>
      </c>
      <c r="W182" s="50" t="s">
        <v>450</v>
      </c>
      <c r="X182" s="44">
        <f t="shared" si="12"/>
        <v>90.44706378465726</v>
      </c>
    </row>
    <row r="183" spans="1:24" ht="20.100000000000001" customHeight="1" x14ac:dyDescent="0.25">
      <c r="A183" s="36" t="s">
        <v>48</v>
      </c>
      <c r="B183" s="11" t="s">
        <v>168</v>
      </c>
      <c r="C183" s="20">
        <v>429195591242.62244</v>
      </c>
      <c r="D183" s="21">
        <v>477407802315.89471</v>
      </c>
      <c r="E183" s="21">
        <v>551546962699.65845</v>
      </c>
      <c r="F183" s="21">
        <v>539528229942.10089</v>
      </c>
      <c r="G183" s="21">
        <v>581211708792.78943</v>
      </c>
      <c r="H183" s="21">
        <v>696311671959.45947</v>
      </c>
      <c r="I183" s="21">
        <v>665408300271.74316</v>
      </c>
      <c r="J183" s="21">
        <v>684919206141.1283</v>
      </c>
      <c r="K183" s="21">
        <v>701037135966.04858</v>
      </c>
      <c r="L183" s="22">
        <v>664737543616.50049</v>
      </c>
      <c r="M183" s="23">
        <f t="shared" si="11"/>
        <v>599130415294.79456</v>
      </c>
      <c r="N183" s="48">
        <v>75.7</v>
      </c>
      <c r="O183" s="49">
        <v>77.2</v>
      </c>
      <c r="P183" s="49">
        <v>79.2</v>
      </c>
      <c r="Q183" s="49">
        <v>81.3</v>
      </c>
      <c r="R183" s="49">
        <v>83.9</v>
      </c>
      <c r="S183" s="49">
        <v>85.193028180485399</v>
      </c>
      <c r="T183" s="49">
        <v>85.2</v>
      </c>
      <c r="U183" s="49">
        <v>86.34</v>
      </c>
      <c r="V183" s="49">
        <v>87</v>
      </c>
      <c r="W183" s="50" t="s">
        <v>450</v>
      </c>
      <c r="X183" s="44">
        <f t="shared" si="12"/>
        <v>82.337003131165062</v>
      </c>
    </row>
    <row r="184" spans="1:24" ht="20.100000000000001" customHeight="1" x14ac:dyDescent="0.25">
      <c r="A184" s="36" t="s">
        <v>127</v>
      </c>
      <c r="B184" s="11" t="s">
        <v>159</v>
      </c>
      <c r="C184" s="20">
        <v>2830228903.3349752</v>
      </c>
      <c r="D184" s="21">
        <v>3719515378.9177113</v>
      </c>
      <c r="E184" s="21">
        <v>5161298559.3424129</v>
      </c>
      <c r="F184" s="21">
        <v>4979471963.7922039</v>
      </c>
      <c r="G184" s="21">
        <v>5642221528.6707182</v>
      </c>
      <c r="H184" s="21">
        <v>6522755783.393034</v>
      </c>
      <c r="I184" s="21">
        <v>7633036366.0354519</v>
      </c>
      <c r="J184" s="21">
        <v>8506674782.7547131</v>
      </c>
      <c r="K184" s="21">
        <v>9236309138.0427742</v>
      </c>
      <c r="L184" s="22">
        <v>7853450374.0000973</v>
      </c>
      <c r="M184" s="23">
        <f t="shared" si="11"/>
        <v>6208496277.8284092</v>
      </c>
      <c r="N184" s="48">
        <v>3.7724062066644799</v>
      </c>
      <c r="O184" s="49">
        <v>7.1976195179785503</v>
      </c>
      <c r="P184" s="49">
        <v>8.7799999999999994</v>
      </c>
      <c r="Q184" s="49">
        <v>10.07</v>
      </c>
      <c r="R184" s="49">
        <v>11.55</v>
      </c>
      <c r="S184" s="49">
        <v>13.03</v>
      </c>
      <c r="T184" s="49">
        <v>14.51</v>
      </c>
      <c r="U184" s="49">
        <v>16</v>
      </c>
      <c r="V184" s="49">
        <v>17.489999999999998</v>
      </c>
      <c r="W184" s="50" t="s">
        <v>450</v>
      </c>
      <c r="X184" s="44">
        <f t="shared" si="12"/>
        <v>11.377780636071448</v>
      </c>
    </row>
    <row r="185" spans="1:24" ht="20.100000000000001" customHeight="1" x14ac:dyDescent="0.25">
      <c r="A185" s="36" t="s">
        <v>149</v>
      </c>
      <c r="B185" s="11" t="s">
        <v>376</v>
      </c>
      <c r="C185" s="20">
        <v>18610460326.543652</v>
      </c>
      <c r="D185" s="21">
        <v>21501741757.484024</v>
      </c>
      <c r="E185" s="21">
        <v>27368386358.131016</v>
      </c>
      <c r="F185" s="21">
        <v>28573777052.45422</v>
      </c>
      <c r="G185" s="21">
        <v>31407908612.094296</v>
      </c>
      <c r="H185" s="21">
        <v>33878631649.415691</v>
      </c>
      <c r="I185" s="21">
        <v>39087748240.440292</v>
      </c>
      <c r="J185" s="21">
        <v>44333456244.744041</v>
      </c>
      <c r="K185" s="21">
        <v>48030400964.205345</v>
      </c>
      <c r="L185" s="22">
        <v>44895392076.511848</v>
      </c>
      <c r="M185" s="23">
        <f t="shared" si="11"/>
        <v>33768790328.202442</v>
      </c>
      <c r="N185" s="48">
        <v>1.3</v>
      </c>
      <c r="O185" s="49">
        <v>1.6</v>
      </c>
      <c r="P185" s="49">
        <v>1.9</v>
      </c>
      <c r="Q185" s="49">
        <v>2.4</v>
      </c>
      <c r="R185" s="49">
        <v>2.9</v>
      </c>
      <c r="S185" s="49">
        <v>3.2</v>
      </c>
      <c r="T185" s="49">
        <v>3.95</v>
      </c>
      <c r="U185" s="49">
        <v>4.4000000000000004</v>
      </c>
      <c r="V185" s="49">
        <v>4.8600000000000003</v>
      </c>
      <c r="W185" s="50" t="s">
        <v>450</v>
      </c>
      <c r="X185" s="44">
        <f t="shared" si="12"/>
        <v>2.9455555555555555</v>
      </c>
    </row>
    <row r="186" spans="1:24" ht="20.100000000000001" customHeight="1" x14ac:dyDescent="0.25">
      <c r="A186" s="36" t="s">
        <v>429</v>
      </c>
      <c r="B186" s="11" t="s">
        <v>277</v>
      </c>
      <c r="C186" s="20">
        <v>221758486880.31259</v>
      </c>
      <c r="D186" s="21">
        <v>262942650543.77112</v>
      </c>
      <c r="E186" s="21">
        <v>291383081231.82031</v>
      </c>
      <c r="F186" s="21">
        <v>281574762729.75983</v>
      </c>
      <c r="G186" s="21">
        <v>340923571200.88873</v>
      </c>
      <c r="H186" s="21">
        <v>370608559050.49567</v>
      </c>
      <c r="I186" s="21">
        <v>397290682074.8252</v>
      </c>
      <c r="J186" s="21">
        <v>419888628523.07495</v>
      </c>
      <c r="K186" s="21">
        <v>404320038916.49585</v>
      </c>
      <c r="L186" s="22">
        <v>395281580952.88147</v>
      </c>
      <c r="M186" s="23">
        <f t="shared" si="11"/>
        <v>338597204210.43256</v>
      </c>
      <c r="N186" s="48">
        <v>17.160714716928499</v>
      </c>
      <c r="O186" s="49">
        <v>20.03</v>
      </c>
      <c r="P186" s="49">
        <v>18.2</v>
      </c>
      <c r="Q186" s="49">
        <v>20.100000000000001</v>
      </c>
      <c r="R186" s="49">
        <v>22.4</v>
      </c>
      <c r="S186" s="49">
        <v>23.669925618731</v>
      </c>
      <c r="T186" s="49">
        <v>26.46</v>
      </c>
      <c r="U186" s="49">
        <v>28.94</v>
      </c>
      <c r="V186" s="49">
        <v>34.89</v>
      </c>
      <c r="W186" s="50" t="s">
        <v>450</v>
      </c>
      <c r="X186" s="44">
        <f t="shared" si="12"/>
        <v>23.538960037295496</v>
      </c>
    </row>
    <row r="187" spans="1:24" ht="20.100000000000001" customHeight="1" x14ac:dyDescent="0.25">
      <c r="A187" s="36" t="s">
        <v>21</v>
      </c>
      <c r="B187" s="11" t="s">
        <v>63</v>
      </c>
      <c r="C187" s="20">
        <v>463000000</v>
      </c>
      <c r="D187" s="21">
        <v>559000000</v>
      </c>
      <c r="E187" s="21">
        <v>694000000</v>
      </c>
      <c r="F187" s="21">
        <v>818000000</v>
      </c>
      <c r="G187" s="21">
        <v>934000000</v>
      </c>
      <c r="H187" s="21">
        <v>1138000000</v>
      </c>
      <c r="I187" s="21">
        <v>1295000000</v>
      </c>
      <c r="J187" s="21">
        <v>1319000000</v>
      </c>
      <c r="K187" s="21">
        <v>1371172832.7715302</v>
      </c>
      <c r="L187" s="22">
        <v>1412377919.1217501</v>
      </c>
      <c r="M187" s="23">
        <f t="shared" si="11"/>
        <v>1000355075.189328</v>
      </c>
      <c r="N187" s="48">
        <v>0.116628276525644</v>
      </c>
      <c r="O187" s="49">
        <v>0.140958763923202</v>
      </c>
      <c r="P187" s="49">
        <v>0.163876815618553</v>
      </c>
      <c r="Q187" s="49">
        <v>0.18525150979980501</v>
      </c>
      <c r="R187" s="49">
        <v>0.21</v>
      </c>
      <c r="S187" s="49">
        <v>0.9</v>
      </c>
      <c r="T187" s="49">
        <v>0.91469999999999996</v>
      </c>
      <c r="U187" s="49">
        <v>1.1000000000000001</v>
      </c>
      <c r="V187" s="49">
        <v>1.1399999999999999</v>
      </c>
      <c r="W187" s="50" t="s">
        <v>450</v>
      </c>
      <c r="X187" s="44">
        <f t="shared" si="12"/>
        <v>0.54126837398524486</v>
      </c>
    </row>
    <row r="188" spans="1:24" ht="20.100000000000001" customHeight="1" x14ac:dyDescent="0.25">
      <c r="A188" s="36" t="s">
        <v>110</v>
      </c>
      <c r="B188" s="11" t="s">
        <v>237</v>
      </c>
      <c r="C188" s="20">
        <v>2202809251.3130388</v>
      </c>
      <c r="D188" s="21">
        <v>2523462557.3897467</v>
      </c>
      <c r="E188" s="21">
        <v>3163416242.0587702</v>
      </c>
      <c r="F188" s="21">
        <v>3163000528.8166981</v>
      </c>
      <c r="G188" s="21">
        <v>3172945644.5584998</v>
      </c>
      <c r="H188" s="21">
        <v>3756023159.9599972</v>
      </c>
      <c r="I188" s="21">
        <v>3866617462.6185365</v>
      </c>
      <c r="J188" s="21">
        <v>4081112865.355032</v>
      </c>
      <c r="K188" s="21">
        <v>4482535926.2967348</v>
      </c>
      <c r="L188" s="22">
        <v>4002723816.6572123</v>
      </c>
      <c r="M188" s="23">
        <f t="shared" si="11"/>
        <v>3441464745.5024271</v>
      </c>
      <c r="N188" s="48">
        <v>2</v>
      </c>
      <c r="O188" s="49">
        <v>2.2000000000000002</v>
      </c>
      <c r="P188" s="49">
        <v>2.4</v>
      </c>
      <c r="Q188" s="49">
        <v>2.6</v>
      </c>
      <c r="R188" s="49">
        <v>3</v>
      </c>
      <c r="S188" s="49">
        <v>3.5</v>
      </c>
      <c r="T188" s="49">
        <v>4</v>
      </c>
      <c r="U188" s="49">
        <v>4.5</v>
      </c>
      <c r="V188" s="49">
        <v>5.7</v>
      </c>
      <c r="W188" s="50" t="s">
        <v>450</v>
      </c>
      <c r="X188" s="44">
        <f t="shared" si="12"/>
        <v>3.322222222222222</v>
      </c>
    </row>
    <row r="189" spans="1:24" ht="20.100000000000001" customHeight="1" x14ac:dyDescent="0.25">
      <c r="A189" s="36" t="s">
        <v>369</v>
      </c>
      <c r="B189" s="11" t="s">
        <v>311</v>
      </c>
      <c r="C189" s="20">
        <v>287983019.89239347</v>
      </c>
      <c r="D189" s="21">
        <v>299657872.03815514</v>
      </c>
      <c r="E189" s="21">
        <v>340041546.54036248</v>
      </c>
      <c r="F189" s="21">
        <v>321303416.07274514</v>
      </c>
      <c r="G189" s="21">
        <v>369816107.03043026</v>
      </c>
      <c r="H189" s="21">
        <v>441232909.19606709</v>
      </c>
      <c r="I189" s="21">
        <v>457244315.20790929</v>
      </c>
      <c r="J189" s="21">
        <v>432889959.43332684</v>
      </c>
      <c r="K189" s="21">
        <v>434386306.62629879</v>
      </c>
      <c r="L189" s="22" t="s">
        <v>450</v>
      </c>
      <c r="M189" s="23">
        <f t="shared" si="11"/>
        <v>376061716.89307654</v>
      </c>
      <c r="N189" s="48">
        <v>5.8539440948338903</v>
      </c>
      <c r="O189" s="49">
        <v>7.1798653290124799</v>
      </c>
      <c r="P189" s="49">
        <v>8.11076994380395</v>
      </c>
      <c r="Q189" s="49">
        <v>10</v>
      </c>
      <c r="R189" s="49">
        <v>16</v>
      </c>
      <c r="S189" s="49">
        <v>25</v>
      </c>
      <c r="T189" s="49">
        <v>33</v>
      </c>
      <c r="U189" s="49">
        <v>35</v>
      </c>
      <c r="V189" s="49">
        <v>40</v>
      </c>
      <c r="W189" s="50" t="s">
        <v>450</v>
      </c>
      <c r="X189" s="44">
        <f t="shared" si="12"/>
        <v>20.016064374183369</v>
      </c>
    </row>
    <row r="190" spans="1:24" ht="20.100000000000001" customHeight="1" x14ac:dyDescent="0.25">
      <c r="A190" s="36" t="s">
        <v>387</v>
      </c>
      <c r="B190" s="11" t="s">
        <v>40</v>
      </c>
      <c r="C190" s="20">
        <v>18369070082.721195</v>
      </c>
      <c r="D190" s="21">
        <v>21642304045.512009</v>
      </c>
      <c r="E190" s="21">
        <v>27870257894.234749</v>
      </c>
      <c r="F190" s="21">
        <v>19175196445.79361</v>
      </c>
      <c r="G190" s="21">
        <v>21037612736.255981</v>
      </c>
      <c r="H190" s="21">
        <v>24409826346.090836</v>
      </c>
      <c r="I190" s="21">
        <v>24580844842.602962</v>
      </c>
      <c r="J190" s="21">
        <v>27257411604.010803</v>
      </c>
      <c r="K190" s="21">
        <v>28874122633.574291</v>
      </c>
      <c r="L190" s="22">
        <v>27805745960.651051</v>
      </c>
      <c r="M190" s="23">
        <f t="shared" si="11"/>
        <v>24102239259.144749</v>
      </c>
      <c r="N190" s="48">
        <v>30.003748579167599</v>
      </c>
      <c r="O190" s="49">
        <v>32.299999999999997</v>
      </c>
      <c r="P190" s="49">
        <v>34.799999999999997</v>
      </c>
      <c r="Q190" s="49">
        <v>44.3</v>
      </c>
      <c r="R190" s="49">
        <v>48.5</v>
      </c>
      <c r="S190" s="49">
        <v>55.2</v>
      </c>
      <c r="T190" s="49">
        <v>59.516199999999998</v>
      </c>
      <c r="U190" s="49">
        <v>63.8</v>
      </c>
      <c r="V190" s="49">
        <v>65.099999999999994</v>
      </c>
      <c r="W190" s="50" t="s">
        <v>450</v>
      </c>
      <c r="X190" s="44">
        <f t="shared" si="12"/>
        <v>48.168883175463066</v>
      </c>
    </row>
    <row r="191" spans="1:24" ht="20.100000000000001" customHeight="1" x14ac:dyDescent="0.25">
      <c r="A191" s="36" t="s">
        <v>434</v>
      </c>
      <c r="B191" s="11" t="s">
        <v>73</v>
      </c>
      <c r="C191" s="20">
        <v>34378437265.214119</v>
      </c>
      <c r="D191" s="21">
        <v>38908069299.203995</v>
      </c>
      <c r="E191" s="21">
        <v>44856586316.045784</v>
      </c>
      <c r="F191" s="21">
        <v>43454935940.161446</v>
      </c>
      <c r="G191" s="21">
        <v>44050929160.26268</v>
      </c>
      <c r="H191" s="21">
        <v>45810626509.447365</v>
      </c>
      <c r="I191" s="21">
        <v>45044176963.954155</v>
      </c>
      <c r="J191" s="21">
        <v>46255554871.668602</v>
      </c>
      <c r="K191" s="21">
        <v>47603227896.565948</v>
      </c>
      <c r="L191" s="22">
        <v>43015089722.675369</v>
      </c>
      <c r="M191" s="23">
        <f t="shared" si="11"/>
        <v>43337763394.519943</v>
      </c>
      <c r="N191" s="48">
        <v>12.9864086534204</v>
      </c>
      <c r="O191" s="49">
        <v>17.100000000000001</v>
      </c>
      <c r="P191" s="49">
        <v>27.53</v>
      </c>
      <c r="Q191" s="49">
        <v>34.07</v>
      </c>
      <c r="R191" s="49">
        <v>36.799999999999997</v>
      </c>
      <c r="S191" s="49">
        <v>39.1</v>
      </c>
      <c r="T191" s="49">
        <v>41.441600000000001</v>
      </c>
      <c r="U191" s="49">
        <v>43.8</v>
      </c>
      <c r="V191" s="49">
        <v>46.16</v>
      </c>
      <c r="W191" s="50" t="s">
        <v>450</v>
      </c>
      <c r="X191" s="44">
        <f t="shared" si="12"/>
        <v>33.22088985038004</v>
      </c>
    </row>
    <row r="192" spans="1:24" ht="20.100000000000001" customHeight="1" x14ac:dyDescent="0.25">
      <c r="A192" s="36" t="s">
        <v>363</v>
      </c>
      <c r="B192" s="11" t="s">
        <v>270</v>
      </c>
      <c r="C192" s="20">
        <v>530900094644.73218</v>
      </c>
      <c r="D192" s="21">
        <v>647155131629.44202</v>
      </c>
      <c r="E192" s="21">
        <v>730337495197.84863</v>
      </c>
      <c r="F192" s="21">
        <v>614553921935.48389</v>
      </c>
      <c r="G192" s="21">
        <v>731168051636.94446</v>
      </c>
      <c r="H192" s="21">
        <v>774754155820.89539</v>
      </c>
      <c r="I192" s="21">
        <v>788863301224.94434</v>
      </c>
      <c r="J192" s="21">
        <v>823242587456.66565</v>
      </c>
      <c r="K192" s="21">
        <v>798797266164.03931</v>
      </c>
      <c r="L192" s="22">
        <v>718221078308.82361</v>
      </c>
      <c r="M192" s="23">
        <f t="shared" si="11"/>
        <v>715799308401.98193</v>
      </c>
      <c r="N192" s="48">
        <v>18.239999999999998</v>
      </c>
      <c r="O192" s="49">
        <v>28.63</v>
      </c>
      <c r="P192" s="49">
        <v>34.369999999999997</v>
      </c>
      <c r="Q192" s="49">
        <v>36.4</v>
      </c>
      <c r="R192" s="49">
        <v>39.82</v>
      </c>
      <c r="S192" s="49">
        <v>43.065710430925002</v>
      </c>
      <c r="T192" s="49">
        <v>45.13</v>
      </c>
      <c r="U192" s="49">
        <v>46.25</v>
      </c>
      <c r="V192" s="49">
        <v>51.04</v>
      </c>
      <c r="W192" s="50" t="s">
        <v>450</v>
      </c>
      <c r="X192" s="44">
        <f t="shared" si="12"/>
        <v>38.105078936769445</v>
      </c>
    </row>
    <row r="193" spans="1:24" ht="20.100000000000001" customHeight="1" x14ac:dyDescent="0.25">
      <c r="A193" s="36" t="s">
        <v>336</v>
      </c>
      <c r="B193" s="11" t="s">
        <v>28</v>
      </c>
      <c r="C193" s="20">
        <v>10277598152.424944</v>
      </c>
      <c r="D193" s="21">
        <v>12664165103.189493</v>
      </c>
      <c r="E193" s="21">
        <v>19271523178.807945</v>
      </c>
      <c r="F193" s="21">
        <v>20214385964.912281</v>
      </c>
      <c r="G193" s="21">
        <v>22583157894.736843</v>
      </c>
      <c r="H193" s="21">
        <v>29233333333.333332</v>
      </c>
      <c r="I193" s="21">
        <v>35164210526.315788</v>
      </c>
      <c r="J193" s="21">
        <v>39197543859.649124</v>
      </c>
      <c r="K193" s="21">
        <v>43485614035.087723</v>
      </c>
      <c r="L193" s="22">
        <v>37334232257.142853</v>
      </c>
      <c r="M193" s="23">
        <f t="shared" si="11"/>
        <v>26942576430.560032</v>
      </c>
      <c r="N193" s="48">
        <v>1.3195731180963</v>
      </c>
      <c r="O193" s="49">
        <v>1.40636068812023</v>
      </c>
      <c r="P193" s="49">
        <v>1.75</v>
      </c>
      <c r="Q193" s="49">
        <v>1.95</v>
      </c>
      <c r="R193" s="49">
        <v>3</v>
      </c>
      <c r="S193" s="49">
        <v>5</v>
      </c>
      <c r="T193" s="49">
        <v>7.1958000000000002</v>
      </c>
      <c r="U193" s="49">
        <v>9.6</v>
      </c>
      <c r="V193" s="49">
        <v>12.2</v>
      </c>
      <c r="W193" s="50" t="s">
        <v>450</v>
      </c>
      <c r="X193" s="44">
        <f t="shared" si="12"/>
        <v>4.8246370895796149</v>
      </c>
    </row>
    <row r="194" spans="1:24" ht="20.100000000000001" customHeight="1" x14ac:dyDescent="0.25">
      <c r="A194" s="36" t="s">
        <v>91</v>
      </c>
      <c r="B194" s="11" t="s">
        <v>432</v>
      </c>
      <c r="C194" s="20">
        <v>22902861.445783131</v>
      </c>
      <c r="D194" s="21">
        <v>27030374.027278051</v>
      </c>
      <c r="E194" s="21">
        <v>30290219.761784937</v>
      </c>
      <c r="F194" s="21">
        <v>27101076.275152083</v>
      </c>
      <c r="G194" s="21">
        <v>31823518.620436616</v>
      </c>
      <c r="H194" s="21">
        <v>39312016.50335224</v>
      </c>
      <c r="I194" s="21">
        <v>39875750.673017189</v>
      </c>
      <c r="J194" s="21">
        <v>38320765.11716453</v>
      </c>
      <c r="K194" s="21">
        <v>37859554.459705137</v>
      </c>
      <c r="L194" s="22" t="s">
        <v>450</v>
      </c>
      <c r="M194" s="23">
        <f t="shared" si="11"/>
        <v>32724015.209297102</v>
      </c>
      <c r="N194" s="48" t="s">
        <v>450</v>
      </c>
      <c r="O194" s="49">
        <v>10</v>
      </c>
      <c r="P194" s="49">
        <v>15</v>
      </c>
      <c r="Q194" s="49">
        <v>20</v>
      </c>
      <c r="R194" s="49">
        <v>25</v>
      </c>
      <c r="S194" s="49">
        <v>30</v>
      </c>
      <c r="T194" s="49">
        <v>35</v>
      </c>
      <c r="U194" s="49">
        <v>37</v>
      </c>
      <c r="V194" s="49" t="s">
        <v>450</v>
      </c>
      <c r="W194" s="50" t="s">
        <v>450</v>
      </c>
      <c r="X194" s="44">
        <f t="shared" si="12"/>
        <v>24.571428571428573</v>
      </c>
    </row>
    <row r="195" spans="1:24" ht="20.100000000000001" customHeight="1" x14ac:dyDescent="0.25">
      <c r="A195" s="36" t="s">
        <v>205</v>
      </c>
      <c r="B195" s="11" t="s">
        <v>329</v>
      </c>
      <c r="C195" s="20">
        <v>9942597779.9926548</v>
      </c>
      <c r="D195" s="21">
        <v>12292813603.232693</v>
      </c>
      <c r="E195" s="21">
        <v>14239026629.639013</v>
      </c>
      <c r="F195" s="21">
        <v>17878178830.722725</v>
      </c>
      <c r="G195" s="21">
        <v>20181796802.857437</v>
      </c>
      <c r="H195" s="21">
        <v>20262889523.957592</v>
      </c>
      <c r="I195" s="21">
        <v>23236898742.131531</v>
      </c>
      <c r="J195" s="21">
        <v>24662957836.493954</v>
      </c>
      <c r="K195" s="21">
        <v>26998477707.096352</v>
      </c>
      <c r="L195" s="22">
        <v>26369242278.163654</v>
      </c>
      <c r="M195" s="23">
        <f t="shared" si="11"/>
        <v>19606487973.428761</v>
      </c>
      <c r="N195" s="48">
        <v>2.5293630382627899</v>
      </c>
      <c r="O195" s="49">
        <v>3.6719653507474401</v>
      </c>
      <c r="P195" s="49">
        <v>7.9</v>
      </c>
      <c r="Q195" s="49">
        <v>9.7799999999999994</v>
      </c>
      <c r="R195" s="49">
        <v>12.5</v>
      </c>
      <c r="S195" s="49">
        <v>13.013543329999999</v>
      </c>
      <c r="T195" s="49">
        <v>14.6896</v>
      </c>
      <c r="U195" s="49">
        <v>16.2</v>
      </c>
      <c r="V195" s="49">
        <v>17.71</v>
      </c>
      <c r="W195" s="50" t="s">
        <v>450</v>
      </c>
      <c r="X195" s="44">
        <f t="shared" si="12"/>
        <v>10.88827463544558</v>
      </c>
    </row>
    <row r="196" spans="1:24" ht="20.100000000000001" customHeight="1" x14ac:dyDescent="0.25">
      <c r="A196" s="36" t="s">
        <v>130</v>
      </c>
      <c r="B196" s="11" t="s">
        <v>271</v>
      </c>
      <c r="C196" s="20">
        <v>107753069306.93069</v>
      </c>
      <c r="D196" s="21">
        <v>142719009900.99011</v>
      </c>
      <c r="E196" s="21">
        <v>179992405832.32077</v>
      </c>
      <c r="F196" s="21">
        <v>117227769791.55971</v>
      </c>
      <c r="G196" s="21">
        <v>136419300367.9621</v>
      </c>
      <c r="H196" s="21">
        <v>163159671670.26456</v>
      </c>
      <c r="I196" s="21">
        <v>175781379051.43286</v>
      </c>
      <c r="J196" s="21">
        <v>181334417615.41348</v>
      </c>
      <c r="K196" s="21">
        <v>131805126738.28734</v>
      </c>
      <c r="L196" s="22">
        <v>90615023323.73526</v>
      </c>
      <c r="M196" s="23">
        <f t="shared" si="11"/>
        <v>142680717359.88971</v>
      </c>
      <c r="N196" s="48">
        <v>4.5061245635737901</v>
      </c>
      <c r="O196" s="49">
        <v>6.55</v>
      </c>
      <c r="P196" s="49">
        <v>11</v>
      </c>
      <c r="Q196" s="49">
        <v>17.899999999999999</v>
      </c>
      <c r="R196" s="49">
        <v>23.3</v>
      </c>
      <c r="S196" s="49">
        <v>28.708262840071299</v>
      </c>
      <c r="T196" s="49">
        <v>35.270000000000003</v>
      </c>
      <c r="U196" s="49">
        <v>41</v>
      </c>
      <c r="V196" s="49">
        <v>43.4</v>
      </c>
      <c r="W196" s="50" t="s">
        <v>450</v>
      </c>
      <c r="X196" s="44">
        <f t="shared" si="12"/>
        <v>23.514931933738342</v>
      </c>
    </row>
    <row r="197" spans="1:24" ht="20.100000000000001" customHeight="1" x14ac:dyDescent="0.25">
      <c r="A197" s="36" t="s">
        <v>33</v>
      </c>
      <c r="B197" s="11" t="s">
        <v>187</v>
      </c>
      <c r="C197" s="20">
        <v>222105922396.1879</v>
      </c>
      <c r="D197" s="21">
        <v>257916133424.09802</v>
      </c>
      <c r="E197" s="21">
        <v>315474615738.59772</v>
      </c>
      <c r="F197" s="21">
        <v>253547358747.4473</v>
      </c>
      <c r="G197" s="21">
        <v>286049336038.12115</v>
      </c>
      <c r="H197" s="21">
        <v>348526072157.9306</v>
      </c>
      <c r="I197" s="21">
        <v>373429543907.42004</v>
      </c>
      <c r="J197" s="21">
        <v>387192103471.74951</v>
      </c>
      <c r="K197" s="21">
        <v>399451327433.62836</v>
      </c>
      <c r="L197" s="22">
        <v>370292716133.42413</v>
      </c>
      <c r="M197" s="23">
        <f t="shared" si="11"/>
        <v>321398512944.86047</v>
      </c>
      <c r="N197" s="48">
        <v>52</v>
      </c>
      <c r="O197" s="49">
        <v>61</v>
      </c>
      <c r="P197" s="49">
        <v>63</v>
      </c>
      <c r="Q197" s="49">
        <v>64</v>
      </c>
      <c r="R197" s="49">
        <v>68</v>
      </c>
      <c r="S197" s="49">
        <v>78</v>
      </c>
      <c r="T197" s="49">
        <v>84.999991504949193</v>
      </c>
      <c r="U197" s="49">
        <v>88</v>
      </c>
      <c r="V197" s="49">
        <v>90.4</v>
      </c>
      <c r="W197" s="50" t="s">
        <v>450</v>
      </c>
      <c r="X197" s="44">
        <f t="shared" si="12"/>
        <v>72.155554611661017</v>
      </c>
    </row>
    <row r="198" spans="1:24" ht="20.100000000000001" customHeight="1" x14ac:dyDescent="0.25">
      <c r="A198" s="36" t="s">
        <v>211</v>
      </c>
      <c r="B198" s="11" t="s">
        <v>199</v>
      </c>
      <c r="C198" s="20">
        <v>2588077276908.9238</v>
      </c>
      <c r="D198" s="21">
        <v>2969733893557.4229</v>
      </c>
      <c r="E198" s="21">
        <v>2793376838235.2939</v>
      </c>
      <c r="F198" s="21">
        <v>2314577036921.6387</v>
      </c>
      <c r="G198" s="21">
        <v>2403504326328.8008</v>
      </c>
      <c r="H198" s="21">
        <v>2594904662714.3086</v>
      </c>
      <c r="I198" s="21">
        <v>2630472981169.645</v>
      </c>
      <c r="J198" s="21">
        <v>2712296271989.9941</v>
      </c>
      <c r="K198" s="21">
        <v>2990201431078.2349</v>
      </c>
      <c r="L198" s="22">
        <v>2848755449421.3389</v>
      </c>
      <c r="M198" s="23">
        <f t="shared" si="11"/>
        <v>2684590016832.5605</v>
      </c>
      <c r="N198" s="48">
        <v>68.819999999999993</v>
      </c>
      <c r="O198" s="49">
        <v>75.09</v>
      </c>
      <c r="P198" s="49">
        <v>78.39</v>
      </c>
      <c r="Q198" s="49">
        <v>83.56</v>
      </c>
      <c r="R198" s="49">
        <v>85</v>
      </c>
      <c r="S198" s="49">
        <v>85.379998549632205</v>
      </c>
      <c r="T198" s="49">
        <v>87.479998424211104</v>
      </c>
      <c r="U198" s="49">
        <v>89.844099999999997</v>
      </c>
      <c r="V198" s="49">
        <v>91.61</v>
      </c>
      <c r="W198" s="50" t="s">
        <v>450</v>
      </c>
      <c r="X198" s="44">
        <f t="shared" si="12"/>
        <v>82.797121885982591</v>
      </c>
    </row>
    <row r="199" spans="1:24" ht="20.100000000000001" customHeight="1" x14ac:dyDescent="0.25">
      <c r="A199" s="36" t="s">
        <v>217</v>
      </c>
      <c r="B199" s="11" t="s">
        <v>37</v>
      </c>
      <c r="C199" s="20">
        <v>13855888000000</v>
      </c>
      <c r="D199" s="21">
        <v>14477635000000</v>
      </c>
      <c r="E199" s="21">
        <v>14718582000000</v>
      </c>
      <c r="F199" s="21">
        <v>14418739000000</v>
      </c>
      <c r="G199" s="21">
        <v>14964372000000</v>
      </c>
      <c r="H199" s="21">
        <v>15517926000000</v>
      </c>
      <c r="I199" s="21">
        <v>16155255000000</v>
      </c>
      <c r="J199" s="21">
        <v>16663160000000</v>
      </c>
      <c r="K199" s="21">
        <v>17348071500000</v>
      </c>
      <c r="L199" s="22">
        <v>17946996000000</v>
      </c>
      <c r="M199" s="23">
        <f t="shared" si="11"/>
        <v>15606662450000</v>
      </c>
      <c r="N199" s="48">
        <v>68.931193269972098</v>
      </c>
      <c r="O199" s="49">
        <v>75</v>
      </c>
      <c r="P199" s="49">
        <v>74</v>
      </c>
      <c r="Q199" s="49">
        <v>71</v>
      </c>
      <c r="R199" s="49">
        <v>71.69</v>
      </c>
      <c r="S199" s="49">
        <v>69.729460761926802</v>
      </c>
      <c r="T199" s="49">
        <v>79.3</v>
      </c>
      <c r="U199" s="49">
        <v>84.2</v>
      </c>
      <c r="V199" s="49">
        <v>87.36</v>
      </c>
      <c r="W199" s="50" t="s">
        <v>450</v>
      </c>
      <c r="X199" s="44">
        <f t="shared" si="12"/>
        <v>75.690072670210995</v>
      </c>
    </row>
    <row r="200" spans="1:24" ht="20.100000000000001" customHeight="1" x14ac:dyDescent="0.25">
      <c r="A200" s="36" t="s">
        <v>134</v>
      </c>
      <c r="B200" s="11" t="s">
        <v>160</v>
      </c>
      <c r="C200" s="20">
        <v>19579457966.053818</v>
      </c>
      <c r="D200" s="21">
        <v>23410572633.288189</v>
      </c>
      <c r="E200" s="21">
        <v>30366213118.407585</v>
      </c>
      <c r="F200" s="21">
        <v>31660911278.562656</v>
      </c>
      <c r="G200" s="21">
        <v>40284682481.391785</v>
      </c>
      <c r="H200" s="21">
        <v>47962439302.665756</v>
      </c>
      <c r="I200" s="21">
        <v>51265399742.69529</v>
      </c>
      <c r="J200" s="21">
        <v>57531233351.208893</v>
      </c>
      <c r="K200" s="21">
        <v>57235766827.037643</v>
      </c>
      <c r="L200" s="22">
        <v>53442697567.884377</v>
      </c>
      <c r="M200" s="23">
        <f t="shared" si="11"/>
        <v>41273937426.919601</v>
      </c>
      <c r="N200" s="48">
        <v>29.4</v>
      </c>
      <c r="O200" s="49">
        <v>34</v>
      </c>
      <c r="P200" s="49">
        <v>39.299999999999997</v>
      </c>
      <c r="Q200" s="49">
        <v>41.8</v>
      </c>
      <c r="R200" s="49">
        <v>46.4</v>
      </c>
      <c r="S200" s="49">
        <v>51.404661056361597</v>
      </c>
      <c r="T200" s="49">
        <v>54.453768680746002</v>
      </c>
      <c r="U200" s="49">
        <v>57.69</v>
      </c>
      <c r="V200" s="49">
        <v>61.46</v>
      </c>
      <c r="W200" s="50" t="s">
        <v>450</v>
      </c>
      <c r="X200" s="44">
        <f t="shared" si="12"/>
        <v>46.212047748567507</v>
      </c>
    </row>
    <row r="201" spans="1:24" ht="20.100000000000001" customHeight="1" x14ac:dyDescent="0.25">
      <c r="A201" s="36" t="s">
        <v>173</v>
      </c>
      <c r="B201" s="11" t="s">
        <v>256</v>
      </c>
      <c r="C201" s="20">
        <v>17030896203.196272</v>
      </c>
      <c r="D201" s="21">
        <v>22311393927.881721</v>
      </c>
      <c r="E201" s="21">
        <v>27934030937.215652</v>
      </c>
      <c r="F201" s="21">
        <v>32816828372.975262</v>
      </c>
      <c r="G201" s="21">
        <v>39332770928.942551</v>
      </c>
      <c r="H201" s="21">
        <v>45324319955.38839</v>
      </c>
      <c r="I201" s="21">
        <v>51183443224.993912</v>
      </c>
      <c r="J201" s="21">
        <v>56795656324.582336</v>
      </c>
      <c r="K201" s="21">
        <v>63132848445.013321</v>
      </c>
      <c r="L201" s="22">
        <v>66732801392.661751</v>
      </c>
      <c r="M201" s="23">
        <f t="shared" si="11"/>
        <v>42259498971.28511</v>
      </c>
      <c r="N201" s="48">
        <v>6.38832196706805</v>
      </c>
      <c r="O201" s="49">
        <v>7.4906046813862899</v>
      </c>
      <c r="P201" s="49">
        <v>9.0801145234500993</v>
      </c>
      <c r="Q201" s="49">
        <v>17.0582162104349</v>
      </c>
      <c r="R201" s="49">
        <v>20</v>
      </c>
      <c r="S201" s="49">
        <v>30.2</v>
      </c>
      <c r="T201" s="49">
        <v>36.521299999999997</v>
      </c>
      <c r="U201" s="49">
        <v>38.200000000000003</v>
      </c>
      <c r="V201" s="49">
        <v>43.55</v>
      </c>
      <c r="W201" s="50" t="s">
        <v>450</v>
      </c>
      <c r="X201" s="44">
        <f t="shared" si="12"/>
        <v>23.165395264704372</v>
      </c>
    </row>
    <row r="202" spans="1:24" ht="20.100000000000001" customHeight="1" x14ac:dyDescent="0.25">
      <c r="A202" s="36" t="s">
        <v>379</v>
      </c>
      <c r="B202" s="11" t="s">
        <v>349</v>
      </c>
      <c r="C202" s="20">
        <v>439376794.09404129</v>
      </c>
      <c r="D202" s="21">
        <v>526428309.94508845</v>
      </c>
      <c r="E202" s="21">
        <v>607958616.14341462</v>
      </c>
      <c r="F202" s="21">
        <v>610066628.69305837</v>
      </c>
      <c r="G202" s="21">
        <v>700804286.22435391</v>
      </c>
      <c r="H202" s="21">
        <v>792149700.67911637</v>
      </c>
      <c r="I202" s="21">
        <v>781702874.10605848</v>
      </c>
      <c r="J202" s="21">
        <v>801787555.86112058</v>
      </c>
      <c r="K202" s="21">
        <v>814954586.8172996</v>
      </c>
      <c r="L202" s="22" t="s">
        <v>450</v>
      </c>
      <c r="M202" s="23">
        <f t="shared" si="11"/>
        <v>675025483.61817229</v>
      </c>
      <c r="N202" s="48">
        <v>5.8505850585058496</v>
      </c>
      <c r="O202" s="49">
        <v>6.8</v>
      </c>
      <c r="P202" s="49">
        <v>7.2691199233749204</v>
      </c>
      <c r="Q202" s="49">
        <v>7.5</v>
      </c>
      <c r="R202" s="49">
        <v>8</v>
      </c>
      <c r="S202" s="49">
        <v>9.1999999999999993</v>
      </c>
      <c r="T202" s="49">
        <v>10.598000000000001</v>
      </c>
      <c r="U202" s="49">
        <v>11.3</v>
      </c>
      <c r="V202" s="49">
        <v>18.8</v>
      </c>
      <c r="W202" s="50" t="s">
        <v>450</v>
      </c>
      <c r="X202" s="44">
        <f t="shared" si="12"/>
        <v>9.4797449979867512</v>
      </c>
    </row>
    <row r="203" spans="1:24" ht="20.100000000000001" customHeight="1" x14ac:dyDescent="0.25">
      <c r="A203" s="36" t="s">
        <v>278</v>
      </c>
      <c r="B203" s="11" t="s">
        <v>292</v>
      </c>
      <c r="C203" s="20">
        <v>183477522123.89383</v>
      </c>
      <c r="D203" s="21">
        <v>230364229156.96323</v>
      </c>
      <c r="E203" s="21">
        <v>315600203539.823</v>
      </c>
      <c r="F203" s="21">
        <v>329418979506.2879</v>
      </c>
      <c r="G203" s="21">
        <v>393801459277.33234</v>
      </c>
      <c r="H203" s="21">
        <v>316482190800.36377</v>
      </c>
      <c r="I203" s="21">
        <v>381286237847.66748</v>
      </c>
      <c r="J203" s="21">
        <v>371336634589.94708</v>
      </c>
      <c r="K203" s="21" t="s">
        <v>450</v>
      </c>
      <c r="L203" s="22" t="s">
        <v>450</v>
      </c>
      <c r="M203" s="23">
        <f t="shared" si="11"/>
        <v>315220932105.28485</v>
      </c>
      <c r="N203" s="48">
        <v>15.224711477178699</v>
      </c>
      <c r="O203" s="49">
        <v>20.83</v>
      </c>
      <c r="P203" s="49">
        <v>25.88</v>
      </c>
      <c r="Q203" s="49">
        <v>32.700000000000003</v>
      </c>
      <c r="R203" s="49">
        <v>37.369999999999997</v>
      </c>
      <c r="S203" s="49">
        <v>40.22</v>
      </c>
      <c r="T203" s="49">
        <v>49.050083072986098</v>
      </c>
      <c r="U203" s="49">
        <v>54.9</v>
      </c>
      <c r="V203" s="49">
        <v>57</v>
      </c>
      <c r="W203" s="50" t="s">
        <v>450</v>
      </c>
      <c r="X203" s="44">
        <f t="shared" si="12"/>
        <v>37.01942161668498</v>
      </c>
    </row>
    <row r="204" spans="1:24" ht="20.100000000000001" customHeight="1" x14ac:dyDescent="0.25">
      <c r="A204" s="36" t="s">
        <v>222</v>
      </c>
      <c r="B204" s="11" t="s">
        <v>433</v>
      </c>
      <c r="C204" s="20">
        <v>66371664817.043625</v>
      </c>
      <c r="D204" s="21">
        <v>77414425532.245163</v>
      </c>
      <c r="E204" s="21">
        <v>99130304099.127426</v>
      </c>
      <c r="F204" s="21">
        <v>106014600963.97733</v>
      </c>
      <c r="G204" s="21">
        <v>115931749904.83922</v>
      </c>
      <c r="H204" s="21">
        <v>135539487317.00774</v>
      </c>
      <c r="I204" s="21">
        <v>155820001920.49164</v>
      </c>
      <c r="J204" s="21">
        <v>171222025117.38089</v>
      </c>
      <c r="K204" s="21">
        <v>186204652922.26215</v>
      </c>
      <c r="L204" s="22">
        <v>193599379094.85916</v>
      </c>
      <c r="M204" s="23">
        <f t="shared" ref="M204:M208" si="13">IF(SUM(C204:L204)=0,"",(SUM(C204:L204))/(COUNT(C204:L204)))</f>
        <v>130724829168.92343</v>
      </c>
      <c r="N204" s="48">
        <v>17.254561718666199</v>
      </c>
      <c r="O204" s="49">
        <v>20.755444767975298</v>
      </c>
      <c r="P204" s="49">
        <v>23.92</v>
      </c>
      <c r="Q204" s="49">
        <v>26.55</v>
      </c>
      <c r="R204" s="49">
        <v>30.65</v>
      </c>
      <c r="S204" s="49">
        <v>35.07</v>
      </c>
      <c r="T204" s="49">
        <v>39.49</v>
      </c>
      <c r="U204" s="49">
        <v>43.9</v>
      </c>
      <c r="V204" s="49">
        <v>48.31</v>
      </c>
      <c r="W204" s="50" t="s">
        <v>450</v>
      </c>
      <c r="X204" s="44">
        <f t="shared" ref="X204:X208" si="14">IF(SUM(N204:W204)=0,"",(SUM(N204:W204))/(COUNT(N204:W204)))</f>
        <v>31.76666738740461</v>
      </c>
    </row>
    <row r="205" spans="1:24" ht="20.100000000000001" customHeight="1" x14ac:dyDescent="0.25">
      <c r="A205" s="36" t="s">
        <v>71</v>
      </c>
      <c r="B205" s="11" t="s">
        <v>118</v>
      </c>
      <c r="C205" s="20">
        <v>4910100000</v>
      </c>
      <c r="D205" s="21">
        <v>5505800000.000001</v>
      </c>
      <c r="E205" s="21">
        <v>6673500000</v>
      </c>
      <c r="F205" s="21">
        <v>7268200000</v>
      </c>
      <c r="G205" s="21">
        <v>8913100000</v>
      </c>
      <c r="H205" s="21">
        <v>10459845737.430168</v>
      </c>
      <c r="I205" s="21">
        <v>11279399999.999998</v>
      </c>
      <c r="J205" s="21">
        <v>12475999999.999998</v>
      </c>
      <c r="K205" s="21">
        <v>12715600000</v>
      </c>
      <c r="L205" s="22">
        <v>12677400000</v>
      </c>
      <c r="M205" s="23">
        <f t="shared" si="13"/>
        <v>9287894573.7430172</v>
      </c>
      <c r="N205" s="48">
        <v>18.41</v>
      </c>
      <c r="O205" s="49">
        <v>21.175999999999998</v>
      </c>
      <c r="P205" s="49">
        <v>24.358000000000001</v>
      </c>
      <c r="Q205" s="49">
        <v>32.229999999999997</v>
      </c>
      <c r="R205" s="49">
        <v>37.4</v>
      </c>
      <c r="S205" s="49">
        <v>41.08</v>
      </c>
      <c r="T205" s="49">
        <v>43.4</v>
      </c>
      <c r="U205" s="49">
        <v>46.6</v>
      </c>
      <c r="V205" s="49">
        <v>53.67</v>
      </c>
      <c r="W205" s="50" t="s">
        <v>450</v>
      </c>
      <c r="X205" s="44">
        <f t="shared" si="14"/>
        <v>35.369333333333337</v>
      </c>
    </row>
    <row r="206" spans="1:24" ht="20.100000000000001" customHeight="1" x14ac:dyDescent="0.25">
      <c r="A206" s="36" t="s">
        <v>70</v>
      </c>
      <c r="B206" s="11" t="s">
        <v>45</v>
      </c>
      <c r="C206" s="20">
        <v>19081726103.214478</v>
      </c>
      <c r="D206" s="21">
        <v>25633674563.549282</v>
      </c>
      <c r="E206" s="21">
        <v>30397203368.97253</v>
      </c>
      <c r="F206" s="21">
        <v>28459501429.651245</v>
      </c>
      <c r="G206" s="21">
        <v>30906753495.150051</v>
      </c>
      <c r="H206" s="21">
        <v>31078858746.492046</v>
      </c>
      <c r="I206" s="21">
        <v>32074766834.74527</v>
      </c>
      <c r="J206" s="21">
        <v>35954502303.50412</v>
      </c>
      <c r="K206" s="21" t="s">
        <v>450</v>
      </c>
      <c r="L206" s="22" t="s">
        <v>450</v>
      </c>
      <c r="M206" s="23">
        <f t="shared" si="13"/>
        <v>29198373355.659878</v>
      </c>
      <c r="N206" s="48">
        <v>1.24782404904485</v>
      </c>
      <c r="O206" s="49">
        <v>5.01</v>
      </c>
      <c r="P206" s="49">
        <v>6.89</v>
      </c>
      <c r="Q206" s="49">
        <v>9.9600000000000009</v>
      </c>
      <c r="R206" s="49">
        <v>12.35</v>
      </c>
      <c r="S206" s="49">
        <v>14.904999999999999</v>
      </c>
      <c r="T206" s="49">
        <v>17.4465</v>
      </c>
      <c r="U206" s="49">
        <v>20</v>
      </c>
      <c r="V206" s="49">
        <v>22.55</v>
      </c>
      <c r="W206" s="50" t="s">
        <v>450</v>
      </c>
      <c r="X206" s="44">
        <f t="shared" si="14"/>
        <v>12.262147116560538</v>
      </c>
    </row>
    <row r="207" spans="1:24" ht="20.100000000000001" customHeight="1" x14ac:dyDescent="0.25">
      <c r="A207" s="36" t="s">
        <v>282</v>
      </c>
      <c r="B207" s="11" t="s">
        <v>397</v>
      </c>
      <c r="C207" s="20">
        <v>12756858899.281174</v>
      </c>
      <c r="D207" s="21">
        <v>14056957976.264833</v>
      </c>
      <c r="E207" s="21">
        <v>17910858637.904797</v>
      </c>
      <c r="F207" s="21">
        <v>15328342303.957512</v>
      </c>
      <c r="G207" s="21">
        <v>20265552104.396404</v>
      </c>
      <c r="H207" s="21">
        <v>23459515284.205978</v>
      </c>
      <c r="I207" s="21">
        <v>25503060411.456684</v>
      </c>
      <c r="J207" s="21">
        <v>28045517946.106487</v>
      </c>
      <c r="K207" s="21">
        <v>27134637888.441036</v>
      </c>
      <c r="L207" s="22">
        <v>21201564248.387878</v>
      </c>
      <c r="M207" s="23">
        <f t="shared" si="13"/>
        <v>20566286570.040276</v>
      </c>
      <c r="N207" s="48">
        <v>4.1599133939310704</v>
      </c>
      <c r="O207" s="49">
        <v>4.87</v>
      </c>
      <c r="P207" s="49">
        <v>5.55</v>
      </c>
      <c r="Q207" s="49">
        <v>6.31</v>
      </c>
      <c r="R207" s="49">
        <v>10</v>
      </c>
      <c r="S207" s="49">
        <v>11.5</v>
      </c>
      <c r="T207" s="49">
        <v>13.4682</v>
      </c>
      <c r="U207" s="49">
        <v>15.4</v>
      </c>
      <c r="V207" s="49">
        <v>17.34</v>
      </c>
      <c r="W207" s="50" t="s">
        <v>450</v>
      </c>
      <c r="X207" s="44">
        <f t="shared" si="14"/>
        <v>9.8442348215478965</v>
      </c>
    </row>
    <row r="208" spans="1:24" ht="20.100000000000001" customHeight="1" x14ac:dyDescent="0.25">
      <c r="A208" s="36" t="s">
        <v>29</v>
      </c>
      <c r="B208" s="11" t="s">
        <v>223</v>
      </c>
      <c r="C208" s="20">
        <v>5443896500</v>
      </c>
      <c r="D208" s="21">
        <v>5291950100</v>
      </c>
      <c r="E208" s="21">
        <v>4415702800</v>
      </c>
      <c r="F208" s="21">
        <v>8157077400</v>
      </c>
      <c r="G208" s="21">
        <v>9422161300</v>
      </c>
      <c r="H208" s="21">
        <v>10956226600</v>
      </c>
      <c r="I208" s="21">
        <v>12392715500</v>
      </c>
      <c r="J208" s="21">
        <v>13490227100</v>
      </c>
      <c r="K208" s="21">
        <v>14196912500.000002</v>
      </c>
      <c r="L208" s="22">
        <v>13892940503.582901</v>
      </c>
      <c r="M208" s="23">
        <f t="shared" si="13"/>
        <v>9765981030.3582897</v>
      </c>
      <c r="N208" s="48">
        <v>9.79184150186944</v>
      </c>
      <c r="O208" s="49">
        <v>10.85</v>
      </c>
      <c r="P208" s="49">
        <v>11.4</v>
      </c>
      <c r="Q208" s="49">
        <v>11.36</v>
      </c>
      <c r="R208" s="49">
        <v>11.5</v>
      </c>
      <c r="S208" s="49">
        <v>15.7</v>
      </c>
      <c r="T208" s="49">
        <v>17.09</v>
      </c>
      <c r="U208" s="49">
        <v>18.5</v>
      </c>
      <c r="V208" s="49">
        <v>19.89</v>
      </c>
      <c r="W208" s="50" t="s">
        <v>450</v>
      </c>
      <c r="X208" s="44">
        <f t="shared" si="14"/>
        <v>14.009093500207717</v>
      </c>
    </row>
    <row r="212" spans="3:13" x14ac:dyDescent="0.25">
      <c r="C212" s="18"/>
      <c r="D212" s="18"/>
      <c r="E212" s="18"/>
      <c r="F212" s="18"/>
      <c r="G212" s="18"/>
      <c r="H212" s="18"/>
      <c r="I212" s="18"/>
      <c r="J212" s="18"/>
      <c r="K212" s="18"/>
      <c r="L212" s="18"/>
      <c r="M212" s="1"/>
    </row>
    <row r="213" spans="3:13" x14ac:dyDescent="0.25">
      <c r="C213" s="18"/>
      <c r="D213" s="18"/>
      <c r="E213" s="18"/>
      <c r="F213" s="18"/>
      <c r="G213" s="18"/>
      <c r="H213" s="18"/>
      <c r="I213" s="18"/>
      <c r="J213" s="18"/>
      <c r="K213" s="18"/>
      <c r="L213" s="18"/>
      <c r="M213" s="1"/>
    </row>
  </sheetData>
  <mergeCells count="6">
    <mergeCell ref="B1:X1"/>
    <mergeCell ref="B2:C2"/>
    <mergeCell ref="B3:C3"/>
    <mergeCell ref="B4:C4"/>
    <mergeCell ref="C6:L6"/>
    <mergeCell ref="N6:W6"/>
  </mergeCells>
  <hyperlinks>
    <hyperlink ref="B4" r:id="rId1"/>
  </hyperlink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5">
    <tabColor theme="1" tint="4.9989318521683403E-2"/>
  </sheetPr>
  <dimension ref="A1:N191"/>
  <sheetViews>
    <sheetView showGridLines="0" zoomScaleNormal="100" workbookViewId="0"/>
  </sheetViews>
  <sheetFormatPr defaultRowHeight="15" x14ac:dyDescent="0.25"/>
  <cols>
    <col min="1" max="14" width="20.7109375" style="108" customWidth="1"/>
    <col min="15" max="16384" width="9.140625" style="108"/>
  </cols>
  <sheetData>
    <row r="1" spans="1:14" ht="41.25" customHeight="1" x14ac:dyDescent="0.25">
      <c r="A1" s="115" t="s">
        <v>523</v>
      </c>
      <c r="B1" s="115" t="s">
        <v>524</v>
      </c>
      <c r="C1" s="116" t="s">
        <v>453</v>
      </c>
      <c r="D1" s="116" t="s">
        <v>525</v>
      </c>
      <c r="E1" s="116" t="s">
        <v>526</v>
      </c>
      <c r="F1" s="116" t="s">
        <v>527</v>
      </c>
      <c r="G1" s="116" t="s">
        <v>528</v>
      </c>
      <c r="H1" s="116" t="s">
        <v>529</v>
      </c>
      <c r="I1" s="116" t="s">
        <v>530</v>
      </c>
      <c r="J1" s="116" t="s">
        <v>531</v>
      </c>
      <c r="K1" s="116" t="s">
        <v>532</v>
      </c>
      <c r="L1" s="116" t="s">
        <v>533</v>
      </c>
      <c r="M1" s="116" t="s">
        <v>534</v>
      </c>
      <c r="N1" s="116" t="s">
        <v>535</v>
      </c>
    </row>
    <row r="2" spans="1:14" ht="24.95" customHeight="1" x14ac:dyDescent="0.25">
      <c r="A2" s="106" t="s">
        <v>254</v>
      </c>
      <c r="B2" s="107" t="s">
        <v>513</v>
      </c>
      <c r="C2" s="109">
        <v>15327845919.755222</v>
      </c>
      <c r="D2" s="109">
        <v>641355392.89735794</v>
      </c>
      <c r="E2" s="109">
        <v>6337494091.9505692</v>
      </c>
      <c r="F2" s="109">
        <f>E2-D2</f>
        <v>5696138699.0532112</v>
      </c>
      <c r="G2" s="109">
        <v>977898068.97035789</v>
      </c>
      <c r="H2" s="109">
        <v>135122222.22222221</v>
      </c>
      <c r="I2" s="109" t="s">
        <v>451</v>
      </c>
      <c r="J2" s="109" t="s">
        <v>451</v>
      </c>
      <c r="K2" s="109" t="s">
        <v>451</v>
      </c>
      <c r="L2" s="109">
        <v>4.0157410111121745</v>
      </c>
      <c r="M2" s="110">
        <v>0</v>
      </c>
      <c r="N2" s="111">
        <v>28333333.333333332</v>
      </c>
    </row>
    <row r="3" spans="1:14" ht="24.95" customHeight="1" x14ac:dyDescent="0.25">
      <c r="A3" s="106" t="s">
        <v>115</v>
      </c>
      <c r="B3" s="107" t="s">
        <v>514</v>
      </c>
      <c r="C3" s="109">
        <v>11927141458.188496</v>
      </c>
      <c r="D3" s="109">
        <v>392734130.93555719</v>
      </c>
      <c r="E3" s="109" t="s">
        <v>451</v>
      </c>
      <c r="F3" s="109"/>
      <c r="G3" s="109">
        <v>4188690781.0871696</v>
      </c>
      <c r="H3" s="109">
        <v>105422222.22222222</v>
      </c>
      <c r="I3" s="109">
        <v>185193333.33333334</v>
      </c>
      <c r="J3" s="109">
        <v>30500000</v>
      </c>
      <c r="K3" s="109" t="s">
        <v>451</v>
      </c>
      <c r="L3" s="109">
        <v>39.518007307125721</v>
      </c>
      <c r="M3" s="110">
        <v>0</v>
      </c>
      <c r="N3" s="111">
        <v>2922222.222222222</v>
      </c>
    </row>
    <row r="4" spans="1:14" ht="24.95" customHeight="1" x14ac:dyDescent="0.25">
      <c r="A4" s="106" t="s">
        <v>248</v>
      </c>
      <c r="B4" s="107" t="s">
        <v>514</v>
      </c>
      <c r="C4" s="109">
        <v>172054447033.63293</v>
      </c>
      <c r="D4" s="109">
        <v>7462035778.7380667</v>
      </c>
      <c r="E4" s="109">
        <v>41033680871.298111</v>
      </c>
      <c r="F4" s="109">
        <f t="shared" ref="F4:F64" si="0">E4-D4</f>
        <v>33571645092.560043</v>
      </c>
      <c r="G4" s="109">
        <v>26429340386.803879</v>
      </c>
      <c r="H4" s="109">
        <v>397570000</v>
      </c>
      <c r="I4" s="109">
        <v>1335000000</v>
      </c>
      <c r="J4" s="109">
        <v>89666666.666666672</v>
      </c>
      <c r="K4" s="109">
        <v>393000000</v>
      </c>
      <c r="L4" s="109">
        <v>12.728355815371511</v>
      </c>
      <c r="M4" s="110">
        <v>0</v>
      </c>
      <c r="N4" s="111">
        <v>36111111.111111112</v>
      </c>
    </row>
    <row r="5" spans="1:14" ht="24.95" customHeight="1" x14ac:dyDescent="0.25">
      <c r="A5" s="106" t="s">
        <v>150</v>
      </c>
      <c r="B5" s="107" t="s">
        <v>515</v>
      </c>
      <c r="C5" s="109">
        <v>3545910128.0482478</v>
      </c>
      <c r="D5" s="109">
        <v>96518407.288998991</v>
      </c>
      <c r="E5" s="109" t="s">
        <v>451</v>
      </c>
      <c r="F5" s="109"/>
      <c r="G5" s="109" t="s">
        <v>451</v>
      </c>
      <c r="H5" s="109" t="s">
        <v>451</v>
      </c>
      <c r="I5" s="109" t="s">
        <v>451</v>
      </c>
      <c r="J5" s="109" t="s">
        <v>451</v>
      </c>
      <c r="K5" s="109" t="s">
        <v>451</v>
      </c>
      <c r="L5" s="109">
        <v>78.52347462396375</v>
      </c>
      <c r="M5" s="110">
        <v>0</v>
      </c>
      <c r="N5" s="111">
        <v>81565.555555555562</v>
      </c>
    </row>
    <row r="6" spans="1:14" ht="24.95" customHeight="1" x14ac:dyDescent="0.25">
      <c r="A6" s="106" t="s">
        <v>275</v>
      </c>
      <c r="B6" s="107" t="s">
        <v>514</v>
      </c>
      <c r="C6" s="109">
        <v>91822432777.299713</v>
      </c>
      <c r="D6" s="109">
        <v>2908994354.9661608</v>
      </c>
      <c r="E6" s="109">
        <v>22873476963.452755</v>
      </c>
      <c r="F6" s="109">
        <f t="shared" si="0"/>
        <v>19964482608.486595</v>
      </c>
      <c r="G6" s="109">
        <v>17361133925.72641</v>
      </c>
      <c r="H6" s="109">
        <v>216666666.66666666</v>
      </c>
      <c r="I6" s="109">
        <v>32350000</v>
      </c>
      <c r="J6" s="109">
        <v>53000000</v>
      </c>
      <c r="K6" s="109" t="s">
        <v>451</v>
      </c>
      <c r="L6" s="109">
        <v>10.864539735663788</v>
      </c>
      <c r="M6" s="110">
        <v>0</v>
      </c>
      <c r="N6" s="111">
        <v>21333333.333333332</v>
      </c>
    </row>
    <row r="7" spans="1:14" ht="24.95" customHeight="1" x14ac:dyDescent="0.25">
      <c r="A7" s="106" t="s">
        <v>152</v>
      </c>
      <c r="B7" s="107" t="s">
        <v>515</v>
      </c>
      <c r="C7" s="109">
        <v>1216717755.5555556</v>
      </c>
      <c r="D7" s="109">
        <v>31080690.050339997</v>
      </c>
      <c r="E7" s="109">
        <v>269492275.73930663</v>
      </c>
      <c r="F7" s="109">
        <f t="shared" si="0"/>
        <v>238411585.68896663</v>
      </c>
      <c r="G7" s="109">
        <v>835284574.85123456</v>
      </c>
      <c r="H7" s="109">
        <v>2000000</v>
      </c>
      <c r="I7" s="109" t="s">
        <v>451</v>
      </c>
      <c r="J7" s="109" t="s">
        <v>451</v>
      </c>
      <c r="K7" s="109" t="s">
        <v>451</v>
      </c>
      <c r="L7" s="109">
        <v>47.599999999999994</v>
      </c>
      <c r="M7" s="110">
        <v>0</v>
      </c>
      <c r="N7" s="111">
        <v>87205.888888888891</v>
      </c>
    </row>
    <row r="8" spans="1:14" ht="24.95" customHeight="1" x14ac:dyDescent="0.25">
      <c r="A8" s="106" t="s">
        <v>137</v>
      </c>
      <c r="B8" s="107" t="s">
        <v>515</v>
      </c>
      <c r="C8" s="109">
        <v>463143302257.87207</v>
      </c>
      <c r="D8" s="109">
        <v>21313275840.779453</v>
      </c>
      <c r="E8" s="109" t="s">
        <v>451</v>
      </c>
      <c r="F8" s="109"/>
      <c r="G8" s="109">
        <v>58205766082.909203</v>
      </c>
      <c r="H8" s="109">
        <v>1756000000</v>
      </c>
      <c r="I8" s="109">
        <v>723750000</v>
      </c>
      <c r="J8" s="109">
        <v>236270000</v>
      </c>
      <c r="K8" s="109" t="s">
        <v>451</v>
      </c>
      <c r="L8" s="109">
        <v>42.820717613773574</v>
      </c>
      <c r="M8" s="110">
        <v>0</v>
      </c>
      <c r="N8" s="111">
        <v>41333333.333333336</v>
      </c>
    </row>
    <row r="9" spans="1:14" ht="24.95" customHeight="1" x14ac:dyDescent="0.25">
      <c r="A9" s="106" t="s">
        <v>104</v>
      </c>
      <c r="B9" s="107" t="s">
        <v>514</v>
      </c>
      <c r="C9" s="109">
        <v>9924975246.4769382</v>
      </c>
      <c r="D9" s="109">
        <v>304800731.75192451</v>
      </c>
      <c r="E9" s="109">
        <v>2071927765.6939185</v>
      </c>
      <c r="F9" s="109">
        <f t="shared" si="0"/>
        <v>1767127033.941994</v>
      </c>
      <c r="G9" s="109">
        <v>3049714663.5915704</v>
      </c>
      <c r="H9" s="109">
        <v>90724444.444444448</v>
      </c>
      <c r="I9" s="109">
        <v>108871428.57142857</v>
      </c>
      <c r="J9" s="109">
        <v>272000000</v>
      </c>
      <c r="K9" s="109" t="s">
        <v>451</v>
      </c>
      <c r="L9" s="109">
        <v>23.984782352715797</v>
      </c>
      <c r="M9" s="110">
        <v>0</v>
      </c>
      <c r="N9" s="111">
        <v>3000000</v>
      </c>
    </row>
    <row r="10" spans="1:14" ht="24.95" customHeight="1" x14ac:dyDescent="0.25">
      <c r="A10" s="106" t="s">
        <v>52</v>
      </c>
      <c r="B10" s="107" t="s">
        <v>515</v>
      </c>
      <c r="C10" s="109">
        <v>2564710428.3054004</v>
      </c>
      <c r="D10" s="109">
        <v>145618102.81415269</v>
      </c>
      <c r="E10" s="109" t="s">
        <v>451</v>
      </c>
      <c r="F10" s="109"/>
      <c r="G10" s="109">
        <v>1420556644.6051056</v>
      </c>
      <c r="H10" s="109" t="s">
        <v>451</v>
      </c>
      <c r="I10" s="109" t="s">
        <v>451</v>
      </c>
      <c r="J10" s="109" t="s">
        <v>451</v>
      </c>
      <c r="K10" s="109" t="s">
        <v>451</v>
      </c>
      <c r="L10" s="109">
        <v>59.61999999999999</v>
      </c>
      <c r="M10" s="110">
        <v>0</v>
      </c>
      <c r="N10" s="111">
        <v>101899.33333333333</v>
      </c>
    </row>
    <row r="11" spans="1:14" ht="24.95" customHeight="1" x14ac:dyDescent="0.25">
      <c r="A11" s="106" t="s">
        <v>357</v>
      </c>
      <c r="B11" s="107" t="s">
        <v>516</v>
      </c>
      <c r="C11" s="109">
        <v>1200886868544.4031</v>
      </c>
      <c r="D11" s="109">
        <v>59556320159.370399</v>
      </c>
      <c r="E11" s="109">
        <v>309346922870.48401</v>
      </c>
      <c r="F11" s="109">
        <f t="shared" si="0"/>
        <v>249790602711.11362</v>
      </c>
      <c r="G11" s="109">
        <v>1492934989387.1301</v>
      </c>
      <c r="H11" s="109" t="s">
        <v>451</v>
      </c>
      <c r="I11" s="109" t="s">
        <v>451</v>
      </c>
      <c r="J11" s="109" t="s">
        <v>451</v>
      </c>
      <c r="K11" s="109" t="s">
        <v>451</v>
      </c>
      <c r="L11" s="109">
        <v>75.935299745989212</v>
      </c>
      <c r="M11" s="110">
        <v>1</v>
      </c>
      <c r="N11" s="111">
        <v>22000000</v>
      </c>
    </row>
    <row r="12" spans="1:14" ht="24.95" customHeight="1" x14ac:dyDescent="0.25">
      <c r="A12" s="106" t="s">
        <v>252</v>
      </c>
      <c r="B12" s="107" t="s">
        <v>516</v>
      </c>
      <c r="C12" s="109">
        <v>401223492183.15106</v>
      </c>
      <c r="D12" s="109">
        <v>21950593351.489754</v>
      </c>
      <c r="E12" s="109">
        <v>183906293320.06781</v>
      </c>
      <c r="F12" s="109">
        <f t="shared" si="0"/>
        <v>161955699968.57806</v>
      </c>
      <c r="G12" s="109">
        <v>381061084428.87689</v>
      </c>
      <c r="H12" s="109" t="s">
        <v>451</v>
      </c>
      <c r="I12" s="109" t="s">
        <v>451</v>
      </c>
      <c r="J12" s="109" t="s">
        <v>451</v>
      </c>
      <c r="K12" s="109" t="s">
        <v>451</v>
      </c>
      <c r="L12" s="109">
        <v>74.983198557297683</v>
      </c>
      <c r="M12" s="110">
        <v>1</v>
      </c>
      <c r="N12" s="111">
        <v>8377777.777777778</v>
      </c>
    </row>
    <row r="13" spans="1:14" ht="24.95" customHeight="1" x14ac:dyDescent="0.25">
      <c r="A13" s="106" t="s">
        <v>146</v>
      </c>
      <c r="B13" s="107" t="s">
        <v>514</v>
      </c>
      <c r="C13" s="109">
        <v>53656820967.479965</v>
      </c>
      <c r="D13" s="109">
        <v>1377958807.1350667</v>
      </c>
      <c r="E13" s="109">
        <v>11099495057.062521</v>
      </c>
      <c r="F13" s="109">
        <f t="shared" si="0"/>
        <v>9721536249.927454</v>
      </c>
      <c r="G13" s="109">
        <v>11305153603.307724</v>
      </c>
      <c r="H13" s="109">
        <v>182995555.55555555</v>
      </c>
      <c r="I13" s="109" t="s">
        <v>451</v>
      </c>
      <c r="J13" s="109" t="s">
        <v>451</v>
      </c>
      <c r="K13" s="109" t="s">
        <v>451</v>
      </c>
      <c r="L13" s="109">
        <v>37.879130814929709</v>
      </c>
      <c r="M13" s="110">
        <v>0</v>
      </c>
      <c r="N13" s="111">
        <v>9033333.333333334</v>
      </c>
    </row>
    <row r="14" spans="1:14" ht="24.95" customHeight="1" x14ac:dyDescent="0.25">
      <c r="A14" s="106" t="s">
        <v>250</v>
      </c>
      <c r="B14" s="107" t="s">
        <v>515</v>
      </c>
      <c r="C14" s="109">
        <v>8221214543.2056246</v>
      </c>
      <c r="D14" s="109" t="s">
        <v>451</v>
      </c>
      <c r="E14" s="109" t="s">
        <v>451</v>
      </c>
      <c r="F14" s="109"/>
      <c r="G14" s="109">
        <v>6444359908.8603392</v>
      </c>
      <c r="H14" s="109" t="s">
        <v>451</v>
      </c>
      <c r="I14" s="109" t="s">
        <v>451</v>
      </c>
      <c r="J14" s="109" t="s">
        <v>451</v>
      </c>
      <c r="K14" s="109" t="s">
        <v>451</v>
      </c>
      <c r="L14" s="109">
        <v>49.676466979410705</v>
      </c>
      <c r="M14" s="110">
        <v>0</v>
      </c>
      <c r="N14" s="111">
        <v>360250.11111111112</v>
      </c>
    </row>
    <row r="15" spans="1:14" ht="24.95" customHeight="1" x14ac:dyDescent="0.25">
      <c r="A15" s="106" t="s">
        <v>184</v>
      </c>
      <c r="B15" s="107" t="s">
        <v>515</v>
      </c>
      <c r="C15" s="109">
        <v>27336811170.212765</v>
      </c>
      <c r="D15" s="109">
        <v>723799483.03484035</v>
      </c>
      <c r="E15" s="109">
        <v>5199454064.5828648</v>
      </c>
      <c r="F15" s="109">
        <f t="shared" si="0"/>
        <v>4475654581.5480242</v>
      </c>
      <c r="G15" s="109">
        <v>17563098841.453854</v>
      </c>
      <c r="H15" s="109" t="s">
        <v>451</v>
      </c>
      <c r="I15" s="109" t="s">
        <v>451</v>
      </c>
      <c r="J15" s="109" t="s">
        <v>451</v>
      </c>
      <c r="K15" s="109" t="s">
        <v>451</v>
      </c>
      <c r="L15" s="109">
        <v>63.011548737226072</v>
      </c>
      <c r="M15" s="110">
        <v>0</v>
      </c>
      <c r="N15" s="111">
        <v>1204534.2222222222</v>
      </c>
    </row>
    <row r="16" spans="1:14" ht="24.95" customHeight="1" x14ac:dyDescent="0.25">
      <c r="A16" s="106" t="s">
        <v>201</v>
      </c>
      <c r="B16" s="107" t="s">
        <v>514</v>
      </c>
      <c r="C16" s="109">
        <v>124076737904.89995</v>
      </c>
      <c r="D16" s="109">
        <v>2551733240.5133276</v>
      </c>
      <c r="E16" s="109">
        <v>11458027661.587261</v>
      </c>
      <c r="F16" s="109">
        <f t="shared" si="0"/>
        <v>8906294421.0739326</v>
      </c>
      <c r="G16" s="109">
        <v>48275670478.043869</v>
      </c>
      <c r="H16" s="109">
        <v>719333333.33333337</v>
      </c>
      <c r="I16" s="109">
        <v>320303333.33333331</v>
      </c>
      <c r="J16" s="109" t="s">
        <v>451</v>
      </c>
      <c r="K16" s="109" t="s">
        <v>451</v>
      </c>
      <c r="L16" s="109">
        <v>4.2033333333333331</v>
      </c>
      <c r="M16" s="110">
        <v>0</v>
      </c>
      <c r="N16" s="111">
        <v>152222222.22222221</v>
      </c>
    </row>
    <row r="17" spans="1:14" ht="24.95" customHeight="1" x14ac:dyDescent="0.25">
      <c r="A17" s="106" t="s">
        <v>35</v>
      </c>
      <c r="B17" s="107" t="s">
        <v>515</v>
      </c>
      <c r="C17" s="109">
        <v>4424950000</v>
      </c>
      <c r="D17" s="109">
        <v>247921035.38642862</v>
      </c>
      <c r="E17" s="109">
        <v>1481580011.91875</v>
      </c>
      <c r="F17" s="109">
        <f t="shared" si="0"/>
        <v>1233658976.5323215</v>
      </c>
      <c r="G17" s="109">
        <v>3371687780.1524997</v>
      </c>
      <c r="H17" s="109" t="s">
        <v>451</v>
      </c>
      <c r="I17" s="109" t="s">
        <v>451</v>
      </c>
      <c r="J17" s="109" t="s">
        <v>451</v>
      </c>
      <c r="K17" s="109" t="s">
        <v>451</v>
      </c>
      <c r="L17" s="109">
        <v>65.707777777777778</v>
      </c>
      <c r="M17" s="110">
        <v>0</v>
      </c>
      <c r="N17" s="111">
        <v>279400.66666666669</v>
      </c>
    </row>
    <row r="18" spans="1:14" ht="24.95" customHeight="1" x14ac:dyDescent="0.25">
      <c r="A18" s="106" t="s">
        <v>388</v>
      </c>
      <c r="B18" s="107" t="s">
        <v>514</v>
      </c>
      <c r="C18" s="109">
        <v>57457991972.996887</v>
      </c>
      <c r="D18" s="109">
        <v>2965137631.3889961</v>
      </c>
      <c r="E18" s="109">
        <v>18059236488.486431</v>
      </c>
      <c r="F18" s="109">
        <f t="shared" si="0"/>
        <v>15094098857.097435</v>
      </c>
      <c r="G18" s="109">
        <v>16653707132.961859</v>
      </c>
      <c r="H18" s="109">
        <v>369777777.77777779</v>
      </c>
      <c r="I18" s="109">
        <v>1000000000</v>
      </c>
      <c r="J18" s="109">
        <v>3960000</v>
      </c>
      <c r="K18" s="109" t="s">
        <v>451</v>
      </c>
      <c r="L18" s="109">
        <v>35.319877295544003</v>
      </c>
      <c r="M18" s="110">
        <v>0</v>
      </c>
      <c r="N18" s="111">
        <v>9522222.222222222</v>
      </c>
    </row>
    <row r="19" spans="1:14" ht="24.95" customHeight="1" x14ac:dyDescent="0.25">
      <c r="A19" s="106" t="s">
        <v>378</v>
      </c>
      <c r="B19" s="107" t="s">
        <v>516</v>
      </c>
      <c r="C19" s="109">
        <v>489982665956.69696</v>
      </c>
      <c r="D19" s="109">
        <v>30301107875.583519</v>
      </c>
      <c r="E19" s="109">
        <v>212973388450.1489</v>
      </c>
      <c r="F19" s="109">
        <f t="shared" si="0"/>
        <v>182672280574.56537</v>
      </c>
      <c r="G19" s="109">
        <v>291329255021.96185</v>
      </c>
      <c r="H19" s="109" t="s">
        <v>451</v>
      </c>
      <c r="I19" s="109" t="s">
        <v>451</v>
      </c>
      <c r="J19" s="109" t="s">
        <v>451</v>
      </c>
      <c r="K19" s="109" t="s">
        <v>451</v>
      </c>
      <c r="L19" s="109">
        <v>73.851131838199933</v>
      </c>
      <c r="M19" s="110">
        <v>1</v>
      </c>
      <c r="N19" s="111">
        <v>11000000</v>
      </c>
    </row>
    <row r="20" spans="1:14" ht="24.95" customHeight="1" x14ac:dyDescent="0.25">
      <c r="A20" s="106" t="s">
        <v>318</v>
      </c>
      <c r="B20" s="107" t="s">
        <v>514</v>
      </c>
      <c r="C20" s="109">
        <v>1477770145</v>
      </c>
      <c r="D20" s="109">
        <v>90980101.193040997</v>
      </c>
      <c r="E20" s="109">
        <v>363387774.18990195</v>
      </c>
      <c r="F20" s="109">
        <f t="shared" si="0"/>
        <v>272407672.99686098</v>
      </c>
      <c r="G20" s="109">
        <v>874048387.81723356</v>
      </c>
      <c r="H20" s="109" t="s">
        <v>451</v>
      </c>
      <c r="I20" s="109">
        <v>36700000</v>
      </c>
      <c r="J20" s="109" t="s">
        <v>451</v>
      </c>
      <c r="K20" s="109" t="s">
        <v>451</v>
      </c>
      <c r="L20" s="109">
        <v>29.366666666666667</v>
      </c>
      <c r="M20" s="110">
        <v>0</v>
      </c>
      <c r="N20" s="111">
        <v>321405.77777777775</v>
      </c>
    </row>
    <row r="21" spans="1:14" ht="24.95" customHeight="1" x14ac:dyDescent="0.25">
      <c r="A21" s="106" t="s">
        <v>340</v>
      </c>
      <c r="B21" s="107" t="s">
        <v>513</v>
      </c>
      <c r="C21" s="109">
        <v>7540560766.4171324</v>
      </c>
      <c r="D21" s="109">
        <v>342823300.62831187</v>
      </c>
      <c r="E21" s="109">
        <v>964456007.8846097</v>
      </c>
      <c r="F21" s="109">
        <f t="shared" si="0"/>
        <v>621632707.25629783</v>
      </c>
      <c r="G21" s="109">
        <v>1568882588.1784892</v>
      </c>
      <c r="H21" s="109">
        <v>124188888.8888889</v>
      </c>
      <c r="I21" s="109" t="s">
        <v>451</v>
      </c>
      <c r="J21" s="109">
        <v>489000000</v>
      </c>
      <c r="K21" s="109" t="s">
        <v>451</v>
      </c>
      <c r="L21" s="109">
        <v>3.2662419346524625</v>
      </c>
      <c r="M21" s="110">
        <v>0</v>
      </c>
      <c r="N21" s="111">
        <v>9511111.1111111119</v>
      </c>
    </row>
    <row r="22" spans="1:14" ht="24.95" customHeight="1" x14ac:dyDescent="0.25">
      <c r="A22" s="106" t="s">
        <v>333</v>
      </c>
      <c r="B22" s="107" t="s">
        <v>515</v>
      </c>
      <c r="C22" s="109">
        <v>5704010625</v>
      </c>
      <c r="D22" s="109">
        <v>133896896.07968751</v>
      </c>
      <c r="E22" s="109" t="s">
        <v>451</v>
      </c>
      <c r="F22" s="109"/>
      <c r="G22" s="109" t="s">
        <v>451</v>
      </c>
      <c r="H22" s="109" t="s">
        <v>451</v>
      </c>
      <c r="I22" s="109" t="s">
        <v>451</v>
      </c>
      <c r="J22" s="109" t="s">
        <v>451</v>
      </c>
      <c r="K22" s="109" t="s">
        <v>451</v>
      </c>
      <c r="L22" s="109">
        <v>85.082839301812015</v>
      </c>
      <c r="M22" s="110">
        <v>0</v>
      </c>
      <c r="N22" s="111">
        <v>64998.666666666664</v>
      </c>
    </row>
    <row r="23" spans="1:14" ht="24.95" customHeight="1" x14ac:dyDescent="0.25">
      <c r="A23" s="106" t="s">
        <v>167</v>
      </c>
      <c r="B23" s="107" t="s">
        <v>514</v>
      </c>
      <c r="C23" s="109">
        <v>1556566147.1219807</v>
      </c>
      <c r="D23" s="109">
        <v>76922489.629550517</v>
      </c>
      <c r="E23" s="109">
        <v>325065763.73329455</v>
      </c>
      <c r="F23" s="109">
        <f t="shared" si="0"/>
        <v>248143274.10374403</v>
      </c>
      <c r="G23" s="109">
        <v>588492224.0609864</v>
      </c>
      <c r="H23" s="109">
        <v>1944444.4444444445</v>
      </c>
      <c r="I23" s="109">
        <v>201000000</v>
      </c>
      <c r="J23" s="109" t="s">
        <v>451</v>
      </c>
      <c r="K23" s="109" t="s">
        <v>451</v>
      </c>
      <c r="L23" s="109">
        <v>16.336479695351624</v>
      </c>
      <c r="M23" s="110">
        <v>0</v>
      </c>
      <c r="N23" s="111">
        <v>718562.11111111112</v>
      </c>
    </row>
    <row r="24" spans="1:14" ht="24.95" customHeight="1" x14ac:dyDescent="0.25">
      <c r="A24" s="106" t="s">
        <v>79</v>
      </c>
      <c r="B24" s="107" t="s">
        <v>514</v>
      </c>
      <c r="C24" s="109">
        <v>22613587790.186573</v>
      </c>
      <c r="D24" s="109">
        <v>1595929729.4483564</v>
      </c>
      <c r="E24" s="109">
        <v>5172754184.5013437</v>
      </c>
      <c r="F24" s="109">
        <f t="shared" si="0"/>
        <v>3576824455.0529871</v>
      </c>
      <c r="G24" s="109">
        <v>9643767357.0075417</v>
      </c>
      <c r="H24" s="109">
        <v>70685714.285714284</v>
      </c>
      <c r="I24" s="109">
        <v>34325000</v>
      </c>
      <c r="J24" s="109" t="s">
        <v>451</v>
      </c>
      <c r="K24" s="109" t="s">
        <v>451</v>
      </c>
      <c r="L24" s="109">
        <v>23.299990619069561</v>
      </c>
      <c r="M24" s="110">
        <v>0</v>
      </c>
      <c r="N24" s="111">
        <v>9888888.8888888881</v>
      </c>
    </row>
    <row r="25" spans="1:14" ht="24.95" customHeight="1" x14ac:dyDescent="0.25">
      <c r="A25" s="106" t="s">
        <v>400</v>
      </c>
      <c r="B25" s="107" t="s">
        <v>514</v>
      </c>
      <c r="C25" s="109">
        <v>17101469914.744976</v>
      </c>
      <c r="D25" s="109" t="s">
        <v>451</v>
      </c>
      <c r="E25" s="109">
        <v>6491617651.0136938</v>
      </c>
      <c r="F25" s="109"/>
      <c r="G25" s="109">
        <v>8939751328.3169441</v>
      </c>
      <c r="H25" s="109">
        <v>142833333.33333334</v>
      </c>
      <c r="I25" s="109">
        <v>662000000</v>
      </c>
      <c r="J25" s="109" t="s">
        <v>451</v>
      </c>
      <c r="K25" s="109" t="s">
        <v>451</v>
      </c>
      <c r="L25" s="109">
        <v>43.036931742801308</v>
      </c>
      <c r="M25" s="110">
        <v>0</v>
      </c>
      <c r="N25" s="111">
        <v>3800000</v>
      </c>
    </row>
    <row r="26" spans="1:14" ht="24.95" customHeight="1" x14ac:dyDescent="0.25">
      <c r="A26" s="106" t="s">
        <v>289</v>
      </c>
      <c r="B26" s="107" t="s">
        <v>514</v>
      </c>
      <c r="C26" s="109">
        <v>13051989679.508663</v>
      </c>
      <c r="D26" s="109">
        <v>1208455662.6478963</v>
      </c>
      <c r="E26" s="109">
        <v>4180461862.7038455</v>
      </c>
      <c r="F26" s="109">
        <f t="shared" si="0"/>
        <v>2972006200.0559492</v>
      </c>
      <c r="G26" s="109">
        <v>3664608186.474822</v>
      </c>
      <c r="H26" s="109">
        <v>36117777.777777776</v>
      </c>
      <c r="I26" s="109">
        <v>104000000</v>
      </c>
      <c r="J26" s="109" t="s">
        <v>451</v>
      </c>
      <c r="K26" s="109" t="s">
        <v>451</v>
      </c>
      <c r="L26" s="109">
        <v>8.9966592194621864</v>
      </c>
      <c r="M26" s="110">
        <v>0</v>
      </c>
      <c r="N26" s="111">
        <v>2044444.4444444445</v>
      </c>
    </row>
    <row r="27" spans="1:14" ht="24.95" customHeight="1" x14ac:dyDescent="0.25">
      <c r="A27" s="106" t="s">
        <v>148</v>
      </c>
      <c r="B27" s="107" t="s">
        <v>514</v>
      </c>
      <c r="C27" s="109">
        <v>1980921815028.0723</v>
      </c>
      <c r="D27" s="109">
        <v>107234938545.89893</v>
      </c>
      <c r="E27" s="109">
        <v>508862025732.71832</v>
      </c>
      <c r="F27" s="109">
        <f t="shared" si="0"/>
        <v>401627087186.8194</v>
      </c>
      <c r="G27" s="109">
        <v>1074209250312.0128</v>
      </c>
      <c r="H27" s="109">
        <v>9865555555.5555553</v>
      </c>
      <c r="I27" s="109">
        <v>12737700000</v>
      </c>
      <c r="J27" s="109">
        <v>9971700000</v>
      </c>
      <c r="K27" s="109">
        <v>1175380000</v>
      </c>
      <c r="L27" s="109">
        <v>41.738708908865881</v>
      </c>
      <c r="M27" s="110">
        <v>0</v>
      </c>
      <c r="N27" s="111">
        <v>197777777.77777779</v>
      </c>
    </row>
    <row r="28" spans="1:14" ht="24.95" customHeight="1" x14ac:dyDescent="0.25">
      <c r="A28" s="106" t="s">
        <v>145</v>
      </c>
      <c r="B28" s="107" t="s">
        <v>515</v>
      </c>
      <c r="C28" s="109">
        <v>14356690316.537327</v>
      </c>
      <c r="D28" s="109">
        <v>455849323.92359823</v>
      </c>
      <c r="E28" s="109" t="s">
        <v>451</v>
      </c>
      <c r="F28" s="109"/>
      <c r="G28" s="109">
        <v>5147049491.5019121</v>
      </c>
      <c r="H28" s="109" t="s">
        <v>451</v>
      </c>
      <c r="I28" s="109" t="s">
        <v>451</v>
      </c>
      <c r="J28" s="109" t="s">
        <v>451</v>
      </c>
      <c r="K28" s="109" t="s">
        <v>451</v>
      </c>
      <c r="L28" s="109">
        <v>53.823268244805554</v>
      </c>
      <c r="M28" s="110">
        <v>0</v>
      </c>
      <c r="N28" s="111">
        <v>393069.44444444444</v>
      </c>
    </row>
    <row r="29" spans="1:14" ht="24.95" customHeight="1" x14ac:dyDescent="0.25">
      <c r="A29" s="106" t="s">
        <v>265</v>
      </c>
      <c r="B29" s="107" t="s">
        <v>514</v>
      </c>
      <c r="C29" s="109">
        <v>50728232546.977249</v>
      </c>
      <c r="D29" s="109">
        <v>2011401958.6710303</v>
      </c>
      <c r="E29" s="109">
        <v>14870821939.558376</v>
      </c>
      <c r="F29" s="109">
        <f t="shared" si="0"/>
        <v>12859419980.887346</v>
      </c>
      <c r="G29" s="109">
        <v>31522249264.953583</v>
      </c>
      <c r="H29" s="109">
        <v>369111111.1111111</v>
      </c>
      <c r="I29" s="109">
        <v>472375000</v>
      </c>
      <c r="J29" s="109">
        <v>205193333.33333334</v>
      </c>
      <c r="K29" s="109" t="s">
        <v>451</v>
      </c>
      <c r="L29" s="109">
        <v>44.451275635161437</v>
      </c>
      <c r="M29" s="110">
        <v>0</v>
      </c>
      <c r="N29" s="111">
        <v>7400000</v>
      </c>
    </row>
    <row r="30" spans="1:14" ht="24.95" customHeight="1" x14ac:dyDescent="0.25">
      <c r="A30" s="106" t="s">
        <v>267</v>
      </c>
      <c r="B30" s="107" t="s">
        <v>513</v>
      </c>
      <c r="C30" s="109">
        <v>9598761525.432518</v>
      </c>
      <c r="D30" s="109">
        <v>416703515.07374036</v>
      </c>
      <c r="E30" s="109">
        <v>1258957350.4340417</v>
      </c>
      <c r="F30" s="109">
        <f t="shared" si="0"/>
        <v>842253835.36030138</v>
      </c>
      <c r="G30" s="109">
        <v>1994739845.8631027</v>
      </c>
      <c r="H30" s="109">
        <v>131611111.1111111</v>
      </c>
      <c r="I30" s="109" t="s">
        <v>451</v>
      </c>
      <c r="J30" s="109" t="s">
        <v>451</v>
      </c>
      <c r="K30" s="109" t="s">
        <v>451</v>
      </c>
      <c r="L30" s="109">
        <v>3.4508602756042865</v>
      </c>
      <c r="M30" s="110">
        <v>0</v>
      </c>
      <c r="N30" s="111">
        <v>15777777.777777778</v>
      </c>
    </row>
    <row r="31" spans="1:14" ht="24.95" customHeight="1" x14ac:dyDescent="0.25">
      <c r="A31" s="106" t="s">
        <v>166</v>
      </c>
      <c r="B31" s="107" t="s">
        <v>513</v>
      </c>
      <c r="C31" s="109">
        <v>2172891389.6051645</v>
      </c>
      <c r="D31" s="109">
        <v>128706368.6724918</v>
      </c>
      <c r="E31" s="109" t="s">
        <v>451</v>
      </c>
      <c r="F31" s="109"/>
      <c r="G31" s="109">
        <v>345048655.72404522</v>
      </c>
      <c r="H31" s="109">
        <v>4666666.666666667</v>
      </c>
      <c r="I31" s="109" t="s">
        <v>451</v>
      </c>
      <c r="J31" s="109" t="s">
        <v>451</v>
      </c>
      <c r="K31" s="109" t="s">
        <v>451</v>
      </c>
      <c r="L31" s="109">
        <v>1.0086213927922043</v>
      </c>
      <c r="M31" s="110">
        <v>0</v>
      </c>
      <c r="N31" s="111">
        <v>9433333.333333334</v>
      </c>
    </row>
    <row r="32" spans="1:14" ht="24.95" customHeight="1" x14ac:dyDescent="0.25">
      <c r="A32" s="106" t="s">
        <v>25</v>
      </c>
      <c r="B32" s="107" t="s">
        <v>513</v>
      </c>
      <c r="C32" s="109">
        <v>1674285499.8219638</v>
      </c>
      <c r="D32" s="109">
        <v>91875077.374330387</v>
      </c>
      <c r="E32" s="109">
        <v>418940596.76533914</v>
      </c>
      <c r="F32" s="109">
        <f t="shared" si="0"/>
        <v>327065519.39100873</v>
      </c>
      <c r="G32" s="109">
        <v>972253404.03286493</v>
      </c>
      <c r="H32" s="109">
        <v>9800000</v>
      </c>
      <c r="I32" s="109">
        <v>80000000</v>
      </c>
      <c r="J32" s="109" t="s">
        <v>451</v>
      </c>
      <c r="K32" s="109" t="s">
        <v>451</v>
      </c>
      <c r="L32" s="109">
        <v>24.954681203007052</v>
      </c>
      <c r="M32" s="110">
        <v>0</v>
      </c>
      <c r="N32" s="111">
        <v>14444444.444444444</v>
      </c>
    </row>
    <row r="33" spans="1:14" ht="24.95" customHeight="1" x14ac:dyDescent="0.25">
      <c r="A33" s="106" t="s">
        <v>331</v>
      </c>
      <c r="B33" s="107" t="s">
        <v>514</v>
      </c>
      <c r="C33" s="109">
        <v>12505520232.349697</v>
      </c>
      <c r="D33" s="109">
        <v>262814762.65103802</v>
      </c>
      <c r="E33" s="109">
        <v>1287674284.8790932</v>
      </c>
      <c r="F33" s="109">
        <f t="shared" si="0"/>
        <v>1024859522.2280551</v>
      </c>
      <c r="G33" s="109">
        <v>4186329819.9770474</v>
      </c>
      <c r="H33" s="109">
        <v>69450000</v>
      </c>
      <c r="I33" s="109">
        <v>854033333.33333337</v>
      </c>
      <c r="J33" s="109">
        <v>20050000</v>
      </c>
      <c r="K33" s="109" t="s">
        <v>451</v>
      </c>
      <c r="L33" s="109">
        <v>3.0109285244515367</v>
      </c>
      <c r="M33" s="110">
        <v>0</v>
      </c>
      <c r="N33" s="111">
        <v>20777777.777777776</v>
      </c>
    </row>
    <row r="34" spans="1:14" ht="24.95" customHeight="1" x14ac:dyDescent="0.25">
      <c r="A34" s="106" t="s">
        <v>185</v>
      </c>
      <c r="B34" s="107" t="s">
        <v>516</v>
      </c>
      <c r="C34" s="109">
        <v>25258679000.787426</v>
      </c>
      <c r="D34" s="109">
        <v>792450324.02981675</v>
      </c>
      <c r="E34" s="109" t="s">
        <v>451</v>
      </c>
      <c r="F34" s="109"/>
      <c r="G34" s="109">
        <v>3250960513.3076353</v>
      </c>
      <c r="H34" s="109">
        <v>221311111.1111111</v>
      </c>
      <c r="I34" s="109">
        <v>181600000</v>
      </c>
      <c r="J34" s="109" t="s">
        <v>451</v>
      </c>
      <c r="K34" s="109" t="s">
        <v>451</v>
      </c>
      <c r="L34" s="109">
        <v>4.9553035590929824</v>
      </c>
      <c r="M34" s="110">
        <v>1</v>
      </c>
      <c r="N34" s="111">
        <v>34111111.111111112</v>
      </c>
    </row>
    <row r="35" spans="1:14" ht="24.95" customHeight="1" x14ac:dyDescent="0.25">
      <c r="A35" s="106" t="s">
        <v>107</v>
      </c>
      <c r="B35" s="107" t="s">
        <v>514</v>
      </c>
      <c r="C35" s="109">
        <v>1609883047713.1741</v>
      </c>
      <c r="D35" s="109">
        <v>80413626035.612091</v>
      </c>
      <c r="E35" s="109">
        <v>283110455252.95502</v>
      </c>
      <c r="F35" s="109">
        <f t="shared" si="0"/>
        <v>202696829217.34293</v>
      </c>
      <c r="G35" s="109">
        <v>2345160639073.7515</v>
      </c>
      <c r="H35" s="109" t="s">
        <v>451</v>
      </c>
      <c r="I35" s="109" t="s">
        <v>451</v>
      </c>
      <c r="J35" s="109" t="s">
        <v>451</v>
      </c>
      <c r="K35" s="109" t="s">
        <v>451</v>
      </c>
      <c r="L35" s="109">
        <v>80.202222222222233</v>
      </c>
      <c r="M35" s="110">
        <v>0</v>
      </c>
      <c r="N35" s="111">
        <v>493068</v>
      </c>
    </row>
    <row r="36" spans="1:14" ht="24.95" customHeight="1" x14ac:dyDescent="0.25">
      <c r="A36" s="106" t="s">
        <v>190</v>
      </c>
      <c r="B36" s="107" t="s">
        <v>513</v>
      </c>
      <c r="C36" s="109">
        <v>1819714899.5720971</v>
      </c>
      <c r="D36" s="109">
        <v>23480569.892301917</v>
      </c>
      <c r="E36" s="109">
        <v>252281372.2079308</v>
      </c>
      <c r="F36" s="109">
        <f t="shared" si="0"/>
        <v>228800802.31562889</v>
      </c>
      <c r="G36" s="109">
        <v>185739726.45580518</v>
      </c>
      <c r="H36" s="109">
        <v>8866666.666666666</v>
      </c>
      <c r="I36" s="109" t="s">
        <v>451</v>
      </c>
      <c r="J36" s="109" t="s">
        <v>451</v>
      </c>
      <c r="K36" s="109" t="s">
        <v>451</v>
      </c>
      <c r="L36" s="109">
        <v>2.0241083482533906</v>
      </c>
      <c r="M36" s="110">
        <v>0</v>
      </c>
      <c r="N36" s="111">
        <v>4444444.444444444</v>
      </c>
    </row>
    <row r="37" spans="1:14" ht="24.95" customHeight="1" x14ac:dyDescent="0.25">
      <c r="A37" s="106" t="s">
        <v>268</v>
      </c>
      <c r="B37" s="107" t="s">
        <v>513</v>
      </c>
      <c r="C37" s="109">
        <v>10860926311.101522</v>
      </c>
      <c r="D37" s="109">
        <v>255293947.1140168</v>
      </c>
      <c r="E37" s="109" t="s">
        <v>451</v>
      </c>
      <c r="F37" s="109"/>
      <c r="G37" s="109">
        <v>547321556.28354669</v>
      </c>
      <c r="H37" s="109">
        <v>89811111.111111104</v>
      </c>
      <c r="I37" s="109" t="s">
        <v>451</v>
      </c>
      <c r="J37" s="109" t="s">
        <v>451</v>
      </c>
      <c r="K37" s="109" t="s">
        <v>451</v>
      </c>
      <c r="L37" s="109">
        <v>1.6242522538883486</v>
      </c>
      <c r="M37" s="110">
        <v>0</v>
      </c>
      <c r="N37" s="111">
        <v>12000000</v>
      </c>
    </row>
    <row r="38" spans="1:14" ht="24.95" customHeight="1" x14ac:dyDescent="0.25">
      <c r="A38" s="106" t="s">
        <v>196</v>
      </c>
      <c r="B38" s="107" t="s">
        <v>516</v>
      </c>
      <c r="C38" s="109">
        <v>218896591661.74274</v>
      </c>
      <c r="D38" s="109">
        <v>8663409954.7739773</v>
      </c>
      <c r="E38" s="109">
        <v>42577262292.3442</v>
      </c>
      <c r="F38" s="109">
        <f t="shared" si="0"/>
        <v>33913852337.570221</v>
      </c>
      <c r="G38" s="109">
        <v>218019081194.05505</v>
      </c>
      <c r="H38" s="109">
        <v>292888888.8888889</v>
      </c>
      <c r="I38" s="109">
        <v>1509487000</v>
      </c>
      <c r="J38" s="109">
        <v>482022222.22222221</v>
      </c>
      <c r="K38" s="109">
        <v>385775000</v>
      </c>
      <c r="L38" s="109">
        <v>49.641723668792551</v>
      </c>
      <c r="M38" s="110">
        <v>1</v>
      </c>
      <c r="N38" s="111">
        <v>17000000</v>
      </c>
    </row>
    <row r="39" spans="1:14" ht="24.95" customHeight="1" x14ac:dyDescent="0.25">
      <c r="A39" s="106" t="s">
        <v>144</v>
      </c>
      <c r="B39" s="107" t="s">
        <v>514</v>
      </c>
      <c r="C39" s="109">
        <v>6857260128820.1426</v>
      </c>
      <c r="D39" s="109" t="s">
        <v>451</v>
      </c>
      <c r="E39" s="109" t="s">
        <v>451</v>
      </c>
      <c r="F39" s="109"/>
      <c r="G39" s="109">
        <v>8635069275461.9746</v>
      </c>
      <c r="H39" s="109" t="s">
        <v>451</v>
      </c>
      <c r="I39" s="109">
        <v>1694300000</v>
      </c>
      <c r="J39" s="109">
        <v>3192125000</v>
      </c>
      <c r="K39" s="109">
        <v>609861000</v>
      </c>
      <c r="L39" s="109">
        <v>32.002585567220514</v>
      </c>
      <c r="M39" s="110">
        <v>0</v>
      </c>
      <c r="N39" s="111">
        <v>1333333333.3333333</v>
      </c>
    </row>
    <row r="40" spans="1:14" ht="24.95" customHeight="1" x14ac:dyDescent="0.25">
      <c r="A40" s="106" t="s">
        <v>238</v>
      </c>
      <c r="B40" s="107" t="s">
        <v>514</v>
      </c>
      <c r="C40" s="109">
        <v>289059184889.65234</v>
      </c>
      <c r="D40" s="109">
        <v>12800899285.082785</v>
      </c>
      <c r="E40" s="109">
        <v>76102131231.327911</v>
      </c>
      <c r="F40" s="109">
        <f t="shared" si="0"/>
        <v>63301231946.245125</v>
      </c>
      <c r="G40" s="109">
        <v>125969220697.32739</v>
      </c>
      <c r="H40" s="109">
        <v>1607777777.7777777</v>
      </c>
      <c r="I40" s="109">
        <v>504875000</v>
      </c>
      <c r="J40" s="109">
        <v>1817000000</v>
      </c>
      <c r="K40" s="109">
        <v>217000000</v>
      </c>
      <c r="L40" s="109">
        <v>35.871398921244442</v>
      </c>
      <c r="M40" s="110">
        <v>0</v>
      </c>
      <c r="N40" s="111">
        <v>45777777.777777776</v>
      </c>
    </row>
    <row r="41" spans="1:14" ht="24.95" customHeight="1" x14ac:dyDescent="0.25">
      <c r="A41" s="106" t="s">
        <v>120</v>
      </c>
      <c r="B41" s="107" t="s">
        <v>513</v>
      </c>
      <c r="C41" s="109">
        <v>528552427.60254681</v>
      </c>
      <c r="D41" s="109">
        <v>30889784.302847818</v>
      </c>
      <c r="E41" s="109" t="s">
        <v>451</v>
      </c>
      <c r="F41" s="109"/>
      <c r="G41" s="109">
        <v>91029302.882691696</v>
      </c>
      <c r="H41" s="109" t="s">
        <v>451</v>
      </c>
      <c r="I41" s="109" t="s">
        <v>451</v>
      </c>
      <c r="J41" s="109" t="s">
        <v>451</v>
      </c>
      <c r="K41" s="109" t="s">
        <v>451</v>
      </c>
      <c r="L41" s="109">
        <v>4.5839218120476168</v>
      </c>
      <c r="M41" s="110">
        <v>0</v>
      </c>
      <c r="N41" s="111">
        <v>700054.77777777775</v>
      </c>
    </row>
    <row r="42" spans="1:14" ht="24.95" customHeight="1" x14ac:dyDescent="0.25">
      <c r="A42" s="106" t="s">
        <v>67</v>
      </c>
      <c r="B42" s="107" t="s">
        <v>513</v>
      </c>
      <c r="C42" s="109">
        <v>23799972377.686806</v>
      </c>
      <c r="D42" s="109">
        <v>457815078.65856457</v>
      </c>
      <c r="E42" s="109">
        <v>2888244315.0957289</v>
      </c>
      <c r="F42" s="109">
        <f t="shared" si="0"/>
        <v>2430429236.4371643</v>
      </c>
      <c r="G42" s="109">
        <v>1128722829.2011898</v>
      </c>
      <c r="H42" s="109">
        <v>218588888.8888889</v>
      </c>
      <c r="I42" s="109" t="s">
        <v>451</v>
      </c>
      <c r="J42" s="109" t="s">
        <v>451</v>
      </c>
      <c r="K42" s="109" t="s">
        <v>451</v>
      </c>
      <c r="L42" s="109">
        <v>1.1628905138837569</v>
      </c>
      <c r="M42" s="110">
        <v>0</v>
      </c>
      <c r="N42" s="111">
        <v>66222222.222222224</v>
      </c>
    </row>
    <row r="43" spans="1:14" ht="24.95" customHeight="1" x14ac:dyDescent="0.25">
      <c r="A43" s="106" t="s">
        <v>424</v>
      </c>
      <c r="B43" s="107" t="s">
        <v>514</v>
      </c>
      <c r="C43" s="109">
        <v>11450636232.213665</v>
      </c>
      <c r="D43" s="109">
        <v>712320033.6699245</v>
      </c>
      <c r="E43" s="109">
        <v>1994875568.3605242</v>
      </c>
      <c r="F43" s="109">
        <f t="shared" si="0"/>
        <v>1282555534.6905997</v>
      </c>
      <c r="G43" s="109">
        <v>959417217.59181833</v>
      </c>
      <c r="H43" s="109">
        <v>66544444.444444448</v>
      </c>
      <c r="I43" s="109" t="s">
        <v>451</v>
      </c>
      <c r="J43" s="109">
        <v>245000000</v>
      </c>
      <c r="K43" s="109" t="s">
        <v>451</v>
      </c>
      <c r="L43" s="109">
        <v>4.8857665978015321</v>
      </c>
      <c r="M43" s="110">
        <v>0</v>
      </c>
      <c r="N43" s="111">
        <v>4066666.6666666665</v>
      </c>
    </row>
    <row r="44" spans="1:14" ht="24.95" customHeight="1" x14ac:dyDescent="0.25">
      <c r="A44" s="106" t="s">
        <v>44</v>
      </c>
      <c r="B44" s="107" t="s">
        <v>514</v>
      </c>
      <c r="C44" s="109">
        <v>38080139505.908447</v>
      </c>
      <c r="D44" s="109" t="s">
        <v>451</v>
      </c>
      <c r="E44" s="109">
        <v>9570070064.2245674</v>
      </c>
      <c r="F44" s="109"/>
      <c r="G44" s="109">
        <v>18631036884.869644</v>
      </c>
      <c r="H44" s="109">
        <v>201925000</v>
      </c>
      <c r="I44" s="109">
        <v>230333333.33333334</v>
      </c>
      <c r="J44" s="109">
        <v>135666666.66666666</v>
      </c>
      <c r="K44" s="109" t="s">
        <v>451</v>
      </c>
      <c r="L44" s="109">
        <v>37.633577332909354</v>
      </c>
      <c r="M44" s="110">
        <v>0</v>
      </c>
      <c r="N44" s="111">
        <v>4544444.444444444</v>
      </c>
    </row>
    <row r="45" spans="1:14" ht="24.95" customHeight="1" x14ac:dyDescent="0.25">
      <c r="A45" s="106" t="s">
        <v>164</v>
      </c>
      <c r="B45" s="107" t="s">
        <v>514</v>
      </c>
      <c r="C45" s="109">
        <v>26125231677.973373</v>
      </c>
      <c r="D45" s="109">
        <v>1148245079.4868226</v>
      </c>
      <c r="E45" s="109">
        <v>3761047279.2724977</v>
      </c>
      <c r="F45" s="109">
        <f t="shared" si="0"/>
        <v>2612802199.785675</v>
      </c>
      <c r="G45" s="109">
        <v>4559906035.8952923</v>
      </c>
      <c r="H45" s="109">
        <v>270555555.55555558</v>
      </c>
      <c r="I45" s="109">
        <v>112571428.57142857</v>
      </c>
      <c r="J45" s="109" t="s">
        <v>451</v>
      </c>
      <c r="K45" s="109" t="s">
        <v>451</v>
      </c>
      <c r="L45" s="109">
        <v>4.5361000879139191</v>
      </c>
      <c r="M45" s="110">
        <v>0</v>
      </c>
      <c r="N45" s="111">
        <v>20222222.222222224</v>
      </c>
    </row>
    <row r="46" spans="1:14" ht="24.95" customHeight="1" x14ac:dyDescent="0.25">
      <c r="A46" s="106" t="s">
        <v>4</v>
      </c>
      <c r="B46" s="107" t="s">
        <v>515</v>
      </c>
      <c r="C46" s="109">
        <v>58578590301.492111</v>
      </c>
      <c r="D46" s="109">
        <v>2465058545.7669554</v>
      </c>
      <c r="E46" s="109">
        <v>20813465194.278683</v>
      </c>
      <c r="F46" s="109">
        <f t="shared" si="0"/>
        <v>18348406648.511726</v>
      </c>
      <c r="G46" s="109">
        <v>38781924076.664085</v>
      </c>
      <c r="H46" s="109" t="s">
        <v>451</v>
      </c>
      <c r="I46" s="109" t="s">
        <v>451</v>
      </c>
      <c r="J46" s="109" t="s">
        <v>451</v>
      </c>
      <c r="K46" s="109" t="s">
        <v>451</v>
      </c>
      <c r="L46" s="109">
        <v>53.981950237993345</v>
      </c>
      <c r="M46" s="110">
        <v>0</v>
      </c>
      <c r="N46" s="111">
        <v>4344444.444444444</v>
      </c>
    </row>
    <row r="47" spans="1:14" ht="24.95" customHeight="1" x14ac:dyDescent="0.25">
      <c r="A47" s="106" t="s">
        <v>312</v>
      </c>
      <c r="B47" s="107" t="s">
        <v>514</v>
      </c>
      <c r="C47" s="109">
        <v>64729698750</v>
      </c>
      <c r="D47" s="109">
        <v>7890173550.7782755</v>
      </c>
      <c r="E47" s="109" t="s">
        <v>451</v>
      </c>
      <c r="F47" s="109"/>
      <c r="G47" s="109" t="s">
        <v>451</v>
      </c>
      <c r="H47" s="109" t="s">
        <v>451</v>
      </c>
      <c r="I47" s="109">
        <v>60000000</v>
      </c>
      <c r="J47" s="109" t="s">
        <v>451</v>
      </c>
      <c r="K47" s="109" t="s">
        <v>451</v>
      </c>
      <c r="L47" s="109">
        <v>17.907432457155888</v>
      </c>
      <c r="M47" s="110">
        <v>0</v>
      </c>
      <c r="N47" s="111">
        <v>11000000</v>
      </c>
    </row>
    <row r="48" spans="1:14" ht="24.95" customHeight="1" x14ac:dyDescent="0.25">
      <c r="A48" s="106" t="s">
        <v>396</v>
      </c>
      <c r="B48" s="107" t="s">
        <v>515</v>
      </c>
      <c r="C48" s="109">
        <v>24054923122.956127</v>
      </c>
      <c r="D48" s="109">
        <v>1610184835.7659683</v>
      </c>
      <c r="E48" s="109">
        <v>11594503414.834143</v>
      </c>
      <c r="F48" s="109">
        <f t="shared" si="0"/>
        <v>9984318579.0681744</v>
      </c>
      <c r="G48" s="109">
        <v>60860437284.343391</v>
      </c>
      <c r="H48" s="109" t="s">
        <v>451</v>
      </c>
      <c r="I48" s="109" t="s">
        <v>451</v>
      </c>
      <c r="J48" s="109" t="s">
        <v>451</v>
      </c>
      <c r="K48" s="109" t="s">
        <v>451</v>
      </c>
      <c r="L48" s="109">
        <v>52.671617861171214</v>
      </c>
      <c r="M48" s="110">
        <v>0</v>
      </c>
      <c r="N48" s="111">
        <v>1100000</v>
      </c>
    </row>
    <row r="49" spans="1:14" ht="24.95" customHeight="1" x14ac:dyDescent="0.25">
      <c r="A49" s="106" t="s">
        <v>286</v>
      </c>
      <c r="B49" s="107" t="s">
        <v>516</v>
      </c>
      <c r="C49" s="109">
        <v>202114553796.15286</v>
      </c>
      <c r="D49" s="109">
        <v>8273261862.5163593</v>
      </c>
      <c r="E49" s="109">
        <v>66559325409.872391</v>
      </c>
      <c r="F49" s="109">
        <f t="shared" si="0"/>
        <v>58286063547.356033</v>
      </c>
      <c r="G49" s="109">
        <v>93090491150.473801</v>
      </c>
      <c r="H49" s="109" t="s">
        <v>451</v>
      </c>
      <c r="I49" s="109" t="s">
        <v>451</v>
      </c>
      <c r="J49" s="109" t="s">
        <v>451</v>
      </c>
      <c r="K49" s="109" t="s">
        <v>451</v>
      </c>
      <c r="L49" s="109">
        <v>65.98004531378929</v>
      </c>
      <c r="M49" s="110">
        <v>1</v>
      </c>
      <c r="N49" s="111">
        <v>10333333.333333334</v>
      </c>
    </row>
    <row r="50" spans="1:14" ht="24.95" customHeight="1" x14ac:dyDescent="0.25">
      <c r="A50" s="106" t="s">
        <v>227</v>
      </c>
      <c r="B50" s="107" t="s">
        <v>516</v>
      </c>
      <c r="C50" s="109">
        <v>324134802049.54822</v>
      </c>
      <c r="D50" s="109">
        <v>26193873578.294071</v>
      </c>
      <c r="E50" s="109">
        <v>129350056597.95293</v>
      </c>
      <c r="F50" s="109">
        <f t="shared" si="0"/>
        <v>103156183019.65886</v>
      </c>
      <c r="G50" s="109">
        <v>597630023974.89551</v>
      </c>
      <c r="H50" s="109" t="s">
        <v>451</v>
      </c>
      <c r="I50" s="109" t="s">
        <v>451</v>
      </c>
      <c r="J50" s="109" t="s">
        <v>451</v>
      </c>
      <c r="K50" s="109" t="s">
        <v>451</v>
      </c>
      <c r="L50" s="109">
        <v>89.438858344980474</v>
      </c>
      <c r="M50" s="110">
        <v>1</v>
      </c>
      <c r="N50" s="111">
        <v>5533333.333333333</v>
      </c>
    </row>
    <row r="51" spans="1:14" ht="24.95" customHeight="1" x14ac:dyDescent="0.25">
      <c r="A51" s="106" t="s">
        <v>246</v>
      </c>
      <c r="B51" s="107" t="s">
        <v>514</v>
      </c>
      <c r="C51" s="109">
        <v>1158982190.4606056</v>
      </c>
      <c r="D51" s="109">
        <v>81805792.095169798</v>
      </c>
      <c r="E51" s="109" t="s">
        <v>451</v>
      </c>
      <c r="F51" s="109"/>
      <c r="G51" s="109">
        <v>323721097.65092415</v>
      </c>
      <c r="H51" s="109" t="s">
        <v>451</v>
      </c>
      <c r="I51" s="109" t="s">
        <v>451</v>
      </c>
      <c r="J51" s="109">
        <v>396000000</v>
      </c>
      <c r="K51" s="109" t="s">
        <v>451</v>
      </c>
      <c r="L51" s="109">
        <v>5.6808082279153789</v>
      </c>
      <c r="M51" s="110">
        <v>0</v>
      </c>
      <c r="N51" s="111">
        <v>831598.5555555555</v>
      </c>
    </row>
    <row r="52" spans="1:14" ht="24.95" customHeight="1" x14ac:dyDescent="0.25">
      <c r="A52" s="106" t="s">
        <v>420</v>
      </c>
      <c r="B52" s="107" t="s">
        <v>514</v>
      </c>
      <c r="C52" s="109">
        <v>480867907.4074074</v>
      </c>
      <c r="D52" s="109" t="s">
        <v>451</v>
      </c>
      <c r="E52" s="109">
        <v>114203105.41098414</v>
      </c>
      <c r="F52" s="109"/>
      <c r="G52" s="109">
        <v>253305282.46844986</v>
      </c>
      <c r="H52" s="109">
        <v>1000000</v>
      </c>
      <c r="I52" s="109" t="s">
        <v>451</v>
      </c>
      <c r="J52" s="109" t="s">
        <v>451</v>
      </c>
      <c r="K52" s="109" t="s">
        <v>451</v>
      </c>
      <c r="L52" s="109">
        <v>48.739239052720194</v>
      </c>
      <c r="M52" s="110">
        <v>0</v>
      </c>
      <c r="N52" s="111">
        <v>71329</v>
      </c>
    </row>
    <row r="53" spans="1:14" ht="24.95" customHeight="1" x14ac:dyDescent="0.25">
      <c r="A53" s="106" t="s">
        <v>99</v>
      </c>
      <c r="B53" s="107" t="s">
        <v>514</v>
      </c>
      <c r="C53" s="109">
        <v>54146524516.355499</v>
      </c>
      <c r="D53" s="109">
        <v>1110675169.4892905</v>
      </c>
      <c r="E53" s="109">
        <v>8034947614.9350739</v>
      </c>
      <c r="F53" s="109">
        <f t="shared" si="0"/>
        <v>6924272445.4457836</v>
      </c>
      <c r="G53" s="109">
        <v>12404910829.915813</v>
      </c>
      <c r="H53" s="109">
        <v>80588571.428571433</v>
      </c>
      <c r="I53" s="109">
        <v>148600000</v>
      </c>
      <c r="J53" s="109">
        <v>255600000</v>
      </c>
      <c r="K53" s="109" t="s">
        <v>451</v>
      </c>
      <c r="L53" s="109">
        <v>31.902769818384325</v>
      </c>
      <c r="M53" s="110">
        <v>0</v>
      </c>
      <c r="N53" s="111">
        <v>9800000</v>
      </c>
    </row>
    <row r="54" spans="1:14" ht="24.95" customHeight="1" x14ac:dyDescent="0.25">
      <c r="A54" s="106" t="s">
        <v>2</v>
      </c>
      <c r="B54" s="107" t="s">
        <v>514</v>
      </c>
      <c r="C54" s="109">
        <v>75541402900</v>
      </c>
      <c r="D54" s="109">
        <v>3165262840.9596639</v>
      </c>
      <c r="E54" s="109" t="s">
        <v>451</v>
      </c>
      <c r="F54" s="109"/>
      <c r="G54" s="109">
        <v>18305145747.188419</v>
      </c>
      <c r="H54" s="109">
        <v>392400000</v>
      </c>
      <c r="I54" s="109">
        <v>120500000</v>
      </c>
      <c r="J54" s="109">
        <v>383000000</v>
      </c>
      <c r="K54" s="109" t="s">
        <v>451</v>
      </c>
      <c r="L54" s="109">
        <v>26.698404337915193</v>
      </c>
      <c r="M54" s="110">
        <v>0</v>
      </c>
      <c r="N54" s="111">
        <v>14888888.888888888</v>
      </c>
    </row>
    <row r="55" spans="1:14" ht="24.95" customHeight="1" x14ac:dyDescent="0.25">
      <c r="A55" s="106" t="s">
        <v>395</v>
      </c>
      <c r="B55" s="107" t="s">
        <v>514</v>
      </c>
      <c r="C55" s="109">
        <v>223929580032.21094</v>
      </c>
      <c r="D55" s="109">
        <v>8544570557.1210861</v>
      </c>
      <c r="E55" s="109">
        <v>67034077944.220467</v>
      </c>
      <c r="F55" s="109">
        <f t="shared" si="0"/>
        <v>58489507387.09938</v>
      </c>
      <c r="G55" s="109">
        <v>77141048687.544662</v>
      </c>
      <c r="H55" s="109">
        <v>1561700000</v>
      </c>
      <c r="I55" s="109">
        <v>392000000</v>
      </c>
      <c r="J55" s="109">
        <v>685000000</v>
      </c>
      <c r="K55" s="109">
        <v>237500000</v>
      </c>
      <c r="L55" s="109">
        <v>22.488888888888891</v>
      </c>
      <c r="M55" s="110">
        <v>0</v>
      </c>
      <c r="N55" s="111">
        <v>82555555.555555552</v>
      </c>
    </row>
    <row r="56" spans="1:14" ht="24.95" customHeight="1" x14ac:dyDescent="0.25">
      <c r="A56" s="106" t="s">
        <v>406</v>
      </c>
      <c r="B56" s="107" t="s">
        <v>514</v>
      </c>
      <c r="C56" s="109">
        <v>22437380000</v>
      </c>
      <c r="D56" s="109">
        <v>773435934.32933342</v>
      </c>
      <c r="E56" s="109">
        <v>4540326687.6555004</v>
      </c>
      <c r="F56" s="109">
        <f t="shared" si="0"/>
        <v>3766890753.3261671</v>
      </c>
      <c r="G56" s="109">
        <v>9468339515.4226646</v>
      </c>
      <c r="H56" s="109">
        <v>201122222.22222221</v>
      </c>
      <c r="I56" s="109">
        <v>3000000</v>
      </c>
      <c r="J56" s="109" t="s">
        <v>451</v>
      </c>
      <c r="K56" s="109" t="s">
        <v>451</v>
      </c>
      <c r="L56" s="109">
        <v>15.747854191577854</v>
      </c>
      <c r="M56" s="110">
        <v>0</v>
      </c>
      <c r="N56" s="111">
        <v>6044444.444444444</v>
      </c>
    </row>
    <row r="57" spans="1:14" ht="24.95" customHeight="1" x14ac:dyDescent="0.25">
      <c r="A57" s="106" t="s">
        <v>16</v>
      </c>
      <c r="B57" s="107" t="s">
        <v>515</v>
      </c>
      <c r="C57" s="109">
        <v>13617598997.546459</v>
      </c>
      <c r="D57" s="109" t="s">
        <v>451</v>
      </c>
      <c r="E57" s="109">
        <v>727516595.08418691</v>
      </c>
      <c r="F57" s="109"/>
      <c r="G57" s="109">
        <v>1166174832.7781544</v>
      </c>
      <c r="H57" s="109" t="s">
        <v>451</v>
      </c>
      <c r="I57" s="109" t="s">
        <v>451</v>
      </c>
      <c r="J57" s="109" t="s">
        <v>451</v>
      </c>
      <c r="K57" s="109" t="s">
        <v>451</v>
      </c>
      <c r="L57" s="109">
        <v>8.1654998718999821</v>
      </c>
      <c r="M57" s="110">
        <v>0</v>
      </c>
      <c r="N57" s="111">
        <v>730690.88888888888</v>
      </c>
    </row>
    <row r="58" spans="1:14" ht="24.95" customHeight="1" x14ac:dyDescent="0.25">
      <c r="A58" s="106" t="s">
        <v>182</v>
      </c>
      <c r="B58" s="107" t="s">
        <v>513</v>
      </c>
      <c r="C58" s="109">
        <v>1748466678.590786</v>
      </c>
      <c r="D58" s="109">
        <v>37189886.253626011</v>
      </c>
      <c r="E58" s="109" t="s">
        <v>451</v>
      </c>
      <c r="F58" s="109"/>
      <c r="G58" s="109">
        <v>336404843.25531065</v>
      </c>
      <c r="H58" s="109" t="s">
        <v>451</v>
      </c>
      <c r="I58" s="109" t="s">
        <v>451</v>
      </c>
      <c r="J58" s="109" t="s">
        <v>451</v>
      </c>
      <c r="K58" s="109" t="s">
        <v>451</v>
      </c>
      <c r="L58" s="109">
        <v>0.67749999999999999</v>
      </c>
      <c r="M58" s="110">
        <v>0</v>
      </c>
      <c r="N58" s="111">
        <v>4700000</v>
      </c>
    </row>
    <row r="59" spans="1:14" ht="24.95" customHeight="1" x14ac:dyDescent="0.25">
      <c r="A59" s="106" t="s">
        <v>34</v>
      </c>
      <c r="B59" s="107" t="s">
        <v>516</v>
      </c>
      <c r="C59" s="109">
        <v>22326937521.820381</v>
      </c>
      <c r="D59" s="109">
        <v>1174507431.9884851</v>
      </c>
      <c r="E59" s="109">
        <v>442169982.75416923</v>
      </c>
      <c r="F59" s="109">
        <f t="shared" si="0"/>
        <v>-732337449.23431587</v>
      </c>
      <c r="G59" s="109">
        <v>1161872816.5065539</v>
      </c>
      <c r="H59" s="109" t="s">
        <v>451</v>
      </c>
      <c r="I59" s="109" t="s">
        <v>451</v>
      </c>
      <c r="J59" s="109" t="s">
        <v>451</v>
      </c>
      <c r="K59" s="109" t="s">
        <v>451</v>
      </c>
      <c r="L59" s="109">
        <v>73.934436213991773</v>
      </c>
      <c r="M59" s="110">
        <v>1</v>
      </c>
      <c r="N59" s="111">
        <v>1300000</v>
      </c>
    </row>
    <row r="60" spans="1:14" ht="24.95" customHeight="1" x14ac:dyDescent="0.25">
      <c r="A60" s="106" t="s">
        <v>314</v>
      </c>
      <c r="B60" s="107" t="s">
        <v>513</v>
      </c>
      <c r="C60" s="109">
        <v>36448763765.854111</v>
      </c>
      <c r="D60" s="109">
        <v>1808314292.3334372</v>
      </c>
      <c r="E60" s="109">
        <v>3968500758.4545965</v>
      </c>
      <c r="F60" s="109">
        <f t="shared" si="0"/>
        <v>2160186466.1211596</v>
      </c>
      <c r="G60" s="109">
        <v>7277143910.8254204</v>
      </c>
      <c r="H60" s="109" t="s">
        <v>451</v>
      </c>
      <c r="I60" s="109">
        <v>4000000</v>
      </c>
      <c r="J60" s="109" t="s">
        <v>451</v>
      </c>
      <c r="K60" s="109" t="s">
        <v>451</v>
      </c>
      <c r="L60" s="109">
        <v>1.0892669772744596</v>
      </c>
      <c r="M60" s="110">
        <v>0</v>
      </c>
      <c r="N60" s="111">
        <v>87777777.777777776</v>
      </c>
    </row>
    <row r="61" spans="1:14" ht="24.95" customHeight="1" x14ac:dyDescent="0.25">
      <c r="A61" s="106" t="s">
        <v>307</v>
      </c>
      <c r="B61" s="107" t="s">
        <v>515</v>
      </c>
      <c r="C61" s="109">
        <v>2332324823.7783227</v>
      </c>
      <c r="D61" s="109" t="s">
        <v>451</v>
      </c>
      <c r="E61" s="109" t="s">
        <v>451</v>
      </c>
      <c r="F61" s="109"/>
      <c r="G61" s="109" t="s">
        <v>451</v>
      </c>
      <c r="H61" s="109" t="s">
        <v>451</v>
      </c>
      <c r="I61" s="109" t="s">
        <v>451</v>
      </c>
      <c r="J61" s="109" t="s">
        <v>451</v>
      </c>
      <c r="K61" s="109" t="s">
        <v>451</v>
      </c>
      <c r="L61" s="109">
        <v>80.224089684849986</v>
      </c>
      <c r="M61" s="110">
        <v>0</v>
      </c>
      <c r="N61" s="111">
        <v>48479</v>
      </c>
    </row>
    <row r="62" spans="1:14" ht="24.95" customHeight="1" x14ac:dyDescent="0.25">
      <c r="A62" s="106" t="s">
        <v>362</v>
      </c>
      <c r="B62" s="107" t="s">
        <v>514</v>
      </c>
      <c r="C62" s="109">
        <v>3690844436.0661612</v>
      </c>
      <c r="D62" s="109">
        <v>176838998.86672044</v>
      </c>
      <c r="E62" s="109">
        <v>970817575.39622664</v>
      </c>
      <c r="F62" s="109">
        <f t="shared" si="0"/>
        <v>793978576.52950621</v>
      </c>
      <c r="G62" s="109">
        <v>2972440648.2516174</v>
      </c>
      <c r="H62" s="109">
        <v>25694444.444444444</v>
      </c>
      <c r="I62" s="109" t="s">
        <v>451</v>
      </c>
      <c r="J62" s="109" t="s">
        <v>451</v>
      </c>
      <c r="K62" s="109" t="s">
        <v>451</v>
      </c>
      <c r="L62" s="109">
        <v>23.460025133080947</v>
      </c>
      <c r="M62" s="110">
        <v>0</v>
      </c>
      <c r="N62" s="111">
        <v>858394.77777777775</v>
      </c>
    </row>
    <row r="63" spans="1:14" ht="24.95" customHeight="1" x14ac:dyDescent="0.25">
      <c r="A63" s="106" t="s">
        <v>355</v>
      </c>
      <c r="B63" s="107" t="s">
        <v>516</v>
      </c>
      <c r="C63" s="109">
        <v>255748334012.4223</v>
      </c>
      <c r="D63" s="109">
        <v>16138231372.851873</v>
      </c>
      <c r="E63" s="109">
        <v>97792152840.500992</v>
      </c>
      <c r="F63" s="109">
        <f t="shared" si="0"/>
        <v>81653921467.649124</v>
      </c>
      <c r="G63" s="109">
        <v>220186124653.95691</v>
      </c>
      <c r="H63" s="109" t="s">
        <v>451</v>
      </c>
      <c r="I63" s="109" t="s">
        <v>451</v>
      </c>
      <c r="J63" s="109" t="s">
        <v>451</v>
      </c>
      <c r="K63" s="109" t="s">
        <v>451</v>
      </c>
      <c r="L63" s="109">
        <v>86.219376987528008</v>
      </c>
      <c r="M63" s="110">
        <v>1</v>
      </c>
      <c r="N63" s="111">
        <v>5366666.666666667</v>
      </c>
    </row>
    <row r="64" spans="1:14" ht="24.95" customHeight="1" x14ac:dyDescent="0.25">
      <c r="A64" s="106" t="s">
        <v>403</v>
      </c>
      <c r="B64" s="107" t="s">
        <v>516</v>
      </c>
      <c r="C64" s="109">
        <v>2685571604731.3521</v>
      </c>
      <c r="D64" s="109">
        <v>148867065577.17197</v>
      </c>
      <c r="E64" s="109">
        <v>1273430557597.2749</v>
      </c>
      <c r="F64" s="109">
        <f t="shared" si="0"/>
        <v>1124563492020.103</v>
      </c>
      <c r="G64" s="109">
        <v>2506736646321.3174</v>
      </c>
      <c r="H64" s="109" t="s">
        <v>451</v>
      </c>
      <c r="I64" s="109" t="s">
        <v>451</v>
      </c>
      <c r="J64" s="109" t="s">
        <v>451</v>
      </c>
      <c r="K64" s="109" t="s">
        <v>451</v>
      </c>
      <c r="L64" s="109">
        <v>73.047755443630066</v>
      </c>
      <c r="M64" s="110">
        <v>1</v>
      </c>
      <c r="N64" s="111">
        <v>65000000</v>
      </c>
    </row>
    <row r="65" spans="1:14" ht="24.95" customHeight="1" x14ac:dyDescent="0.25">
      <c r="A65" s="106" t="s">
        <v>273</v>
      </c>
      <c r="B65" s="107" t="s">
        <v>514</v>
      </c>
      <c r="C65" s="109">
        <v>14999337951.51186</v>
      </c>
      <c r="D65" s="109" t="s">
        <v>451</v>
      </c>
      <c r="E65" s="109" t="s">
        <v>451</v>
      </c>
      <c r="F65" s="109"/>
      <c r="G65" s="109">
        <v>1673337631.363534</v>
      </c>
      <c r="H65" s="109">
        <v>53988888.888888888</v>
      </c>
      <c r="I65" s="109" t="s">
        <v>451</v>
      </c>
      <c r="J65" s="109">
        <v>3900000</v>
      </c>
      <c r="K65" s="109" t="s">
        <v>451</v>
      </c>
      <c r="L65" s="109">
        <v>7.4469910964082136</v>
      </c>
      <c r="M65" s="110">
        <v>0</v>
      </c>
      <c r="N65" s="111">
        <v>1544444.4444444445</v>
      </c>
    </row>
    <row r="66" spans="1:14" ht="24.95" customHeight="1" x14ac:dyDescent="0.25">
      <c r="A66" s="106" t="s">
        <v>421</v>
      </c>
      <c r="B66" s="107" t="s">
        <v>513</v>
      </c>
      <c r="C66" s="109">
        <v>871587407.03035688</v>
      </c>
      <c r="D66" s="109">
        <v>26223897.003868453</v>
      </c>
      <c r="E66" s="109" t="s">
        <v>451</v>
      </c>
      <c r="F66" s="109"/>
      <c r="G66" s="109">
        <v>123731187.46612796</v>
      </c>
      <c r="H66" s="109">
        <v>3888888.888888889</v>
      </c>
      <c r="I66" s="109" t="s">
        <v>451</v>
      </c>
      <c r="J66" s="109" t="s">
        <v>451</v>
      </c>
      <c r="K66" s="109" t="s">
        <v>451</v>
      </c>
      <c r="L66" s="109">
        <v>9.7813619219845052</v>
      </c>
      <c r="M66" s="110">
        <v>0</v>
      </c>
      <c r="N66" s="111">
        <v>1688888.888888889</v>
      </c>
    </row>
    <row r="67" spans="1:14" ht="24.95" customHeight="1" x14ac:dyDescent="0.25">
      <c r="A67" s="106" t="s">
        <v>188</v>
      </c>
      <c r="B67" s="107" t="s">
        <v>514</v>
      </c>
      <c r="C67" s="109">
        <v>13001449962.271597</v>
      </c>
      <c r="D67" s="109">
        <v>358016160.41275346</v>
      </c>
      <c r="E67" s="109">
        <v>3330963307.9940071</v>
      </c>
      <c r="F67" s="109">
        <f t="shared" ref="F67:F125" si="1">E67-D67</f>
        <v>2972947147.5812535</v>
      </c>
      <c r="G67" s="109">
        <v>4485013202.6681137</v>
      </c>
      <c r="H67" s="109">
        <v>118097777.77777778</v>
      </c>
      <c r="I67" s="109">
        <v>194528571.42857143</v>
      </c>
      <c r="J67" s="109">
        <v>191166666.66666666</v>
      </c>
      <c r="K67" s="109">
        <v>435000000</v>
      </c>
      <c r="L67" s="109">
        <v>25.936319649430924</v>
      </c>
      <c r="M67" s="110">
        <v>0</v>
      </c>
      <c r="N67" s="111">
        <v>3922222.222222222</v>
      </c>
    </row>
    <row r="68" spans="1:14" ht="24.95" customHeight="1" x14ac:dyDescent="0.25">
      <c r="A68" s="106" t="s">
        <v>39</v>
      </c>
      <c r="B68" s="107" t="s">
        <v>516</v>
      </c>
      <c r="C68" s="109">
        <v>3529652919544.0869</v>
      </c>
      <c r="D68" s="109">
        <v>164487271800.97318</v>
      </c>
      <c r="E68" s="109">
        <v>1027824851051.2347</v>
      </c>
      <c r="F68" s="109">
        <f t="shared" si="1"/>
        <v>863337579250.2616</v>
      </c>
      <c r="G68" s="109">
        <v>3178470298405.877</v>
      </c>
      <c r="H68" s="109" t="s">
        <v>451</v>
      </c>
      <c r="I68" s="109" t="s">
        <v>451</v>
      </c>
      <c r="J68" s="109" t="s">
        <v>451</v>
      </c>
      <c r="K68" s="109" t="s">
        <v>451</v>
      </c>
      <c r="L68" s="109">
        <v>80.033333112206563</v>
      </c>
      <c r="M68" s="110">
        <v>1</v>
      </c>
      <c r="N68" s="111">
        <v>81666666.666666672</v>
      </c>
    </row>
    <row r="69" spans="1:14" ht="24.95" customHeight="1" x14ac:dyDescent="0.25">
      <c r="A69" s="106" t="s">
        <v>245</v>
      </c>
      <c r="B69" s="107" t="s">
        <v>514</v>
      </c>
      <c r="C69" s="109">
        <v>33763958436.645428</v>
      </c>
      <c r="D69" s="109">
        <v>2084480015.3599329</v>
      </c>
      <c r="E69" s="109">
        <v>6379057305.9285765</v>
      </c>
      <c r="F69" s="109">
        <f t="shared" si="1"/>
        <v>4294577290.5686436</v>
      </c>
      <c r="G69" s="109">
        <v>5414261760.0563231</v>
      </c>
      <c r="H69" s="109">
        <v>453777777.77777779</v>
      </c>
      <c r="I69" s="109">
        <v>430000000</v>
      </c>
      <c r="J69" s="109" t="s">
        <v>451</v>
      </c>
      <c r="K69" s="109">
        <v>126000000</v>
      </c>
      <c r="L69" s="109">
        <v>8.3203528859044322</v>
      </c>
      <c r="M69" s="110">
        <v>0</v>
      </c>
      <c r="N69" s="111">
        <v>24444444.444444444</v>
      </c>
    </row>
    <row r="70" spans="1:14" ht="24.95" customHeight="1" x14ac:dyDescent="0.25">
      <c r="A70" s="106" t="s">
        <v>346</v>
      </c>
      <c r="B70" s="107" t="s">
        <v>516</v>
      </c>
      <c r="C70" s="109">
        <v>277940264873.93756</v>
      </c>
      <c r="D70" s="109" t="s">
        <v>451</v>
      </c>
      <c r="E70" s="109">
        <v>140694155753.05466</v>
      </c>
      <c r="F70" s="109"/>
      <c r="G70" s="109">
        <v>283770293546.55579</v>
      </c>
      <c r="H70" s="109" t="s">
        <v>451</v>
      </c>
      <c r="I70" s="109" t="s">
        <v>451</v>
      </c>
      <c r="J70" s="109" t="s">
        <v>451</v>
      </c>
      <c r="K70" s="109" t="s">
        <v>451</v>
      </c>
      <c r="L70" s="109">
        <v>46.991809845502509</v>
      </c>
      <c r="M70" s="110">
        <v>1</v>
      </c>
      <c r="N70" s="111">
        <v>11000000</v>
      </c>
    </row>
    <row r="71" spans="1:14" ht="24.95" customHeight="1" x14ac:dyDescent="0.25">
      <c r="A71" s="106" t="s">
        <v>240</v>
      </c>
      <c r="B71" s="107" t="s">
        <v>514</v>
      </c>
      <c r="C71" s="109">
        <v>813631103.70370352</v>
      </c>
      <c r="D71" s="109" t="s">
        <v>451</v>
      </c>
      <c r="E71" s="109">
        <v>154742849.104597</v>
      </c>
      <c r="F71" s="109"/>
      <c r="G71" s="109">
        <v>596142099.03686404</v>
      </c>
      <c r="H71" s="109" t="s">
        <v>451</v>
      </c>
      <c r="I71" s="109">
        <v>6075000</v>
      </c>
      <c r="J71" s="109" t="s">
        <v>451</v>
      </c>
      <c r="K71" s="109" t="s">
        <v>451</v>
      </c>
      <c r="L71" s="109">
        <v>28.032887907698992</v>
      </c>
      <c r="M71" s="110">
        <v>0</v>
      </c>
      <c r="N71" s="111">
        <v>104728</v>
      </c>
    </row>
    <row r="72" spans="1:14" ht="24.95" customHeight="1" x14ac:dyDescent="0.25">
      <c r="A72" s="106" t="s">
        <v>239</v>
      </c>
      <c r="B72" s="107" t="s">
        <v>514</v>
      </c>
      <c r="C72" s="109">
        <v>45696347236.08287</v>
      </c>
      <c r="D72" s="109">
        <v>1353305157.0561204</v>
      </c>
      <c r="E72" s="109">
        <v>5726565703.6619864</v>
      </c>
      <c r="F72" s="109">
        <f t="shared" si="1"/>
        <v>4373260546.6058655</v>
      </c>
      <c r="G72" s="109">
        <v>13171867446.165716</v>
      </c>
      <c r="H72" s="109">
        <v>327533333.33333331</v>
      </c>
      <c r="I72" s="109">
        <v>246642857.14285713</v>
      </c>
      <c r="J72" s="109">
        <v>120000000</v>
      </c>
      <c r="K72" s="109">
        <v>6700000</v>
      </c>
      <c r="L72" s="109">
        <v>12.58888888888889</v>
      </c>
      <c r="M72" s="110">
        <v>0</v>
      </c>
      <c r="N72" s="111">
        <v>14666666.666666666</v>
      </c>
    </row>
    <row r="73" spans="1:14" ht="24.95" customHeight="1" x14ac:dyDescent="0.25">
      <c r="A73" s="106" t="s">
        <v>46</v>
      </c>
      <c r="B73" s="107" t="s">
        <v>513</v>
      </c>
      <c r="C73" s="109">
        <v>5121709008.8044596</v>
      </c>
      <c r="D73" s="109">
        <v>157248502.58646759</v>
      </c>
      <c r="E73" s="109" t="s">
        <v>451</v>
      </c>
      <c r="F73" s="109"/>
      <c r="G73" s="109">
        <v>401873575.97491765</v>
      </c>
      <c r="H73" s="109">
        <v>110844444.44444445</v>
      </c>
      <c r="I73" s="109" t="s">
        <v>451</v>
      </c>
      <c r="J73" s="109">
        <v>159000000</v>
      </c>
      <c r="K73" s="109" t="s">
        <v>451</v>
      </c>
      <c r="L73" s="109">
        <v>1.1541846408628944</v>
      </c>
      <c r="M73" s="110">
        <v>0</v>
      </c>
      <c r="N73" s="111">
        <v>10988888.888888888</v>
      </c>
    </row>
    <row r="74" spans="1:14" ht="24.95" customHeight="1" x14ac:dyDescent="0.25">
      <c r="A74" s="106" t="s">
        <v>69</v>
      </c>
      <c r="B74" s="107" t="s">
        <v>513</v>
      </c>
      <c r="C74" s="109">
        <v>911843741.17610705</v>
      </c>
      <c r="D74" s="109">
        <v>18541726.982290842</v>
      </c>
      <c r="E74" s="109" t="s">
        <v>451</v>
      </c>
      <c r="F74" s="109"/>
      <c r="G74" s="109">
        <v>72107331.942031354</v>
      </c>
      <c r="H74" s="109">
        <v>16233333.333333334</v>
      </c>
      <c r="I74" s="109" t="s">
        <v>451</v>
      </c>
      <c r="J74" s="109" t="s">
        <v>451</v>
      </c>
      <c r="K74" s="109" t="s">
        <v>451</v>
      </c>
      <c r="L74" s="109">
        <v>2.5952954294904544</v>
      </c>
      <c r="M74" s="110">
        <v>0</v>
      </c>
      <c r="N74" s="111">
        <v>1644444.4444444445</v>
      </c>
    </row>
    <row r="75" spans="1:14" ht="24.95" customHeight="1" x14ac:dyDescent="0.25">
      <c r="A75" s="106" t="s">
        <v>272</v>
      </c>
      <c r="B75" s="107" t="s">
        <v>514</v>
      </c>
      <c r="C75" s="109">
        <v>2406711169.9767165</v>
      </c>
      <c r="D75" s="109">
        <v>90848733.803545266</v>
      </c>
      <c r="E75" s="109" t="s">
        <v>451</v>
      </c>
      <c r="F75" s="109"/>
      <c r="G75" s="109">
        <v>951260508.0130465</v>
      </c>
      <c r="H75" s="109">
        <v>2888888.888888889</v>
      </c>
      <c r="I75" s="109" t="s">
        <v>451</v>
      </c>
      <c r="J75" s="109" t="s">
        <v>451</v>
      </c>
      <c r="K75" s="109" t="s">
        <v>451</v>
      </c>
      <c r="L75" s="109">
        <v>27.768750000000001</v>
      </c>
      <c r="M75" s="110">
        <v>0</v>
      </c>
      <c r="N75" s="111">
        <v>753418.77777777775</v>
      </c>
    </row>
    <row r="76" spans="1:14" ht="24.95" customHeight="1" x14ac:dyDescent="0.25">
      <c r="A76" s="106" t="s">
        <v>20</v>
      </c>
      <c r="B76" s="107" t="s">
        <v>513</v>
      </c>
      <c r="C76" s="109">
        <v>7191194190.813344</v>
      </c>
      <c r="D76" s="109" t="s">
        <v>451</v>
      </c>
      <c r="E76" s="109" t="s">
        <v>451</v>
      </c>
      <c r="F76" s="109"/>
      <c r="G76" s="109">
        <v>1147525392.5346494</v>
      </c>
      <c r="H76" s="109">
        <v>51000000</v>
      </c>
      <c r="I76" s="109">
        <v>57000000</v>
      </c>
      <c r="J76" s="109">
        <v>57000000</v>
      </c>
      <c r="K76" s="109">
        <v>1000000</v>
      </c>
      <c r="L76" s="109">
        <v>8.762888942281057</v>
      </c>
      <c r="M76" s="110">
        <v>0</v>
      </c>
      <c r="N76" s="111">
        <v>9955555.555555556</v>
      </c>
    </row>
    <row r="77" spans="1:14" ht="24.95" customHeight="1" x14ac:dyDescent="0.25">
      <c r="A77" s="106" t="s">
        <v>3</v>
      </c>
      <c r="B77" s="107" t="s">
        <v>514</v>
      </c>
      <c r="C77" s="109">
        <v>16160215739.70541</v>
      </c>
      <c r="D77" s="109">
        <v>949401362.55667496</v>
      </c>
      <c r="E77" s="109">
        <v>3684009907.053731</v>
      </c>
      <c r="F77" s="109">
        <f t="shared" si="1"/>
        <v>2734608544.497056</v>
      </c>
      <c r="G77" s="109">
        <v>8223472415.7767143</v>
      </c>
      <c r="H77" s="109">
        <v>182566666.66666666</v>
      </c>
      <c r="I77" s="109">
        <v>339200000</v>
      </c>
      <c r="J77" s="109">
        <v>420133333.33333331</v>
      </c>
      <c r="K77" s="109" t="s">
        <v>451</v>
      </c>
      <c r="L77" s="109">
        <v>13.176666666666666</v>
      </c>
      <c r="M77" s="110">
        <v>0</v>
      </c>
      <c r="N77" s="111">
        <v>7488888.888888889</v>
      </c>
    </row>
    <row r="78" spans="1:14" ht="24.95" customHeight="1" x14ac:dyDescent="0.25">
      <c r="A78" s="106" t="s">
        <v>192</v>
      </c>
      <c r="B78" s="107" t="s">
        <v>515</v>
      </c>
      <c r="C78" s="109">
        <v>245514176348.23138</v>
      </c>
      <c r="D78" s="109">
        <v>8925869748.3516159</v>
      </c>
      <c r="E78" s="109">
        <v>42733553060.460236</v>
      </c>
      <c r="F78" s="109">
        <f t="shared" si="1"/>
        <v>33807683312.10862</v>
      </c>
      <c r="G78" s="109">
        <v>445526645711.23944</v>
      </c>
      <c r="H78" s="109" t="s">
        <v>451</v>
      </c>
      <c r="I78" s="109" t="s">
        <v>451</v>
      </c>
      <c r="J78" s="109" t="s">
        <v>451</v>
      </c>
      <c r="K78" s="109" t="s">
        <v>451</v>
      </c>
      <c r="L78" s="109">
        <v>69.728888888888903</v>
      </c>
      <c r="M78" s="110">
        <v>0</v>
      </c>
      <c r="N78" s="111">
        <v>7055555.555555556</v>
      </c>
    </row>
    <row r="79" spans="1:14" ht="24.95" customHeight="1" x14ac:dyDescent="0.25">
      <c r="A79" s="106" t="s">
        <v>200</v>
      </c>
      <c r="B79" s="107" t="s">
        <v>516</v>
      </c>
      <c r="C79" s="109">
        <v>133131893683.06819</v>
      </c>
      <c r="D79" s="109">
        <v>6667850985.7643137</v>
      </c>
      <c r="E79" s="109">
        <v>59778131445.993607</v>
      </c>
      <c r="F79" s="109">
        <f t="shared" si="1"/>
        <v>53110280460.229294</v>
      </c>
      <c r="G79" s="109">
        <v>69111882628.51181</v>
      </c>
      <c r="H79" s="109" t="s">
        <v>451</v>
      </c>
      <c r="I79" s="109" t="s">
        <v>451</v>
      </c>
      <c r="J79" s="109" t="s">
        <v>451</v>
      </c>
      <c r="K79" s="109" t="s">
        <v>451</v>
      </c>
      <c r="L79" s="109">
        <v>63.970431782218625</v>
      </c>
      <c r="M79" s="110">
        <v>1</v>
      </c>
      <c r="N79" s="111">
        <v>9966666.666666666</v>
      </c>
    </row>
    <row r="80" spans="1:14" ht="24.95" customHeight="1" x14ac:dyDescent="0.25">
      <c r="A80" s="106" t="s">
        <v>373</v>
      </c>
      <c r="B80" s="107" t="s">
        <v>516</v>
      </c>
      <c r="C80" s="109">
        <v>15982901876.899746</v>
      </c>
      <c r="D80" s="109">
        <v>1150718056.2324736</v>
      </c>
      <c r="E80" s="109">
        <v>5469171434.4764614</v>
      </c>
      <c r="F80" s="109">
        <f t="shared" si="1"/>
        <v>4318453378.243988</v>
      </c>
      <c r="G80" s="109">
        <v>26714118679.880051</v>
      </c>
      <c r="H80" s="109" t="s">
        <v>451</v>
      </c>
      <c r="I80" s="109" t="s">
        <v>451</v>
      </c>
      <c r="J80" s="109" t="s">
        <v>451</v>
      </c>
      <c r="K80" s="109" t="s">
        <v>451</v>
      </c>
      <c r="L80" s="109">
        <v>93.692920706162283</v>
      </c>
      <c r="M80" s="110">
        <v>1</v>
      </c>
      <c r="N80" s="111">
        <v>317798</v>
      </c>
    </row>
    <row r="81" spans="1:14" ht="24.95" customHeight="1" x14ac:dyDescent="0.25">
      <c r="A81" s="106" t="s">
        <v>155</v>
      </c>
      <c r="B81" s="107" t="s">
        <v>514</v>
      </c>
      <c r="C81" s="109">
        <v>1610575929798.8848</v>
      </c>
      <c r="D81" s="109">
        <v>55306790891.070549</v>
      </c>
      <c r="E81" s="109">
        <v>253634670844.33438</v>
      </c>
      <c r="F81" s="109">
        <f t="shared" si="1"/>
        <v>198327879953.26382</v>
      </c>
      <c r="G81" s="109">
        <v>794418590593.21216</v>
      </c>
      <c r="H81" s="109">
        <v>8010000000</v>
      </c>
      <c r="I81" s="109">
        <v>12487500000</v>
      </c>
      <c r="J81" s="109">
        <v>8837000000</v>
      </c>
      <c r="K81" s="109">
        <v>98486000</v>
      </c>
      <c r="L81" s="109">
        <v>8.833951197693116</v>
      </c>
      <c r="M81" s="110">
        <v>0</v>
      </c>
      <c r="N81" s="111">
        <v>1233333333.3333333</v>
      </c>
    </row>
    <row r="82" spans="1:14" ht="24.95" customHeight="1" x14ac:dyDescent="0.25">
      <c r="A82" s="106" t="s">
        <v>337</v>
      </c>
      <c r="B82" s="107" t="s">
        <v>514</v>
      </c>
      <c r="C82" s="109">
        <v>707747432955.43469</v>
      </c>
      <c r="D82" s="109">
        <v>22493295261.828373</v>
      </c>
      <c r="E82" s="109">
        <v>105336905028.07027</v>
      </c>
      <c r="F82" s="109">
        <f t="shared" si="1"/>
        <v>82843609766.241898</v>
      </c>
      <c r="G82" s="109">
        <v>217001378797.31638</v>
      </c>
      <c r="H82" s="109">
        <v>2425555555.5555553</v>
      </c>
      <c r="I82" s="109">
        <v>1070000000</v>
      </c>
      <c r="J82" s="109">
        <v>930500000</v>
      </c>
      <c r="K82" s="109">
        <v>35040000</v>
      </c>
      <c r="L82" s="109">
        <v>10.576507471993066</v>
      </c>
      <c r="M82" s="110">
        <v>0</v>
      </c>
      <c r="N82" s="111">
        <v>241111111.1111111</v>
      </c>
    </row>
    <row r="83" spans="1:14" ht="24.95" customHeight="1" x14ac:dyDescent="0.25">
      <c r="A83" s="106" t="s">
        <v>59</v>
      </c>
      <c r="B83" s="107" t="s">
        <v>514</v>
      </c>
      <c r="C83" s="109">
        <v>441808025361.61743</v>
      </c>
      <c r="D83" s="109">
        <v>18167303090.167618</v>
      </c>
      <c r="E83" s="109">
        <v>86392245799.274078</v>
      </c>
      <c r="F83" s="109">
        <f t="shared" si="1"/>
        <v>68224942709.106461</v>
      </c>
      <c r="G83" s="109">
        <v>226545218816.72632</v>
      </c>
      <c r="H83" s="109">
        <v>376555555.55555558</v>
      </c>
      <c r="I83" s="109">
        <v>158000000</v>
      </c>
      <c r="J83" s="109" t="s">
        <v>451</v>
      </c>
      <c r="K83" s="109" t="s">
        <v>451</v>
      </c>
      <c r="L83" s="109">
        <v>18.997777777777777</v>
      </c>
      <c r="M83" s="110">
        <v>0</v>
      </c>
      <c r="N83" s="111">
        <v>74333333.333333328</v>
      </c>
    </row>
    <row r="84" spans="1:14" ht="24.95" customHeight="1" x14ac:dyDescent="0.25">
      <c r="A84" s="106" t="s">
        <v>359</v>
      </c>
      <c r="B84" s="107" t="s">
        <v>514</v>
      </c>
      <c r="C84" s="109">
        <v>156413425172.56915</v>
      </c>
      <c r="D84" s="109" t="s">
        <v>451</v>
      </c>
      <c r="E84" s="109" t="s">
        <v>451</v>
      </c>
      <c r="F84" s="109"/>
      <c r="G84" s="109">
        <v>8002866777.9124947</v>
      </c>
      <c r="H84" s="109">
        <v>761100000</v>
      </c>
      <c r="I84" s="109">
        <v>344000000</v>
      </c>
      <c r="J84" s="109">
        <v>500000000</v>
      </c>
      <c r="K84" s="109" t="s">
        <v>451</v>
      </c>
      <c r="L84" s="109">
        <v>4.3380382493154652</v>
      </c>
      <c r="M84" s="110">
        <v>0</v>
      </c>
      <c r="N84" s="111">
        <v>31111111.111111112</v>
      </c>
    </row>
    <row r="85" spans="1:14" ht="24.95" customHeight="1" x14ac:dyDescent="0.25">
      <c r="A85" s="106" t="s">
        <v>295</v>
      </c>
      <c r="B85" s="107" t="s">
        <v>516</v>
      </c>
      <c r="C85" s="109">
        <v>242541817169.64828</v>
      </c>
      <c r="D85" s="109">
        <v>13448316618.215458</v>
      </c>
      <c r="E85" s="109">
        <v>97664774349.154907</v>
      </c>
      <c r="F85" s="109">
        <f t="shared" si="1"/>
        <v>84216457730.939453</v>
      </c>
      <c r="G85" s="109">
        <v>319615241290.91632</v>
      </c>
      <c r="H85" s="109" t="s">
        <v>451</v>
      </c>
      <c r="I85" s="109" t="s">
        <v>451</v>
      </c>
      <c r="J85" s="109" t="s">
        <v>451</v>
      </c>
      <c r="K85" s="109" t="s">
        <v>451</v>
      </c>
      <c r="L85" s="109">
        <v>69.810665562021256</v>
      </c>
      <c r="M85" s="110">
        <v>1</v>
      </c>
      <c r="N85" s="111">
        <v>4522222.222222222</v>
      </c>
    </row>
    <row r="86" spans="1:14" ht="24.95" customHeight="1" x14ac:dyDescent="0.25">
      <c r="A86" s="106" t="s">
        <v>350</v>
      </c>
      <c r="B86" s="107" t="s">
        <v>516</v>
      </c>
      <c r="C86" s="109">
        <v>240876309535.04263</v>
      </c>
      <c r="D86" s="109">
        <v>13532784354.932678</v>
      </c>
      <c r="E86" s="109">
        <v>92813908250.934143</v>
      </c>
      <c r="F86" s="109">
        <f t="shared" si="1"/>
        <v>79281123896.001465</v>
      </c>
      <c r="G86" s="109">
        <v>164912361813.57629</v>
      </c>
      <c r="H86" s="109" t="s">
        <v>451</v>
      </c>
      <c r="I86" s="109" t="s">
        <v>451</v>
      </c>
      <c r="J86" s="109" t="s">
        <v>451</v>
      </c>
      <c r="K86" s="109" t="s">
        <v>451</v>
      </c>
      <c r="L86" s="109">
        <v>60.882557182591476</v>
      </c>
      <c r="M86" s="110">
        <v>1</v>
      </c>
      <c r="N86" s="111">
        <v>7633333.333333333</v>
      </c>
    </row>
    <row r="87" spans="1:14" ht="24.95" customHeight="1" x14ac:dyDescent="0.25">
      <c r="A87" s="106" t="s">
        <v>264</v>
      </c>
      <c r="B87" s="107" t="s">
        <v>516</v>
      </c>
      <c r="C87" s="109">
        <v>2127936944927.7231</v>
      </c>
      <c r="D87" s="109">
        <v>92483047807.050247</v>
      </c>
      <c r="E87" s="109">
        <v>876986251169.41748</v>
      </c>
      <c r="F87" s="109">
        <f t="shared" si="1"/>
        <v>784503203362.36719</v>
      </c>
      <c r="G87" s="109">
        <v>1875409040462.1182</v>
      </c>
      <c r="H87" s="109" t="s">
        <v>451</v>
      </c>
      <c r="I87" s="109" t="s">
        <v>451</v>
      </c>
      <c r="J87" s="109" t="s">
        <v>451</v>
      </c>
      <c r="K87" s="109" t="s">
        <v>451</v>
      </c>
      <c r="L87" s="109">
        <v>50.7176995883516</v>
      </c>
      <c r="M87" s="110">
        <v>1</v>
      </c>
      <c r="N87" s="111">
        <v>59222222.222222224</v>
      </c>
    </row>
    <row r="88" spans="1:14" ht="24.95" customHeight="1" x14ac:dyDescent="0.25">
      <c r="A88" s="106" t="s">
        <v>315</v>
      </c>
      <c r="B88" s="107" t="s">
        <v>514</v>
      </c>
      <c r="C88" s="109">
        <v>13497446407.60232</v>
      </c>
      <c r="D88" s="109">
        <v>824547359.49289918</v>
      </c>
      <c r="E88" s="109">
        <v>4607796647.3637285</v>
      </c>
      <c r="F88" s="109">
        <f t="shared" si="1"/>
        <v>3783249287.8708296</v>
      </c>
      <c r="G88" s="109">
        <v>3797314883.0399241</v>
      </c>
      <c r="H88" s="109">
        <v>28800000</v>
      </c>
      <c r="I88" s="109">
        <v>120000000</v>
      </c>
      <c r="J88" s="109">
        <v>468500000</v>
      </c>
      <c r="K88" s="109" t="s">
        <v>451</v>
      </c>
      <c r="L88" s="109">
        <v>29.099845934983112</v>
      </c>
      <c r="M88" s="110">
        <v>0</v>
      </c>
      <c r="N88" s="111">
        <v>2700000</v>
      </c>
    </row>
    <row r="89" spans="1:14" ht="24.95" customHeight="1" x14ac:dyDescent="0.25">
      <c r="A89" s="106" t="s">
        <v>19</v>
      </c>
      <c r="B89" s="107" t="s">
        <v>516</v>
      </c>
      <c r="C89" s="109">
        <v>4959065834104.1396</v>
      </c>
      <c r="D89" s="109">
        <v>181320945312.862</v>
      </c>
      <c r="E89" s="109">
        <v>879544689437.57568</v>
      </c>
      <c r="F89" s="109">
        <f t="shared" si="1"/>
        <v>698223744124.71362</v>
      </c>
      <c r="G89" s="109">
        <v>9029249973854.7461</v>
      </c>
      <c r="H89" s="109" t="s">
        <v>451</v>
      </c>
      <c r="I89" s="109" t="s">
        <v>451</v>
      </c>
      <c r="J89" s="109" t="s">
        <v>451</v>
      </c>
      <c r="K89" s="109" t="s">
        <v>451</v>
      </c>
      <c r="L89" s="109">
        <v>79.270642649539283</v>
      </c>
      <c r="M89" s="110">
        <v>1</v>
      </c>
      <c r="N89" s="111">
        <v>130000000</v>
      </c>
    </row>
    <row r="90" spans="1:14" ht="24.95" customHeight="1" x14ac:dyDescent="0.25">
      <c r="A90" s="106" t="s">
        <v>302</v>
      </c>
      <c r="B90" s="107" t="s">
        <v>514</v>
      </c>
      <c r="C90" s="109">
        <v>27109880508.416161</v>
      </c>
      <c r="D90" s="109" t="s">
        <v>451</v>
      </c>
      <c r="E90" s="109">
        <v>8171972559.5884085</v>
      </c>
      <c r="F90" s="109"/>
      <c r="G90" s="109">
        <v>20934526249.380146</v>
      </c>
      <c r="H90" s="109">
        <v>245800000</v>
      </c>
      <c r="I90" s="109">
        <v>432571428.5714286</v>
      </c>
      <c r="J90" s="109">
        <v>515666666.66666669</v>
      </c>
      <c r="K90" s="109">
        <v>381000000</v>
      </c>
      <c r="L90" s="109">
        <v>29.663012087578849</v>
      </c>
      <c r="M90" s="110">
        <v>0</v>
      </c>
      <c r="N90" s="111">
        <v>6055555.555555556</v>
      </c>
    </row>
    <row r="91" spans="1:14" ht="24.95" customHeight="1" x14ac:dyDescent="0.25">
      <c r="A91" s="106" t="s">
        <v>1</v>
      </c>
      <c r="B91" s="107" t="s">
        <v>514</v>
      </c>
      <c r="C91" s="109">
        <v>165450607854.27533</v>
      </c>
      <c r="D91" s="109">
        <v>4640861975.2111149</v>
      </c>
      <c r="E91" s="109" t="s">
        <v>451</v>
      </c>
      <c r="F91" s="109"/>
      <c r="G91" s="109">
        <v>69243099538.936111</v>
      </c>
      <c r="H91" s="109">
        <v>754444444.44444442</v>
      </c>
      <c r="I91" s="109">
        <v>10950000</v>
      </c>
      <c r="J91" s="109">
        <v>31000000</v>
      </c>
      <c r="K91" s="109" t="s">
        <v>451</v>
      </c>
      <c r="L91" s="109">
        <v>31.210448685934018</v>
      </c>
      <c r="M91" s="110">
        <v>0</v>
      </c>
      <c r="N91" s="111">
        <v>16222222.222222222</v>
      </c>
    </row>
    <row r="92" spans="1:14" ht="24.95" customHeight="1" x14ac:dyDescent="0.25">
      <c r="A92" s="106" t="s">
        <v>100</v>
      </c>
      <c r="B92" s="107" t="s">
        <v>514</v>
      </c>
      <c r="C92" s="109">
        <v>44295787964.751778</v>
      </c>
      <c r="D92" s="109">
        <v>2781345815.0431533</v>
      </c>
      <c r="E92" s="109">
        <v>7917290558.2830982</v>
      </c>
      <c r="F92" s="109">
        <f t="shared" si="1"/>
        <v>5135944743.2399445</v>
      </c>
      <c r="G92" s="109">
        <v>12599249858.902311</v>
      </c>
      <c r="H92" s="109">
        <v>576222222.22222221</v>
      </c>
      <c r="I92" s="109">
        <v>259714285.7142857</v>
      </c>
      <c r="J92" s="109">
        <v>15000000</v>
      </c>
      <c r="K92" s="109" t="s">
        <v>451</v>
      </c>
      <c r="L92" s="109">
        <v>21.188198857755967</v>
      </c>
      <c r="M92" s="110">
        <v>0</v>
      </c>
      <c r="N92" s="111">
        <v>40333333.333333336</v>
      </c>
    </row>
    <row r="93" spans="1:14" ht="24.95" customHeight="1" x14ac:dyDescent="0.25">
      <c r="A93" s="106" t="s">
        <v>279</v>
      </c>
      <c r="B93" s="107" t="s">
        <v>516</v>
      </c>
      <c r="C93" s="109">
        <v>1165321285048.1699</v>
      </c>
      <c r="D93" s="109">
        <v>50509056505.633949</v>
      </c>
      <c r="E93" s="109">
        <v>222972438726.96686</v>
      </c>
      <c r="F93" s="109">
        <f t="shared" si="1"/>
        <v>172463382221.33292</v>
      </c>
      <c r="G93" s="109">
        <v>1607629466679.7683</v>
      </c>
      <c r="H93" s="109" t="s">
        <v>451</v>
      </c>
      <c r="I93" s="109" t="s">
        <v>451</v>
      </c>
      <c r="J93" s="109" t="s">
        <v>451</v>
      </c>
      <c r="K93" s="109" t="s">
        <v>451</v>
      </c>
      <c r="L93" s="109">
        <v>82.236568905938569</v>
      </c>
      <c r="M93" s="110">
        <v>1</v>
      </c>
      <c r="N93" s="111">
        <v>49333333.333333336</v>
      </c>
    </row>
    <row r="94" spans="1:14" ht="24.95" customHeight="1" x14ac:dyDescent="0.25">
      <c r="A94" s="106" t="s">
        <v>212</v>
      </c>
      <c r="B94" s="107" t="s">
        <v>514</v>
      </c>
      <c r="C94" s="109">
        <v>6011963784.3866491</v>
      </c>
      <c r="D94" s="109" t="s">
        <v>451</v>
      </c>
      <c r="E94" s="109" t="s">
        <v>451</v>
      </c>
      <c r="F94" s="109"/>
      <c r="G94" s="109">
        <v>1834621088.7818632</v>
      </c>
      <c r="H94" s="109">
        <v>57450000</v>
      </c>
      <c r="I94" s="109">
        <v>424000000</v>
      </c>
      <c r="J94" s="109">
        <v>95000000</v>
      </c>
      <c r="K94" s="109" t="s">
        <v>451</v>
      </c>
      <c r="L94" s="109" t="s">
        <v>451</v>
      </c>
      <c r="M94" s="110">
        <v>0</v>
      </c>
      <c r="N94" s="111">
        <v>1766666.6666666667</v>
      </c>
    </row>
    <row r="95" spans="1:14" ht="24.95" customHeight="1" x14ac:dyDescent="0.25">
      <c r="A95" s="106" t="s">
        <v>186</v>
      </c>
      <c r="B95" s="107" t="s">
        <v>515</v>
      </c>
      <c r="C95" s="109">
        <v>136358962744.05923</v>
      </c>
      <c r="D95" s="109">
        <v>5127110635.0729017</v>
      </c>
      <c r="E95" s="109">
        <v>47117175996.864189</v>
      </c>
      <c r="F95" s="109">
        <f t="shared" si="1"/>
        <v>41990065361.79129</v>
      </c>
      <c r="G95" s="109">
        <v>90510392811.957016</v>
      </c>
      <c r="H95" s="109" t="s">
        <v>451</v>
      </c>
      <c r="I95" s="109" t="s">
        <v>451</v>
      </c>
      <c r="J95" s="109" t="s">
        <v>451</v>
      </c>
      <c r="K95" s="109" t="s">
        <v>451</v>
      </c>
      <c r="L95" s="109">
        <v>56.463363182411214</v>
      </c>
      <c r="M95" s="110">
        <v>0</v>
      </c>
      <c r="N95" s="111">
        <v>3066666.6666666665</v>
      </c>
    </row>
    <row r="96" spans="1:14" ht="24.95" customHeight="1" x14ac:dyDescent="0.25">
      <c r="A96" s="106" t="s">
        <v>228</v>
      </c>
      <c r="B96" s="107" t="s">
        <v>514</v>
      </c>
      <c r="C96" s="109">
        <v>5543899695.4983234</v>
      </c>
      <c r="D96" s="109">
        <v>352984320.83589607</v>
      </c>
      <c r="E96" s="109">
        <v>1071357428.1765447</v>
      </c>
      <c r="F96" s="109">
        <f t="shared" si="1"/>
        <v>718373107.34064865</v>
      </c>
      <c r="G96" s="109">
        <v>782232238.94807303</v>
      </c>
      <c r="H96" s="109">
        <v>33000000</v>
      </c>
      <c r="I96" s="109">
        <v>40000000</v>
      </c>
      <c r="J96" s="109" t="s">
        <v>451</v>
      </c>
      <c r="K96" s="109" t="s">
        <v>451</v>
      </c>
      <c r="L96" s="109">
        <v>18.104100777327389</v>
      </c>
      <c r="M96" s="110">
        <v>0</v>
      </c>
      <c r="N96" s="111">
        <v>5466666.666666667</v>
      </c>
    </row>
    <row r="97" spans="1:14" ht="24.95" customHeight="1" x14ac:dyDescent="0.25">
      <c r="A97" s="106" t="s">
        <v>218</v>
      </c>
      <c r="B97" s="107" t="s">
        <v>514</v>
      </c>
      <c r="C97" s="109">
        <v>7901210065.8923979</v>
      </c>
      <c r="D97" s="109">
        <v>241146511.45304915</v>
      </c>
      <c r="E97" s="109">
        <v>866910045.35891032</v>
      </c>
      <c r="F97" s="109">
        <f t="shared" si="1"/>
        <v>625763533.90586114</v>
      </c>
      <c r="G97" s="109">
        <v>947958802.55921328</v>
      </c>
      <c r="H97" s="109">
        <v>15000000</v>
      </c>
      <c r="I97" s="109">
        <v>1351333333.3333333</v>
      </c>
      <c r="J97" s="109">
        <v>1500000</v>
      </c>
      <c r="K97" s="109" t="s">
        <v>451</v>
      </c>
      <c r="L97" s="109">
        <v>7.3186188463160624</v>
      </c>
      <c r="M97" s="110">
        <v>0</v>
      </c>
      <c r="N97" s="111">
        <v>6266666.666666667</v>
      </c>
    </row>
    <row r="98" spans="1:14" ht="24.95" customHeight="1" x14ac:dyDescent="0.25">
      <c r="A98" s="106" t="s">
        <v>102</v>
      </c>
      <c r="B98" s="107" t="s">
        <v>515</v>
      </c>
      <c r="C98" s="109">
        <v>28264033430.928413</v>
      </c>
      <c r="D98" s="109">
        <v>989655843.83011687</v>
      </c>
      <c r="E98" s="109">
        <v>8480739921.0309486</v>
      </c>
      <c r="F98" s="109">
        <f t="shared" si="1"/>
        <v>7491084077.2008314</v>
      </c>
      <c r="G98" s="109">
        <v>26347391736.009041</v>
      </c>
      <c r="H98" s="109" t="s">
        <v>451</v>
      </c>
      <c r="I98" s="109" t="s">
        <v>451</v>
      </c>
      <c r="J98" s="109" t="s">
        <v>451</v>
      </c>
      <c r="K98" s="109" t="s">
        <v>451</v>
      </c>
      <c r="L98" s="109">
        <v>67.267144258399924</v>
      </c>
      <c r="M98" s="110">
        <v>0</v>
      </c>
      <c r="N98" s="111">
        <v>2100000</v>
      </c>
    </row>
    <row r="99" spans="1:14" ht="24.95" customHeight="1" x14ac:dyDescent="0.25">
      <c r="A99" s="106" t="s">
        <v>416</v>
      </c>
      <c r="B99" s="107" t="s">
        <v>514</v>
      </c>
      <c r="C99" s="109">
        <v>36882317367.599327</v>
      </c>
      <c r="D99" s="109">
        <v>796304906.95135057</v>
      </c>
      <c r="E99" s="109">
        <v>10615041159.664501</v>
      </c>
      <c r="F99" s="109">
        <f t="shared" si="1"/>
        <v>9818736252.71315</v>
      </c>
      <c r="G99" s="109">
        <v>32100104093.648911</v>
      </c>
      <c r="H99" s="109" t="s">
        <v>451</v>
      </c>
      <c r="I99" s="109" t="s">
        <v>451</v>
      </c>
      <c r="J99" s="109" t="s">
        <v>451</v>
      </c>
      <c r="K99" s="109" t="s">
        <v>451</v>
      </c>
      <c r="L99" s="109">
        <v>43.171087302033783</v>
      </c>
      <c r="M99" s="110">
        <v>0</v>
      </c>
      <c r="N99" s="111">
        <v>4288888.888888889</v>
      </c>
    </row>
    <row r="100" spans="1:14" ht="24.95" customHeight="1" x14ac:dyDescent="0.25">
      <c r="A100" s="106" t="s">
        <v>339</v>
      </c>
      <c r="B100" s="107" t="s">
        <v>514</v>
      </c>
      <c r="C100" s="109">
        <v>1984739299.9707723</v>
      </c>
      <c r="D100" s="109">
        <v>266349334.65802267</v>
      </c>
      <c r="E100" s="109">
        <v>960120745.78576446</v>
      </c>
      <c r="F100" s="109">
        <f t="shared" si="1"/>
        <v>693771411.12774181</v>
      </c>
      <c r="G100" s="109">
        <v>295628241.89017981</v>
      </c>
      <c r="H100" s="109">
        <v>9014444.444444444</v>
      </c>
      <c r="I100" s="109" t="s">
        <v>451</v>
      </c>
      <c r="J100" s="109" t="s">
        <v>451</v>
      </c>
      <c r="K100" s="109" t="s">
        <v>451</v>
      </c>
      <c r="L100" s="109">
        <v>4.7110618974356315</v>
      </c>
      <c r="M100" s="110">
        <v>0</v>
      </c>
      <c r="N100" s="111">
        <v>2022222.2222222222</v>
      </c>
    </row>
    <row r="101" spans="1:14" ht="24.95" customHeight="1" x14ac:dyDescent="0.25">
      <c r="A101" s="106" t="s">
        <v>156</v>
      </c>
      <c r="B101" s="107" t="s">
        <v>513</v>
      </c>
      <c r="C101" s="109">
        <v>1393434110</v>
      </c>
      <c r="D101" s="109">
        <v>42374052.598278001</v>
      </c>
      <c r="E101" s="109" t="s">
        <v>451</v>
      </c>
      <c r="F101" s="109"/>
      <c r="G101" s="109">
        <v>208193958.81180641</v>
      </c>
      <c r="H101" s="109">
        <v>11525555.555555556</v>
      </c>
      <c r="I101" s="109">
        <v>170000000</v>
      </c>
      <c r="J101" s="109">
        <v>72500000</v>
      </c>
      <c r="K101" s="109" t="s">
        <v>451</v>
      </c>
      <c r="L101" s="109">
        <v>2.3864220725694287</v>
      </c>
      <c r="M101" s="110">
        <v>0</v>
      </c>
      <c r="N101" s="111">
        <v>3933333.3333333335</v>
      </c>
    </row>
    <row r="102" spans="1:14" ht="24.95" customHeight="1" x14ac:dyDescent="0.25">
      <c r="A102" s="106" t="s">
        <v>189</v>
      </c>
      <c r="B102" s="107" t="s">
        <v>514</v>
      </c>
      <c r="C102" s="109">
        <v>59982497789.485924</v>
      </c>
      <c r="D102" s="109" t="s">
        <v>451</v>
      </c>
      <c r="E102" s="109" t="s">
        <v>451</v>
      </c>
      <c r="F102" s="109"/>
      <c r="G102" s="109">
        <v>8929321885.4508133</v>
      </c>
      <c r="H102" s="109" t="s">
        <v>451</v>
      </c>
      <c r="I102" s="109" t="s">
        <v>451</v>
      </c>
      <c r="J102" s="109" t="s">
        <v>451</v>
      </c>
      <c r="K102" s="109" t="s">
        <v>451</v>
      </c>
      <c r="L102" s="109">
        <v>11.385381395954395</v>
      </c>
      <c r="M102" s="110">
        <v>0</v>
      </c>
      <c r="N102" s="111">
        <v>6188888.888888889</v>
      </c>
    </row>
    <row r="103" spans="1:14" ht="24.95" customHeight="1" x14ac:dyDescent="0.25">
      <c r="A103" s="106" t="s">
        <v>22</v>
      </c>
      <c r="B103" s="107" t="s">
        <v>515</v>
      </c>
      <c r="C103" s="109">
        <v>4928172321.7210855</v>
      </c>
      <c r="D103" s="109">
        <v>105702027.24674274</v>
      </c>
      <c r="E103" s="109" t="s">
        <v>451</v>
      </c>
      <c r="F103" s="109"/>
      <c r="G103" s="109" t="s">
        <v>451</v>
      </c>
      <c r="H103" s="109" t="s">
        <v>451</v>
      </c>
      <c r="I103" s="109" t="s">
        <v>451</v>
      </c>
      <c r="J103" s="109" t="s">
        <v>451</v>
      </c>
      <c r="K103" s="109" t="s">
        <v>451</v>
      </c>
      <c r="L103" s="109">
        <v>79.745786645135624</v>
      </c>
      <c r="M103" s="110">
        <v>0</v>
      </c>
      <c r="N103" s="111">
        <v>36247.444444444445</v>
      </c>
    </row>
    <row r="104" spans="1:14" ht="24.95" customHeight="1" x14ac:dyDescent="0.25">
      <c r="A104" s="106" t="s">
        <v>393</v>
      </c>
      <c r="B104" s="107" t="s">
        <v>515</v>
      </c>
      <c r="C104" s="109">
        <v>41475197232.510162</v>
      </c>
      <c r="D104" s="109">
        <v>7220404643.6485243</v>
      </c>
      <c r="E104" s="109">
        <v>4269582288.6280007</v>
      </c>
      <c r="F104" s="109">
        <f t="shared" si="1"/>
        <v>-2950822355.0205235</v>
      </c>
      <c r="G104" s="109">
        <v>12442931409.648209</v>
      </c>
      <c r="H104" s="109">
        <v>115790750</v>
      </c>
      <c r="I104" s="109">
        <v>84928571.428571433</v>
      </c>
      <c r="J104" s="109" t="s">
        <v>451</v>
      </c>
      <c r="K104" s="109" t="s">
        <v>451</v>
      </c>
      <c r="L104" s="109">
        <v>60.261429636428801</v>
      </c>
      <c r="M104" s="110">
        <v>0</v>
      </c>
      <c r="N104" s="111">
        <v>3100000</v>
      </c>
    </row>
    <row r="105" spans="1:14" ht="24.95" customHeight="1" x14ac:dyDescent="0.25">
      <c r="A105" s="106" t="s">
        <v>338</v>
      </c>
      <c r="B105" s="107" t="s">
        <v>516</v>
      </c>
      <c r="C105" s="109">
        <v>54926591935.88546</v>
      </c>
      <c r="D105" s="109" t="s">
        <v>451</v>
      </c>
      <c r="E105" s="109">
        <v>21181448449.942055</v>
      </c>
      <c r="F105" s="109"/>
      <c r="G105" s="109">
        <v>50839284523.568474</v>
      </c>
      <c r="H105" s="109" t="s">
        <v>451</v>
      </c>
      <c r="I105" s="109" t="s">
        <v>451</v>
      </c>
      <c r="J105" s="109" t="s">
        <v>451</v>
      </c>
      <c r="K105" s="109" t="s">
        <v>451</v>
      </c>
      <c r="L105" s="109">
        <v>86.890698034048043</v>
      </c>
      <c r="M105" s="110">
        <v>1</v>
      </c>
      <c r="N105" s="111">
        <v>510554.22222222225</v>
      </c>
    </row>
    <row r="106" spans="1:14" ht="24.95" customHeight="1" x14ac:dyDescent="0.25">
      <c r="A106" s="106" t="s">
        <v>274</v>
      </c>
      <c r="B106" s="107" t="s">
        <v>515</v>
      </c>
      <c r="C106" s="109">
        <v>33663464711.924999</v>
      </c>
      <c r="D106" s="109">
        <v>833956793.52116716</v>
      </c>
      <c r="E106" s="109">
        <v>4314308194.7603912</v>
      </c>
      <c r="F106" s="109">
        <f t="shared" si="1"/>
        <v>3480351401.239224</v>
      </c>
      <c r="G106" s="109">
        <v>20734509840.320644</v>
      </c>
      <c r="H106" s="109" t="s">
        <v>451</v>
      </c>
      <c r="I106" s="109" t="s">
        <v>451</v>
      </c>
      <c r="J106" s="109" t="s">
        <v>451</v>
      </c>
      <c r="K106" s="109" t="s">
        <v>451</v>
      </c>
      <c r="L106" s="109">
        <v>56.584299635357723</v>
      </c>
      <c r="M106" s="110">
        <v>0</v>
      </c>
      <c r="N106" s="111">
        <v>531830</v>
      </c>
    </row>
    <row r="107" spans="1:14" ht="24.95" customHeight="1" x14ac:dyDescent="0.25">
      <c r="A107" s="106" t="s">
        <v>131</v>
      </c>
      <c r="B107" s="107" t="s">
        <v>514</v>
      </c>
      <c r="C107" s="109">
        <v>9637873325.505064</v>
      </c>
      <c r="D107" s="109" t="s">
        <v>451</v>
      </c>
      <c r="E107" s="109">
        <v>2880182202.2778378</v>
      </c>
      <c r="F107" s="109"/>
      <c r="G107" s="109">
        <v>4163004496.6761737</v>
      </c>
      <c r="H107" s="109">
        <v>93526666.666666672</v>
      </c>
      <c r="I107" s="109">
        <v>218333333.33333334</v>
      </c>
      <c r="J107" s="109">
        <v>295000000</v>
      </c>
      <c r="K107" s="109" t="s">
        <v>451</v>
      </c>
      <c r="L107" s="109">
        <v>51.342216368106783</v>
      </c>
      <c r="M107" s="110">
        <v>0</v>
      </c>
      <c r="N107" s="111">
        <v>2088888.888888889</v>
      </c>
    </row>
    <row r="108" spans="1:14" ht="24.95" customHeight="1" x14ac:dyDescent="0.25">
      <c r="A108" s="106" t="s">
        <v>108</v>
      </c>
      <c r="B108" s="107" t="s">
        <v>513</v>
      </c>
      <c r="C108" s="109">
        <v>9096965202.225193</v>
      </c>
      <c r="D108" s="109">
        <v>264248775.1508832</v>
      </c>
      <c r="E108" s="109">
        <v>947927198.75726092</v>
      </c>
      <c r="F108" s="109">
        <f t="shared" si="1"/>
        <v>683678423.60637772</v>
      </c>
      <c r="G108" s="109">
        <v>1037654614.6963228</v>
      </c>
      <c r="H108" s="109">
        <v>84366666.666666672</v>
      </c>
      <c r="I108" s="109">
        <v>17800000</v>
      </c>
      <c r="J108" s="109">
        <v>17500000</v>
      </c>
      <c r="K108" s="109" t="s">
        <v>451</v>
      </c>
      <c r="L108" s="109">
        <v>1.9041724709844863</v>
      </c>
      <c r="M108" s="110">
        <v>0</v>
      </c>
      <c r="N108" s="111">
        <v>21111111.111111112</v>
      </c>
    </row>
    <row r="109" spans="1:14" ht="24.95" customHeight="1" x14ac:dyDescent="0.25">
      <c r="A109" s="106" t="s">
        <v>94</v>
      </c>
      <c r="B109" s="107" t="s">
        <v>513</v>
      </c>
      <c r="C109" s="109">
        <v>5906731778.1796179</v>
      </c>
      <c r="D109" s="109">
        <v>358649960.82952154</v>
      </c>
      <c r="E109" s="109" t="s">
        <v>451</v>
      </c>
      <c r="F109" s="109"/>
      <c r="G109" s="109">
        <v>666483251.52267885</v>
      </c>
      <c r="H109" s="109">
        <v>102255555.55555555</v>
      </c>
      <c r="I109" s="109" t="s">
        <v>451</v>
      </c>
      <c r="J109" s="109" t="s">
        <v>451</v>
      </c>
      <c r="K109" s="109" t="s">
        <v>451</v>
      </c>
      <c r="L109" s="109">
        <v>2.6646224695732994</v>
      </c>
      <c r="M109" s="110">
        <v>0</v>
      </c>
      <c r="N109" s="111">
        <v>14777777.777777778</v>
      </c>
    </row>
    <row r="110" spans="1:14" ht="24.95" customHeight="1" x14ac:dyDescent="0.25">
      <c r="A110" s="106" t="s">
        <v>427</v>
      </c>
      <c r="B110" s="107" t="s">
        <v>514</v>
      </c>
      <c r="C110" s="109">
        <v>261438599853.5585</v>
      </c>
      <c r="D110" s="109">
        <v>13495632326.949165</v>
      </c>
      <c r="E110" s="109">
        <v>50802730049.357788</v>
      </c>
      <c r="F110" s="109">
        <f t="shared" si="1"/>
        <v>37307097722.408623</v>
      </c>
      <c r="G110" s="109">
        <v>289924395443.77045</v>
      </c>
      <c r="H110" s="109">
        <v>826111111.11111116</v>
      </c>
      <c r="I110" s="109">
        <v>487875000</v>
      </c>
      <c r="J110" s="109">
        <v>335500000</v>
      </c>
      <c r="K110" s="109" t="s">
        <v>451</v>
      </c>
      <c r="L110" s="109">
        <v>59.623109887382256</v>
      </c>
      <c r="M110" s="110">
        <v>0</v>
      </c>
      <c r="N110" s="111">
        <v>28111111.111111112</v>
      </c>
    </row>
    <row r="111" spans="1:14" ht="24.95" customHeight="1" x14ac:dyDescent="0.25">
      <c r="A111" s="106" t="s">
        <v>54</v>
      </c>
      <c r="B111" s="107" t="s">
        <v>514</v>
      </c>
      <c r="C111" s="109">
        <v>2379373220.638288</v>
      </c>
      <c r="D111" s="109">
        <v>129361921.88454382</v>
      </c>
      <c r="E111" s="109">
        <v>681753005.22857237</v>
      </c>
      <c r="F111" s="109">
        <f t="shared" si="1"/>
        <v>552391083.34402859</v>
      </c>
      <c r="G111" s="109">
        <v>1132247850.7547016</v>
      </c>
      <c r="H111" s="109">
        <v>7422222.222222222</v>
      </c>
      <c r="I111" s="109" t="s">
        <v>451</v>
      </c>
      <c r="J111" s="109">
        <v>478000000</v>
      </c>
      <c r="K111" s="109" t="s">
        <v>451</v>
      </c>
      <c r="L111" s="109">
        <v>29.797383642540517</v>
      </c>
      <c r="M111" s="110">
        <v>0</v>
      </c>
      <c r="N111" s="111">
        <v>369666.66666666669</v>
      </c>
    </row>
    <row r="112" spans="1:14" ht="24.95" customHeight="1" x14ac:dyDescent="0.25">
      <c r="A112" s="106" t="s">
        <v>17</v>
      </c>
      <c r="B112" s="107" t="s">
        <v>513</v>
      </c>
      <c r="C112" s="109">
        <v>11181136908.436916</v>
      </c>
      <c r="D112" s="109">
        <v>463469625.45267314</v>
      </c>
      <c r="E112" s="109">
        <v>1419911024.8783031</v>
      </c>
      <c r="F112" s="109">
        <f t="shared" si="1"/>
        <v>956441399.42562985</v>
      </c>
      <c r="G112" s="109">
        <v>1954405260.5510633</v>
      </c>
      <c r="H112" s="109">
        <v>145355555.55555555</v>
      </c>
      <c r="I112" s="109" t="s">
        <v>451</v>
      </c>
      <c r="J112" s="109" t="s">
        <v>451</v>
      </c>
      <c r="K112" s="109" t="s">
        <v>451</v>
      </c>
      <c r="L112" s="109">
        <v>2.4899585867592338</v>
      </c>
      <c r="M112" s="110">
        <v>0</v>
      </c>
      <c r="N112" s="111">
        <v>15222222.222222222</v>
      </c>
    </row>
    <row r="113" spans="1:14" ht="24.95" customHeight="1" x14ac:dyDescent="0.25">
      <c r="A113" s="106" t="s">
        <v>65</v>
      </c>
      <c r="B113" s="107" t="s">
        <v>515</v>
      </c>
      <c r="C113" s="109">
        <v>8309595369.2130222</v>
      </c>
      <c r="D113" s="109">
        <v>543414160.27179873</v>
      </c>
      <c r="E113" s="109">
        <v>4762224224.208703</v>
      </c>
      <c r="F113" s="109">
        <f t="shared" si="1"/>
        <v>4218810063.9369044</v>
      </c>
      <c r="G113" s="109">
        <v>13146068632.534082</v>
      </c>
      <c r="H113" s="109" t="s">
        <v>451</v>
      </c>
      <c r="I113" s="109" t="s">
        <v>451</v>
      </c>
      <c r="J113" s="109" t="s">
        <v>451</v>
      </c>
      <c r="K113" s="109" t="s">
        <v>451</v>
      </c>
      <c r="L113" s="109">
        <v>59.728166453493742</v>
      </c>
      <c r="M113" s="110">
        <v>0</v>
      </c>
      <c r="N113" s="111">
        <v>414984.11111111112</v>
      </c>
    </row>
    <row r="114" spans="1:14" ht="24.95" customHeight="1" x14ac:dyDescent="0.25">
      <c r="A114" s="106" t="s">
        <v>7</v>
      </c>
      <c r="B114" s="107" t="s">
        <v>514</v>
      </c>
      <c r="C114" s="109">
        <v>4434914197.1093988</v>
      </c>
      <c r="D114" s="109">
        <v>140671412.99429613</v>
      </c>
      <c r="E114" s="109" t="s">
        <v>451</v>
      </c>
      <c r="F114" s="109"/>
      <c r="G114" s="109">
        <v>1007493269.7472703</v>
      </c>
      <c r="H114" s="109">
        <v>40788888.888888888</v>
      </c>
      <c r="I114" s="109" t="s">
        <v>451</v>
      </c>
      <c r="J114" s="109" t="s">
        <v>451</v>
      </c>
      <c r="K114" s="109" t="s">
        <v>451</v>
      </c>
      <c r="L114" s="109">
        <v>4.1070304942888782</v>
      </c>
      <c r="M114" s="110">
        <v>0</v>
      </c>
      <c r="N114" s="111">
        <v>3600000</v>
      </c>
    </row>
    <row r="115" spans="1:14" ht="24.95" customHeight="1" x14ac:dyDescent="0.25">
      <c r="A115" s="106" t="s">
        <v>241</v>
      </c>
      <c r="B115" s="107" t="s">
        <v>514</v>
      </c>
      <c r="C115" s="109">
        <v>10147138814.076212</v>
      </c>
      <c r="D115" s="109">
        <v>368961016.38651979</v>
      </c>
      <c r="E115" s="109">
        <v>2133897968.7135243</v>
      </c>
      <c r="F115" s="109">
        <f t="shared" si="1"/>
        <v>1764936952.3270044</v>
      </c>
      <c r="G115" s="109">
        <v>9203323701.862257</v>
      </c>
      <c r="H115" s="109">
        <v>12522222.222222222</v>
      </c>
      <c r="I115" s="109" t="s">
        <v>451</v>
      </c>
      <c r="J115" s="109" t="s">
        <v>451</v>
      </c>
      <c r="K115" s="109" t="s">
        <v>451</v>
      </c>
      <c r="L115" s="109">
        <v>28.931111111111111</v>
      </c>
      <c r="M115" s="110">
        <v>0</v>
      </c>
      <c r="N115" s="111">
        <v>1255555.5555555555</v>
      </c>
    </row>
    <row r="116" spans="1:14" ht="24.95" customHeight="1" x14ac:dyDescent="0.25">
      <c r="A116" s="106" t="s">
        <v>384</v>
      </c>
      <c r="B116" s="107" t="s">
        <v>514</v>
      </c>
      <c r="C116" s="109">
        <v>1111790075478.4319</v>
      </c>
      <c r="D116" s="109">
        <v>55380431650.227875</v>
      </c>
      <c r="E116" s="109" t="s">
        <v>451</v>
      </c>
      <c r="F116" s="109"/>
      <c r="G116" s="109">
        <v>286439827300.04321</v>
      </c>
      <c r="H116" s="109">
        <v>3435555555.5555553</v>
      </c>
      <c r="I116" s="109">
        <v>1258300000</v>
      </c>
      <c r="J116" s="109">
        <v>2383888888.8888888</v>
      </c>
      <c r="K116" s="109">
        <v>302005555.55555558</v>
      </c>
      <c r="L116" s="109">
        <v>31.578477268057597</v>
      </c>
      <c r="M116" s="110">
        <v>0</v>
      </c>
      <c r="N116" s="111">
        <v>117777777.77777778</v>
      </c>
    </row>
    <row r="117" spans="1:14" ht="24.95" customHeight="1" x14ac:dyDescent="0.25">
      <c r="A117" s="106" t="s">
        <v>417</v>
      </c>
      <c r="B117" s="107" t="s">
        <v>514</v>
      </c>
      <c r="C117" s="109">
        <v>6193493413.1114359</v>
      </c>
      <c r="D117" s="109">
        <v>519180888.47954512</v>
      </c>
      <c r="E117" s="109">
        <v>2089791913.4983227</v>
      </c>
      <c r="F117" s="109">
        <f t="shared" si="1"/>
        <v>1570611025.0187776</v>
      </c>
      <c r="G117" s="109">
        <v>2246182488.4956393</v>
      </c>
      <c r="H117" s="109">
        <v>60592222.222222224</v>
      </c>
      <c r="I117" s="109">
        <v>11333333.333333334</v>
      </c>
      <c r="J117" s="109">
        <v>60000000</v>
      </c>
      <c r="K117" s="109" t="s">
        <v>451</v>
      </c>
      <c r="L117" s="109">
        <v>32.914516411684822</v>
      </c>
      <c r="M117" s="110">
        <v>0</v>
      </c>
      <c r="N117" s="111">
        <v>3600000</v>
      </c>
    </row>
    <row r="118" spans="1:14" ht="24.95" customHeight="1" x14ac:dyDescent="0.25">
      <c r="A118" s="106" t="s">
        <v>385</v>
      </c>
      <c r="B118" s="107" t="s">
        <v>515</v>
      </c>
      <c r="C118" s="109">
        <v>5756650964.2309217</v>
      </c>
      <c r="D118" s="109">
        <v>84609644.009996101</v>
      </c>
      <c r="E118" s="109" t="s">
        <v>451</v>
      </c>
      <c r="F118" s="109"/>
      <c r="G118" s="109" t="s">
        <v>451</v>
      </c>
      <c r="H118" s="109" t="s">
        <v>451</v>
      </c>
      <c r="I118" s="109" t="s">
        <v>451</v>
      </c>
      <c r="J118" s="109" t="s">
        <v>451</v>
      </c>
      <c r="K118" s="109" t="s">
        <v>451</v>
      </c>
      <c r="L118" s="109">
        <v>76.51152467966169</v>
      </c>
      <c r="M118" s="110">
        <v>0</v>
      </c>
      <c r="N118" s="111">
        <v>36455.666666666664</v>
      </c>
    </row>
    <row r="119" spans="1:14" ht="24.95" customHeight="1" x14ac:dyDescent="0.25">
      <c r="A119" s="106" t="s">
        <v>266</v>
      </c>
      <c r="B119" s="107" t="s">
        <v>514</v>
      </c>
      <c r="C119" s="109">
        <v>8431475056.720645</v>
      </c>
      <c r="D119" s="109">
        <v>402373387.04999161</v>
      </c>
      <c r="E119" s="109">
        <v>2071958991.463944</v>
      </c>
      <c r="F119" s="109">
        <f t="shared" si="1"/>
        <v>1669585604.4139524</v>
      </c>
      <c r="G119" s="109">
        <v>3787741015.0850825</v>
      </c>
      <c r="H119" s="109" t="s">
        <v>451</v>
      </c>
      <c r="I119" s="109">
        <v>120000000</v>
      </c>
      <c r="J119" s="109" t="s">
        <v>451</v>
      </c>
      <c r="K119" s="109" t="s">
        <v>451</v>
      </c>
      <c r="L119" s="109">
        <v>14.362498888559312</v>
      </c>
      <c r="M119" s="110">
        <v>0</v>
      </c>
      <c r="N119" s="111">
        <v>2733333.3333333335</v>
      </c>
    </row>
    <row r="120" spans="1:14" ht="24.95" customHeight="1" x14ac:dyDescent="0.25">
      <c r="A120" s="106" t="s">
        <v>316</v>
      </c>
      <c r="B120" s="107" t="s">
        <v>514</v>
      </c>
      <c r="C120" s="109">
        <v>4083598931.5676413</v>
      </c>
      <c r="D120" s="109" t="s">
        <v>451</v>
      </c>
      <c r="E120" s="109" t="s">
        <v>451</v>
      </c>
      <c r="F120" s="109"/>
      <c r="G120" s="109" t="s">
        <v>451</v>
      </c>
      <c r="H120" s="109">
        <v>35577777.777777776</v>
      </c>
      <c r="I120" s="109">
        <v>268000000</v>
      </c>
      <c r="J120" s="109" t="s">
        <v>451</v>
      </c>
      <c r="K120" s="109" t="s">
        <v>451</v>
      </c>
      <c r="L120" s="109">
        <v>42.106702643897108</v>
      </c>
      <c r="M120" s="110">
        <v>0</v>
      </c>
      <c r="N120" s="111">
        <v>618809.77777777775</v>
      </c>
    </row>
    <row r="121" spans="1:14" ht="24.95" customHeight="1" x14ac:dyDescent="0.25">
      <c r="A121" s="106" t="s">
        <v>38</v>
      </c>
      <c r="B121" s="107" t="s">
        <v>514</v>
      </c>
      <c r="C121" s="109">
        <v>94354432004.024933</v>
      </c>
      <c r="D121" s="109">
        <v>5159300341.9800835</v>
      </c>
      <c r="E121" s="109">
        <v>27191009892.556168</v>
      </c>
      <c r="F121" s="109">
        <f t="shared" si="1"/>
        <v>22031709550.576084</v>
      </c>
      <c r="G121" s="109">
        <v>60053506806.458069</v>
      </c>
      <c r="H121" s="109">
        <v>722000000</v>
      </c>
      <c r="I121" s="109">
        <v>1559000000</v>
      </c>
      <c r="J121" s="109">
        <v>200000000</v>
      </c>
      <c r="K121" s="109">
        <v>114000000</v>
      </c>
      <c r="L121" s="109">
        <v>42.443858594866768</v>
      </c>
      <c r="M121" s="110">
        <v>0</v>
      </c>
      <c r="N121" s="111">
        <v>32222222.222222224</v>
      </c>
    </row>
    <row r="122" spans="1:14" ht="24.95" customHeight="1" x14ac:dyDescent="0.25">
      <c r="A122" s="106" t="s">
        <v>326</v>
      </c>
      <c r="B122" s="107" t="s">
        <v>513</v>
      </c>
      <c r="C122" s="109">
        <v>12555838544.262581</v>
      </c>
      <c r="D122" s="109">
        <v>750525248.9832958</v>
      </c>
      <c r="E122" s="109">
        <v>2932843827.5789332</v>
      </c>
      <c r="F122" s="109">
        <f t="shared" si="1"/>
        <v>2182318578.5956373</v>
      </c>
      <c r="G122" s="109">
        <v>2867381619.5718927</v>
      </c>
      <c r="H122" s="109">
        <v>99444444.444444448</v>
      </c>
      <c r="I122" s="109">
        <v>174335000</v>
      </c>
      <c r="J122" s="109">
        <v>40000000</v>
      </c>
      <c r="K122" s="109" t="s">
        <v>451</v>
      </c>
      <c r="L122" s="109">
        <v>3.4057838320049156</v>
      </c>
      <c r="M122" s="110">
        <v>0</v>
      </c>
      <c r="N122" s="111">
        <v>24333333.333333332</v>
      </c>
    </row>
    <row r="123" spans="1:14" ht="24.95" customHeight="1" x14ac:dyDescent="0.25">
      <c r="A123" s="106" t="s">
        <v>114</v>
      </c>
      <c r="B123" s="107" t="s">
        <v>514</v>
      </c>
      <c r="C123" s="109">
        <v>10789534591.325829</v>
      </c>
      <c r="D123" s="109">
        <v>750678272.67996395</v>
      </c>
      <c r="E123" s="109">
        <v>2978838548.0528998</v>
      </c>
      <c r="F123" s="109">
        <f t="shared" si="1"/>
        <v>2228160275.3729358</v>
      </c>
      <c r="G123" s="109">
        <v>5306177448.2032232</v>
      </c>
      <c r="H123" s="109">
        <v>13187500</v>
      </c>
      <c r="I123" s="109" t="s">
        <v>451</v>
      </c>
      <c r="J123" s="109" t="s">
        <v>451</v>
      </c>
      <c r="K123" s="109" t="s">
        <v>451</v>
      </c>
      <c r="L123" s="109">
        <v>9.5938761330837607</v>
      </c>
      <c r="M123" s="110">
        <v>0</v>
      </c>
      <c r="N123" s="111">
        <v>2211111.111111111</v>
      </c>
    </row>
    <row r="124" spans="1:14" ht="24.95" customHeight="1" x14ac:dyDescent="0.25">
      <c r="A124" s="106" t="s">
        <v>51</v>
      </c>
      <c r="B124" s="107" t="s">
        <v>516</v>
      </c>
      <c r="C124" s="109">
        <v>15845885818.75318</v>
      </c>
      <c r="D124" s="109">
        <v>659141991.51206815</v>
      </c>
      <c r="E124" s="109">
        <v>2483157663.675045</v>
      </c>
      <c r="F124" s="109">
        <f t="shared" si="1"/>
        <v>1824015672.1629767</v>
      </c>
      <c r="G124" s="109">
        <v>8406470607.604351</v>
      </c>
      <c r="H124" s="109">
        <v>2888888.888888889</v>
      </c>
      <c r="I124" s="109">
        <v>130120000</v>
      </c>
      <c r="J124" s="109">
        <v>350000000</v>
      </c>
      <c r="K124" s="109" t="s">
        <v>451</v>
      </c>
      <c r="L124" s="109">
        <v>7.0078543515424343</v>
      </c>
      <c r="M124" s="110">
        <v>1</v>
      </c>
      <c r="N124" s="111">
        <v>27000000</v>
      </c>
    </row>
    <row r="125" spans="1:14" ht="24.95" customHeight="1" x14ac:dyDescent="0.25">
      <c r="A125" s="106" t="s">
        <v>374</v>
      </c>
      <c r="B125" s="107" t="s">
        <v>515</v>
      </c>
      <c r="C125" s="109">
        <v>841535394693.75305</v>
      </c>
      <c r="D125" s="109">
        <v>44869032262.018364</v>
      </c>
      <c r="E125" s="109">
        <v>343951832247.60071</v>
      </c>
      <c r="F125" s="109">
        <f t="shared" si="1"/>
        <v>299082799985.58234</v>
      </c>
      <c r="G125" s="109">
        <v>973516476273.35474</v>
      </c>
      <c r="H125" s="109" t="s">
        <v>451</v>
      </c>
      <c r="I125" s="109" t="s">
        <v>451</v>
      </c>
      <c r="J125" s="109" t="s">
        <v>451</v>
      </c>
      <c r="K125" s="109" t="s">
        <v>451</v>
      </c>
      <c r="L125" s="109">
        <v>89.855154235750376</v>
      </c>
      <c r="M125" s="110">
        <v>0</v>
      </c>
      <c r="N125" s="111">
        <v>16666666.666666666</v>
      </c>
    </row>
    <row r="126" spans="1:14" ht="24.95" customHeight="1" x14ac:dyDescent="0.25">
      <c r="A126" s="106" t="s">
        <v>26</v>
      </c>
      <c r="B126" s="107" t="s">
        <v>514</v>
      </c>
      <c r="C126" s="109">
        <v>155978982705.09259</v>
      </c>
      <c r="D126" s="109">
        <v>10035652094.906754</v>
      </c>
      <c r="E126" s="109">
        <v>60421108860.42379</v>
      </c>
      <c r="F126" s="109">
        <f t="shared" ref="F126:F185" si="2">E126-D126</f>
        <v>50385456765.517036</v>
      </c>
      <c r="G126" s="109">
        <v>216106384874.1825</v>
      </c>
      <c r="H126" s="109" t="s">
        <v>451</v>
      </c>
      <c r="I126" s="109" t="s">
        <v>451</v>
      </c>
      <c r="J126" s="109" t="s">
        <v>451</v>
      </c>
      <c r="K126" s="109" t="s">
        <v>451</v>
      </c>
      <c r="L126" s="109">
        <v>78.051111111111112</v>
      </c>
      <c r="M126" s="110">
        <v>0</v>
      </c>
      <c r="N126" s="111">
        <v>4344444.444444444</v>
      </c>
    </row>
    <row r="127" spans="1:14" ht="24.95" customHeight="1" x14ac:dyDescent="0.25">
      <c r="A127" s="106" t="s">
        <v>207</v>
      </c>
      <c r="B127" s="107" t="s">
        <v>513</v>
      </c>
      <c r="C127" s="109">
        <v>9540981267.7837543</v>
      </c>
      <c r="D127" s="109">
        <v>428686783.44091856</v>
      </c>
      <c r="E127" s="109">
        <v>1439439393.2871263</v>
      </c>
      <c r="F127" s="109">
        <f t="shared" si="2"/>
        <v>1010752609.8462077</v>
      </c>
      <c r="G127" s="109">
        <v>2902586802.9172912</v>
      </c>
      <c r="H127" s="109">
        <v>157810000</v>
      </c>
      <c r="I127" s="109">
        <v>113285714.28571428</v>
      </c>
      <c r="J127" s="109" t="s">
        <v>451</v>
      </c>
      <c r="K127" s="109" t="s">
        <v>451</v>
      </c>
      <c r="L127" s="109">
        <v>9.611730340303744</v>
      </c>
      <c r="M127" s="110">
        <v>0</v>
      </c>
      <c r="N127" s="111">
        <v>5733333.333333333</v>
      </c>
    </row>
    <row r="128" spans="1:14" ht="24.95" customHeight="1" x14ac:dyDescent="0.25">
      <c r="A128" s="106" t="s">
        <v>398</v>
      </c>
      <c r="B128" s="107" t="s">
        <v>514</v>
      </c>
      <c r="C128" s="109">
        <v>6086476197.4627171</v>
      </c>
      <c r="D128" s="109">
        <v>267121847.17646432</v>
      </c>
      <c r="E128" s="109" t="s">
        <v>451</v>
      </c>
      <c r="F128" s="109"/>
      <c r="G128" s="109">
        <v>752205590.6329633</v>
      </c>
      <c r="H128" s="109">
        <v>66466666.666666664</v>
      </c>
      <c r="I128" s="109" t="s">
        <v>451</v>
      </c>
      <c r="J128" s="109" t="s">
        <v>451</v>
      </c>
      <c r="K128" s="109" t="s">
        <v>451</v>
      </c>
      <c r="L128" s="109">
        <v>1.0369027329842562</v>
      </c>
      <c r="M128" s="110">
        <v>0</v>
      </c>
      <c r="N128" s="111">
        <v>16444444.444444444</v>
      </c>
    </row>
    <row r="129" spans="1:14" ht="24.95" customHeight="1" x14ac:dyDescent="0.25">
      <c r="A129" s="106" t="s">
        <v>242</v>
      </c>
      <c r="B129" s="107" t="s">
        <v>515</v>
      </c>
      <c r="C129" s="109">
        <v>349571853215.09094</v>
      </c>
      <c r="D129" s="109" t="s">
        <v>451</v>
      </c>
      <c r="E129" s="109">
        <v>25687436675.742561</v>
      </c>
      <c r="F129" s="109"/>
      <c r="G129" s="109">
        <v>68907852290.187683</v>
      </c>
      <c r="H129" s="109">
        <v>2386666666.6666665</v>
      </c>
      <c r="I129" s="109">
        <v>229000000</v>
      </c>
      <c r="J129" s="109">
        <v>1080600000</v>
      </c>
      <c r="K129" s="109" t="s">
        <v>451</v>
      </c>
      <c r="L129" s="109">
        <v>23.787226231445043</v>
      </c>
      <c r="M129" s="110">
        <v>0</v>
      </c>
      <c r="N129" s="111">
        <v>160000000</v>
      </c>
    </row>
    <row r="130" spans="1:14" ht="24.95" customHeight="1" x14ac:dyDescent="0.25">
      <c r="A130" s="106" t="s">
        <v>95</v>
      </c>
      <c r="B130" s="107" t="s">
        <v>515</v>
      </c>
      <c r="C130" s="109">
        <v>444260634919.9787</v>
      </c>
      <c r="D130" s="109">
        <v>29757872029.361942</v>
      </c>
      <c r="E130" s="109">
        <v>151875542873.7157</v>
      </c>
      <c r="F130" s="109">
        <f t="shared" si="2"/>
        <v>122117670844.35376</v>
      </c>
      <c r="G130" s="109">
        <v>376952705296.10986</v>
      </c>
      <c r="H130" s="109" t="s">
        <v>451</v>
      </c>
      <c r="I130" s="109" t="s">
        <v>451</v>
      </c>
      <c r="J130" s="109" t="s">
        <v>451</v>
      </c>
      <c r="K130" s="109" t="s">
        <v>451</v>
      </c>
      <c r="L130" s="109">
        <v>91.668151189427761</v>
      </c>
      <c r="M130" s="110">
        <v>0</v>
      </c>
      <c r="N130" s="111">
        <v>4900000</v>
      </c>
    </row>
    <row r="131" spans="1:14" ht="24.95" customHeight="1" x14ac:dyDescent="0.25">
      <c r="A131" s="106" t="s">
        <v>332</v>
      </c>
      <c r="B131" s="107" t="s">
        <v>514</v>
      </c>
      <c r="C131" s="109">
        <v>62174928478.543556</v>
      </c>
      <c r="D131" s="109">
        <v>2501636226.0520158</v>
      </c>
      <c r="E131" s="109">
        <v>16972515528.925875</v>
      </c>
      <c r="F131" s="109">
        <f t="shared" si="2"/>
        <v>14470879302.873859</v>
      </c>
      <c r="G131" s="109">
        <v>26668258091.300903</v>
      </c>
      <c r="H131" s="109" t="s">
        <v>451</v>
      </c>
      <c r="I131" s="109" t="s">
        <v>451</v>
      </c>
      <c r="J131" s="109" t="s">
        <v>451</v>
      </c>
      <c r="K131" s="109" t="s">
        <v>451</v>
      </c>
      <c r="L131" s="109">
        <v>39.141946296944781</v>
      </c>
      <c r="M131" s="110">
        <v>0</v>
      </c>
      <c r="N131" s="111">
        <v>3155555.5555555555</v>
      </c>
    </row>
    <row r="132" spans="1:14" ht="24.95" customHeight="1" x14ac:dyDescent="0.25">
      <c r="A132" s="106" t="s">
        <v>304</v>
      </c>
      <c r="B132" s="107" t="s">
        <v>514</v>
      </c>
      <c r="C132" s="109">
        <v>198819266270.53558</v>
      </c>
      <c r="D132" s="109">
        <v>4902350712.418395</v>
      </c>
      <c r="E132" s="109">
        <v>33637327032.650383</v>
      </c>
      <c r="F132" s="109">
        <f t="shared" si="2"/>
        <v>28734976320.231987</v>
      </c>
      <c r="G132" s="109">
        <v>41782703847.671387</v>
      </c>
      <c r="H132" s="109">
        <v>1238777777.7777777</v>
      </c>
      <c r="I132" s="109">
        <v>838333333.33333337</v>
      </c>
      <c r="J132" s="109">
        <v>531000000</v>
      </c>
      <c r="K132" s="109" t="s">
        <v>451</v>
      </c>
      <c r="L132" s="109">
        <v>8.8288888888888888</v>
      </c>
      <c r="M132" s="110">
        <v>0</v>
      </c>
      <c r="N132" s="111">
        <v>171111111.1111111</v>
      </c>
    </row>
    <row r="133" spans="1:14" ht="24.95" customHeight="1" x14ac:dyDescent="0.25">
      <c r="A133" s="106" t="s">
        <v>135</v>
      </c>
      <c r="B133" s="107" t="s">
        <v>514</v>
      </c>
      <c r="C133" s="109">
        <v>33961867060</v>
      </c>
      <c r="D133" s="109">
        <v>1160473601.253494</v>
      </c>
      <c r="E133" s="109" t="s">
        <v>451</v>
      </c>
      <c r="F133" s="109"/>
      <c r="G133" s="109">
        <v>27775641655.100174</v>
      </c>
      <c r="H133" s="109">
        <v>249411111.1111111</v>
      </c>
      <c r="I133" s="109">
        <v>237111111.1111111</v>
      </c>
      <c r="J133" s="109">
        <v>138000000</v>
      </c>
      <c r="K133" s="109" t="s">
        <v>451</v>
      </c>
      <c r="L133" s="109">
        <v>36.065717932293552</v>
      </c>
      <c r="M133" s="110">
        <v>0</v>
      </c>
      <c r="N133" s="111">
        <v>3622222.222222222</v>
      </c>
    </row>
    <row r="134" spans="1:14" ht="24.95" customHeight="1" x14ac:dyDescent="0.25">
      <c r="A134" s="106" t="s">
        <v>365</v>
      </c>
      <c r="B134" s="107" t="s">
        <v>514</v>
      </c>
      <c r="C134" s="109">
        <v>10921840370.308517</v>
      </c>
      <c r="D134" s="109" t="s">
        <v>451</v>
      </c>
      <c r="E134" s="109" t="s">
        <v>451</v>
      </c>
      <c r="F134" s="109"/>
      <c r="G134" s="109">
        <v>3045301315.1488109</v>
      </c>
      <c r="H134" s="109">
        <v>18750000</v>
      </c>
      <c r="I134" s="109" t="s">
        <v>451</v>
      </c>
      <c r="J134" s="109" t="s">
        <v>451</v>
      </c>
      <c r="K134" s="109" t="s">
        <v>451</v>
      </c>
      <c r="L134" s="109">
        <v>3.2183385135633835</v>
      </c>
      <c r="M134" s="110">
        <v>0</v>
      </c>
      <c r="N134" s="111">
        <v>6844444.444444444</v>
      </c>
    </row>
    <row r="135" spans="1:14" ht="24.95" customHeight="1" x14ac:dyDescent="0.25">
      <c r="A135" s="106" t="s">
        <v>366</v>
      </c>
      <c r="B135" s="107" t="s">
        <v>514</v>
      </c>
      <c r="C135" s="109">
        <v>21605771684.330376</v>
      </c>
      <c r="D135" s="109">
        <v>931379985.33523762</v>
      </c>
      <c r="E135" s="109">
        <v>3624679014.5047936</v>
      </c>
      <c r="F135" s="109">
        <f t="shared" si="2"/>
        <v>2693299029.1695561</v>
      </c>
      <c r="G135" s="109">
        <v>7704254773.5524826</v>
      </c>
      <c r="H135" s="109">
        <v>145777777.77777779</v>
      </c>
      <c r="I135" s="109" t="s">
        <v>451</v>
      </c>
      <c r="J135" s="109" t="s">
        <v>451</v>
      </c>
      <c r="K135" s="109" t="s">
        <v>451</v>
      </c>
      <c r="L135" s="109">
        <v>22.905065529260387</v>
      </c>
      <c r="M135" s="110">
        <v>0</v>
      </c>
      <c r="N135" s="111">
        <v>6222222.222222222</v>
      </c>
    </row>
    <row r="136" spans="1:14" ht="24.95" customHeight="1" x14ac:dyDescent="0.25">
      <c r="A136" s="106" t="s">
        <v>76</v>
      </c>
      <c r="B136" s="107" t="s">
        <v>514</v>
      </c>
      <c r="C136" s="109">
        <v>154156551076.48138</v>
      </c>
      <c r="D136" s="109">
        <v>4567211554.3980217</v>
      </c>
      <c r="E136" s="109">
        <v>27492666912.593822</v>
      </c>
      <c r="F136" s="109">
        <f t="shared" si="2"/>
        <v>22925455358.195801</v>
      </c>
      <c r="G136" s="109">
        <v>42144352323.746201</v>
      </c>
      <c r="H136" s="109">
        <v>759111111.11111116</v>
      </c>
      <c r="I136" s="109">
        <v>1005900000</v>
      </c>
      <c r="J136" s="109">
        <v>1329500000</v>
      </c>
      <c r="K136" s="109">
        <v>272500000</v>
      </c>
      <c r="L136" s="109">
        <v>32.916666666666664</v>
      </c>
      <c r="M136" s="110">
        <v>0</v>
      </c>
      <c r="N136" s="111">
        <v>29444444.444444444</v>
      </c>
    </row>
    <row r="137" spans="1:14" ht="24.95" customHeight="1" x14ac:dyDescent="0.25">
      <c r="A137" s="106" t="s">
        <v>224</v>
      </c>
      <c r="B137" s="107" t="s">
        <v>516</v>
      </c>
      <c r="C137" s="109">
        <v>213659618342.45428</v>
      </c>
      <c r="D137" s="109">
        <v>5933361786.9088898</v>
      </c>
      <c r="E137" s="109">
        <v>35595603899.725281</v>
      </c>
      <c r="F137" s="109">
        <f t="shared" si="2"/>
        <v>29662242112.816391</v>
      </c>
      <c r="G137" s="109">
        <v>69979678404.162033</v>
      </c>
      <c r="H137" s="109">
        <v>1201000000</v>
      </c>
      <c r="I137" s="109">
        <v>1694222222.2222223</v>
      </c>
      <c r="J137" s="109">
        <v>272962500</v>
      </c>
      <c r="K137" s="109">
        <v>177150000</v>
      </c>
      <c r="L137" s="109">
        <v>21.539520702816336</v>
      </c>
      <c r="M137" s="110">
        <v>1</v>
      </c>
      <c r="N137" s="111">
        <v>93333333.333333328</v>
      </c>
    </row>
    <row r="138" spans="1:14" ht="24.95" customHeight="1" x14ac:dyDescent="0.25">
      <c r="A138" s="106" t="s">
        <v>84</v>
      </c>
      <c r="B138" s="107" t="s">
        <v>516</v>
      </c>
      <c r="C138" s="109">
        <v>479072292339.02502</v>
      </c>
      <c r="D138" s="109">
        <v>24081135676.633694</v>
      </c>
      <c r="E138" s="109">
        <v>163232247480.84442</v>
      </c>
      <c r="F138" s="109">
        <f t="shared" si="2"/>
        <v>139151111804.21072</v>
      </c>
      <c r="G138" s="109">
        <v>225624773083.72803</v>
      </c>
      <c r="H138" s="109" t="s">
        <v>451</v>
      </c>
      <c r="I138" s="109" t="s">
        <v>451</v>
      </c>
      <c r="J138" s="109" t="s">
        <v>451</v>
      </c>
      <c r="K138" s="109" t="s">
        <v>451</v>
      </c>
      <c r="L138" s="109">
        <v>57.923244026716574</v>
      </c>
      <c r="M138" s="110">
        <v>1</v>
      </c>
      <c r="N138" s="111">
        <v>38000000</v>
      </c>
    </row>
    <row r="139" spans="1:14" ht="24.95" customHeight="1" x14ac:dyDescent="0.25">
      <c r="A139" s="106" t="s">
        <v>119</v>
      </c>
      <c r="B139" s="107" t="s">
        <v>515</v>
      </c>
      <c r="C139" s="109">
        <v>230917710499.41586</v>
      </c>
      <c r="D139" s="109">
        <v>11783877014.668507</v>
      </c>
      <c r="E139" s="109">
        <v>100867473013.5305</v>
      </c>
      <c r="F139" s="109">
        <f t="shared" si="2"/>
        <v>89083595998.862</v>
      </c>
      <c r="G139" s="109">
        <v>339793153137.83221</v>
      </c>
      <c r="H139" s="109" t="s">
        <v>451</v>
      </c>
      <c r="I139" s="109" t="s">
        <v>451</v>
      </c>
      <c r="J139" s="109" t="s">
        <v>451</v>
      </c>
      <c r="K139" s="109" t="s">
        <v>451</v>
      </c>
      <c r="L139" s="109">
        <v>52.008399374058349</v>
      </c>
      <c r="M139" s="110">
        <v>0</v>
      </c>
      <c r="N139" s="111">
        <v>10777777.777777778</v>
      </c>
    </row>
    <row r="140" spans="1:14" ht="24.95" customHeight="1" x14ac:dyDescent="0.25">
      <c r="A140" s="106" t="s">
        <v>77</v>
      </c>
      <c r="B140" s="107" t="s">
        <v>515</v>
      </c>
      <c r="C140" s="109">
        <v>96221712997.728714</v>
      </c>
      <c r="D140" s="109">
        <v>6141273854.7096367</v>
      </c>
      <c r="E140" s="109" t="s">
        <v>451</v>
      </c>
      <c r="F140" s="109"/>
      <c r="G140" s="109" t="s">
        <v>451</v>
      </c>
      <c r="H140" s="109" t="s">
        <v>451</v>
      </c>
      <c r="I140" s="109" t="s">
        <v>451</v>
      </c>
      <c r="J140" s="109" t="s">
        <v>451</v>
      </c>
      <c r="K140" s="109" t="s">
        <v>451</v>
      </c>
      <c r="L140" s="109">
        <v>49.75360009018592</v>
      </c>
      <c r="M140" s="110">
        <v>0</v>
      </c>
      <c r="N140" s="111">
        <v>3688888.888888889</v>
      </c>
    </row>
    <row r="141" spans="1:14" ht="24.95" customHeight="1" x14ac:dyDescent="0.25">
      <c r="A141" s="106" t="s">
        <v>259</v>
      </c>
      <c r="B141" s="107" t="s">
        <v>514</v>
      </c>
      <c r="C141" s="109">
        <v>141778198739.01099</v>
      </c>
      <c r="D141" s="109">
        <v>5096132286.7545071</v>
      </c>
      <c r="E141" s="109">
        <v>25690668972.872704</v>
      </c>
      <c r="F141" s="109">
        <f t="shared" si="2"/>
        <v>20594536686.118195</v>
      </c>
      <c r="G141" s="109">
        <v>62923655643.324913</v>
      </c>
      <c r="H141" s="109" t="s">
        <v>451</v>
      </c>
      <c r="I141" s="109" t="s">
        <v>451</v>
      </c>
      <c r="J141" s="109" t="s">
        <v>451</v>
      </c>
      <c r="K141" s="109" t="s">
        <v>451</v>
      </c>
      <c r="L141" s="109">
        <v>60.829345857064773</v>
      </c>
      <c r="M141" s="110">
        <v>0</v>
      </c>
      <c r="N141" s="111">
        <v>1687605.3333333333</v>
      </c>
    </row>
    <row r="142" spans="1:14" ht="24.95" customHeight="1" x14ac:dyDescent="0.25">
      <c r="A142" s="106" t="s">
        <v>109</v>
      </c>
      <c r="B142" s="107" t="s">
        <v>515</v>
      </c>
      <c r="C142" s="109">
        <v>176452782323.40656</v>
      </c>
      <c r="D142" s="109">
        <v>6377190593.1171751</v>
      </c>
      <c r="E142" s="109">
        <v>59083918213.335846</v>
      </c>
      <c r="F142" s="109">
        <f t="shared" si="2"/>
        <v>52706727620.218674</v>
      </c>
      <c r="G142" s="109">
        <v>61022002248.442162</v>
      </c>
      <c r="H142" s="109">
        <v>911333333.33333337</v>
      </c>
      <c r="I142" s="109">
        <v>1279250000</v>
      </c>
      <c r="J142" s="109">
        <v>39833333.333333336</v>
      </c>
      <c r="K142" s="109">
        <v>20500000</v>
      </c>
      <c r="L142" s="109">
        <v>39.071610114882581</v>
      </c>
      <c r="M142" s="110">
        <v>0</v>
      </c>
      <c r="N142" s="111">
        <v>20333333.333333332</v>
      </c>
    </row>
    <row r="143" spans="1:14" ht="24.95" customHeight="1" x14ac:dyDescent="0.25">
      <c r="A143" s="106" t="s">
        <v>14</v>
      </c>
      <c r="B143" s="107" t="s">
        <v>513</v>
      </c>
      <c r="C143" s="109">
        <v>1648757742422.0737</v>
      </c>
      <c r="D143" s="109">
        <v>66624541696.350754</v>
      </c>
      <c r="E143" s="109">
        <v>409950367632.7179</v>
      </c>
      <c r="F143" s="109">
        <f t="shared" si="2"/>
        <v>343325825936.36713</v>
      </c>
      <c r="G143" s="109">
        <v>733879646909.59924</v>
      </c>
      <c r="H143" s="109">
        <v>7038888888.8888893</v>
      </c>
      <c r="I143" s="109">
        <v>4594111111.1111107</v>
      </c>
      <c r="J143" s="109">
        <v>1728637500</v>
      </c>
      <c r="K143" s="109">
        <v>324333333.33333331</v>
      </c>
      <c r="L143" s="109">
        <v>43.64480860685795</v>
      </c>
      <c r="M143" s="110">
        <v>0</v>
      </c>
      <c r="N143" s="111">
        <v>140000000</v>
      </c>
    </row>
    <row r="144" spans="1:14" ht="24.95" customHeight="1" x14ac:dyDescent="0.25">
      <c r="A144" s="106" t="s">
        <v>412</v>
      </c>
      <c r="B144" s="107" t="s">
        <v>514</v>
      </c>
      <c r="C144" s="109">
        <v>5984642092.9547319</v>
      </c>
      <c r="D144" s="109">
        <v>274484013.68881065</v>
      </c>
      <c r="E144" s="109">
        <v>865787897.95216823</v>
      </c>
      <c r="F144" s="109">
        <f t="shared" si="2"/>
        <v>591303884.26335764</v>
      </c>
      <c r="G144" s="109" t="s">
        <v>451</v>
      </c>
      <c r="H144" s="109">
        <v>57311111.111111112</v>
      </c>
      <c r="I144" s="109">
        <v>45525000</v>
      </c>
      <c r="J144" s="109" t="s">
        <v>451</v>
      </c>
      <c r="K144" s="109" t="s">
        <v>451</v>
      </c>
      <c r="L144" s="109">
        <v>7.117405181900649</v>
      </c>
      <c r="M144" s="110">
        <v>0</v>
      </c>
      <c r="N144" s="111">
        <v>10277777.777777778</v>
      </c>
    </row>
    <row r="145" spans="1:14" ht="24.95" customHeight="1" x14ac:dyDescent="0.25">
      <c r="A145" s="106" t="s">
        <v>288</v>
      </c>
      <c r="B145" s="107" t="s">
        <v>515</v>
      </c>
      <c r="C145" s="109">
        <v>686202295.92356372</v>
      </c>
      <c r="D145" s="109">
        <v>35299687.127129562</v>
      </c>
      <c r="E145" s="109">
        <v>175491.66250047859</v>
      </c>
      <c r="F145" s="109">
        <f t="shared" si="2"/>
        <v>-35124195.464629084</v>
      </c>
      <c r="G145" s="109">
        <v>434505942.51966268</v>
      </c>
      <c r="H145" s="109" t="s">
        <v>451</v>
      </c>
      <c r="I145" s="109" t="s">
        <v>451</v>
      </c>
      <c r="J145" s="109" t="s">
        <v>451</v>
      </c>
      <c r="K145" s="109" t="s">
        <v>451</v>
      </c>
      <c r="L145" s="109">
        <v>9.7414736027555389</v>
      </c>
      <c r="M145" s="110">
        <v>0</v>
      </c>
      <c r="N145" s="111">
        <v>186227.66666666666</v>
      </c>
    </row>
    <row r="146" spans="1:14" ht="24.95" customHeight="1" x14ac:dyDescent="0.25">
      <c r="A146" s="106" t="s">
        <v>243</v>
      </c>
      <c r="B146" s="107" t="s">
        <v>515</v>
      </c>
      <c r="C146" s="109">
        <v>222913778.96151873</v>
      </c>
      <c r="D146" s="109">
        <v>14536215.885347348</v>
      </c>
      <c r="E146" s="109">
        <v>48405351.33255212</v>
      </c>
      <c r="F146" s="109">
        <f t="shared" si="2"/>
        <v>33869135.447204769</v>
      </c>
      <c r="G146" s="109">
        <v>73349481.748915792</v>
      </c>
      <c r="H146" s="109" t="s">
        <v>451</v>
      </c>
      <c r="I146" s="109" t="s">
        <v>451</v>
      </c>
      <c r="J146" s="109" t="s">
        <v>451</v>
      </c>
      <c r="K146" s="109" t="s">
        <v>451</v>
      </c>
      <c r="L146" s="109">
        <v>18.728455886245843</v>
      </c>
      <c r="M146" s="110">
        <v>0</v>
      </c>
      <c r="N146" s="111">
        <v>171130.77777777778</v>
      </c>
    </row>
    <row r="147" spans="1:14" ht="24.95" customHeight="1" x14ac:dyDescent="0.25">
      <c r="A147" s="106" t="s">
        <v>285</v>
      </c>
      <c r="B147" s="107" t="s">
        <v>514</v>
      </c>
      <c r="C147" s="109">
        <v>581620224318.44653</v>
      </c>
      <c r="D147" s="109">
        <v>32073389108.018299</v>
      </c>
      <c r="E147" s="109" t="s">
        <v>451</v>
      </c>
      <c r="F147" s="109"/>
      <c r="G147" s="109">
        <v>235800872661.1394</v>
      </c>
      <c r="H147" s="109" t="s">
        <v>451</v>
      </c>
      <c r="I147" s="109" t="s">
        <v>451</v>
      </c>
      <c r="J147" s="109" t="s">
        <v>451</v>
      </c>
      <c r="K147" s="109" t="s">
        <v>451</v>
      </c>
      <c r="L147" s="109">
        <v>43.351061594595933</v>
      </c>
      <c r="M147" s="110">
        <v>0</v>
      </c>
      <c r="N147" s="111">
        <v>28000000</v>
      </c>
    </row>
    <row r="148" spans="1:14" ht="24.95" customHeight="1" x14ac:dyDescent="0.25">
      <c r="A148" s="106" t="s">
        <v>175</v>
      </c>
      <c r="B148" s="107" t="s">
        <v>514</v>
      </c>
      <c r="C148" s="109">
        <v>13265022964.727446</v>
      </c>
      <c r="D148" s="109">
        <v>694916747.80662155</v>
      </c>
      <c r="E148" s="109">
        <v>2206084745.2270784</v>
      </c>
      <c r="F148" s="109">
        <f t="shared" si="2"/>
        <v>1511167997.4204569</v>
      </c>
      <c r="G148" s="109">
        <v>3684671989.1429486</v>
      </c>
      <c r="H148" s="109">
        <v>244555555.55555555</v>
      </c>
      <c r="I148" s="109">
        <v>164000000</v>
      </c>
      <c r="J148" s="109">
        <v>132500000</v>
      </c>
      <c r="K148" s="109" t="s">
        <v>451</v>
      </c>
      <c r="L148" s="109">
        <v>9.6135265169088342</v>
      </c>
      <c r="M148" s="110">
        <v>0</v>
      </c>
      <c r="N148" s="111">
        <v>13111111.111111112</v>
      </c>
    </row>
    <row r="149" spans="1:14" ht="24.95" customHeight="1" x14ac:dyDescent="0.25">
      <c r="A149" s="106" t="s">
        <v>158</v>
      </c>
      <c r="B149" s="107" t="s">
        <v>515</v>
      </c>
      <c r="C149" s="109">
        <v>41568661253.432175</v>
      </c>
      <c r="D149" s="109">
        <v>1903534998.8808553</v>
      </c>
      <c r="E149" s="109">
        <v>15826547941.593597</v>
      </c>
      <c r="F149" s="109">
        <f t="shared" si="2"/>
        <v>13923012942.712742</v>
      </c>
      <c r="G149" s="109">
        <v>17530133800.103725</v>
      </c>
      <c r="H149" s="109">
        <v>412144444.44444442</v>
      </c>
      <c r="I149" s="109">
        <v>11400000</v>
      </c>
      <c r="J149" s="109" t="s">
        <v>451</v>
      </c>
      <c r="K149" s="109">
        <v>33300000</v>
      </c>
      <c r="L149" s="109">
        <v>41.138888888888886</v>
      </c>
      <c r="M149" s="110">
        <v>0</v>
      </c>
      <c r="N149" s="111">
        <v>7277777.777777778</v>
      </c>
    </row>
    <row r="150" spans="1:14" ht="24.95" customHeight="1" x14ac:dyDescent="0.25">
      <c r="A150" s="106" t="s">
        <v>83</v>
      </c>
      <c r="B150" s="107" t="s">
        <v>513</v>
      </c>
      <c r="C150" s="109">
        <v>1130592214.8405907</v>
      </c>
      <c r="D150" s="109">
        <v>47352480.674946979</v>
      </c>
      <c r="E150" s="109">
        <v>350572531.90525639</v>
      </c>
      <c r="F150" s="109">
        <f t="shared" si="2"/>
        <v>303220051.23030943</v>
      </c>
      <c r="G150" s="109">
        <v>259872646.63761488</v>
      </c>
      <c r="H150" s="109">
        <v>88888.888888888891</v>
      </c>
      <c r="I150" s="109" t="s">
        <v>451</v>
      </c>
      <c r="J150" s="109" t="s">
        <v>451</v>
      </c>
      <c r="K150" s="109" t="s">
        <v>451</v>
      </c>
      <c r="L150" s="109">
        <v>43.708996953831246</v>
      </c>
      <c r="M150" s="110">
        <v>0</v>
      </c>
      <c r="N150" s="111">
        <v>87855.666666666672</v>
      </c>
    </row>
    <row r="151" spans="1:14" ht="24.95" customHeight="1" x14ac:dyDescent="0.25">
      <c r="A151" s="106" t="s">
        <v>233</v>
      </c>
      <c r="B151" s="107" t="s">
        <v>515</v>
      </c>
      <c r="C151" s="109">
        <v>3293376013.1624351</v>
      </c>
      <c r="D151" s="109">
        <v>86468863.408784837</v>
      </c>
      <c r="E151" s="109" t="s">
        <v>451</v>
      </c>
      <c r="F151" s="109"/>
      <c r="G151" s="109">
        <v>188077508.08511794</v>
      </c>
      <c r="H151" s="109">
        <v>21444444.444444444</v>
      </c>
      <c r="I151" s="109">
        <v>15590000</v>
      </c>
      <c r="J151" s="109">
        <v>130000000</v>
      </c>
      <c r="K151" s="109" t="s">
        <v>451</v>
      </c>
      <c r="L151" s="109">
        <v>0.83972268508189685</v>
      </c>
      <c r="M151" s="110">
        <v>0</v>
      </c>
      <c r="N151" s="111">
        <v>5766666.666666667</v>
      </c>
    </row>
    <row r="152" spans="1:14" ht="24.95" customHeight="1" x14ac:dyDescent="0.25">
      <c r="A152" s="106" t="s">
        <v>142</v>
      </c>
      <c r="B152" s="107" t="s">
        <v>515</v>
      </c>
      <c r="C152" s="109">
        <v>241269641968.42145</v>
      </c>
      <c r="D152" s="109">
        <v>7191451837.2601471</v>
      </c>
      <c r="E152" s="109">
        <v>31908089379.200626</v>
      </c>
      <c r="F152" s="109">
        <f t="shared" si="2"/>
        <v>24716637541.940479</v>
      </c>
      <c r="G152" s="109">
        <v>259014744262.41415</v>
      </c>
      <c r="H152" s="109" t="s">
        <v>451</v>
      </c>
      <c r="I152" s="109" t="s">
        <v>451</v>
      </c>
      <c r="J152" s="109" t="s">
        <v>451</v>
      </c>
      <c r="K152" s="109" t="s">
        <v>451</v>
      </c>
      <c r="L152" s="109">
        <v>71.544444444444437</v>
      </c>
      <c r="M152" s="110">
        <v>0</v>
      </c>
      <c r="N152" s="111">
        <v>5033333.333333333</v>
      </c>
    </row>
    <row r="153" spans="1:14" ht="24.95" customHeight="1" x14ac:dyDescent="0.25">
      <c r="A153" s="106" t="s">
        <v>351</v>
      </c>
      <c r="B153" s="107" t="s">
        <v>516</v>
      </c>
      <c r="C153" s="109">
        <v>91028682322.419113</v>
      </c>
      <c r="D153" s="109">
        <v>3497544344.8941584</v>
      </c>
      <c r="E153" s="109">
        <v>28685498476.95583</v>
      </c>
      <c r="F153" s="109">
        <f t="shared" si="2"/>
        <v>25187954132.061672</v>
      </c>
      <c r="G153" s="109">
        <v>28944572175.424248</v>
      </c>
      <c r="H153" s="109" t="s">
        <v>451</v>
      </c>
      <c r="I153" s="109" t="s">
        <v>451</v>
      </c>
      <c r="J153" s="109" t="s">
        <v>451</v>
      </c>
      <c r="K153" s="109" t="s">
        <v>451</v>
      </c>
      <c r="L153" s="109">
        <v>70.961398588087533</v>
      </c>
      <c r="M153" s="110">
        <v>1</v>
      </c>
      <c r="N153" s="111">
        <v>5400000</v>
      </c>
    </row>
    <row r="154" spans="1:14" ht="24.95" customHeight="1" x14ac:dyDescent="0.25">
      <c r="A154" s="106" t="s">
        <v>12</v>
      </c>
      <c r="B154" s="107" t="s">
        <v>514</v>
      </c>
      <c r="C154" s="109">
        <v>47899528465.938095</v>
      </c>
      <c r="D154" s="109">
        <v>2610633101.751142</v>
      </c>
      <c r="E154" s="109">
        <v>18969000877.615261</v>
      </c>
      <c r="F154" s="109">
        <f t="shared" si="2"/>
        <v>16358367775.864119</v>
      </c>
      <c r="G154" s="109">
        <v>31906340217.257298</v>
      </c>
      <c r="H154" s="109" t="s">
        <v>451</v>
      </c>
      <c r="I154" s="109" t="s">
        <v>451</v>
      </c>
      <c r="J154" s="109" t="s">
        <v>451</v>
      </c>
      <c r="K154" s="109" t="s">
        <v>451</v>
      </c>
      <c r="L154" s="109">
        <v>64.745063259780238</v>
      </c>
      <c r="M154" s="110">
        <v>0</v>
      </c>
      <c r="N154" s="111">
        <v>2044444.4444444445</v>
      </c>
    </row>
    <row r="155" spans="1:14" ht="24.95" customHeight="1" x14ac:dyDescent="0.25">
      <c r="A155" s="106" t="s">
        <v>382</v>
      </c>
      <c r="B155" s="107" t="s">
        <v>513</v>
      </c>
      <c r="C155" s="109">
        <v>813677010.79928267</v>
      </c>
      <c r="D155" s="109">
        <v>76596054.985498041</v>
      </c>
      <c r="E155" s="109" t="s">
        <v>451</v>
      </c>
      <c r="F155" s="109"/>
      <c r="G155" s="109">
        <v>246447184.6563459</v>
      </c>
      <c r="H155" s="109" t="s">
        <v>451</v>
      </c>
      <c r="I155" s="109" t="s">
        <v>451</v>
      </c>
      <c r="J155" s="109" t="s">
        <v>451</v>
      </c>
      <c r="K155" s="109" t="s">
        <v>451</v>
      </c>
      <c r="L155" s="109">
        <v>5.071527554286039</v>
      </c>
      <c r="M155" s="110">
        <v>0</v>
      </c>
      <c r="N155" s="111">
        <v>526312.33333333337</v>
      </c>
    </row>
    <row r="156" spans="1:14" ht="24.95" customHeight="1" x14ac:dyDescent="0.25">
      <c r="A156" s="106" t="s">
        <v>410</v>
      </c>
      <c r="B156" s="107" t="s">
        <v>513</v>
      </c>
      <c r="C156" s="109">
        <v>337182140583.79327</v>
      </c>
      <c r="D156" s="109">
        <v>18832982519.571877</v>
      </c>
      <c r="E156" s="109">
        <v>107113752060.91287</v>
      </c>
      <c r="F156" s="109">
        <f t="shared" si="2"/>
        <v>88280769541.341003</v>
      </c>
      <c r="G156" s="109">
        <v>502060633198.57806</v>
      </c>
      <c r="H156" s="109">
        <v>1757777777.7777777</v>
      </c>
      <c r="I156" s="109">
        <v>2525180000</v>
      </c>
      <c r="J156" s="109">
        <v>3480000000</v>
      </c>
      <c r="K156" s="109" t="s">
        <v>451</v>
      </c>
      <c r="L156" s="109">
        <v>25.396946094258762</v>
      </c>
      <c r="M156" s="110">
        <v>0</v>
      </c>
      <c r="N156" s="111">
        <v>50888888.888888888</v>
      </c>
    </row>
    <row r="157" spans="1:14" ht="24.95" customHeight="1" x14ac:dyDescent="0.25">
      <c r="A157" s="106" t="s">
        <v>208</v>
      </c>
      <c r="B157" s="107" t="s">
        <v>516</v>
      </c>
      <c r="C157" s="109">
        <v>13407414252.663378</v>
      </c>
      <c r="D157" s="109">
        <v>107957840.30387078</v>
      </c>
      <c r="E157" s="109" t="s">
        <v>451</v>
      </c>
      <c r="F157" s="109"/>
      <c r="G157" s="109" t="s">
        <v>451</v>
      </c>
      <c r="H157" s="109">
        <v>27825000</v>
      </c>
      <c r="I157" s="109" t="s">
        <v>451</v>
      </c>
      <c r="J157" s="109" t="s">
        <v>451</v>
      </c>
      <c r="K157" s="109" t="s">
        <v>451</v>
      </c>
      <c r="L157" s="109">
        <v>12.333333333333334</v>
      </c>
      <c r="M157" s="110">
        <v>1</v>
      </c>
      <c r="N157" s="111">
        <v>10111111.111111112</v>
      </c>
    </row>
    <row r="158" spans="1:14" ht="24.95" customHeight="1" x14ac:dyDescent="0.25">
      <c r="A158" s="106" t="s">
        <v>313</v>
      </c>
      <c r="B158" s="107" t="s">
        <v>514</v>
      </c>
      <c r="C158" s="109">
        <v>1408716228300.2974</v>
      </c>
      <c r="D158" s="109">
        <v>63998843605.937027</v>
      </c>
      <c r="E158" s="109">
        <v>284745016461.33441</v>
      </c>
      <c r="F158" s="109">
        <f t="shared" si="2"/>
        <v>220746172855.3974</v>
      </c>
      <c r="G158" s="109">
        <v>2244157578830.144</v>
      </c>
      <c r="H158" s="109" t="s">
        <v>451</v>
      </c>
      <c r="I158" s="109" t="s">
        <v>451</v>
      </c>
      <c r="J158" s="109" t="s">
        <v>451</v>
      </c>
      <c r="K158" s="109" t="s">
        <v>451</v>
      </c>
      <c r="L158" s="109">
        <v>64.279444438000255</v>
      </c>
      <c r="M158" s="110">
        <v>0</v>
      </c>
      <c r="N158" s="111">
        <v>46111111.111111112</v>
      </c>
    </row>
    <row r="159" spans="1:14" ht="24.95" customHeight="1" x14ac:dyDescent="0.25">
      <c r="A159" s="106" t="s">
        <v>320</v>
      </c>
      <c r="B159" s="107" t="s">
        <v>515</v>
      </c>
      <c r="C159" s="109">
        <v>57050154408.538818</v>
      </c>
      <c r="D159" s="109">
        <v>1104085933.2530107</v>
      </c>
      <c r="E159" s="109">
        <v>10586191606.953611</v>
      </c>
      <c r="F159" s="109">
        <f t="shared" si="2"/>
        <v>9482105673.7005997</v>
      </c>
      <c r="G159" s="109">
        <v>16105412624.947409</v>
      </c>
      <c r="H159" s="109">
        <v>247000000</v>
      </c>
      <c r="I159" s="109">
        <v>131107142.85714285</v>
      </c>
      <c r="J159" s="109">
        <v>500000000</v>
      </c>
      <c r="K159" s="109" t="s">
        <v>451</v>
      </c>
      <c r="L159" s="109">
        <v>12.664774014330368</v>
      </c>
      <c r="M159" s="110">
        <v>0</v>
      </c>
      <c r="N159" s="111">
        <v>20444444.444444444</v>
      </c>
    </row>
    <row r="160" spans="1:14" ht="24.95" customHeight="1" x14ac:dyDescent="0.25">
      <c r="A160" s="106" t="s">
        <v>428</v>
      </c>
      <c r="B160" s="107" t="s">
        <v>514</v>
      </c>
      <c r="C160" s="109">
        <v>749014466.66666663</v>
      </c>
      <c r="D160" s="109">
        <v>31225664.100866664</v>
      </c>
      <c r="E160" s="109">
        <v>210478928.84658661</v>
      </c>
      <c r="F160" s="109">
        <f t="shared" si="2"/>
        <v>179253264.74571994</v>
      </c>
      <c r="G160" s="109">
        <v>454421691.51265126</v>
      </c>
      <c r="H160" s="109" t="s">
        <v>451</v>
      </c>
      <c r="I160" s="109">
        <v>16500000</v>
      </c>
      <c r="J160" s="109" t="s">
        <v>451</v>
      </c>
      <c r="K160" s="109" t="s">
        <v>451</v>
      </c>
      <c r="L160" s="109">
        <v>56.344444444444434</v>
      </c>
      <c r="M160" s="110">
        <v>0</v>
      </c>
      <c r="N160" s="111">
        <v>52370.888888888891</v>
      </c>
    </row>
    <row r="161" spans="1:14" ht="24.95" customHeight="1" x14ac:dyDescent="0.25">
      <c r="A161" s="106" t="s">
        <v>353</v>
      </c>
      <c r="B161" s="107" t="s">
        <v>515</v>
      </c>
      <c r="C161" s="109">
        <v>1265520590.1407409</v>
      </c>
      <c r="D161" s="109">
        <v>57987656.245949529</v>
      </c>
      <c r="E161" s="109">
        <v>249855219.33254212</v>
      </c>
      <c r="F161" s="109">
        <f t="shared" si="2"/>
        <v>191867563.08659258</v>
      </c>
      <c r="G161" s="109">
        <v>1296780252.2034249</v>
      </c>
      <c r="H161" s="109" t="s">
        <v>451</v>
      </c>
      <c r="I161" s="109">
        <v>12600000</v>
      </c>
      <c r="J161" s="109" t="s">
        <v>451</v>
      </c>
      <c r="K161" s="109" t="s">
        <v>451</v>
      </c>
      <c r="L161" s="109">
        <v>38.977777777777781</v>
      </c>
      <c r="M161" s="110">
        <v>0</v>
      </c>
      <c r="N161" s="111">
        <v>176582.44444444444</v>
      </c>
    </row>
    <row r="162" spans="1:14" ht="24.95" customHeight="1" x14ac:dyDescent="0.25">
      <c r="A162" s="106" t="s">
        <v>236</v>
      </c>
      <c r="B162" s="107" t="s">
        <v>514</v>
      </c>
      <c r="C162" s="109">
        <v>688460282.33333325</v>
      </c>
      <c r="D162" s="109">
        <v>37746556.129630826</v>
      </c>
      <c r="E162" s="109" t="s">
        <v>451</v>
      </c>
      <c r="F162" s="109"/>
      <c r="G162" s="109">
        <v>353627300.44418395</v>
      </c>
      <c r="H162" s="109" t="s">
        <v>451</v>
      </c>
      <c r="I162" s="109" t="s">
        <v>451</v>
      </c>
      <c r="J162" s="109" t="s">
        <v>451</v>
      </c>
      <c r="K162" s="109" t="s">
        <v>451</v>
      </c>
      <c r="L162" s="109">
        <v>35.278888888888886</v>
      </c>
      <c r="M162" s="110">
        <v>0</v>
      </c>
      <c r="N162" s="111">
        <v>109228.33333333333</v>
      </c>
    </row>
    <row r="163" spans="1:14" ht="24.95" customHeight="1" x14ac:dyDescent="0.25">
      <c r="A163" s="106" t="s">
        <v>78</v>
      </c>
      <c r="B163" s="107" t="s">
        <v>514</v>
      </c>
      <c r="C163" s="109">
        <v>60941029431.574417</v>
      </c>
      <c r="D163" s="109">
        <v>1296648377.3185523</v>
      </c>
      <c r="E163" s="109" t="s">
        <v>451</v>
      </c>
      <c r="F163" s="109"/>
      <c r="G163" s="109">
        <v>6850047831.9133186</v>
      </c>
      <c r="H163" s="109">
        <v>384444444.44444442</v>
      </c>
      <c r="I163" s="109" t="s">
        <v>451</v>
      </c>
      <c r="J163" s="109">
        <v>30000000</v>
      </c>
      <c r="K163" s="109">
        <v>121000000</v>
      </c>
      <c r="L163" s="109">
        <v>18.500652196351016</v>
      </c>
      <c r="M163" s="110">
        <v>0</v>
      </c>
      <c r="N163" s="111">
        <v>36111111.111111112</v>
      </c>
    </row>
    <row r="164" spans="1:14" ht="24.95" customHeight="1" x14ac:dyDescent="0.25">
      <c r="A164" s="106" t="s">
        <v>291</v>
      </c>
      <c r="B164" s="107" t="s">
        <v>514</v>
      </c>
      <c r="C164" s="109">
        <v>4196114672.2159638</v>
      </c>
      <c r="D164" s="109" t="s">
        <v>451</v>
      </c>
      <c r="E164" s="109">
        <v>917048572.99125898</v>
      </c>
      <c r="F164" s="109"/>
      <c r="G164" s="109">
        <v>1058423223.3101752</v>
      </c>
      <c r="H164" s="109">
        <v>10000000</v>
      </c>
      <c r="I164" s="109" t="s">
        <v>451</v>
      </c>
      <c r="J164" s="109" t="s">
        <v>451</v>
      </c>
      <c r="K164" s="109" t="s">
        <v>451</v>
      </c>
      <c r="L164" s="109">
        <v>27.975647437970409</v>
      </c>
      <c r="M164" s="110">
        <v>0</v>
      </c>
      <c r="N164" s="111">
        <v>517544.22222222225</v>
      </c>
    </row>
    <row r="165" spans="1:14" ht="24.95" customHeight="1" x14ac:dyDescent="0.25">
      <c r="A165" s="106" t="s">
        <v>220</v>
      </c>
      <c r="B165" s="107" t="s">
        <v>516</v>
      </c>
      <c r="C165" s="109">
        <v>3860524918.1689835</v>
      </c>
      <c r="D165" s="109">
        <v>295273020.47113836</v>
      </c>
      <c r="E165" s="109" t="s">
        <v>451</v>
      </c>
      <c r="F165" s="109"/>
      <c r="G165" s="109">
        <v>843689577.63917792</v>
      </c>
      <c r="H165" s="109">
        <v>8300000</v>
      </c>
      <c r="I165" s="109" t="s">
        <v>451</v>
      </c>
      <c r="J165" s="109" t="s">
        <v>451</v>
      </c>
      <c r="K165" s="109" t="s">
        <v>451</v>
      </c>
      <c r="L165" s="109">
        <v>13.926480151818136</v>
      </c>
      <c r="M165" s="110">
        <v>1</v>
      </c>
      <c r="N165" s="111">
        <v>1200000</v>
      </c>
    </row>
    <row r="166" spans="1:14" ht="24.95" customHeight="1" x14ac:dyDescent="0.25">
      <c r="A166" s="106" t="s">
        <v>310</v>
      </c>
      <c r="B166" s="107" t="s">
        <v>516</v>
      </c>
      <c r="C166" s="109">
        <v>508930528285.776</v>
      </c>
      <c r="D166" s="109">
        <v>33911902331.327557</v>
      </c>
      <c r="E166" s="109">
        <v>164630707713.70288</v>
      </c>
      <c r="F166" s="109">
        <f t="shared" si="2"/>
        <v>130718805382.37532</v>
      </c>
      <c r="G166" s="109">
        <v>628177735010.09912</v>
      </c>
      <c r="H166" s="109" t="s">
        <v>451</v>
      </c>
      <c r="I166" s="109" t="s">
        <v>451</v>
      </c>
      <c r="J166" s="109" t="s">
        <v>451</v>
      </c>
      <c r="K166" s="109" t="s">
        <v>451</v>
      </c>
      <c r="L166" s="109">
        <v>90.44706378465726</v>
      </c>
      <c r="M166" s="110">
        <v>1</v>
      </c>
      <c r="N166" s="111">
        <v>9366666.666666666</v>
      </c>
    </row>
    <row r="167" spans="1:14" ht="24.95" customHeight="1" x14ac:dyDescent="0.25">
      <c r="A167" s="106" t="s">
        <v>168</v>
      </c>
      <c r="B167" s="107" t="s">
        <v>514</v>
      </c>
      <c r="C167" s="109">
        <v>599130415294.79456</v>
      </c>
      <c r="D167" s="109">
        <v>30029929218.873722</v>
      </c>
      <c r="E167" s="109">
        <v>98932623064.643906</v>
      </c>
      <c r="F167" s="109">
        <f t="shared" si="2"/>
        <v>68902693845.770187</v>
      </c>
      <c r="G167" s="109">
        <v>972388783849.53479</v>
      </c>
      <c r="H167" s="109" t="s">
        <v>451</v>
      </c>
      <c r="I167" s="109" t="s">
        <v>451</v>
      </c>
      <c r="J167" s="109" t="s">
        <v>451</v>
      </c>
      <c r="K167" s="109" t="s">
        <v>451</v>
      </c>
      <c r="L167" s="109">
        <v>82.337003131165062</v>
      </c>
      <c r="M167" s="110">
        <v>0</v>
      </c>
      <c r="N167" s="111">
        <v>7822222.222222222</v>
      </c>
    </row>
    <row r="168" spans="1:14" ht="24.95" customHeight="1" x14ac:dyDescent="0.25">
      <c r="A168" s="106" t="s">
        <v>159</v>
      </c>
      <c r="B168" s="107" t="s">
        <v>514</v>
      </c>
      <c r="C168" s="109">
        <v>6208496277.8284092</v>
      </c>
      <c r="D168" s="109">
        <v>233570636.70341828</v>
      </c>
      <c r="E168" s="109" t="s">
        <v>451</v>
      </c>
      <c r="F168" s="109"/>
      <c r="G168" s="109">
        <v>1112964849.7541504</v>
      </c>
      <c r="H168" s="109">
        <v>57447777.777777776</v>
      </c>
      <c r="I168" s="109">
        <v>470000000</v>
      </c>
      <c r="J168" s="109" t="s">
        <v>451</v>
      </c>
      <c r="K168" s="109" t="s">
        <v>451</v>
      </c>
      <c r="L168" s="109">
        <v>11.377780636071448</v>
      </c>
      <c r="M168" s="110">
        <v>0</v>
      </c>
      <c r="N168" s="111">
        <v>7600000</v>
      </c>
    </row>
    <row r="169" spans="1:14" ht="24.95" customHeight="1" x14ac:dyDescent="0.25">
      <c r="A169" s="106" t="s">
        <v>376</v>
      </c>
      <c r="B169" s="107" t="s">
        <v>513</v>
      </c>
      <c r="C169" s="109">
        <v>33768790328.202442</v>
      </c>
      <c r="D169" s="109">
        <v>1334594372.5823972</v>
      </c>
      <c r="E169" s="109">
        <v>5701108891.33218</v>
      </c>
      <c r="F169" s="109">
        <f t="shared" si="2"/>
        <v>4366514518.7497826</v>
      </c>
      <c r="G169" s="109">
        <v>4215167100.3914146</v>
      </c>
      <c r="H169" s="109">
        <v>364500000</v>
      </c>
      <c r="I169" s="109">
        <v>23200000</v>
      </c>
      <c r="J169" s="109">
        <v>67000000</v>
      </c>
      <c r="K169" s="109" t="s">
        <v>451</v>
      </c>
      <c r="L169" s="109">
        <v>2.9455555555555555</v>
      </c>
      <c r="M169" s="110">
        <v>0</v>
      </c>
      <c r="N169" s="111">
        <v>45888888.888888888</v>
      </c>
    </row>
    <row r="170" spans="1:14" ht="24.95" customHeight="1" x14ac:dyDescent="0.25">
      <c r="A170" s="106" t="s">
        <v>277</v>
      </c>
      <c r="B170" s="107" t="s">
        <v>514</v>
      </c>
      <c r="C170" s="109">
        <v>338597204210.43256</v>
      </c>
      <c r="D170" s="109">
        <v>14455967457.398945</v>
      </c>
      <c r="E170" s="109">
        <v>60619757237.349113</v>
      </c>
      <c r="F170" s="109">
        <f t="shared" si="2"/>
        <v>46163789779.950165</v>
      </c>
      <c r="G170" s="109">
        <v>417704738997.28119</v>
      </c>
      <c r="H170" s="109">
        <v>1002444444.4444444</v>
      </c>
      <c r="I170" s="109">
        <v>1407250000</v>
      </c>
      <c r="J170" s="109" t="s">
        <v>451</v>
      </c>
      <c r="K170" s="109">
        <v>6266666.666666667</v>
      </c>
      <c r="L170" s="109">
        <v>23.538960037295496</v>
      </c>
      <c r="M170" s="110">
        <v>0</v>
      </c>
      <c r="N170" s="111">
        <v>66777777.777777776</v>
      </c>
    </row>
    <row r="171" spans="1:14" ht="24.95" customHeight="1" x14ac:dyDescent="0.25">
      <c r="A171" s="106" t="s">
        <v>63</v>
      </c>
      <c r="B171" s="107" t="s">
        <v>514</v>
      </c>
      <c r="C171" s="109">
        <v>1000355075.189328</v>
      </c>
      <c r="D171" s="109">
        <v>93086961.138261706</v>
      </c>
      <c r="E171" s="109" t="s">
        <v>451</v>
      </c>
      <c r="F171" s="109"/>
      <c r="G171" s="109">
        <v>148060063.79463518</v>
      </c>
      <c r="H171" s="109" t="s">
        <v>451</v>
      </c>
      <c r="I171" s="109" t="s">
        <v>451</v>
      </c>
      <c r="J171" s="109" t="s">
        <v>451</v>
      </c>
      <c r="K171" s="109" t="s">
        <v>451</v>
      </c>
      <c r="L171" s="109">
        <v>0.54126837398524486</v>
      </c>
      <c r="M171" s="110">
        <v>0</v>
      </c>
      <c r="N171" s="111">
        <v>1077339.111111111</v>
      </c>
    </row>
    <row r="172" spans="1:14" ht="24.95" customHeight="1" x14ac:dyDescent="0.25">
      <c r="A172" s="106" t="s">
        <v>237</v>
      </c>
      <c r="B172" s="107" t="s">
        <v>513</v>
      </c>
      <c r="C172" s="109">
        <v>3441464745.5024271</v>
      </c>
      <c r="D172" s="109">
        <v>144114471.77468228</v>
      </c>
      <c r="E172" s="109">
        <v>581513891.1305232</v>
      </c>
      <c r="F172" s="109">
        <f t="shared" si="2"/>
        <v>437399419.35584092</v>
      </c>
      <c r="G172" s="109">
        <v>905171785.99531627</v>
      </c>
      <c r="H172" s="109">
        <v>16644444.444444444</v>
      </c>
      <c r="I172" s="109">
        <v>196000000</v>
      </c>
      <c r="J172" s="109">
        <v>495000000</v>
      </c>
      <c r="K172" s="109" t="s">
        <v>451</v>
      </c>
      <c r="L172" s="109">
        <v>3.322222222222222</v>
      </c>
      <c r="M172" s="110">
        <v>0</v>
      </c>
      <c r="N172" s="111">
        <v>6400000</v>
      </c>
    </row>
    <row r="173" spans="1:14" ht="24.95" customHeight="1" x14ac:dyDescent="0.25">
      <c r="A173" s="106" t="s">
        <v>311</v>
      </c>
      <c r="B173" s="107" t="s">
        <v>514</v>
      </c>
      <c r="C173" s="109">
        <v>376061716.89307654</v>
      </c>
      <c r="D173" s="109" t="s">
        <v>451</v>
      </c>
      <c r="E173" s="109" t="s">
        <v>451</v>
      </c>
      <c r="F173" s="109"/>
      <c r="G173" s="109">
        <v>153222034.3737303</v>
      </c>
      <c r="H173" s="109" t="s">
        <v>451</v>
      </c>
      <c r="I173" s="109">
        <v>6400000</v>
      </c>
      <c r="J173" s="109" t="s">
        <v>451</v>
      </c>
      <c r="K173" s="109" t="s">
        <v>451</v>
      </c>
      <c r="L173" s="109">
        <v>20.016064374183369</v>
      </c>
      <c r="M173" s="110">
        <v>0</v>
      </c>
      <c r="N173" s="111">
        <v>103749</v>
      </c>
    </row>
    <row r="174" spans="1:14" ht="24.95" customHeight="1" x14ac:dyDescent="0.25">
      <c r="A174" s="106" t="s">
        <v>40</v>
      </c>
      <c r="B174" s="107" t="s">
        <v>515</v>
      </c>
      <c r="C174" s="109">
        <v>24102239259.144749</v>
      </c>
      <c r="D174" s="109" t="s">
        <v>451</v>
      </c>
      <c r="E174" s="109">
        <v>7028054375.2322836</v>
      </c>
      <c r="F174" s="109"/>
      <c r="G174" s="109">
        <v>7691247252.283843</v>
      </c>
      <c r="H174" s="109" t="s">
        <v>451</v>
      </c>
      <c r="I174" s="109" t="s">
        <v>451</v>
      </c>
      <c r="J174" s="109" t="s">
        <v>451</v>
      </c>
      <c r="K174" s="109" t="s">
        <v>451</v>
      </c>
      <c r="L174" s="109">
        <v>48.168883175463066</v>
      </c>
      <c r="M174" s="110">
        <v>0</v>
      </c>
      <c r="N174" s="111">
        <v>1311111.111111111</v>
      </c>
    </row>
    <row r="175" spans="1:14" ht="24.95" customHeight="1" x14ac:dyDescent="0.25">
      <c r="A175" s="106" t="s">
        <v>73</v>
      </c>
      <c r="B175" s="107" t="s">
        <v>514</v>
      </c>
      <c r="C175" s="109">
        <v>43337763394.519943</v>
      </c>
      <c r="D175" s="109">
        <v>2754134365.7152696</v>
      </c>
      <c r="E175" s="109">
        <v>12711252032.851105</v>
      </c>
      <c r="F175" s="109">
        <f t="shared" si="2"/>
        <v>9957117667.1358356</v>
      </c>
      <c r="G175" s="109">
        <v>30068775148.907799</v>
      </c>
      <c r="H175" s="109">
        <v>441500000</v>
      </c>
      <c r="I175" s="109" t="s">
        <v>451</v>
      </c>
      <c r="J175" s="109">
        <v>840000000</v>
      </c>
      <c r="K175" s="109">
        <v>95000000</v>
      </c>
      <c r="L175" s="109">
        <v>33.22088985038004</v>
      </c>
      <c r="M175" s="110">
        <v>0</v>
      </c>
      <c r="N175" s="111">
        <v>10555555.555555556</v>
      </c>
    </row>
    <row r="176" spans="1:14" ht="24.95" customHeight="1" x14ac:dyDescent="0.25">
      <c r="A176" s="106" t="s">
        <v>270</v>
      </c>
      <c r="B176" s="107" t="s">
        <v>514</v>
      </c>
      <c r="C176" s="109">
        <v>715799308401.98193</v>
      </c>
      <c r="D176" s="109">
        <v>20489540463.214211</v>
      </c>
      <c r="E176" s="109">
        <v>246340982193.56052</v>
      </c>
      <c r="F176" s="109">
        <f t="shared" si="2"/>
        <v>225851441730.34631</v>
      </c>
      <c r="G176" s="109">
        <v>366948524212.06458</v>
      </c>
      <c r="H176" s="109">
        <v>2620000000</v>
      </c>
      <c r="I176" s="109">
        <v>4728860000</v>
      </c>
      <c r="J176" s="109">
        <v>1665000000</v>
      </c>
      <c r="K176" s="109" t="s">
        <v>451</v>
      </c>
      <c r="L176" s="109">
        <v>38.105078936769445</v>
      </c>
      <c r="M176" s="110">
        <v>0</v>
      </c>
      <c r="N176" s="111">
        <v>72222222.222222224</v>
      </c>
    </row>
    <row r="177" spans="1:14" ht="24.95" customHeight="1" x14ac:dyDescent="0.25">
      <c r="A177" s="106" t="s">
        <v>28</v>
      </c>
      <c r="B177" s="107" t="s">
        <v>514</v>
      </c>
      <c r="C177" s="109">
        <v>26942576430.560032</v>
      </c>
      <c r="D177" s="109">
        <v>821546511.80885172</v>
      </c>
      <c r="E177" s="109" t="s">
        <v>451</v>
      </c>
      <c r="F177" s="109"/>
      <c r="G177" s="109" t="s">
        <v>451</v>
      </c>
      <c r="H177" s="109">
        <v>30933750</v>
      </c>
      <c r="I177" s="109" t="s">
        <v>451</v>
      </c>
      <c r="J177" s="109" t="s">
        <v>451</v>
      </c>
      <c r="K177" s="109" t="s">
        <v>451</v>
      </c>
      <c r="L177" s="109">
        <v>4.8246370895796149</v>
      </c>
      <c r="M177" s="110">
        <v>0</v>
      </c>
      <c r="N177" s="111">
        <v>5044444.444444444</v>
      </c>
    </row>
    <row r="178" spans="1:14" ht="24.95" customHeight="1" x14ac:dyDescent="0.25">
      <c r="A178" s="106" t="s">
        <v>329</v>
      </c>
      <c r="B178" s="107" t="s">
        <v>513</v>
      </c>
      <c r="C178" s="109">
        <v>19606487973.428761</v>
      </c>
      <c r="D178" s="109">
        <v>514793830.17673755</v>
      </c>
      <c r="E178" s="109">
        <v>2862883915.5283713</v>
      </c>
      <c r="F178" s="109">
        <f t="shared" si="2"/>
        <v>2348090085.351634</v>
      </c>
      <c r="G178" s="109">
        <v>2575865294.335598</v>
      </c>
      <c r="H178" s="109">
        <v>267311111.1111111</v>
      </c>
      <c r="I178" s="109">
        <v>176971428.57142857</v>
      </c>
      <c r="J178" s="109">
        <v>404000000</v>
      </c>
      <c r="K178" s="109" t="s">
        <v>451</v>
      </c>
      <c r="L178" s="109">
        <v>10.88827463544558</v>
      </c>
      <c r="M178" s="110">
        <v>0</v>
      </c>
      <c r="N178" s="111">
        <v>33222222.222222224</v>
      </c>
    </row>
    <row r="179" spans="1:14" ht="24.95" customHeight="1" x14ac:dyDescent="0.25">
      <c r="A179" s="106" t="s">
        <v>271</v>
      </c>
      <c r="B179" s="107" t="s">
        <v>514</v>
      </c>
      <c r="C179" s="109">
        <v>142680717359.88971</v>
      </c>
      <c r="D179" s="109">
        <v>9300153370.0734634</v>
      </c>
      <c r="E179" s="109">
        <v>55042745462.829758</v>
      </c>
      <c r="F179" s="109">
        <f t="shared" si="2"/>
        <v>45742592092.756294</v>
      </c>
      <c r="G179" s="109">
        <v>99629511842.522614</v>
      </c>
      <c r="H179" s="109">
        <v>851222222.22222221</v>
      </c>
      <c r="I179" s="109">
        <v>302887142.85714287</v>
      </c>
      <c r="J179" s="109">
        <v>130000000</v>
      </c>
      <c r="K179" s="109">
        <v>102000000</v>
      </c>
      <c r="L179" s="109">
        <v>23.514931933738342</v>
      </c>
      <c r="M179" s="110">
        <v>0</v>
      </c>
      <c r="N179" s="111">
        <v>46000000</v>
      </c>
    </row>
    <row r="180" spans="1:14" ht="24.95" customHeight="1" x14ac:dyDescent="0.25">
      <c r="A180" s="106" t="s">
        <v>187</v>
      </c>
      <c r="B180" s="107" t="s">
        <v>515</v>
      </c>
      <c r="C180" s="109">
        <v>321398512944.86047</v>
      </c>
      <c r="D180" s="109" t="s">
        <v>451</v>
      </c>
      <c r="E180" s="109">
        <v>13165233555.749212</v>
      </c>
      <c r="F180" s="109"/>
      <c r="G180" s="109">
        <v>211264485979.8891</v>
      </c>
      <c r="H180" s="109" t="s">
        <v>451</v>
      </c>
      <c r="I180" s="109" t="s">
        <v>451</v>
      </c>
      <c r="J180" s="109" t="s">
        <v>451</v>
      </c>
      <c r="K180" s="109" t="s">
        <v>451</v>
      </c>
      <c r="L180" s="109">
        <v>72.155554611661017</v>
      </c>
      <c r="M180" s="110">
        <v>0</v>
      </c>
      <c r="N180" s="111">
        <v>7766666.666666667</v>
      </c>
    </row>
    <row r="181" spans="1:14" ht="24.95" customHeight="1" x14ac:dyDescent="0.25">
      <c r="A181" s="106" t="s">
        <v>199</v>
      </c>
      <c r="B181" s="107" t="s">
        <v>516</v>
      </c>
      <c r="C181" s="109">
        <v>2684590016832.5605</v>
      </c>
      <c r="D181" s="109">
        <v>146773707910.70963</v>
      </c>
      <c r="E181" s="109">
        <v>1112193667523.7515</v>
      </c>
      <c r="F181" s="109">
        <f t="shared" si="2"/>
        <v>965419959613.04187</v>
      </c>
      <c r="G181" s="109">
        <v>4557861493990.0996</v>
      </c>
      <c r="H181" s="109" t="s">
        <v>451</v>
      </c>
      <c r="I181" s="109" t="s">
        <v>451</v>
      </c>
      <c r="J181" s="109" t="s">
        <v>451</v>
      </c>
      <c r="K181" s="109" t="s">
        <v>451</v>
      </c>
      <c r="L181" s="109">
        <v>82.797121885982591</v>
      </c>
      <c r="M181" s="110">
        <v>1</v>
      </c>
      <c r="N181" s="111">
        <v>62777777.777777776</v>
      </c>
    </row>
    <row r="182" spans="1:14" ht="24.95" customHeight="1" x14ac:dyDescent="0.25">
      <c r="A182" s="106" t="s">
        <v>37</v>
      </c>
      <c r="B182" s="107" t="s">
        <v>516</v>
      </c>
      <c r="C182" s="109">
        <v>15606662450000</v>
      </c>
      <c r="D182" s="109">
        <v>827994048845.01416</v>
      </c>
      <c r="E182" s="109">
        <v>3676121768327.1714</v>
      </c>
      <c r="F182" s="109">
        <f t="shared" si="2"/>
        <v>2848127719482.1572</v>
      </c>
      <c r="G182" s="109">
        <v>29963757182279.559</v>
      </c>
      <c r="H182" s="109" t="s">
        <v>451</v>
      </c>
      <c r="I182" s="109" t="s">
        <v>451</v>
      </c>
      <c r="J182" s="109" t="s">
        <v>451</v>
      </c>
      <c r="K182" s="109" t="s">
        <v>451</v>
      </c>
      <c r="L182" s="109">
        <v>75.690072670210995</v>
      </c>
      <c r="M182" s="110">
        <v>1</v>
      </c>
      <c r="N182" s="111">
        <v>308888888.8888889</v>
      </c>
    </row>
    <row r="183" spans="1:14" ht="24.95" customHeight="1" x14ac:dyDescent="0.25">
      <c r="A183" s="106" t="s">
        <v>160</v>
      </c>
      <c r="B183" s="107" t="s">
        <v>515</v>
      </c>
      <c r="C183" s="109">
        <v>41273937426.919601</v>
      </c>
      <c r="D183" s="109">
        <v>1493194062.3529978</v>
      </c>
      <c r="E183" s="109">
        <v>11626134676.332407</v>
      </c>
      <c r="F183" s="109">
        <f t="shared" si="2"/>
        <v>10132940613.979408</v>
      </c>
      <c r="G183" s="109">
        <v>10218630319.912952</v>
      </c>
      <c r="H183" s="109">
        <v>57400000</v>
      </c>
      <c r="I183" s="109">
        <v>705000000</v>
      </c>
      <c r="J183" s="109" t="s">
        <v>451</v>
      </c>
      <c r="K183" s="109" t="s">
        <v>451</v>
      </c>
      <c r="L183" s="109">
        <v>46.212047748567507</v>
      </c>
      <c r="M183" s="110">
        <v>0</v>
      </c>
      <c r="N183" s="111">
        <v>3377777.777777778</v>
      </c>
    </row>
    <row r="184" spans="1:14" ht="24.95" customHeight="1" x14ac:dyDescent="0.25">
      <c r="A184" s="106" t="s">
        <v>256</v>
      </c>
      <c r="B184" s="107" t="s">
        <v>514</v>
      </c>
      <c r="C184" s="109">
        <v>42259498971.28511</v>
      </c>
      <c r="D184" s="109" t="s">
        <v>451</v>
      </c>
      <c r="E184" s="109" t="s">
        <v>451</v>
      </c>
      <c r="F184" s="109"/>
      <c r="G184" s="109" t="s">
        <v>451</v>
      </c>
      <c r="H184" s="109">
        <v>350777777.77777779</v>
      </c>
      <c r="I184" s="109" t="s">
        <v>451</v>
      </c>
      <c r="J184" s="109">
        <v>25000000</v>
      </c>
      <c r="K184" s="109" t="s">
        <v>451</v>
      </c>
      <c r="L184" s="109">
        <v>23.165395264704372</v>
      </c>
      <c r="M184" s="110">
        <v>0</v>
      </c>
      <c r="N184" s="111">
        <v>28555555.555555556</v>
      </c>
    </row>
    <row r="185" spans="1:14" ht="24.95" customHeight="1" x14ac:dyDescent="0.25">
      <c r="A185" s="106" t="s">
        <v>349</v>
      </c>
      <c r="B185" s="107" t="s">
        <v>514</v>
      </c>
      <c r="C185" s="109">
        <v>675025483.61817229</v>
      </c>
      <c r="D185" s="109">
        <v>36437538.09296713</v>
      </c>
      <c r="E185" s="109">
        <v>145492405.14137363</v>
      </c>
      <c r="F185" s="109">
        <f t="shared" si="2"/>
        <v>109054867.04840651</v>
      </c>
      <c r="G185" s="109">
        <v>408704581.94935334</v>
      </c>
      <c r="H185" s="109">
        <v>3888888.888888889</v>
      </c>
      <c r="I185" s="109">
        <v>5600000</v>
      </c>
      <c r="J185" s="109" t="s">
        <v>451</v>
      </c>
      <c r="K185" s="109" t="s">
        <v>451</v>
      </c>
      <c r="L185" s="109">
        <v>9.4797449979867512</v>
      </c>
      <c r="M185" s="110">
        <v>0</v>
      </c>
      <c r="N185" s="111">
        <v>236492.11111111112</v>
      </c>
    </row>
    <row r="186" spans="1:14" ht="24.95" customHeight="1" x14ac:dyDescent="0.25">
      <c r="A186" s="106" t="s">
        <v>292</v>
      </c>
      <c r="B186" s="107" t="s">
        <v>515</v>
      </c>
      <c r="C186" s="109">
        <v>315220932105.28485</v>
      </c>
      <c r="D186" s="109">
        <v>14890049140.399725</v>
      </c>
      <c r="E186" s="109" t="s">
        <v>451</v>
      </c>
      <c r="F186" s="109"/>
      <c r="G186" s="109">
        <v>70916675530.182053</v>
      </c>
      <c r="H186" s="109">
        <v>467777777.77777779</v>
      </c>
      <c r="I186" s="109" t="s">
        <v>451</v>
      </c>
      <c r="J186" s="109" t="s">
        <v>451</v>
      </c>
      <c r="K186" s="109" t="s">
        <v>451</v>
      </c>
      <c r="L186" s="109">
        <v>37.01942161668498</v>
      </c>
      <c r="M186" s="110">
        <v>0</v>
      </c>
      <c r="N186" s="111">
        <v>29000000</v>
      </c>
    </row>
    <row r="187" spans="1:14" ht="24.95" customHeight="1" x14ac:dyDescent="0.25">
      <c r="A187" s="106" t="s">
        <v>433</v>
      </c>
      <c r="B187" s="107" t="s">
        <v>514</v>
      </c>
      <c r="C187" s="109">
        <v>130724829168.92343</v>
      </c>
      <c r="D187" s="109">
        <v>7614808448.9759035</v>
      </c>
      <c r="E187" s="109" t="s">
        <v>451</v>
      </c>
      <c r="F187" s="109"/>
      <c r="G187" s="109">
        <v>125179335503.76904</v>
      </c>
      <c r="H187" s="109">
        <v>177111111.1111111</v>
      </c>
      <c r="I187" s="109">
        <v>936857142.85714281</v>
      </c>
      <c r="J187" s="109">
        <v>232666666.66666666</v>
      </c>
      <c r="K187" s="109" t="s">
        <v>451</v>
      </c>
      <c r="L187" s="109">
        <v>31.76666738740461</v>
      </c>
      <c r="M187" s="110">
        <v>0</v>
      </c>
      <c r="N187" s="111">
        <v>87000000</v>
      </c>
    </row>
    <row r="188" spans="1:14" ht="24.95" customHeight="1" x14ac:dyDescent="0.25">
      <c r="A188" s="106" t="s">
        <v>118</v>
      </c>
      <c r="B188" s="107" t="s">
        <v>514</v>
      </c>
      <c r="C188" s="109">
        <v>9287894573.7430172</v>
      </c>
      <c r="D188" s="109" t="s">
        <v>451</v>
      </c>
      <c r="E188" s="109">
        <v>870905791.68783796</v>
      </c>
      <c r="F188" s="109"/>
      <c r="G188" s="109">
        <v>605871581.75305402</v>
      </c>
      <c r="H188" s="109">
        <v>89050000</v>
      </c>
      <c r="I188" s="109" t="s">
        <v>451</v>
      </c>
      <c r="J188" s="109" t="s">
        <v>451</v>
      </c>
      <c r="K188" s="109" t="s">
        <v>451</v>
      </c>
      <c r="L188" s="109">
        <v>35.369333333333337</v>
      </c>
      <c r="M188" s="110">
        <v>0</v>
      </c>
      <c r="N188" s="111">
        <v>3822222.222222222</v>
      </c>
    </row>
    <row r="189" spans="1:14" ht="24.95" customHeight="1" x14ac:dyDescent="0.25">
      <c r="A189" s="106" t="s">
        <v>45</v>
      </c>
      <c r="B189" s="107" t="s">
        <v>514</v>
      </c>
      <c r="C189" s="109">
        <v>29198373355.659878</v>
      </c>
      <c r="D189" s="109">
        <v>1331621015.2582245</v>
      </c>
      <c r="E189" s="109" t="s">
        <v>451</v>
      </c>
      <c r="F189" s="109"/>
      <c r="G189" s="109">
        <v>1845633851.5509977</v>
      </c>
      <c r="H189" s="109">
        <v>90711111.111111104</v>
      </c>
      <c r="I189" s="109">
        <v>15790000</v>
      </c>
      <c r="J189" s="109">
        <v>220000000</v>
      </c>
      <c r="K189" s="109" t="s">
        <v>451</v>
      </c>
      <c r="L189" s="109">
        <v>12.262147116560538</v>
      </c>
      <c r="M189" s="110">
        <v>0</v>
      </c>
      <c r="N189" s="111">
        <v>23666666.666666668</v>
      </c>
    </row>
    <row r="190" spans="1:14" ht="24.95" customHeight="1" x14ac:dyDescent="0.25">
      <c r="A190" s="106" t="s">
        <v>397</v>
      </c>
      <c r="B190" s="107" t="s">
        <v>514</v>
      </c>
      <c r="C190" s="109">
        <v>20566286570.040276</v>
      </c>
      <c r="D190" s="109">
        <v>240674911.95723936</v>
      </c>
      <c r="E190" s="109">
        <v>3202262681.7019501</v>
      </c>
      <c r="F190" s="109">
        <f t="shared" ref="F190" si="3">E190-D190</f>
        <v>2961587769.7447109</v>
      </c>
      <c r="G190" s="109">
        <v>2702058125.0075059</v>
      </c>
      <c r="H190" s="109">
        <v>167822222.22222221</v>
      </c>
      <c r="I190" s="109">
        <v>170000000</v>
      </c>
      <c r="J190" s="109" t="s">
        <v>451</v>
      </c>
      <c r="K190" s="109" t="s">
        <v>451</v>
      </c>
      <c r="L190" s="109">
        <v>9.8442348215478965</v>
      </c>
      <c r="M190" s="110">
        <v>0</v>
      </c>
      <c r="N190" s="111">
        <v>14000000</v>
      </c>
    </row>
    <row r="191" spans="1:14" ht="24.95" customHeight="1" x14ac:dyDescent="0.25">
      <c r="A191" s="106" t="s">
        <v>223</v>
      </c>
      <c r="B191" s="107" t="s">
        <v>513</v>
      </c>
      <c r="C191" s="109">
        <v>9765981030.3582897</v>
      </c>
      <c r="D191" s="109">
        <v>192008953.03787431</v>
      </c>
      <c r="E191" s="109" t="s">
        <v>451</v>
      </c>
      <c r="F191" s="109"/>
      <c r="G191" s="109" t="s">
        <v>451</v>
      </c>
      <c r="H191" s="109">
        <v>142666666.66666666</v>
      </c>
      <c r="I191" s="109" t="s">
        <v>451</v>
      </c>
      <c r="J191" s="109" t="s">
        <v>451</v>
      </c>
      <c r="K191" s="109" t="s">
        <v>451</v>
      </c>
      <c r="L191" s="109">
        <v>14.009093500207717</v>
      </c>
      <c r="M191" s="110">
        <v>0</v>
      </c>
      <c r="N191" s="111">
        <v>14000000</v>
      </c>
    </row>
  </sheetData>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N191"/>
  <sheetViews>
    <sheetView showGridLines="0" zoomScaleNormal="100" workbookViewId="0"/>
  </sheetViews>
  <sheetFormatPr defaultRowHeight="15" x14ac:dyDescent="0.25"/>
  <cols>
    <col min="1" max="13" width="20.7109375" style="108" customWidth="1"/>
    <col min="14" max="14" width="15.7109375" style="108" customWidth="1"/>
    <col min="15" max="16384" width="9.140625" style="108"/>
  </cols>
  <sheetData>
    <row r="1" spans="1:14" s="114" customFormat="1" ht="41.25" customHeight="1" x14ac:dyDescent="0.25">
      <c r="A1" s="113" t="s">
        <v>523</v>
      </c>
      <c r="B1" s="113" t="s">
        <v>524</v>
      </c>
      <c r="C1" s="113" t="s">
        <v>453</v>
      </c>
      <c r="D1" s="113" t="s">
        <v>525</v>
      </c>
      <c r="E1" s="113" t="s">
        <v>526</v>
      </c>
      <c r="F1" s="113" t="s">
        <v>527</v>
      </c>
      <c r="G1" s="113" t="s">
        <v>528</v>
      </c>
      <c r="H1" s="113" t="s">
        <v>529</v>
      </c>
      <c r="I1" s="113" t="s">
        <v>530</v>
      </c>
      <c r="J1" s="113" t="s">
        <v>531</v>
      </c>
      <c r="K1" s="113" t="s">
        <v>532</v>
      </c>
      <c r="L1" s="113" t="s">
        <v>533</v>
      </c>
      <c r="M1" s="113" t="s">
        <v>534</v>
      </c>
      <c r="N1" s="113" t="s">
        <v>535</v>
      </c>
    </row>
    <row r="2" spans="1:14" ht="24.95" customHeight="1" x14ac:dyDescent="0.25">
      <c r="A2" s="106" t="s">
        <v>254</v>
      </c>
      <c r="B2" s="107" t="s">
        <v>513</v>
      </c>
      <c r="C2" s="109">
        <v>540.98279720000005</v>
      </c>
      <c r="D2" s="109">
        <v>22.636072689999999</v>
      </c>
      <c r="E2" s="109">
        <v>223.6762621</v>
      </c>
      <c r="F2" s="109">
        <v>201.0401894</v>
      </c>
      <c r="G2" s="109">
        <v>34.514049489999998</v>
      </c>
      <c r="H2" s="109">
        <v>4.7690196079999998</v>
      </c>
      <c r="I2" s="109"/>
      <c r="J2" s="109"/>
      <c r="K2" s="109"/>
      <c r="L2" s="110">
        <v>4.0199999999999996</v>
      </c>
      <c r="M2" s="110">
        <v>0</v>
      </c>
      <c r="N2" s="111">
        <v>28333333</v>
      </c>
    </row>
    <row r="3" spans="1:14" ht="24.95" customHeight="1" x14ac:dyDescent="0.25">
      <c r="A3" s="106" t="s">
        <v>115</v>
      </c>
      <c r="B3" s="107" t="s">
        <v>514</v>
      </c>
      <c r="C3" s="109">
        <v>4081.531297</v>
      </c>
      <c r="D3" s="109">
        <v>134.3957102</v>
      </c>
      <c r="E3" s="109"/>
      <c r="F3" s="109"/>
      <c r="G3" s="109">
        <v>1433.3922829999999</v>
      </c>
      <c r="H3" s="109">
        <v>36.076045630000003</v>
      </c>
      <c r="I3" s="109">
        <v>63.374144489999999</v>
      </c>
      <c r="J3" s="109">
        <v>10.43726236</v>
      </c>
      <c r="K3" s="109"/>
      <c r="L3" s="110">
        <v>39.520000000000003</v>
      </c>
      <c r="M3" s="110">
        <v>0</v>
      </c>
      <c r="N3" s="111">
        <v>2922222</v>
      </c>
    </row>
    <row r="4" spans="1:14" ht="24.95" customHeight="1" x14ac:dyDescent="0.25">
      <c r="A4" s="106" t="s">
        <v>248</v>
      </c>
      <c r="B4" s="107" t="s">
        <v>514</v>
      </c>
      <c r="C4" s="109">
        <v>4764.5846869999996</v>
      </c>
      <c r="D4" s="109">
        <v>206.6409908</v>
      </c>
      <c r="E4" s="109">
        <v>1136.3173159999999</v>
      </c>
      <c r="F4" s="109">
        <v>929.67632560000004</v>
      </c>
      <c r="G4" s="109">
        <v>731.88942610000004</v>
      </c>
      <c r="H4" s="109">
        <v>11.009630769999999</v>
      </c>
      <c r="I4" s="109">
        <v>36.969230770000003</v>
      </c>
      <c r="J4" s="109">
        <v>2.483076923</v>
      </c>
      <c r="K4" s="109">
        <v>10.883076920000001</v>
      </c>
      <c r="L4" s="110">
        <v>12.73</v>
      </c>
      <c r="M4" s="110">
        <v>0</v>
      </c>
      <c r="N4" s="111">
        <v>36111111</v>
      </c>
    </row>
    <row r="5" spans="1:14" ht="24.95" customHeight="1" x14ac:dyDescent="0.25">
      <c r="A5" s="106" t="s">
        <v>150</v>
      </c>
      <c r="B5" s="107" t="s">
        <v>515</v>
      </c>
      <c r="C5" s="109">
        <v>43473.131569999998</v>
      </c>
      <c r="D5" s="109">
        <v>1183.3231149999999</v>
      </c>
      <c r="E5" s="109"/>
      <c r="F5" s="109"/>
      <c r="G5" s="109"/>
      <c r="H5" s="109"/>
      <c r="I5" s="109"/>
      <c r="J5" s="109"/>
      <c r="K5" s="109"/>
      <c r="L5" s="110">
        <v>78.52</v>
      </c>
      <c r="M5" s="110">
        <v>0</v>
      </c>
      <c r="N5" s="111">
        <v>81566</v>
      </c>
    </row>
    <row r="6" spans="1:14" ht="24.95" customHeight="1" x14ac:dyDescent="0.25">
      <c r="A6" s="106" t="s">
        <v>275</v>
      </c>
      <c r="B6" s="107" t="s">
        <v>514</v>
      </c>
      <c r="C6" s="109">
        <v>4304.1765359999999</v>
      </c>
      <c r="D6" s="109">
        <v>136.35911039999999</v>
      </c>
      <c r="E6" s="109">
        <v>1072.1942329999999</v>
      </c>
      <c r="F6" s="109">
        <v>935.83512229999997</v>
      </c>
      <c r="G6" s="109">
        <v>813.80315280000002</v>
      </c>
      <c r="H6" s="109">
        <v>10.15625</v>
      </c>
      <c r="I6" s="109">
        <v>1.51640625</v>
      </c>
      <c r="J6" s="109">
        <v>2.484375</v>
      </c>
      <c r="K6" s="109"/>
      <c r="L6" s="110">
        <v>10.86</v>
      </c>
      <c r="M6" s="110">
        <v>0</v>
      </c>
      <c r="N6" s="111">
        <v>21333333</v>
      </c>
    </row>
    <row r="7" spans="1:14" ht="24.95" customHeight="1" x14ac:dyDescent="0.25">
      <c r="A7" s="106" t="s">
        <v>152</v>
      </c>
      <c r="B7" s="107" t="s">
        <v>515</v>
      </c>
      <c r="C7" s="109">
        <v>13952.24303</v>
      </c>
      <c r="D7" s="109">
        <v>356.40586259999998</v>
      </c>
      <c r="E7" s="109">
        <v>3090.2990519999998</v>
      </c>
      <c r="F7" s="109">
        <v>2733.8931889999999</v>
      </c>
      <c r="G7" s="109">
        <v>9578.3046940000004</v>
      </c>
      <c r="H7" s="109">
        <v>22.934231</v>
      </c>
      <c r="I7" s="109"/>
      <c r="J7" s="109"/>
      <c r="K7" s="109"/>
      <c r="L7" s="110">
        <v>47.6</v>
      </c>
      <c r="M7" s="110">
        <v>0</v>
      </c>
      <c r="N7" s="111">
        <v>87206</v>
      </c>
    </row>
    <row r="8" spans="1:14" ht="24.95" customHeight="1" x14ac:dyDescent="0.25">
      <c r="A8" s="106" t="s">
        <v>137</v>
      </c>
      <c r="B8" s="107" t="s">
        <v>515</v>
      </c>
      <c r="C8" s="109">
        <v>11205.079890000001</v>
      </c>
      <c r="D8" s="109">
        <v>515.64377030000003</v>
      </c>
      <c r="E8" s="109"/>
      <c r="F8" s="109"/>
      <c r="G8" s="109">
        <v>1408.2040179999999</v>
      </c>
      <c r="H8" s="109">
        <v>42.483870969999998</v>
      </c>
      <c r="I8" s="109">
        <v>17.510080649999999</v>
      </c>
      <c r="J8" s="109">
        <v>5.7162096770000002</v>
      </c>
      <c r="K8" s="109"/>
      <c r="L8" s="110">
        <v>42.82</v>
      </c>
      <c r="M8" s="110">
        <v>0</v>
      </c>
      <c r="N8" s="111">
        <v>41333333</v>
      </c>
    </row>
    <row r="9" spans="1:14" ht="24.95" customHeight="1" x14ac:dyDescent="0.25">
      <c r="A9" s="106" t="s">
        <v>104</v>
      </c>
      <c r="B9" s="107" t="s">
        <v>514</v>
      </c>
      <c r="C9" s="109">
        <v>3308.3250819999998</v>
      </c>
      <c r="D9" s="109">
        <v>101.6002439</v>
      </c>
      <c r="E9" s="109">
        <v>690.64258859999995</v>
      </c>
      <c r="F9" s="109">
        <v>589.04234459999998</v>
      </c>
      <c r="G9" s="109">
        <v>1016.571555</v>
      </c>
      <c r="H9" s="109">
        <v>30.241481480000001</v>
      </c>
      <c r="I9" s="109">
        <v>36.29047619</v>
      </c>
      <c r="J9" s="109">
        <v>90.666666669999998</v>
      </c>
      <c r="K9" s="109"/>
      <c r="L9" s="110">
        <v>23.98</v>
      </c>
      <c r="M9" s="110">
        <v>0</v>
      </c>
      <c r="N9" s="111">
        <v>3000000</v>
      </c>
    </row>
    <row r="10" spans="1:14" ht="24.95" customHeight="1" x14ac:dyDescent="0.25">
      <c r="A10" s="106" t="s">
        <v>52</v>
      </c>
      <c r="B10" s="107" t="s">
        <v>515</v>
      </c>
      <c r="C10" s="109">
        <v>25169.059939999999</v>
      </c>
      <c r="D10" s="109">
        <v>1429.038818</v>
      </c>
      <c r="E10" s="109"/>
      <c r="F10" s="109"/>
      <c r="G10" s="109">
        <v>13940.78448</v>
      </c>
      <c r="H10" s="109"/>
      <c r="I10" s="109"/>
      <c r="J10" s="109"/>
      <c r="K10" s="109"/>
      <c r="L10" s="110">
        <v>59.62</v>
      </c>
      <c r="M10" s="110">
        <v>0</v>
      </c>
      <c r="N10" s="111">
        <v>101899</v>
      </c>
    </row>
    <row r="11" spans="1:14" ht="24.95" customHeight="1" x14ac:dyDescent="0.25">
      <c r="A11" s="106" t="s">
        <v>357</v>
      </c>
      <c r="B11" s="107" t="s">
        <v>516</v>
      </c>
      <c r="C11" s="109">
        <v>54585.766750000003</v>
      </c>
      <c r="D11" s="109">
        <v>2707.105462</v>
      </c>
      <c r="E11" s="109">
        <v>14061.223770000001</v>
      </c>
      <c r="F11" s="109">
        <v>11354.11831</v>
      </c>
      <c r="G11" s="109">
        <v>67860.681339999996</v>
      </c>
      <c r="H11" s="109"/>
      <c r="I11" s="109"/>
      <c r="J11" s="109"/>
      <c r="K11" s="109"/>
      <c r="L11" s="110">
        <v>75.94</v>
      </c>
      <c r="M11" s="110">
        <v>1</v>
      </c>
      <c r="N11" s="111">
        <v>22000000</v>
      </c>
    </row>
    <row r="12" spans="1:14" ht="24.95" customHeight="1" x14ac:dyDescent="0.25">
      <c r="A12" s="106" t="s">
        <v>252</v>
      </c>
      <c r="B12" s="107" t="s">
        <v>516</v>
      </c>
      <c r="C12" s="109">
        <v>47891.398269999998</v>
      </c>
      <c r="D12" s="109">
        <v>2620.09735</v>
      </c>
      <c r="E12" s="109">
        <v>21951.67957</v>
      </c>
      <c r="F12" s="109">
        <v>19331.58222</v>
      </c>
      <c r="G12" s="109">
        <v>45484.744830000003</v>
      </c>
      <c r="H12" s="109"/>
      <c r="I12" s="109"/>
      <c r="J12" s="109"/>
      <c r="K12" s="109"/>
      <c r="L12" s="110">
        <v>74.98</v>
      </c>
      <c r="M12" s="110">
        <v>1</v>
      </c>
      <c r="N12" s="111">
        <v>8377778</v>
      </c>
    </row>
    <row r="13" spans="1:14" ht="24.95" customHeight="1" x14ac:dyDescent="0.25">
      <c r="A13" s="106" t="s">
        <v>146</v>
      </c>
      <c r="B13" s="107" t="s">
        <v>514</v>
      </c>
      <c r="C13" s="109">
        <v>5939.8694800000003</v>
      </c>
      <c r="D13" s="109">
        <v>152.5415654</v>
      </c>
      <c r="E13" s="109">
        <v>1228.72639</v>
      </c>
      <c r="F13" s="109">
        <v>1076.184825</v>
      </c>
      <c r="G13" s="109">
        <v>1251.493019</v>
      </c>
      <c r="H13" s="109">
        <v>20.257810580000001</v>
      </c>
      <c r="I13" s="109"/>
      <c r="J13" s="109"/>
      <c r="K13" s="109"/>
      <c r="L13" s="110">
        <v>37.880000000000003</v>
      </c>
      <c r="M13" s="110">
        <v>0</v>
      </c>
      <c r="N13" s="111">
        <v>9033333</v>
      </c>
    </row>
    <row r="14" spans="1:14" ht="24.95" customHeight="1" x14ac:dyDescent="0.25">
      <c r="A14" s="106" t="s">
        <v>250</v>
      </c>
      <c r="B14" s="107" t="s">
        <v>515</v>
      </c>
      <c r="C14" s="109">
        <v>22820.852210000001</v>
      </c>
      <c r="D14" s="109"/>
      <c r="E14" s="109"/>
      <c r="F14" s="109"/>
      <c r="G14" s="109">
        <v>17888.571609999999</v>
      </c>
      <c r="H14" s="109"/>
      <c r="I14" s="109"/>
      <c r="J14" s="109"/>
      <c r="K14" s="109"/>
      <c r="L14" s="110">
        <v>49.68</v>
      </c>
      <c r="M14" s="110">
        <v>0</v>
      </c>
      <c r="N14" s="111">
        <v>360250</v>
      </c>
    </row>
    <row r="15" spans="1:14" ht="24.95" customHeight="1" x14ac:dyDescent="0.25">
      <c r="A15" s="106" t="s">
        <v>184</v>
      </c>
      <c r="B15" s="107" t="s">
        <v>515</v>
      </c>
      <c r="C15" s="109">
        <v>22694.922790000001</v>
      </c>
      <c r="D15" s="109">
        <v>600.89574019999998</v>
      </c>
      <c r="E15" s="109">
        <v>4316.5681539999996</v>
      </c>
      <c r="F15" s="109">
        <v>3715.6724140000001</v>
      </c>
      <c r="G15" s="109">
        <v>14580.8218</v>
      </c>
      <c r="H15" s="109"/>
      <c r="I15" s="109"/>
      <c r="J15" s="109"/>
      <c r="K15" s="109"/>
      <c r="L15" s="110">
        <v>63.01</v>
      </c>
      <c r="M15" s="110">
        <v>0</v>
      </c>
      <c r="N15" s="111">
        <v>1204534</v>
      </c>
    </row>
    <row r="16" spans="1:14" ht="24.95" customHeight="1" x14ac:dyDescent="0.25">
      <c r="A16" s="106" t="s">
        <v>201</v>
      </c>
      <c r="B16" s="107" t="s">
        <v>514</v>
      </c>
      <c r="C16" s="109">
        <v>815.10265779999997</v>
      </c>
      <c r="D16" s="109">
        <v>16.763211070000001</v>
      </c>
      <c r="E16" s="109">
        <v>75.27171457</v>
      </c>
      <c r="F16" s="109">
        <v>58.508503500000003</v>
      </c>
      <c r="G16" s="109">
        <v>317.1394411</v>
      </c>
      <c r="H16" s="109">
        <v>4.7255474450000001</v>
      </c>
      <c r="I16" s="109">
        <v>2.1041824820000001</v>
      </c>
      <c r="J16" s="109"/>
      <c r="K16" s="109"/>
      <c r="L16" s="110">
        <v>4.2</v>
      </c>
      <c r="M16" s="110">
        <v>0</v>
      </c>
      <c r="N16" s="111">
        <v>152222222</v>
      </c>
    </row>
    <row r="17" spans="1:14" ht="24.95" customHeight="1" x14ac:dyDescent="0.25">
      <c r="A17" s="106" t="s">
        <v>35</v>
      </c>
      <c r="B17" s="107" t="s">
        <v>515</v>
      </c>
      <c r="C17" s="109">
        <v>15837.2922</v>
      </c>
      <c r="D17" s="109">
        <v>887.3315814</v>
      </c>
      <c r="E17" s="109">
        <v>5302.7075050000003</v>
      </c>
      <c r="F17" s="109">
        <v>4415.3759229999996</v>
      </c>
      <c r="G17" s="109">
        <v>12067.57242</v>
      </c>
      <c r="H17" s="109"/>
      <c r="I17" s="109"/>
      <c r="J17" s="109"/>
      <c r="K17" s="109"/>
      <c r="L17" s="110">
        <v>65.709999999999994</v>
      </c>
      <c r="M17" s="110">
        <v>0</v>
      </c>
      <c r="N17" s="111">
        <v>279401</v>
      </c>
    </row>
    <row r="18" spans="1:14" ht="24.95" customHeight="1" x14ac:dyDescent="0.25">
      <c r="A18" s="106" t="s">
        <v>388</v>
      </c>
      <c r="B18" s="107" t="s">
        <v>514</v>
      </c>
      <c r="C18" s="109">
        <v>6034.0948399999997</v>
      </c>
      <c r="D18" s="109">
        <v>311.39134990000002</v>
      </c>
      <c r="E18" s="109">
        <v>1896.5359209999999</v>
      </c>
      <c r="F18" s="109">
        <v>1585.144571</v>
      </c>
      <c r="G18" s="109">
        <v>1748.9307369999999</v>
      </c>
      <c r="H18" s="109">
        <v>38.833138859999998</v>
      </c>
      <c r="I18" s="109">
        <v>105.0175029</v>
      </c>
      <c r="J18" s="109">
        <v>0.41586931199999999</v>
      </c>
      <c r="K18" s="109"/>
      <c r="L18" s="110">
        <v>35.32</v>
      </c>
      <c r="M18" s="110">
        <v>0</v>
      </c>
      <c r="N18" s="111">
        <v>9522222</v>
      </c>
    </row>
    <row r="19" spans="1:14" ht="24.95" customHeight="1" x14ac:dyDescent="0.25">
      <c r="A19" s="106" t="s">
        <v>378</v>
      </c>
      <c r="B19" s="107" t="s">
        <v>516</v>
      </c>
      <c r="C19" s="109">
        <v>44543.878720000001</v>
      </c>
      <c r="D19" s="109">
        <v>2754.6461709999999</v>
      </c>
      <c r="E19" s="109">
        <v>19361.217130000001</v>
      </c>
      <c r="F19" s="109">
        <v>16606.570960000001</v>
      </c>
      <c r="G19" s="109">
        <v>26484.477729999999</v>
      </c>
      <c r="H19" s="109"/>
      <c r="I19" s="109"/>
      <c r="J19" s="109"/>
      <c r="K19" s="109"/>
      <c r="L19" s="110">
        <v>73.849999999999994</v>
      </c>
      <c r="M19" s="110">
        <v>1</v>
      </c>
      <c r="N19" s="111">
        <v>11000000</v>
      </c>
    </row>
    <row r="20" spans="1:14" ht="24.95" customHeight="1" x14ac:dyDescent="0.25">
      <c r="A20" s="106" t="s">
        <v>318</v>
      </c>
      <c r="B20" s="107" t="s">
        <v>514</v>
      </c>
      <c r="C20" s="109">
        <v>4597.8331669999998</v>
      </c>
      <c r="D20" s="109">
        <v>283.06927719999999</v>
      </c>
      <c r="E20" s="109">
        <v>1130.6199180000001</v>
      </c>
      <c r="F20" s="109">
        <v>847.55064110000001</v>
      </c>
      <c r="G20" s="109">
        <v>2719.4544970000002</v>
      </c>
      <c r="H20" s="109"/>
      <c r="I20" s="109">
        <v>114.1858751</v>
      </c>
      <c r="J20" s="109"/>
      <c r="K20" s="109"/>
      <c r="L20" s="110">
        <v>29.37</v>
      </c>
      <c r="M20" s="110">
        <v>0</v>
      </c>
      <c r="N20" s="111">
        <v>321406</v>
      </c>
    </row>
    <row r="21" spans="1:14" ht="24.95" customHeight="1" x14ac:dyDescent="0.25">
      <c r="A21" s="106" t="s">
        <v>340</v>
      </c>
      <c r="B21" s="107" t="s">
        <v>513</v>
      </c>
      <c r="C21" s="109">
        <v>792.81596839999997</v>
      </c>
      <c r="D21" s="109">
        <v>36.044505909999998</v>
      </c>
      <c r="E21" s="109">
        <v>101.4030849</v>
      </c>
      <c r="F21" s="109">
        <v>65.358579030000001</v>
      </c>
      <c r="G21" s="109">
        <v>164.95260859999999</v>
      </c>
      <c r="H21" s="109">
        <v>13.057242990000001</v>
      </c>
      <c r="I21" s="109"/>
      <c r="J21" s="109">
        <v>51.413551400000003</v>
      </c>
      <c r="K21" s="109"/>
      <c r="L21" s="110">
        <v>3.27</v>
      </c>
      <c r="M21" s="110">
        <v>0</v>
      </c>
      <c r="N21" s="111">
        <v>9511111</v>
      </c>
    </row>
    <row r="22" spans="1:14" ht="24.95" customHeight="1" x14ac:dyDescent="0.25">
      <c r="A22" s="106" t="s">
        <v>333</v>
      </c>
      <c r="B22" s="107" t="s">
        <v>515</v>
      </c>
      <c r="C22" s="109">
        <v>87755.809729999994</v>
      </c>
      <c r="D22" s="109">
        <v>2059.9945039999998</v>
      </c>
      <c r="E22" s="109"/>
      <c r="F22" s="109"/>
      <c r="G22" s="109"/>
      <c r="H22" s="109"/>
      <c r="I22" s="109"/>
      <c r="J22" s="109"/>
      <c r="K22" s="109"/>
      <c r="L22" s="110">
        <v>85.08</v>
      </c>
      <c r="M22" s="110">
        <v>0</v>
      </c>
      <c r="N22" s="111">
        <v>64999</v>
      </c>
    </row>
    <row r="23" spans="1:14" ht="24.95" customHeight="1" x14ac:dyDescent="0.25">
      <c r="A23" s="106" t="s">
        <v>167</v>
      </c>
      <c r="B23" s="107" t="s">
        <v>514</v>
      </c>
      <c r="C23" s="109">
        <v>2166.2235219999998</v>
      </c>
      <c r="D23" s="109">
        <v>107.05057840000001</v>
      </c>
      <c r="E23" s="109">
        <v>452.38366830000001</v>
      </c>
      <c r="F23" s="109">
        <v>345.3330899</v>
      </c>
      <c r="G23" s="109">
        <v>818.98588159999997</v>
      </c>
      <c r="H23" s="109">
        <v>2.7060213919999998</v>
      </c>
      <c r="I23" s="109">
        <v>279.72529709999998</v>
      </c>
      <c r="J23" s="109"/>
      <c r="K23" s="109"/>
      <c r="L23" s="110">
        <v>16.34</v>
      </c>
      <c r="M23" s="110">
        <v>0</v>
      </c>
      <c r="N23" s="111">
        <v>718562</v>
      </c>
    </row>
    <row r="24" spans="1:14" ht="24.95" customHeight="1" x14ac:dyDescent="0.25">
      <c r="A24" s="106" t="s">
        <v>79</v>
      </c>
      <c r="B24" s="107" t="s">
        <v>514</v>
      </c>
      <c r="C24" s="109">
        <v>2286.7673049999999</v>
      </c>
      <c r="D24" s="109">
        <v>161.38615239999999</v>
      </c>
      <c r="E24" s="109">
        <v>523.08750180000004</v>
      </c>
      <c r="F24" s="109">
        <v>361.70134940000003</v>
      </c>
      <c r="G24" s="109">
        <v>975.21242940000002</v>
      </c>
      <c r="H24" s="109">
        <v>7.1479935790000004</v>
      </c>
      <c r="I24" s="109">
        <v>3.4710674159999999</v>
      </c>
      <c r="J24" s="109"/>
      <c r="K24" s="109"/>
      <c r="L24" s="110">
        <v>23.3</v>
      </c>
      <c r="M24" s="110">
        <v>0</v>
      </c>
      <c r="N24" s="111">
        <v>9888889</v>
      </c>
    </row>
    <row r="25" spans="1:14" ht="24.95" customHeight="1" x14ac:dyDescent="0.25">
      <c r="A25" s="106" t="s">
        <v>400</v>
      </c>
      <c r="B25" s="107" t="s">
        <v>514</v>
      </c>
      <c r="C25" s="109">
        <v>4500.3868199999997</v>
      </c>
      <c r="D25" s="109"/>
      <c r="E25" s="109">
        <v>1708.320434</v>
      </c>
      <c r="F25" s="109"/>
      <c r="G25" s="109">
        <v>2352.566139</v>
      </c>
      <c r="H25" s="109">
        <v>37.587719300000003</v>
      </c>
      <c r="I25" s="109">
        <v>174.2105263</v>
      </c>
      <c r="J25" s="109"/>
      <c r="K25" s="109"/>
      <c r="L25" s="110">
        <v>43.04</v>
      </c>
      <c r="M25" s="110">
        <v>0</v>
      </c>
      <c r="N25" s="111">
        <v>3800000</v>
      </c>
    </row>
    <row r="26" spans="1:14" ht="24.95" customHeight="1" x14ac:dyDescent="0.25">
      <c r="A26" s="106" t="s">
        <v>289</v>
      </c>
      <c r="B26" s="107" t="s">
        <v>514</v>
      </c>
      <c r="C26" s="109">
        <v>6384.125387</v>
      </c>
      <c r="D26" s="109">
        <v>591.09244369999999</v>
      </c>
      <c r="E26" s="109">
        <v>2044.7911280000001</v>
      </c>
      <c r="F26" s="109">
        <v>1453.6986850000001</v>
      </c>
      <c r="G26" s="109">
        <v>1792.4713959999999</v>
      </c>
      <c r="H26" s="109">
        <v>17.666304350000001</v>
      </c>
      <c r="I26" s="109">
        <v>50.869565219999998</v>
      </c>
      <c r="J26" s="109"/>
      <c r="K26" s="109"/>
      <c r="L26" s="110">
        <v>9</v>
      </c>
      <c r="M26" s="110">
        <v>0</v>
      </c>
      <c r="N26" s="111">
        <v>2044444</v>
      </c>
    </row>
    <row r="27" spans="1:14" ht="24.95" customHeight="1" x14ac:dyDescent="0.25">
      <c r="A27" s="106" t="s">
        <v>148</v>
      </c>
      <c r="B27" s="107" t="s">
        <v>514</v>
      </c>
      <c r="C27" s="109">
        <v>10015.89682</v>
      </c>
      <c r="D27" s="109">
        <v>542.19912750000003</v>
      </c>
      <c r="E27" s="109">
        <v>2572.8978830000001</v>
      </c>
      <c r="F27" s="109">
        <v>2030.6987549999999</v>
      </c>
      <c r="G27" s="109">
        <v>5431.3950860000004</v>
      </c>
      <c r="H27" s="109">
        <v>49.882022470000003</v>
      </c>
      <c r="I27" s="109">
        <v>64.404101120000007</v>
      </c>
      <c r="J27" s="109">
        <v>50.418707869999999</v>
      </c>
      <c r="K27" s="109">
        <v>5.9429325840000002</v>
      </c>
      <c r="L27" s="110">
        <v>41.74</v>
      </c>
      <c r="M27" s="110">
        <v>0</v>
      </c>
      <c r="N27" s="111">
        <v>197777778</v>
      </c>
    </row>
    <row r="28" spans="1:14" ht="24.95" customHeight="1" x14ac:dyDescent="0.25">
      <c r="A28" s="106" t="s">
        <v>145</v>
      </c>
      <c r="B28" s="107" t="s">
        <v>515</v>
      </c>
      <c r="C28" s="109">
        <v>36524.564599999998</v>
      </c>
      <c r="D28" s="109">
        <v>1159.7170180000001</v>
      </c>
      <c r="E28" s="109"/>
      <c r="F28" s="109"/>
      <c r="G28" s="109">
        <v>13094.504199999999</v>
      </c>
      <c r="H28" s="109"/>
      <c r="I28" s="109"/>
      <c r="J28" s="109"/>
      <c r="K28" s="109"/>
      <c r="L28" s="110">
        <v>53.82</v>
      </c>
      <c r="M28" s="110">
        <v>0</v>
      </c>
      <c r="N28" s="111">
        <v>393069</v>
      </c>
    </row>
    <row r="29" spans="1:14" ht="24.95" customHeight="1" x14ac:dyDescent="0.25">
      <c r="A29" s="106" t="s">
        <v>265</v>
      </c>
      <c r="B29" s="107" t="s">
        <v>514</v>
      </c>
      <c r="C29" s="109">
        <v>6855.1665599999997</v>
      </c>
      <c r="D29" s="109">
        <v>271.81107550000002</v>
      </c>
      <c r="E29" s="109">
        <v>2009.570532</v>
      </c>
      <c r="F29" s="109">
        <v>1737.7594570000001</v>
      </c>
      <c r="G29" s="109">
        <v>4259.763414</v>
      </c>
      <c r="H29" s="109">
        <v>49.879879879999997</v>
      </c>
      <c r="I29" s="109">
        <v>63.834459459999998</v>
      </c>
      <c r="J29" s="109">
        <v>27.728828830000001</v>
      </c>
      <c r="K29" s="109"/>
      <c r="L29" s="110">
        <v>44.45</v>
      </c>
      <c r="M29" s="110">
        <v>0</v>
      </c>
      <c r="N29" s="111">
        <v>7400000</v>
      </c>
    </row>
    <row r="30" spans="1:14" ht="24.95" customHeight="1" x14ac:dyDescent="0.25">
      <c r="A30" s="106" t="s">
        <v>267</v>
      </c>
      <c r="B30" s="107" t="s">
        <v>513</v>
      </c>
      <c r="C30" s="109">
        <v>608.37220939999997</v>
      </c>
      <c r="D30" s="109">
        <v>26.410786170000002</v>
      </c>
      <c r="E30" s="109">
        <v>79.793071510000004</v>
      </c>
      <c r="F30" s="109">
        <v>53.382285340000003</v>
      </c>
      <c r="G30" s="109">
        <v>126.42717330000001</v>
      </c>
      <c r="H30" s="109">
        <v>8.3415492960000002</v>
      </c>
      <c r="I30" s="109"/>
      <c r="J30" s="109"/>
      <c r="K30" s="109"/>
      <c r="L30" s="110">
        <v>3.45</v>
      </c>
      <c r="M30" s="110">
        <v>0</v>
      </c>
      <c r="N30" s="111">
        <v>15777778</v>
      </c>
    </row>
    <row r="31" spans="1:14" ht="24.95" customHeight="1" x14ac:dyDescent="0.25">
      <c r="A31" s="106" t="s">
        <v>166</v>
      </c>
      <c r="B31" s="107" t="s">
        <v>513</v>
      </c>
      <c r="C31" s="109">
        <v>230.34184339999999</v>
      </c>
      <c r="D31" s="109">
        <v>13.64378466</v>
      </c>
      <c r="E31" s="109"/>
      <c r="F31" s="109"/>
      <c r="G31" s="109">
        <v>36.577596010000001</v>
      </c>
      <c r="H31" s="109">
        <v>0.49469964700000002</v>
      </c>
      <c r="I31" s="109"/>
      <c r="J31" s="109"/>
      <c r="K31" s="109"/>
      <c r="L31" s="110">
        <v>1.01</v>
      </c>
      <c r="M31" s="110">
        <v>0</v>
      </c>
      <c r="N31" s="111">
        <v>9433333</v>
      </c>
    </row>
    <row r="32" spans="1:14" ht="24.95" customHeight="1" x14ac:dyDescent="0.25">
      <c r="A32" s="106" t="s">
        <v>25</v>
      </c>
      <c r="B32" s="107" t="s">
        <v>513</v>
      </c>
      <c r="C32" s="109">
        <v>115.9120731</v>
      </c>
      <c r="D32" s="109">
        <v>6.36058228</v>
      </c>
      <c r="E32" s="109">
        <v>29.003579779999999</v>
      </c>
      <c r="F32" s="109">
        <v>22.6429975</v>
      </c>
      <c r="G32" s="109">
        <v>67.309851050000006</v>
      </c>
      <c r="H32" s="109">
        <v>0.67846153799999998</v>
      </c>
      <c r="I32" s="109">
        <v>5.538461538</v>
      </c>
      <c r="J32" s="109"/>
      <c r="K32" s="109"/>
      <c r="L32" s="110">
        <v>24.95</v>
      </c>
      <c r="M32" s="110">
        <v>0</v>
      </c>
      <c r="N32" s="111">
        <v>14444444</v>
      </c>
    </row>
    <row r="33" spans="1:14" ht="24.95" customHeight="1" x14ac:dyDescent="0.25">
      <c r="A33" s="106" t="s">
        <v>331</v>
      </c>
      <c r="B33" s="107" t="s">
        <v>514</v>
      </c>
      <c r="C33" s="109">
        <v>601.86995769999999</v>
      </c>
      <c r="D33" s="109">
        <v>12.64883884</v>
      </c>
      <c r="E33" s="109">
        <v>61.973628679999997</v>
      </c>
      <c r="F33" s="109">
        <v>49.324789840000001</v>
      </c>
      <c r="G33" s="109">
        <v>201.4811143</v>
      </c>
      <c r="H33" s="109">
        <v>3.3425133690000002</v>
      </c>
      <c r="I33" s="109">
        <v>41.103208559999999</v>
      </c>
      <c r="J33" s="109">
        <v>0.964973262</v>
      </c>
      <c r="K33" s="109"/>
      <c r="L33" s="110">
        <v>3.01</v>
      </c>
      <c r="M33" s="110">
        <v>0</v>
      </c>
      <c r="N33" s="111">
        <v>20777778</v>
      </c>
    </row>
    <row r="34" spans="1:14" ht="24.95" customHeight="1" x14ac:dyDescent="0.25">
      <c r="A34" s="106" t="s">
        <v>185</v>
      </c>
      <c r="B34" s="107" t="s">
        <v>516</v>
      </c>
      <c r="C34" s="109">
        <v>740.48244629999999</v>
      </c>
      <c r="D34" s="109">
        <v>23.23144272</v>
      </c>
      <c r="E34" s="109"/>
      <c r="F34" s="109"/>
      <c r="G34" s="109">
        <v>95.305031330000006</v>
      </c>
      <c r="H34" s="109">
        <v>6.4879478830000004</v>
      </c>
      <c r="I34" s="109">
        <v>5.3237785019999997</v>
      </c>
      <c r="J34" s="109"/>
      <c r="K34" s="109"/>
      <c r="L34" s="110">
        <v>4.96</v>
      </c>
      <c r="M34" s="110">
        <v>1</v>
      </c>
      <c r="N34" s="111">
        <v>34111111</v>
      </c>
    </row>
    <row r="35" spans="1:14" ht="24.95" customHeight="1" x14ac:dyDescent="0.25">
      <c r="A35" s="106" t="s">
        <v>107</v>
      </c>
      <c r="B35" s="107" t="s">
        <v>514</v>
      </c>
      <c r="C35" s="109">
        <v>3265032.5060000001</v>
      </c>
      <c r="D35" s="109">
        <v>163088.30840000001</v>
      </c>
      <c r="E35" s="109">
        <v>574181.36089999997</v>
      </c>
      <c r="F35" s="109">
        <v>411093.05249999999</v>
      </c>
      <c r="G35" s="109">
        <v>4756262.0959999999</v>
      </c>
      <c r="H35" s="109"/>
      <c r="I35" s="109"/>
      <c r="J35" s="109"/>
      <c r="K35" s="109"/>
      <c r="L35" s="110">
        <v>80.2</v>
      </c>
      <c r="M35" s="110">
        <v>0</v>
      </c>
      <c r="N35" s="111">
        <v>493068</v>
      </c>
    </row>
    <row r="36" spans="1:14" ht="24.95" customHeight="1" x14ac:dyDescent="0.25">
      <c r="A36" s="106" t="s">
        <v>190</v>
      </c>
      <c r="B36" s="107" t="s">
        <v>513</v>
      </c>
      <c r="C36" s="109">
        <v>409.43585239999999</v>
      </c>
      <c r="D36" s="109">
        <v>5.2831282259999996</v>
      </c>
      <c r="E36" s="109">
        <v>56.76330875</v>
      </c>
      <c r="F36" s="109">
        <v>51.480180519999998</v>
      </c>
      <c r="G36" s="109">
        <v>41.791438450000001</v>
      </c>
      <c r="H36" s="109">
        <v>1.9950000000000001</v>
      </c>
      <c r="I36" s="109"/>
      <c r="J36" s="109"/>
      <c r="K36" s="109"/>
      <c r="L36" s="110">
        <v>2.02</v>
      </c>
      <c r="M36" s="110">
        <v>0</v>
      </c>
      <c r="N36" s="111">
        <v>4444444</v>
      </c>
    </row>
    <row r="37" spans="1:14" ht="24.95" customHeight="1" x14ac:dyDescent="0.25">
      <c r="A37" s="106" t="s">
        <v>268</v>
      </c>
      <c r="B37" s="107" t="s">
        <v>513</v>
      </c>
      <c r="C37" s="109">
        <v>905.07719259999999</v>
      </c>
      <c r="D37" s="109">
        <v>21.274495590000001</v>
      </c>
      <c r="E37" s="109"/>
      <c r="F37" s="109"/>
      <c r="G37" s="109">
        <v>45.610129690000001</v>
      </c>
      <c r="H37" s="109">
        <v>7.4842592589999999</v>
      </c>
      <c r="I37" s="109"/>
      <c r="J37" s="109"/>
      <c r="K37" s="109"/>
      <c r="L37" s="110">
        <v>1.62</v>
      </c>
      <c r="M37" s="110">
        <v>0</v>
      </c>
      <c r="N37" s="111">
        <v>12000000</v>
      </c>
    </row>
    <row r="38" spans="1:14" ht="24.95" customHeight="1" x14ac:dyDescent="0.25">
      <c r="A38" s="106" t="s">
        <v>196</v>
      </c>
      <c r="B38" s="107" t="s">
        <v>516</v>
      </c>
      <c r="C38" s="109">
        <v>12876.2701</v>
      </c>
      <c r="D38" s="109">
        <v>509.6123503</v>
      </c>
      <c r="E38" s="109">
        <v>2504.5448409999999</v>
      </c>
      <c r="F38" s="109">
        <v>1994.9324899999999</v>
      </c>
      <c r="G38" s="109">
        <v>12824.651830000001</v>
      </c>
      <c r="H38" s="109">
        <v>17.228758169999999</v>
      </c>
      <c r="I38" s="109">
        <v>88.793352940000005</v>
      </c>
      <c r="J38" s="109">
        <v>28.354248370000001</v>
      </c>
      <c r="K38" s="109">
        <v>22.692647059999999</v>
      </c>
      <c r="L38" s="110">
        <v>49.64</v>
      </c>
      <c r="M38" s="110">
        <v>1</v>
      </c>
      <c r="N38" s="111">
        <v>17000000</v>
      </c>
    </row>
    <row r="39" spans="1:14" ht="24.95" customHeight="1" x14ac:dyDescent="0.25">
      <c r="A39" s="106" t="s">
        <v>144</v>
      </c>
      <c r="B39" s="107" t="s">
        <v>514</v>
      </c>
      <c r="C39" s="109">
        <v>5142.9450969999998</v>
      </c>
      <c r="D39" s="109"/>
      <c r="E39" s="109"/>
      <c r="F39" s="109"/>
      <c r="G39" s="109">
        <v>6476.3019569999997</v>
      </c>
      <c r="H39" s="109"/>
      <c r="I39" s="109">
        <v>1.2707250000000001</v>
      </c>
      <c r="J39" s="109">
        <v>2.3940937500000001</v>
      </c>
      <c r="K39" s="109">
        <v>0.45739574999999999</v>
      </c>
      <c r="L39" s="110">
        <v>32</v>
      </c>
      <c r="M39" s="110">
        <v>0</v>
      </c>
      <c r="N39" s="111">
        <v>1333333333</v>
      </c>
    </row>
    <row r="40" spans="1:14" ht="24.95" customHeight="1" x14ac:dyDescent="0.25">
      <c r="A40" s="106" t="s">
        <v>238</v>
      </c>
      <c r="B40" s="107" t="s">
        <v>514</v>
      </c>
      <c r="C40" s="109">
        <v>6314.3996699999998</v>
      </c>
      <c r="D40" s="109">
        <v>279.63129509999999</v>
      </c>
      <c r="E40" s="109">
        <v>1662.425197</v>
      </c>
      <c r="F40" s="109">
        <v>1382.7939019999999</v>
      </c>
      <c r="G40" s="109">
        <v>2751.754821</v>
      </c>
      <c r="H40" s="109">
        <v>35.121359220000002</v>
      </c>
      <c r="I40" s="109">
        <v>11.02882282</v>
      </c>
      <c r="J40" s="109">
        <v>39.691747569999997</v>
      </c>
      <c r="K40" s="109">
        <v>4.7402912620000004</v>
      </c>
      <c r="L40" s="110">
        <v>35.869999999999997</v>
      </c>
      <c r="M40" s="110">
        <v>0</v>
      </c>
      <c r="N40" s="111">
        <v>45777778</v>
      </c>
    </row>
    <row r="41" spans="1:14" ht="24.95" customHeight="1" x14ac:dyDescent="0.25">
      <c r="A41" s="106" t="s">
        <v>120</v>
      </c>
      <c r="B41" s="107" t="s">
        <v>513</v>
      </c>
      <c r="C41" s="109">
        <v>755.0158136</v>
      </c>
      <c r="D41" s="109">
        <v>44.124810349999997</v>
      </c>
      <c r="E41" s="109"/>
      <c r="F41" s="109"/>
      <c r="G41" s="109">
        <v>130.03168579999999</v>
      </c>
      <c r="H41" s="109"/>
      <c r="I41" s="109"/>
      <c r="J41" s="109"/>
      <c r="K41" s="109"/>
      <c r="L41" s="110">
        <v>4.58</v>
      </c>
      <c r="M41" s="110">
        <v>0</v>
      </c>
      <c r="N41" s="111">
        <v>700055</v>
      </c>
    </row>
    <row r="42" spans="1:14" ht="24.95" customHeight="1" x14ac:dyDescent="0.25">
      <c r="A42" s="106" t="s">
        <v>67</v>
      </c>
      <c r="B42" s="107" t="s">
        <v>513</v>
      </c>
      <c r="C42" s="109">
        <v>359.395556</v>
      </c>
      <c r="D42" s="109">
        <v>6.9133149459999998</v>
      </c>
      <c r="E42" s="109">
        <v>43.614427579999997</v>
      </c>
      <c r="F42" s="109">
        <v>36.701112629999997</v>
      </c>
      <c r="G42" s="109">
        <v>17.044472249999998</v>
      </c>
      <c r="H42" s="109">
        <v>3.300838926</v>
      </c>
      <c r="I42" s="109"/>
      <c r="J42" s="109"/>
      <c r="K42" s="109"/>
      <c r="L42" s="110">
        <v>1.1599999999999999</v>
      </c>
      <c r="M42" s="110">
        <v>0</v>
      </c>
      <c r="N42" s="111">
        <v>66222222</v>
      </c>
    </row>
    <row r="43" spans="1:14" ht="24.95" customHeight="1" x14ac:dyDescent="0.25">
      <c r="A43" s="106" t="s">
        <v>424</v>
      </c>
      <c r="B43" s="107" t="s">
        <v>514</v>
      </c>
      <c r="C43" s="109">
        <v>2815.7302209999998</v>
      </c>
      <c r="D43" s="109">
        <v>175.160664</v>
      </c>
      <c r="E43" s="109">
        <v>490.54317250000003</v>
      </c>
      <c r="F43" s="109">
        <v>315.38250849999997</v>
      </c>
      <c r="G43" s="109">
        <v>235.9222666</v>
      </c>
      <c r="H43" s="109">
        <v>16.363387979999999</v>
      </c>
      <c r="I43" s="109"/>
      <c r="J43" s="109">
        <v>60.24590164</v>
      </c>
      <c r="K43" s="109"/>
      <c r="L43" s="110">
        <v>4.8899999999999997</v>
      </c>
      <c r="M43" s="110">
        <v>0</v>
      </c>
      <c r="N43" s="111">
        <v>4066667</v>
      </c>
    </row>
    <row r="44" spans="1:14" ht="24.95" customHeight="1" x14ac:dyDescent="0.25">
      <c r="A44" s="106" t="s">
        <v>44</v>
      </c>
      <c r="B44" s="107" t="s">
        <v>514</v>
      </c>
      <c r="C44" s="109">
        <v>8379.4928010000003</v>
      </c>
      <c r="D44" s="109"/>
      <c r="E44" s="109">
        <v>2105.8833880000002</v>
      </c>
      <c r="F44" s="109"/>
      <c r="G44" s="109">
        <v>4099.7391680000001</v>
      </c>
      <c r="H44" s="109">
        <v>44.43337408</v>
      </c>
      <c r="I44" s="109">
        <v>50.684596579999997</v>
      </c>
      <c r="J44" s="109">
        <v>29.853300730000001</v>
      </c>
      <c r="K44" s="109"/>
      <c r="L44" s="110">
        <v>37.630000000000003</v>
      </c>
      <c r="M44" s="110">
        <v>0</v>
      </c>
      <c r="N44" s="111">
        <v>4544444</v>
      </c>
    </row>
    <row r="45" spans="1:14" ht="24.95" customHeight="1" x14ac:dyDescent="0.25">
      <c r="A45" s="106" t="s">
        <v>164</v>
      </c>
      <c r="B45" s="107" t="s">
        <v>514</v>
      </c>
      <c r="C45" s="109">
        <v>1291.9070610000001</v>
      </c>
      <c r="D45" s="109">
        <v>56.781350080000003</v>
      </c>
      <c r="E45" s="109">
        <v>185.98585449999999</v>
      </c>
      <c r="F45" s="109">
        <v>129.20450439999999</v>
      </c>
      <c r="G45" s="109">
        <v>225.4898589</v>
      </c>
      <c r="H45" s="109">
        <v>13.37912088</v>
      </c>
      <c r="I45" s="109">
        <v>5.5667189949999996</v>
      </c>
      <c r="J45" s="109"/>
      <c r="K45" s="109"/>
      <c r="L45" s="110">
        <v>4.54</v>
      </c>
      <c r="M45" s="110">
        <v>0</v>
      </c>
      <c r="N45" s="111">
        <v>20222222</v>
      </c>
    </row>
    <row r="46" spans="1:14" ht="24.95" customHeight="1" x14ac:dyDescent="0.25">
      <c r="A46" s="106" t="s">
        <v>4</v>
      </c>
      <c r="B46" s="107" t="s">
        <v>515</v>
      </c>
      <c r="C46" s="109">
        <v>13483.562980000001</v>
      </c>
      <c r="D46" s="109">
        <v>567.40478040000005</v>
      </c>
      <c r="E46" s="109">
        <v>4790.8231900000001</v>
      </c>
      <c r="F46" s="109">
        <v>4223.4184100000002</v>
      </c>
      <c r="G46" s="109">
        <v>8926.7855930000005</v>
      </c>
      <c r="H46" s="109"/>
      <c r="I46" s="109"/>
      <c r="J46" s="109"/>
      <c r="K46" s="109"/>
      <c r="L46" s="110">
        <v>53.98</v>
      </c>
      <c r="M46" s="110">
        <v>0</v>
      </c>
      <c r="N46" s="111">
        <v>4344444</v>
      </c>
    </row>
    <row r="47" spans="1:14" ht="24.95" customHeight="1" x14ac:dyDescent="0.25">
      <c r="A47" s="106" t="s">
        <v>312</v>
      </c>
      <c r="B47" s="107" t="s">
        <v>514</v>
      </c>
      <c r="C47" s="109">
        <v>5884.5180680000003</v>
      </c>
      <c r="D47" s="109">
        <v>717.28850460000001</v>
      </c>
      <c r="E47" s="109"/>
      <c r="F47" s="109"/>
      <c r="G47" s="109"/>
      <c r="H47" s="109"/>
      <c r="I47" s="109">
        <v>5.4545454549999999</v>
      </c>
      <c r="J47" s="109"/>
      <c r="K47" s="109"/>
      <c r="L47" s="110">
        <v>17.91</v>
      </c>
      <c r="M47" s="110">
        <v>0</v>
      </c>
      <c r="N47" s="111">
        <v>11000000</v>
      </c>
    </row>
    <row r="48" spans="1:14" ht="24.95" customHeight="1" x14ac:dyDescent="0.25">
      <c r="A48" s="106" t="s">
        <v>396</v>
      </c>
      <c r="B48" s="107" t="s">
        <v>515</v>
      </c>
      <c r="C48" s="109">
        <v>21868.111929999999</v>
      </c>
      <c r="D48" s="109">
        <v>1463.804396</v>
      </c>
      <c r="E48" s="109">
        <v>10540.45765</v>
      </c>
      <c r="F48" s="109">
        <v>9076.6532540000007</v>
      </c>
      <c r="G48" s="109">
        <v>55327.670259999999</v>
      </c>
      <c r="H48" s="109"/>
      <c r="I48" s="109"/>
      <c r="J48" s="109"/>
      <c r="K48" s="109"/>
      <c r="L48" s="110">
        <v>52.67</v>
      </c>
      <c r="M48" s="110">
        <v>0</v>
      </c>
      <c r="N48" s="111">
        <v>1100000</v>
      </c>
    </row>
    <row r="49" spans="1:14" ht="24.95" customHeight="1" x14ac:dyDescent="0.25">
      <c r="A49" s="106" t="s">
        <v>286</v>
      </c>
      <c r="B49" s="107" t="s">
        <v>516</v>
      </c>
      <c r="C49" s="109">
        <v>19559.472949999999</v>
      </c>
      <c r="D49" s="109">
        <v>800.63824480000005</v>
      </c>
      <c r="E49" s="109">
        <v>6441.2250400000003</v>
      </c>
      <c r="F49" s="109">
        <v>5640.5867950000002</v>
      </c>
      <c r="G49" s="109">
        <v>9008.7572080000009</v>
      </c>
      <c r="H49" s="109"/>
      <c r="I49" s="109"/>
      <c r="J49" s="109"/>
      <c r="K49" s="109"/>
      <c r="L49" s="110">
        <v>65.98</v>
      </c>
      <c r="M49" s="110">
        <v>1</v>
      </c>
      <c r="N49" s="111">
        <v>10333333</v>
      </c>
    </row>
    <row r="50" spans="1:14" ht="24.95" customHeight="1" x14ac:dyDescent="0.25">
      <c r="A50" s="106" t="s">
        <v>227</v>
      </c>
      <c r="B50" s="107" t="s">
        <v>516</v>
      </c>
      <c r="C50" s="109">
        <v>58578.578679999999</v>
      </c>
      <c r="D50" s="109">
        <v>4733.832574</v>
      </c>
      <c r="E50" s="109">
        <v>23376.516250000001</v>
      </c>
      <c r="F50" s="109">
        <v>18642.683679999998</v>
      </c>
      <c r="G50" s="109">
        <v>108005.42600000001</v>
      </c>
      <c r="H50" s="109"/>
      <c r="I50" s="109"/>
      <c r="J50" s="109"/>
      <c r="K50" s="109"/>
      <c r="L50" s="110">
        <v>89.44</v>
      </c>
      <c r="M50" s="110">
        <v>1</v>
      </c>
      <c r="N50" s="111">
        <v>5533333</v>
      </c>
    </row>
    <row r="51" spans="1:14" ht="24.95" customHeight="1" x14ac:dyDescent="0.25">
      <c r="A51" s="106" t="s">
        <v>246</v>
      </c>
      <c r="B51" s="107" t="s">
        <v>514</v>
      </c>
      <c r="C51" s="109">
        <v>1393.6798980000001</v>
      </c>
      <c r="D51" s="109">
        <v>98.371734230000001</v>
      </c>
      <c r="E51" s="109"/>
      <c r="F51" s="109"/>
      <c r="G51" s="109">
        <v>389.27568539999999</v>
      </c>
      <c r="H51" s="109"/>
      <c r="I51" s="109"/>
      <c r="J51" s="109">
        <v>476.19130330000002</v>
      </c>
      <c r="K51" s="109"/>
      <c r="L51" s="110">
        <v>5.68</v>
      </c>
      <c r="M51" s="110">
        <v>0</v>
      </c>
      <c r="N51" s="111">
        <v>831599</v>
      </c>
    </row>
    <row r="52" spans="1:14" ht="24.95" customHeight="1" x14ac:dyDescent="0.25">
      <c r="A52" s="106" t="s">
        <v>420</v>
      </c>
      <c r="B52" s="107" t="s">
        <v>514</v>
      </c>
      <c r="C52" s="109">
        <v>6741.5484219999998</v>
      </c>
      <c r="D52" s="109"/>
      <c r="E52" s="109">
        <v>1601.0753749999999</v>
      </c>
      <c r="F52" s="109"/>
      <c r="G52" s="109">
        <v>3551.224361</v>
      </c>
      <c r="H52" s="109">
        <v>14.019543240000001</v>
      </c>
      <c r="I52" s="109"/>
      <c r="J52" s="109"/>
      <c r="K52" s="109"/>
      <c r="L52" s="110">
        <v>48.74</v>
      </c>
      <c r="M52" s="110">
        <v>0</v>
      </c>
      <c r="N52" s="111">
        <v>71329</v>
      </c>
    </row>
    <row r="53" spans="1:14" ht="24.95" customHeight="1" x14ac:dyDescent="0.25">
      <c r="A53" s="106" t="s">
        <v>99</v>
      </c>
      <c r="B53" s="107" t="s">
        <v>514</v>
      </c>
      <c r="C53" s="109">
        <v>5525.1555630000003</v>
      </c>
      <c r="D53" s="109">
        <v>113.33420099999999</v>
      </c>
      <c r="E53" s="109">
        <v>819.89261380000005</v>
      </c>
      <c r="F53" s="109">
        <v>706.55841280000004</v>
      </c>
      <c r="G53" s="109">
        <v>1265.8072279999999</v>
      </c>
      <c r="H53" s="109">
        <v>8.223323615</v>
      </c>
      <c r="I53" s="109">
        <v>15.16326531</v>
      </c>
      <c r="J53" s="109">
        <v>26.08163265</v>
      </c>
      <c r="K53" s="109"/>
      <c r="L53" s="110">
        <v>31.9</v>
      </c>
      <c r="M53" s="110">
        <v>0</v>
      </c>
      <c r="N53" s="111">
        <v>9800000</v>
      </c>
    </row>
    <row r="54" spans="1:14" ht="24.95" customHeight="1" x14ac:dyDescent="0.25">
      <c r="A54" s="106" t="s">
        <v>2</v>
      </c>
      <c r="B54" s="107" t="s">
        <v>514</v>
      </c>
      <c r="C54" s="109">
        <v>5073.6763140000003</v>
      </c>
      <c r="D54" s="109">
        <v>212.59228039999999</v>
      </c>
      <c r="E54" s="109"/>
      <c r="F54" s="109"/>
      <c r="G54" s="109">
        <v>1229.4500869999999</v>
      </c>
      <c r="H54" s="109">
        <v>26.35522388</v>
      </c>
      <c r="I54" s="109">
        <v>8.0932835819999998</v>
      </c>
      <c r="J54" s="109">
        <v>25.723880600000001</v>
      </c>
      <c r="K54" s="109"/>
      <c r="L54" s="110">
        <v>26.7</v>
      </c>
      <c r="M54" s="110">
        <v>0</v>
      </c>
      <c r="N54" s="111">
        <v>14888889</v>
      </c>
    </row>
    <row r="55" spans="1:14" ht="24.95" customHeight="1" x14ac:dyDescent="0.25">
      <c r="A55" s="106" t="s">
        <v>395</v>
      </c>
      <c r="B55" s="107" t="s">
        <v>514</v>
      </c>
      <c r="C55" s="109">
        <v>2712.47136</v>
      </c>
      <c r="D55" s="109">
        <v>103.5008547</v>
      </c>
      <c r="E55" s="109">
        <v>811.98748520000004</v>
      </c>
      <c r="F55" s="109">
        <v>708.48663050000005</v>
      </c>
      <c r="G55" s="109">
        <v>934.41377950000003</v>
      </c>
      <c r="H55" s="109">
        <v>18.916958279999999</v>
      </c>
      <c r="I55" s="109">
        <v>4.7483176309999999</v>
      </c>
      <c r="J55" s="109">
        <v>8.2974427990000006</v>
      </c>
      <c r="K55" s="109">
        <v>2.8768506060000001</v>
      </c>
      <c r="L55" s="110">
        <v>22.49</v>
      </c>
      <c r="M55" s="110">
        <v>0</v>
      </c>
      <c r="N55" s="111">
        <v>82555556</v>
      </c>
    </row>
    <row r="56" spans="1:14" ht="24.95" customHeight="1" x14ac:dyDescent="0.25">
      <c r="A56" s="106" t="s">
        <v>406</v>
      </c>
      <c r="B56" s="107" t="s">
        <v>514</v>
      </c>
      <c r="C56" s="109">
        <v>3712.0665439999998</v>
      </c>
      <c r="D56" s="109">
        <v>127.95815090000001</v>
      </c>
      <c r="E56" s="109">
        <v>751.15698880000002</v>
      </c>
      <c r="F56" s="109">
        <v>623.19883789999994</v>
      </c>
      <c r="G56" s="109">
        <v>1566.453229</v>
      </c>
      <c r="H56" s="109">
        <v>33.273897060000003</v>
      </c>
      <c r="I56" s="109">
        <v>0.49632352899999999</v>
      </c>
      <c r="J56" s="109"/>
      <c r="K56" s="109"/>
      <c r="L56" s="110">
        <v>15.75</v>
      </c>
      <c r="M56" s="110">
        <v>0</v>
      </c>
      <c r="N56" s="111">
        <v>6044444</v>
      </c>
    </row>
    <row r="57" spans="1:14" ht="24.95" customHeight="1" x14ac:dyDescent="0.25">
      <c r="A57" s="106" t="s">
        <v>16</v>
      </c>
      <c r="B57" s="107" t="s">
        <v>515</v>
      </c>
      <c r="C57" s="109">
        <v>18636.607090000001</v>
      </c>
      <c r="D57" s="109"/>
      <c r="E57" s="109">
        <v>995.65576380000005</v>
      </c>
      <c r="F57" s="109"/>
      <c r="G57" s="109">
        <v>1595.98929</v>
      </c>
      <c r="H57" s="109"/>
      <c r="I57" s="109"/>
      <c r="J57" s="109"/>
      <c r="K57" s="109"/>
      <c r="L57" s="110">
        <v>8.17</v>
      </c>
      <c r="M57" s="110">
        <v>0</v>
      </c>
      <c r="N57" s="111">
        <v>730691</v>
      </c>
    </row>
    <row r="58" spans="1:14" ht="24.95" customHeight="1" x14ac:dyDescent="0.25">
      <c r="A58" s="106" t="s">
        <v>182</v>
      </c>
      <c r="B58" s="107" t="s">
        <v>513</v>
      </c>
      <c r="C58" s="109">
        <v>372.01418690000003</v>
      </c>
      <c r="D58" s="109">
        <v>7.912741756</v>
      </c>
      <c r="E58" s="109"/>
      <c r="F58" s="109"/>
      <c r="G58" s="109">
        <v>71.57549856</v>
      </c>
      <c r="H58" s="109"/>
      <c r="I58" s="109"/>
      <c r="J58" s="109"/>
      <c r="K58" s="109"/>
      <c r="L58" s="110">
        <v>0.68</v>
      </c>
      <c r="M58" s="110">
        <v>0</v>
      </c>
      <c r="N58" s="111">
        <v>4700000</v>
      </c>
    </row>
    <row r="59" spans="1:14" ht="24.95" customHeight="1" x14ac:dyDescent="0.25">
      <c r="A59" s="106" t="s">
        <v>34</v>
      </c>
      <c r="B59" s="107" t="s">
        <v>516</v>
      </c>
      <c r="C59" s="109">
        <v>17174.567319999998</v>
      </c>
      <c r="D59" s="109">
        <v>903.4672554</v>
      </c>
      <c r="E59" s="109">
        <v>340.13075600000002</v>
      </c>
      <c r="F59" s="109">
        <v>-563.33649939999998</v>
      </c>
      <c r="G59" s="109">
        <v>893.74832040000001</v>
      </c>
      <c r="H59" s="109"/>
      <c r="I59" s="109"/>
      <c r="J59" s="109"/>
      <c r="K59" s="109"/>
      <c r="L59" s="110">
        <v>73.930000000000007</v>
      </c>
      <c r="M59" s="110">
        <v>1</v>
      </c>
      <c r="N59" s="111">
        <v>1300000</v>
      </c>
    </row>
    <row r="60" spans="1:14" ht="24.95" customHeight="1" x14ac:dyDescent="0.25">
      <c r="A60" s="106" t="s">
        <v>314</v>
      </c>
      <c r="B60" s="107" t="s">
        <v>513</v>
      </c>
      <c r="C60" s="109">
        <v>415.23908089999998</v>
      </c>
      <c r="D60" s="109">
        <v>20.601048899999999</v>
      </c>
      <c r="E60" s="109">
        <v>45.210768129999998</v>
      </c>
      <c r="F60" s="109">
        <v>24.60971923</v>
      </c>
      <c r="G60" s="109">
        <v>82.904171140000003</v>
      </c>
      <c r="H60" s="109"/>
      <c r="I60" s="109">
        <v>4.5569619999999998E-2</v>
      </c>
      <c r="J60" s="109"/>
      <c r="K60" s="109"/>
      <c r="L60" s="110">
        <v>1.0900000000000001</v>
      </c>
      <c r="M60" s="110">
        <v>0</v>
      </c>
      <c r="N60" s="111">
        <v>87777778</v>
      </c>
    </row>
    <row r="61" spans="1:14" ht="24.95" customHeight="1" x14ac:dyDescent="0.25">
      <c r="A61" s="106" t="s">
        <v>307</v>
      </c>
      <c r="B61" s="107" t="s">
        <v>515</v>
      </c>
      <c r="C61" s="109">
        <v>48110.002760000003</v>
      </c>
      <c r="D61" s="109"/>
      <c r="E61" s="109"/>
      <c r="F61" s="109"/>
      <c r="G61" s="109"/>
      <c r="H61" s="109"/>
      <c r="I61" s="109"/>
      <c r="J61" s="109"/>
      <c r="K61" s="109"/>
      <c r="L61" s="110">
        <v>80.22</v>
      </c>
      <c r="M61" s="110">
        <v>0</v>
      </c>
      <c r="N61" s="111">
        <v>48479</v>
      </c>
    </row>
    <row r="62" spans="1:14" ht="24.95" customHeight="1" x14ac:dyDescent="0.25">
      <c r="A62" s="106" t="s">
        <v>362</v>
      </c>
      <c r="B62" s="107" t="s">
        <v>514</v>
      </c>
      <c r="C62" s="109">
        <v>4299.7051380000003</v>
      </c>
      <c r="D62" s="109">
        <v>206.01127059999999</v>
      </c>
      <c r="E62" s="109">
        <v>1130.9686409999999</v>
      </c>
      <c r="F62" s="109">
        <v>924.95737050000002</v>
      </c>
      <c r="G62" s="109">
        <v>3462.7897619999999</v>
      </c>
      <c r="H62" s="109">
        <v>29.93313229</v>
      </c>
      <c r="I62" s="109"/>
      <c r="J62" s="109"/>
      <c r="K62" s="109"/>
      <c r="L62" s="110">
        <v>23.46</v>
      </c>
      <c r="M62" s="110">
        <v>0</v>
      </c>
      <c r="N62" s="111">
        <v>858395</v>
      </c>
    </row>
    <row r="63" spans="1:14" ht="24.95" customHeight="1" x14ac:dyDescent="0.25">
      <c r="A63" s="106" t="s">
        <v>355</v>
      </c>
      <c r="B63" s="107" t="s">
        <v>516</v>
      </c>
      <c r="C63" s="109">
        <v>47654.969069999999</v>
      </c>
      <c r="D63" s="109">
        <v>3007.1238579999999</v>
      </c>
      <c r="E63" s="109">
        <v>18222.14028</v>
      </c>
      <c r="F63" s="109">
        <v>15215.01642</v>
      </c>
      <c r="G63" s="109">
        <v>41028.470430000001</v>
      </c>
      <c r="H63" s="109"/>
      <c r="I63" s="109"/>
      <c r="J63" s="109"/>
      <c r="K63" s="109"/>
      <c r="L63" s="110">
        <v>86.22</v>
      </c>
      <c r="M63" s="110">
        <v>1</v>
      </c>
      <c r="N63" s="111">
        <v>5366667</v>
      </c>
    </row>
    <row r="64" spans="1:14" ht="24.95" customHeight="1" x14ac:dyDescent="0.25">
      <c r="A64" s="106" t="s">
        <v>403</v>
      </c>
      <c r="B64" s="107" t="s">
        <v>516</v>
      </c>
      <c r="C64" s="109">
        <v>41316.486230000002</v>
      </c>
      <c r="D64" s="109">
        <v>2290.2625469999998</v>
      </c>
      <c r="E64" s="109">
        <v>19591.23935</v>
      </c>
      <c r="F64" s="109">
        <v>17300.9768</v>
      </c>
      <c r="G64" s="109">
        <v>38565.179170000003</v>
      </c>
      <c r="H64" s="109"/>
      <c r="I64" s="109"/>
      <c r="J64" s="109"/>
      <c r="K64" s="109"/>
      <c r="L64" s="110">
        <v>73.05</v>
      </c>
      <c r="M64" s="110">
        <v>1</v>
      </c>
      <c r="N64" s="111">
        <v>65000000</v>
      </c>
    </row>
    <row r="65" spans="1:14" ht="24.95" customHeight="1" x14ac:dyDescent="0.25">
      <c r="A65" s="106" t="s">
        <v>273</v>
      </c>
      <c r="B65" s="107" t="s">
        <v>514</v>
      </c>
      <c r="C65" s="109">
        <v>9711.8015510000005</v>
      </c>
      <c r="D65" s="109"/>
      <c r="E65" s="109"/>
      <c r="F65" s="109"/>
      <c r="G65" s="109">
        <v>1083.4560200000001</v>
      </c>
      <c r="H65" s="109">
        <v>34.956834530000002</v>
      </c>
      <c r="I65" s="109"/>
      <c r="J65" s="109">
        <v>2.5251798559999998</v>
      </c>
      <c r="K65" s="109"/>
      <c r="L65" s="110">
        <v>7.45</v>
      </c>
      <c r="M65" s="110">
        <v>0</v>
      </c>
      <c r="N65" s="111">
        <v>1544444</v>
      </c>
    </row>
    <row r="66" spans="1:14" ht="24.95" customHeight="1" x14ac:dyDescent="0.25">
      <c r="A66" s="106" t="s">
        <v>421</v>
      </c>
      <c r="B66" s="107" t="s">
        <v>513</v>
      </c>
      <c r="C66" s="109">
        <v>516.07149100000004</v>
      </c>
      <c r="D66" s="109">
        <v>15.52730744</v>
      </c>
      <c r="E66" s="109"/>
      <c r="F66" s="109"/>
      <c r="G66" s="109">
        <v>73.26188732</v>
      </c>
      <c r="H66" s="109">
        <v>2.3026315789999998</v>
      </c>
      <c r="I66" s="109"/>
      <c r="J66" s="109"/>
      <c r="K66" s="109"/>
      <c r="L66" s="110">
        <v>9.7799999999999994</v>
      </c>
      <c r="M66" s="110">
        <v>0</v>
      </c>
      <c r="N66" s="111">
        <v>1688889</v>
      </c>
    </row>
    <row r="67" spans="1:14" ht="24.95" customHeight="1" x14ac:dyDescent="0.25">
      <c r="A67" s="106" t="s">
        <v>188</v>
      </c>
      <c r="B67" s="107" t="s">
        <v>514</v>
      </c>
      <c r="C67" s="109">
        <v>3314.8172709999999</v>
      </c>
      <c r="D67" s="109">
        <v>91.278907750000002</v>
      </c>
      <c r="E67" s="109">
        <v>849.25410120000004</v>
      </c>
      <c r="F67" s="109">
        <v>757.97519339999997</v>
      </c>
      <c r="G67" s="109">
        <v>1143.487785</v>
      </c>
      <c r="H67" s="109">
        <v>30.109915010000002</v>
      </c>
      <c r="I67" s="109">
        <v>49.596519630000003</v>
      </c>
      <c r="J67" s="109">
        <v>48.73937677</v>
      </c>
      <c r="K67" s="109">
        <v>110.90651560000001</v>
      </c>
      <c r="L67" s="110">
        <v>25.94</v>
      </c>
      <c r="M67" s="110">
        <v>0</v>
      </c>
      <c r="N67" s="111">
        <v>3922222</v>
      </c>
    </row>
    <row r="68" spans="1:14" ht="24.95" customHeight="1" x14ac:dyDescent="0.25">
      <c r="A68" s="106" t="s">
        <v>39</v>
      </c>
      <c r="B68" s="107" t="s">
        <v>516</v>
      </c>
      <c r="C68" s="109">
        <v>43220.239829999999</v>
      </c>
      <c r="D68" s="109">
        <v>2014.1298589999999</v>
      </c>
      <c r="E68" s="109">
        <v>12585.610420000001</v>
      </c>
      <c r="F68" s="109">
        <v>10571.48056</v>
      </c>
      <c r="G68" s="109">
        <v>38920.044470000001</v>
      </c>
      <c r="H68" s="109"/>
      <c r="I68" s="109"/>
      <c r="J68" s="109"/>
      <c r="K68" s="109"/>
      <c r="L68" s="110">
        <v>80.03</v>
      </c>
      <c r="M68" s="110">
        <v>1</v>
      </c>
      <c r="N68" s="111">
        <v>81666667</v>
      </c>
    </row>
    <row r="69" spans="1:14" ht="24.95" customHeight="1" x14ac:dyDescent="0.25">
      <c r="A69" s="106" t="s">
        <v>245</v>
      </c>
      <c r="B69" s="107" t="s">
        <v>514</v>
      </c>
      <c r="C69" s="109">
        <v>1381.252845</v>
      </c>
      <c r="D69" s="109">
        <v>85.274182449999998</v>
      </c>
      <c r="E69" s="109">
        <v>260.96143519999998</v>
      </c>
      <c r="F69" s="109">
        <v>175.68725280000001</v>
      </c>
      <c r="G69" s="109">
        <v>221.4925265</v>
      </c>
      <c r="H69" s="109">
        <v>18.56363636</v>
      </c>
      <c r="I69" s="109">
        <v>17.59090909</v>
      </c>
      <c r="J69" s="109"/>
      <c r="K69" s="109">
        <v>5.1545454550000001</v>
      </c>
      <c r="L69" s="110">
        <v>8.32</v>
      </c>
      <c r="M69" s="110">
        <v>0</v>
      </c>
      <c r="N69" s="111">
        <v>24444444</v>
      </c>
    </row>
    <row r="70" spans="1:14" ht="24.95" customHeight="1" x14ac:dyDescent="0.25">
      <c r="A70" s="106" t="s">
        <v>346</v>
      </c>
      <c r="B70" s="107" t="s">
        <v>516</v>
      </c>
      <c r="C70" s="109">
        <v>25267.29681</v>
      </c>
      <c r="D70" s="109"/>
      <c r="E70" s="109">
        <v>12790.3778</v>
      </c>
      <c r="F70" s="109"/>
      <c r="G70" s="109">
        <v>25797.29941</v>
      </c>
      <c r="H70" s="109"/>
      <c r="I70" s="109"/>
      <c r="J70" s="109"/>
      <c r="K70" s="109"/>
      <c r="L70" s="110">
        <v>46.99</v>
      </c>
      <c r="M70" s="110">
        <v>1</v>
      </c>
      <c r="N70" s="111">
        <v>11000000</v>
      </c>
    </row>
    <row r="71" spans="1:14" ht="24.95" customHeight="1" x14ac:dyDescent="0.25">
      <c r="A71" s="106" t="s">
        <v>240</v>
      </c>
      <c r="B71" s="107" t="s">
        <v>514</v>
      </c>
      <c r="C71" s="109">
        <v>7768.9930459999996</v>
      </c>
      <c r="D71" s="109"/>
      <c r="E71" s="109">
        <v>1477.569027</v>
      </c>
      <c r="F71" s="109"/>
      <c r="G71" s="109">
        <v>5692.2895410000001</v>
      </c>
      <c r="H71" s="109"/>
      <c r="I71" s="109">
        <v>58.007409670000001</v>
      </c>
      <c r="J71" s="109"/>
      <c r="K71" s="109"/>
      <c r="L71" s="110">
        <v>28.03</v>
      </c>
      <c r="M71" s="110">
        <v>0</v>
      </c>
      <c r="N71" s="111">
        <v>104728</v>
      </c>
    </row>
    <row r="72" spans="1:14" ht="24.95" customHeight="1" x14ac:dyDescent="0.25">
      <c r="A72" s="106" t="s">
        <v>239</v>
      </c>
      <c r="B72" s="107" t="s">
        <v>514</v>
      </c>
      <c r="C72" s="109">
        <v>3115.6600389999999</v>
      </c>
      <c r="D72" s="109">
        <v>92.270806160000006</v>
      </c>
      <c r="E72" s="109">
        <v>390.4476616</v>
      </c>
      <c r="F72" s="109">
        <v>298.17685549999999</v>
      </c>
      <c r="G72" s="109">
        <v>898.08187129999999</v>
      </c>
      <c r="H72" s="109">
        <v>22.331818179999999</v>
      </c>
      <c r="I72" s="109">
        <v>16.816558440000001</v>
      </c>
      <c r="J72" s="109">
        <v>8.1818181820000007</v>
      </c>
      <c r="K72" s="109">
        <v>0.45681818200000002</v>
      </c>
      <c r="L72" s="110">
        <v>12.59</v>
      </c>
      <c r="M72" s="110">
        <v>0</v>
      </c>
      <c r="N72" s="111">
        <v>14666667</v>
      </c>
    </row>
    <row r="73" spans="1:14" ht="24.95" customHeight="1" x14ac:dyDescent="0.25">
      <c r="A73" s="106" t="s">
        <v>46</v>
      </c>
      <c r="B73" s="107" t="s">
        <v>513</v>
      </c>
      <c r="C73" s="109">
        <v>466.08069849999998</v>
      </c>
      <c r="D73" s="109">
        <v>14.309772730000001</v>
      </c>
      <c r="E73" s="109"/>
      <c r="F73" s="109"/>
      <c r="G73" s="109">
        <v>36.570901759999998</v>
      </c>
      <c r="H73" s="109">
        <v>10.086956519999999</v>
      </c>
      <c r="I73" s="109"/>
      <c r="J73" s="109">
        <v>14.46916077</v>
      </c>
      <c r="K73" s="109"/>
      <c r="L73" s="110">
        <v>1.1499999999999999</v>
      </c>
      <c r="M73" s="110">
        <v>0</v>
      </c>
      <c r="N73" s="111">
        <v>10988889</v>
      </c>
    </row>
    <row r="74" spans="1:14" ht="24.95" customHeight="1" x14ac:dyDescent="0.25">
      <c r="A74" s="106" t="s">
        <v>69</v>
      </c>
      <c r="B74" s="107" t="s">
        <v>513</v>
      </c>
      <c r="C74" s="109">
        <v>554.49957229999995</v>
      </c>
      <c r="D74" s="109">
        <v>11.27537452</v>
      </c>
      <c r="E74" s="109"/>
      <c r="F74" s="109"/>
      <c r="G74" s="109">
        <v>43.849053210000001</v>
      </c>
      <c r="H74" s="109">
        <v>9.8716216219999993</v>
      </c>
      <c r="I74" s="109"/>
      <c r="J74" s="109"/>
      <c r="K74" s="109"/>
      <c r="L74" s="110">
        <v>2.6</v>
      </c>
      <c r="M74" s="110">
        <v>0</v>
      </c>
      <c r="N74" s="111">
        <v>1644444</v>
      </c>
    </row>
    <row r="75" spans="1:14" ht="24.95" customHeight="1" x14ac:dyDescent="0.25">
      <c r="A75" s="106" t="s">
        <v>272</v>
      </c>
      <c r="B75" s="107" t="s">
        <v>514</v>
      </c>
      <c r="C75" s="109">
        <v>3194.3870270000002</v>
      </c>
      <c r="D75" s="109">
        <v>120.5819877</v>
      </c>
      <c r="E75" s="109"/>
      <c r="F75" s="109"/>
      <c r="G75" s="109">
        <v>1262.5919819999999</v>
      </c>
      <c r="H75" s="109">
        <v>3.8343733580000001</v>
      </c>
      <c r="I75" s="109"/>
      <c r="J75" s="109"/>
      <c r="K75" s="109"/>
      <c r="L75" s="110">
        <v>27.77</v>
      </c>
      <c r="M75" s="110">
        <v>0</v>
      </c>
      <c r="N75" s="111">
        <v>753419</v>
      </c>
    </row>
    <row r="76" spans="1:14" ht="24.95" customHeight="1" x14ac:dyDescent="0.25">
      <c r="A76" s="106" t="s">
        <v>20</v>
      </c>
      <c r="B76" s="107" t="s">
        <v>513</v>
      </c>
      <c r="C76" s="109">
        <v>722.32977359999995</v>
      </c>
      <c r="D76" s="109"/>
      <c r="E76" s="109"/>
      <c r="F76" s="109"/>
      <c r="G76" s="109">
        <v>115.2648274</v>
      </c>
      <c r="H76" s="109">
        <v>5.1227678570000004</v>
      </c>
      <c r="I76" s="109">
        <v>5.7254464289999998</v>
      </c>
      <c r="J76" s="109">
        <v>5.7254464289999998</v>
      </c>
      <c r="K76" s="109">
        <v>0.100446429</v>
      </c>
      <c r="L76" s="110">
        <v>8.76</v>
      </c>
      <c r="M76" s="110">
        <v>0</v>
      </c>
      <c r="N76" s="111">
        <v>9955556</v>
      </c>
    </row>
    <row r="77" spans="1:14" ht="24.95" customHeight="1" x14ac:dyDescent="0.25">
      <c r="A77" s="106" t="s">
        <v>3</v>
      </c>
      <c r="B77" s="107" t="s">
        <v>514</v>
      </c>
      <c r="C77" s="109">
        <v>2157.8923089999998</v>
      </c>
      <c r="D77" s="109">
        <v>126.77466269999999</v>
      </c>
      <c r="E77" s="109">
        <v>491.93010629999998</v>
      </c>
      <c r="F77" s="109">
        <v>365.15544360000001</v>
      </c>
      <c r="G77" s="109">
        <v>1098.089788</v>
      </c>
      <c r="H77" s="109">
        <v>24.378338280000001</v>
      </c>
      <c r="I77" s="109">
        <v>45.293768550000003</v>
      </c>
      <c r="J77" s="109">
        <v>56.100890210000003</v>
      </c>
      <c r="K77" s="109"/>
      <c r="L77" s="110">
        <v>13.18</v>
      </c>
      <c r="M77" s="110">
        <v>0</v>
      </c>
      <c r="N77" s="111">
        <v>7488889</v>
      </c>
    </row>
    <row r="78" spans="1:14" ht="24.95" customHeight="1" x14ac:dyDescent="0.25">
      <c r="A78" s="106" t="s">
        <v>192</v>
      </c>
      <c r="B78" s="107" t="s">
        <v>515</v>
      </c>
      <c r="C78" s="109">
        <v>34797.28484</v>
      </c>
      <c r="D78" s="109">
        <v>1265.083901</v>
      </c>
      <c r="E78" s="109">
        <v>6056.724056</v>
      </c>
      <c r="F78" s="109">
        <v>4791.6401539999997</v>
      </c>
      <c r="G78" s="109">
        <v>63145.508840000002</v>
      </c>
      <c r="H78" s="109"/>
      <c r="I78" s="109"/>
      <c r="J78" s="109"/>
      <c r="K78" s="109"/>
      <c r="L78" s="110">
        <v>69.73</v>
      </c>
      <c r="M78" s="110">
        <v>0</v>
      </c>
      <c r="N78" s="111">
        <v>7055556</v>
      </c>
    </row>
    <row r="79" spans="1:14" ht="24.95" customHeight="1" x14ac:dyDescent="0.25">
      <c r="A79" s="106" t="s">
        <v>200</v>
      </c>
      <c r="B79" s="107" t="s">
        <v>516</v>
      </c>
      <c r="C79" s="109">
        <v>13357.71509</v>
      </c>
      <c r="D79" s="109">
        <v>669.01514910000003</v>
      </c>
      <c r="E79" s="109">
        <v>5997.8058309999997</v>
      </c>
      <c r="F79" s="109">
        <v>5328.7906819999998</v>
      </c>
      <c r="G79" s="109">
        <v>6934.3026049999999</v>
      </c>
      <c r="H79" s="109"/>
      <c r="I79" s="109"/>
      <c r="J79" s="109"/>
      <c r="K79" s="109"/>
      <c r="L79" s="110">
        <v>63.97</v>
      </c>
      <c r="M79" s="110">
        <v>1</v>
      </c>
      <c r="N79" s="111">
        <v>9966667</v>
      </c>
    </row>
    <row r="80" spans="1:14" ht="24.95" customHeight="1" x14ac:dyDescent="0.25">
      <c r="A80" s="106" t="s">
        <v>373</v>
      </c>
      <c r="B80" s="107" t="s">
        <v>516</v>
      </c>
      <c r="C80" s="109">
        <v>50292.644630000003</v>
      </c>
      <c r="D80" s="109">
        <v>3620.9103150000001</v>
      </c>
      <c r="E80" s="109">
        <v>17209.584180000002</v>
      </c>
      <c r="F80" s="109">
        <v>13588.673870000001</v>
      </c>
      <c r="G80" s="109">
        <v>84060.059160000004</v>
      </c>
      <c r="H80" s="109"/>
      <c r="I80" s="109"/>
      <c r="J80" s="109"/>
      <c r="K80" s="109"/>
      <c r="L80" s="110">
        <v>93.69</v>
      </c>
      <c r="M80" s="110">
        <v>1</v>
      </c>
      <c r="N80" s="111">
        <v>317798</v>
      </c>
    </row>
    <row r="81" spans="1:14" ht="24.95" customHeight="1" x14ac:dyDescent="0.25">
      <c r="A81" s="106" t="s">
        <v>155</v>
      </c>
      <c r="B81" s="107" t="s">
        <v>514</v>
      </c>
      <c r="C81" s="109">
        <v>1305.872376</v>
      </c>
      <c r="D81" s="109">
        <v>44.843343969999999</v>
      </c>
      <c r="E81" s="109">
        <v>205.64973309999999</v>
      </c>
      <c r="F81" s="109">
        <v>160.80638920000001</v>
      </c>
      <c r="G81" s="109">
        <v>644.12318159999995</v>
      </c>
      <c r="H81" s="109">
        <v>6.4945945949999997</v>
      </c>
      <c r="I81" s="109">
        <v>10.125</v>
      </c>
      <c r="J81" s="109">
        <v>7.1651351349999999</v>
      </c>
      <c r="K81" s="109">
        <v>7.9853514E-2</v>
      </c>
      <c r="L81" s="110">
        <v>8.83</v>
      </c>
      <c r="M81" s="110">
        <v>0</v>
      </c>
      <c r="N81" s="111">
        <v>1233333333</v>
      </c>
    </row>
    <row r="82" spans="1:14" ht="24.95" customHeight="1" x14ac:dyDescent="0.25">
      <c r="A82" s="106" t="s">
        <v>337</v>
      </c>
      <c r="B82" s="107" t="s">
        <v>514</v>
      </c>
      <c r="C82" s="109">
        <v>2935.358017</v>
      </c>
      <c r="D82" s="109">
        <v>93.290164680000004</v>
      </c>
      <c r="E82" s="109">
        <v>436.88117290000002</v>
      </c>
      <c r="F82" s="109">
        <v>343.59100819999998</v>
      </c>
      <c r="G82" s="109">
        <v>900.00571849999994</v>
      </c>
      <c r="H82" s="109">
        <v>10.05990783</v>
      </c>
      <c r="I82" s="109">
        <v>4.437788018</v>
      </c>
      <c r="J82" s="109">
        <v>3.8592165899999999</v>
      </c>
      <c r="K82" s="109">
        <v>0.145327189</v>
      </c>
      <c r="L82" s="110">
        <v>10.58</v>
      </c>
      <c r="M82" s="110">
        <v>0</v>
      </c>
      <c r="N82" s="111">
        <v>241111111</v>
      </c>
    </row>
    <row r="83" spans="1:14" ht="24.95" customHeight="1" x14ac:dyDescent="0.25">
      <c r="A83" s="106" t="s">
        <v>59</v>
      </c>
      <c r="B83" s="107" t="s">
        <v>514</v>
      </c>
      <c r="C83" s="109">
        <v>5943.6057220000002</v>
      </c>
      <c r="D83" s="109">
        <v>244.40318060000001</v>
      </c>
      <c r="E83" s="109">
        <v>1162.2275219999999</v>
      </c>
      <c r="F83" s="109">
        <v>917.82434139999998</v>
      </c>
      <c r="G83" s="109">
        <v>3047.6935269999999</v>
      </c>
      <c r="H83" s="109">
        <v>5.0657698059999996</v>
      </c>
      <c r="I83" s="109">
        <v>2.1255605380000002</v>
      </c>
      <c r="J83" s="109"/>
      <c r="K83" s="109"/>
      <c r="L83" s="110">
        <v>19</v>
      </c>
      <c r="M83" s="110">
        <v>0</v>
      </c>
      <c r="N83" s="111">
        <v>74333333</v>
      </c>
    </row>
    <row r="84" spans="1:14" ht="24.95" customHeight="1" x14ac:dyDescent="0.25">
      <c r="A84" s="106" t="s">
        <v>359</v>
      </c>
      <c r="B84" s="107" t="s">
        <v>514</v>
      </c>
      <c r="C84" s="109">
        <v>5027.5743810000004</v>
      </c>
      <c r="D84" s="109"/>
      <c r="E84" s="109"/>
      <c r="F84" s="109"/>
      <c r="G84" s="109">
        <v>257.23500360000003</v>
      </c>
      <c r="H84" s="109">
        <v>24.46392857</v>
      </c>
      <c r="I84" s="109">
        <v>11.057142860000001</v>
      </c>
      <c r="J84" s="109">
        <v>16.071428569999998</v>
      </c>
      <c r="K84" s="109"/>
      <c r="L84" s="110">
        <v>4.34</v>
      </c>
      <c r="M84" s="110">
        <v>0</v>
      </c>
      <c r="N84" s="111">
        <v>31111111</v>
      </c>
    </row>
    <row r="85" spans="1:14" ht="24.95" customHeight="1" x14ac:dyDescent="0.25">
      <c r="A85" s="106" t="s">
        <v>295</v>
      </c>
      <c r="B85" s="107" t="s">
        <v>516</v>
      </c>
      <c r="C85" s="109">
        <v>53633.325660000002</v>
      </c>
      <c r="D85" s="109">
        <v>2973.8292280000001</v>
      </c>
      <c r="E85" s="109">
        <v>21596.633150000001</v>
      </c>
      <c r="F85" s="109">
        <v>18622.803919999998</v>
      </c>
      <c r="G85" s="109">
        <v>70676.58898</v>
      </c>
      <c r="H85" s="109"/>
      <c r="I85" s="109"/>
      <c r="J85" s="109"/>
      <c r="K85" s="109"/>
      <c r="L85" s="110">
        <v>69.81</v>
      </c>
      <c r="M85" s="110">
        <v>1</v>
      </c>
      <c r="N85" s="111">
        <v>4522222</v>
      </c>
    </row>
    <row r="86" spans="1:14" ht="24.95" customHeight="1" x14ac:dyDescent="0.25">
      <c r="A86" s="106" t="s">
        <v>350</v>
      </c>
      <c r="B86" s="107" t="s">
        <v>516</v>
      </c>
      <c r="C86" s="109">
        <v>31555.848409999999</v>
      </c>
      <c r="D86" s="109">
        <v>1772.853846</v>
      </c>
      <c r="E86" s="109">
        <v>12159.02728</v>
      </c>
      <c r="F86" s="109">
        <v>10386.17344</v>
      </c>
      <c r="G86" s="109">
        <v>21604.239539999999</v>
      </c>
      <c r="H86" s="109"/>
      <c r="I86" s="109"/>
      <c r="J86" s="109"/>
      <c r="K86" s="109"/>
      <c r="L86" s="110">
        <v>60.88</v>
      </c>
      <c r="M86" s="110">
        <v>1</v>
      </c>
      <c r="N86" s="111">
        <v>7633333</v>
      </c>
    </row>
    <row r="87" spans="1:14" ht="24.95" customHeight="1" x14ac:dyDescent="0.25">
      <c r="A87" s="106" t="s">
        <v>264</v>
      </c>
      <c r="B87" s="107" t="s">
        <v>516</v>
      </c>
      <c r="C87" s="109">
        <v>35931.393069999998</v>
      </c>
      <c r="D87" s="109">
        <v>1561.6274490000001</v>
      </c>
      <c r="E87" s="109">
        <v>14808.39824</v>
      </c>
      <c r="F87" s="109">
        <v>13246.77079</v>
      </c>
      <c r="G87" s="109">
        <v>31667.319630000002</v>
      </c>
      <c r="H87" s="109"/>
      <c r="I87" s="109"/>
      <c r="J87" s="109"/>
      <c r="K87" s="109"/>
      <c r="L87" s="110">
        <v>50.72</v>
      </c>
      <c r="M87" s="110">
        <v>1</v>
      </c>
      <c r="N87" s="111">
        <v>59222222</v>
      </c>
    </row>
    <row r="88" spans="1:14" ht="24.95" customHeight="1" x14ac:dyDescent="0.25">
      <c r="A88" s="106" t="s">
        <v>315</v>
      </c>
      <c r="B88" s="107" t="s">
        <v>514</v>
      </c>
      <c r="C88" s="109">
        <v>4999.0542249999999</v>
      </c>
      <c r="D88" s="109">
        <v>305.38791090000001</v>
      </c>
      <c r="E88" s="109">
        <v>1706.591351</v>
      </c>
      <c r="F88" s="109">
        <v>1401.20344</v>
      </c>
      <c r="G88" s="109">
        <v>1406.41292</v>
      </c>
      <c r="H88" s="109">
        <v>10.66666667</v>
      </c>
      <c r="I88" s="109">
        <v>44.444444439999998</v>
      </c>
      <c r="J88" s="109">
        <v>173.5185185</v>
      </c>
      <c r="K88" s="109"/>
      <c r="L88" s="110">
        <v>29.1</v>
      </c>
      <c r="M88" s="110">
        <v>0</v>
      </c>
      <c r="N88" s="111">
        <v>2700000</v>
      </c>
    </row>
    <row r="89" spans="1:14" ht="24.95" customHeight="1" x14ac:dyDescent="0.25">
      <c r="A89" s="106" t="s">
        <v>19</v>
      </c>
      <c r="B89" s="107" t="s">
        <v>516</v>
      </c>
      <c r="C89" s="109">
        <v>38146.660259999997</v>
      </c>
      <c r="D89" s="109">
        <v>1394.7765019999999</v>
      </c>
      <c r="E89" s="109">
        <v>6765.7283799999996</v>
      </c>
      <c r="F89" s="109">
        <v>5370.9518779999999</v>
      </c>
      <c r="G89" s="109">
        <v>69455.769029999996</v>
      </c>
      <c r="H89" s="109"/>
      <c r="I89" s="109"/>
      <c r="J89" s="109"/>
      <c r="K89" s="109"/>
      <c r="L89" s="110">
        <v>79.27</v>
      </c>
      <c r="M89" s="110">
        <v>1</v>
      </c>
      <c r="N89" s="111">
        <v>130000000</v>
      </c>
    </row>
    <row r="90" spans="1:14" ht="24.95" customHeight="1" x14ac:dyDescent="0.25">
      <c r="A90" s="106" t="s">
        <v>302</v>
      </c>
      <c r="B90" s="107" t="s">
        <v>514</v>
      </c>
      <c r="C90" s="109">
        <v>4476.8610010000002</v>
      </c>
      <c r="D90" s="109"/>
      <c r="E90" s="109">
        <v>1349.5000560000001</v>
      </c>
      <c r="F90" s="109"/>
      <c r="G90" s="109">
        <v>3457.0777290000001</v>
      </c>
      <c r="H90" s="109">
        <v>40.590825690000003</v>
      </c>
      <c r="I90" s="109">
        <v>71.433813889999996</v>
      </c>
      <c r="J90" s="109">
        <v>85.155963299999996</v>
      </c>
      <c r="K90" s="109">
        <v>62.917431190000002</v>
      </c>
      <c r="L90" s="110">
        <v>29.66</v>
      </c>
      <c r="M90" s="110">
        <v>0</v>
      </c>
      <c r="N90" s="111">
        <v>6055556</v>
      </c>
    </row>
    <row r="91" spans="1:14" ht="24.95" customHeight="1" x14ac:dyDescent="0.25">
      <c r="A91" s="106" t="s">
        <v>1</v>
      </c>
      <c r="B91" s="107" t="s">
        <v>514</v>
      </c>
      <c r="C91" s="109">
        <v>10199.01007</v>
      </c>
      <c r="D91" s="109">
        <v>286.08053269999999</v>
      </c>
      <c r="E91" s="109"/>
      <c r="F91" s="109"/>
      <c r="G91" s="109">
        <v>4268.4102460000004</v>
      </c>
      <c r="H91" s="109">
        <v>46.506849320000001</v>
      </c>
      <c r="I91" s="109">
        <v>0.67500000000000004</v>
      </c>
      <c r="J91" s="109">
        <v>1.9109589039999999</v>
      </c>
      <c r="K91" s="109"/>
      <c r="L91" s="110">
        <v>31.21</v>
      </c>
      <c r="M91" s="110">
        <v>0</v>
      </c>
      <c r="N91" s="111">
        <v>16222222</v>
      </c>
    </row>
    <row r="92" spans="1:14" ht="24.95" customHeight="1" x14ac:dyDescent="0.25">
      <c r="A92" s="106" t="s">
        <v>100</v>
      </c>
      <c r="B92" s="107" t="s">
        <v>514</v>
      </c>
      <c r="C92" s="109">
        <v>1098.242677</v>
      </c>
      <c r="D92" s="109">
        <v>68.958987149999999</v>
      </c>
      <c r="E92" s="109">
        <v>196.29646009999999</v>
      </c>
      <c r="F92" s="109">
        <v>127.337473</v>
      </c>
      <c r="G92" s="109">
        <v>312.37809570000002</v>
      </c>
      <c r="H92" s="109">
        <v>14.286501380000001</v>
      </c>
      <c r="I92" s="109">
        <v>6.4391971659999996</v>
      </c>
      <c r="J92" s="109">
        <v>0.37190082600000002</v>
      </c>
      <c r="K92" s="109"/>
      <c r="L92" s="110">
        <v>21.19</v>
      </c>
      <c r="M92" s="110">
        <v>0</v>
      </c>
      <c r="N92" s="111">
        <v>40333333</v>
      </c>
    </row>
    <row r="93" spans="1:14" ht="24.95" customHeight="1" x14ac:dyDescent="0.25">
      <c r="A93" s="106" t="s">
        <v>279</v>
      </c>
      <c r="B93" s="107" t="s">
        <v>516</v>
      </c>
      <c r="C93" s="109">
        <v>23621.377400000001</v>
      </c>
      <c r="D93" s="109">
        <v>1023.832226</v>
      </c>
      <c r="E93" s="109">
        <v>4519.7115960000001</v>
      </c>
      <c r="F93" s="109">
        <v>3495.8793690000002</v>
      </c>
      <c r="G93" s="109">
        <v>32587.083780000001</v>
      </c>
      <c r="H93" s="109"/>
      <c r="I93" s="109"/>
      <c r="J93" s="109"/>
      <c r="K93" s="109"/>
      <c r="L93" s="110">
        <v>82.24</v>
      </c>
      <c r="M93" s="110">
        <v>1</v>
      </c>
      <c r="N93" s="111">
        <v>49333333</v>
      </c>
    </row>
    <row r="94" spans="1:14" ht="24.95" customHeight="1" x14ac:dyDescent="0.25">
      <c r="A94" s="106" t="s">
        <v>212</v>
      </c>
      <c r="B94" s="107" t="s">
        <v>514</v>
      </c>
      <c r="C94" s="109">
        <v>3402.9983689999999</v>
      </c>
      <c r="D94" s="109"/>
      <c r="E94" s="109"/>
      <c r="F94" s="109"/>
      <c r="G94" s="109">
        <v>1038.4647669999999</v>
      </c>
      <c r="H94" s="109">
        <v>32.518867919999998</v>
      </c>
      <c r="I94" s="109">
        <v>240</v>
      </c>
      <c r="J94" s="109">
        <v>53.773584909999997</v>
      </c>
      <c r="K94" s="109"/>
      <c r="L94" s="110"/>
      <c r="M94" s="110">
        <v>0</v>
      </c>
      <c r="N94" s="111">
        <v>1766667</v>
      </c>
    </row>
    <row r="95" spans="1:14" ht="24.95" customHeight="1" x14ac:dyDescent="0.25">
      <c r="A95" s="106" t="s">
        <v>186</v>
      </c>
      <c r="B95" s="107" t="s">
        <v>515</v>
      </c>
      <c r="C95" s="109">
        <v>44464.879159999997</v>
      </c>
      <c r="D95" s="109">
        <v>1671.8839029999999</v>
      </c>
      <c r="E95" s="109">
        <v>15364.29652</v>
      </c>
      <c r="F95" s="109">
        <v>13692.412619999999</v>
      </c>
      <c r="G95" s="109">
        <v>29514.258529999999</v>
      </c>
      <c r="H95" s="109"/>
      <c r="I95" s="109"/>
      <c r="J95" s="109"/>
      <c r="K95" s="109"/>
      <c r="L95" s="110">
        <v>56.46</v>
      </c>
      <c r="M95" s="110">
        <v>0</v>
      </c>
      <c r="N95" s="111">
        <v>3066667</v>
      </c>
    </row>
    <row r="96" spans="1:14" ht="24.95" customHeight="1" x14ac:dyDescent="0.25">
      <c r="A96" s="106" t="s">
        <v>228</v>
      </c>
      <c r="B96" s="107" t="s">
        <v>514</v>
      </c>
      <c r="C96" s="109">
        <v>1014.1279929999999</v>
      </c>
      <c r="D96" s="109">
        <v>64.570302589999997</v>
      </c>
      <c r="E96" s="109">
        <v>195.98001729999999</v>
      </c>
      <c r="F96" s="109">
        <v>131.40971479999999</v>
      </c>
      <c r="G96" s="109">
        <v>143.09126319999999</v>
      </c>
      <c r="H96" s="109">
        <v>6.0365853659999997</v>
      </c>
      <c r="I96" s="109">
        <v>7.3170731709999997</v>
      </c>
      <c r="J96" s="109"/>
      <c r="K96" s="109"/>
      <c r="L96" s="110">
        <v>18.100000000000001</v>
      </c>
      <c r="M96" s="110">
        <v>0</v>
      </c>
      <c r="N96" s="111">
        <v>5466667</v>
      </c>
    </row>
    <row r="97" spans="1:14" ht="24.95" customHeight="1" x14ac:dyDescent="0.25">
      <c r="A97" s="106" t="s">
        <v>218</v>
      </c>
      <c r="B97" s="107" t="s">
        <v>514</v>
      </c>
      <c r="C97" s="109">
        <v>1260.8313929999999</v>
      </c>
      <c r="D97" s="109">
        <v>38.480826299999997</v>
      </c>
      <c r="E97" s="109">
        <v>138.33670939999999</v>
      </c>
      <c r="F97" s="109">
        <v>99.855883070000004</v>
      </c>
      <c r="G97" s="109">
        <v>151.2700217</v>
      </c>
      <c r="H97" s="109">
        <v>2.3936170209999998</v>
      </c>
      <c r="I97" s="109">
        <v>215.6382979</v>
      </c>
      <c r="J97" s="109">
        <v>0.23936170200000001</v>
      </c>
      <c r="K97" s="109"/>
      <c r="L97" s="110">
        <v>7.32</v>
      </c>
      <c r="M97" s="110">
        <v>0</v>
      </c>
      <c r="N97" s="111">
        <v>6266667</v>
      </c>
    </row>
    <row r="98" spans="1:14" ht="24.95" customHeight="1" x14ac:dyDescent="0.25">
      <c r="A98" s="106" t="s">
        <v>102</v>
      </c>
      <c r="B98" s="107" t="s">
        <v>515</v>
      </c>
      <c r="C98" s="109">
        <v>13459.063539999999</v>
      </c>
      <c r="D98" s="109">
        <v>471.26468749999998</v>
      </c>
      <c r="E98" s="109">
        <v>4038.4475809999999</v>
      </c>
      <c r="F98" s="109">
        <v>3567.182894</v>
      </c>
      <c r="G98" s="109">
        <v>12546.37702</v>
      </c>
      <c r="H98" s="109"/>
      <c r="I98" s="109"/>
      <c r="J98" s="109"/>
      <c r="K98" s="109"/>
      <c r="L98" s="110">
        <v>67.27</v>
      </c>
      <c r="M98" s="110">
        <v>0</v>
      </c>
      <c r="N98" s="111">
        <v>2100000</v>
      </c>
    </row>
    <row r="99" spans="1:14" ht="24.95" customHeight="1" x14ac:dyDescent="0.25">
      <c r="A99" s="106" t="s">
        <v>416</v>
      </c>
      <c r="B99" s="107" t="s">
        <v>514</v>
      </c>
      <c r="C99" s="109">
        <v>8599.5040489999992</v>
      </c>
      <c r="D99" s="109">
        <v>185.66694720000001</v>
      </c>
      <c r="E99" s="109">
        <v>2475.0095970000002</v>
      </c>
      <c r="F99" s="109">
        <v>2289.34265</v>
      </c>
      <c r="G99" s="109">
        <v>7484.4802289999998</v>
      </c>
      <c r="H99" s="109"/>
      <c r="I99" s="109"/>
      <c r="J99" s="109"/>
      <c r="K99" s="109"/>
      <c r="L99" s="110">
        <v>43.17</v>
      </c>
      <c r="M99" s="110">
        <v>0</v>
      </c>
      <c r="N99" s="111">
        <v>4288889</v>
      </c>
    </row>
    <row r="100" spans="1:14" ht="24.95" customHeight="1" x14ac:dyDescent="0.25">
      <c r="A100" s="106" t="s">
        <v>339</v>
      </c>
      <c r="B100" s="107" t="s">
        <v>514</v>
      </c>
      <c r="C100" s="109">
        <v>981.46448899999996</v>
      </c>
      <c r="D100" s="109">
        <v>131.7112094</v>
      </c>
      <c r="E100" s="109">
        <v>474.7849842</v>
      </c>
      <c r="F100" s="109">
        <v>343.0737747</v>
      </c>
      <c r="G100" s="109">
        <v>146.18978989999999</v>
      </c>
      <c r="H100" s="109">
        <v>4.4576923080000004</v>
      </c>
      <c r="I100" s="109"/>
      <c r="J100" s="109"/>
      <c r="K100" s="109"/>
      <c r="L100" s="110">
        <v>4.71</v>
      </c>
      <c r="M100" s="110">
        <v>0</v>
      </c>
      <c r="N100" s="111">
        <v>2022222</v>
      </c>
    </row>
    <row r="101" spans="1:14" ht="24.95" customHeight="1" x14ac:dyDescent="0.25">
      <c r="A101" s="106" t="s">
        <v>156</v>
      </c>
      <c r="B101" s="107" t="s">
        <v>513</v>
      </c>
      <c r="C101" s="109">
        <v>354.26290929999999</v>
      </c>
      <c r="D101" s="109">
        <v>10.77306422</v>
      </c>
      <c r="E101" s="109"/>
      <c r="F101" s="109"/>
      <c r="G101" s="109">
        <v>52.930667489999998</v>
      </c>
      <c r="H101" s="109">
        <v>2.9302259890000002</v>
      </c>
      <c r="I101" s="109">
        <v>43.220338980000001</v>
      </c>
      <c r="J101" s="109">
        <v>18.432203390000002</v>
      </c>
      <c r="K101" s="109"/>
      <c r="L101" s="110">
        <v>2.39</v>
      </c>
      <c r="M101" s="110">
        <v>0</v>
      </c>
      <c r="N101" s="111">
        <v>3933333</v>
      </c>
    </row>
    <row r="102" spans="1:14" ht="24.95" customHeight="1" x14ac:dyDescent="0.25">
      <c r="A102" s="106" t="s">
        <v>189</v>
      </c>
      <c r="B102" s="107" t="s">
        <v>514</v>
      </c>
      <c r="C102" s="109">
        <v>9691.9655320000002</v>
      </c>
      <c r="D102" s="109"/>
      <c r="E102" s="109"/>
      <c r="F102" s="109"/>
      <c r="G102" s="109">
        <v>1442.7988680000001</v>
      </c>
      <c r="H102" s="109"/>
      <c r="I102" s="109"/>
      <c r="J102" s="109"/>
      <c r="K102" s="109"/>
      <c r="L102" s="110">
        <v>11.39</v>
      </c>
      <c r="M102" s="110">
        <v>0</v>
      </c>
      <c r="N102" s="111">
        <v>6188889</v>
      </c>
    </row>
    <row r="103" spans="1:14" ht="24.95" customHeight="1" x14ac:dyDescent="0.25">
      <c r="A103" s="106" t="s">
        <v>22</v>
      </c>
      <c r="B103" s="107" t="s">
        <v>515</v>
      </c>
      <c r="C103" s="109">
        <v>135959.1661</v>
      </c>
      <c r="D103" s="109">
        <v>2916.1235740000002</v>
      </c>
      <c r="E103" s="109"/>
      <c r="F103" s="109"/>
      <c r="G103" s="109"/>
      <c r="H103" s="109"/>
      <c r="I103" s="109"/>
      <c r="J103" s="109"/>
      <c r="K103" s="109"/>
      <c r="L103" s="110">
        <v>79.75</v>
      </c>
      <c r="M103" s="110">
        <v>0</v>
      </c>
      <c r="N103" s="111">
        <v>36247</v>
      </c>
    </row>
    <row r="104" spans="1:14" ht="24.95" customHeight="1" x14ac:dyDescent="0.25">
      <c r="A104" s="106" t="s">
        <v>393</v>
      </c>
      <c r="B104" s="107" t="s">
        <v>515</v>
      </c>
      <c r="C104" s="109">
        <v>13379.095880000001</v>
      </c>
      <c r="D104" s="109">
        <v>2329.1627880000001</v>
      </c>
      <c r="E104" s="109">
        <v>1377.284609</v>
      </c>
      <c r="F104" s="109">
        <v>-951.87817900000005</v>
      </c>
      <c r="G104" s="109">
        <v>4013.8488419999999</v>
      </c>
      <c r="H104" s="109">
        <v>37.351854840000001</v>
      </c>
      <c r="I104" s="109">
        <v>27.396313360000001</v>
      </c>
      <c r="J104" s="109"/>
      <c r="K104" s="109"/>
      <c r="L104" s="110">
        <v>60.26</v>
      </c>
      <c r="M104" s="110">
        <v>0</v>
      </c>
      <c r="N104" s="111">
        <v>3100000</v>
      </c>
    </row>
    <row r="105" spans="1:14" ht="24.95" customHeight="1" x14ac:dyDescent="0.25">
      <c r="A105" s="106" t="s">
        <v>338</v>
      </c>
      <c r="B105" s="107" t="s">
        <v>516</v>
      </c>
      <c r="C105" s="109">
        <v>107582.28909999999</v>
      </c>
      <c r="D105" s="109"/>
      <c r="E105" s="109">
        <v>41487.167329999997</v>
      </c>
      <c r="F105" s="109"/>
      <c r="G105" s="109">
        <v>99576.660640000002</v>
      </c>
      <c r="H105" s="109"/>
      <c r="I105" s="109"/>
      <c r="J105" s="109"/>
      <c r="K105" s="109"/>
      <c r="L105" s="110">
        <v>86.89</v>
      </c>
      <c r="M105" s="110">
        <v>1</v>
      </c>
      <c r="N105" s="111">
        <v>510554</v>
      </c>
    </row>
    <row r="106" spans="1:14" ht="24.95" customHeight="1" x14ac:dyDescent="0.25">
      <c r="A106" s="106" t="s">
        <v>274</v>
      </c>
      <c r="B106" s="107" t="s">
        <v>515</v>
      </c>
      <c r="C106" s="109">
        <v>63297.415930000003</v>
      </c>
      <c r="D106" s="109">
        <v>1568.089039</v>
      </c>
      <c r="E106" s="109">
        <v>8112.1941120000001</v>
      </c>
      <c r="F106" s="109">
        <v>6544.1050729999997</v>
      </c>
      <c r="G106" s="109">
        <v>38987.100839999999</v>
      </c>
      <c r="H106" s="109"/>
      <c r="I106" s="109"/>
      <c r="J106" s="109"/>
      <c r="K106" s="109"/>
      <c r="L106" s="110">
        <v>56.58</v>
      </c>
      <c r="M106" s="110">
        <v>0</v>
      </c>
      <c r="N106" s="111">
        <v>531830</v>
      </c>
    </row>
    <row r="107" spans="1:14" ht="24.95" customHeight="1" x14ac:dyDescent="0.25">
      <c r="A107" s="106" t="s">
        <v>131</v>
      </c>
      <c r="B107" s="107" t="s">
        <v>514</v>
      </c>
      <c r="C107" s="109">
        <v>4613.8755279999996</v>
      </c>
      <c r="D107" s="109"/>
      <c r="E107" s="109">
        <v>1378.8106290000001</v>
      </c>
      <c r="F107" s="109"/>
      <c r="G107" s="109">
        <v>1992.9276850000001</v>
      </c>
      <c r="H107" s="109">
        <v>44.77340426</v>
      </c>
      <c r="I107" s="109">
        <v>104.52127659999999</v>
      </c>
      <c r="J107" s="109">
        <v>141.2234043</v>
      </c>
      <c r="K107" s="109"/>
      <c r="L107" s="110">
        <v>51.34</v>
      </c>
      <c r="M107" s="110">
        <v>0</v>
      </c>
      <c r="N107" s="111">
        <v>2088889</v>
      </c>
    </row>
    <row r="108" spans="1:14" ht="24.95" customHeight="1" x14ac:dyDescent="0.25">
      <c r="A108" s="106" t="s">
        <v>108</v>
      </c>
      <c r="B108" s="107" t="s">
        <v>513</v>
      </c>
      <c r="C108" s="109">
        <v>430.90887800000002</v>
      </c>
      <c r="D108" s="109">
        <v>12.51704724</v>
      </c>
      <c r="E108" s="109">
        <v>44.901814680000001</v>
      </c>
      <c r="F108" s="109">
        <v>32.384767429999997</v>
      </c>
      <c r="G108" s="109">
        <v>49.1520607</v>
      </c>
      <c r="H108" s="109">
        <v>3.9963157890000001</v>
      </c>
      <c r="I108" s="109">
        <v>0.84315789500000005</v>
      </c>
      <c r="J108" s="109">
        <v>0.82894736800000002</v>
      </c>
      <c r="K108" s="109"/>
      <c r="L108" s="110">
        <v>1.9</v>
      </c>
      <c r="M108" s="110">
        <v>0</v>
      </c>
      <c r="N108" s="111">
        <v>21111111</v>
      </c>
    </row>
    <row r="109" spans="1:14" ht="24.95" customHeight="1" x14ac:dyDescent="0.25">
      <c r="A109" s="106" t="s">
        <v>94</v>
      </c>
      <c r="B109" s="107" t="s">
        <v>513</v>
      </c>
      <c r="C109" s="109">
        <v>399.70365420000002</v>
      </c>
      <c r="D109" s="109">
        <v>24.269546219999999</v>
      </c>
      <c r="E109" s="109"/>
      <c r="F109" s="109"/>
      <c r="G109" s="109">
        <v>45.100370400000003</v>
      </c>
      <c r="H109" s="109">
        <v>6.919548872</v>
      </c>
      <c r="I109" s="109"/>
      <c r="J109" s="109"/>
      <c r="K109" s="109"/>
      <c r="L109" s="110">
        <v>2.66</v>
      </c>
      <c r="M109" s="110">
        <v>0</v>
      </c>
      <c r="N109" s="111">
        <v>14777778</v>
      </c>
    </row>
    <row r="110" spans="1:14" ht="24.95" customHeight="1" x14ac:dyDescent="0.25">
      <c r="A110" s="106" t="s">
        <v>427</v>
      </c>
      <c r="B110" s="107" t="s">
        <v>514</v>
      </c>
      <c r="C110" s="109">
        <v>9300.1873469999991</v>
      </c>
      <c r="D110" s="109">
        <v>480.08178240000001</v>
      </c>
      <c r="E110" s="109">
        <v>1807.2117410000001</v>
      </c>
      <c r="F110" s="109">
        <v>1327.1299590000001</v>
      </c>
      <c r="G110" s="109">
        <v>10313.51604</v>
      </c>
      <c r="H110" s="109">
        <v>29.387351779999999</v>
      </c>
      <c r="I110" s="109">
        <v>17.355237150000001</v>
      </c>
      <c r="J110" s="109">
        <v>11.934782609999999</v>
      </c>
      <c r="K110" s="109"/>
      <c r="L110" s="110">
        <v>59.62</v>
      </c>
      <c r="M110" s="110">
        <v>0</v>
      </c>
      <c r="N110" s="111">
        <v>28111111</v>
      </c>
    </row>
    <row r="111" spans="1:14" ht="24.95" customHeight="1" x14ac:dyDescent="0.25">
      <c r="A111" s="106" t="s">
        <v>54</v>
      </c>
      <c r="B111" s="107" t="s">
        <v>514</v>
      </c>
      <c r="C111" s="109">
        <v>6436.5371160000004</v>
      </c>
      <c r="D111" s="109">
        <v>349.94207899999998</v>
      </c>
      <c r="E111" s="109">
        <v>1844.237165</v>
      </c>
      <c r="F111" s="109">
        <v>1494.2950860000001</v>
      </c>
      <c r="G111" s="109">
        <v>3062.8886859999998</v>
      </c>
      <c r="H111" s="109">
        <v>20.078148479999999</v>
      </c>
      <c r="I111" s="109"/>
      <c r="J111" s="109">
        <v>1293.056808</v>
      </c>
      <c r="K111" s="109"/>
      <c r="L111" s="110">
        <v>29.8</v>
      </c>
      <c r="M111" s="110">
        <v>0</v>
      </c>
      <c r="N111" s="111">
        <v>369667</v>
      </c>
    </row>
    <row r="112" spans="1:14" ht="24.95" customHeight="1" x14ac:dyDescent="0.25">
      <c r="A112" s="106" t="s">
        <v>17</v>
      </c>
      <c r="B112" s="107" t="s">
        <v>513</v>
      </c>
      <c r="C112" s="109">
        <v>734.52724220000005</v>
      </c>
      <c r="D112" s="109">
        <v>30.446909699999999</v>
      </c>
      <c r="E112" s="109">
        <v>93.278826449999997</v>
      </c>
      <c r="F112" s="109">
        <v>62.831916749999998</v>
      </c>
      <c r="G112" s="109">
        <v>128.39158649999999</v>
      </c>
      <c r="H112" s="109">
        <v>9.5489051089999997</v>
      </c>
      <c r="I112" s="109"/>
      <c r="J112" s="109"/>
      <c r="K112" s="109"/>
      <c r="L112" s="110">
        <v>2.4900000000000002</v>
      </c>
      <c r="M112" s="110">
        <v>0</v>
      </c>
      <c r="N112" s="111">
        <v>15222222</v>
      </c>
    </row>
    <row r="113" spans="1:14" ht="24.95" customHeight="1" x14ac:dyDescent="0.25">
      <c r="A113" s="106" t="s">
        <v>65</v>
      </c>
      <c r="B113" s="107" t="s">
        <v>515</v>
      </c>
      <c r="C113" s="109">
        <v>20023.888019999999</v>
      </c>
      <c r="D113" s="109">
        <v>1309.481847</v>
      </c>
      <c r="E113" s="109">
        <v>11475.678459999999</v>
      </c>
      <c r="F113" s="109">
        <v>10166.196610000001</v>
      </c>
      <c r="G113" s="109">
        <v>31678.486669999998</v>
      </c>
      <c r="H113" s="109"/>
      <c r="I113" s="109"/>
      <c r="J113" s="109"/>
      <c r="K113" s="109"/>
      <c r="L113" s="110">
        <v>59.73</v>
      </c>
      <c r="M113" s="110">
        <v>0</v>
      </c>
      <c r="N113" s="111">
        <v>414984</v>
      </c>
    </row>
    <row r="114" spans="1:14" ht="24.95" customHeight="1" x14ac:dyDescent="0.25">
      <c r="A114" s="106" t="s">
        <v>7</v>
      </c>
      <c r="B114" s="107" t="s">
        <v>514</v>
      </c>
      <c r="C114" s="109">
        <v>1231.9206099999999</v>
      </c>
      <c r="D114" s="109">
        <v>39.0753925</v>
      </c>
      <c r="E114" s="109"/>
      <c r="F114" s="109"/>
      <c r="G114" s="109">
        <v>279.85924160000002</v>
      </c>
      <c r="H114" s="109">
        <v>11.33024691</v>
      </c>
      <c r="I114" s="109"/>
      <c r="J114" s="109"/>
      <c r="K114" s="109"/>
      <c r="L114" s="110">
        <v>4.1100000000000003</v>
      </c>
      <c r="M114" s="110">
        <v>0</v>
      </c>
      <c r="N114" s="111">
        <v>3600000</v>
      </c>
    </row>
    <row r="115" spans="1:14" ht="24.95" customHeight="1" x14ac:dyDescent="0.25">
      <c r="A115" s="106" t="s">
        <v>241</v>
      </c>
      <c r="B115" s="107" t="s">
        <v>514</v>
      </c>
      <c r="C115" s="109">
        <v>8081.7919760000004</v>
      </c>
      <c r="D115" s="109">
        <v>293.86275640000002</v>
      </c>
      <c r="E115" s="109">
        <v>1699.564754</v>
      </c>
      <c r="F115" s="109">
        <v>1405.7019969999999</v>
      </c>
      <c r="G115" s="109">
        <v>7330.0808239999997</v>
      </c>
      <c r="H115" s="109">
        <v>9.9734513269999994</v>
      </c>
      <c r="I115" s="109"/>
      <c r="J115" s="109"/>
      <c r="K115" s="109"/>
      <c r="L115" s="110">
        <v>28.93</v>
      </c>
      <c r="M115" s="110">
        <v>0</v>
      </c>
      <c r="N115" s="111">
        <v>1255556</v>
      </c>
    </row>
    <row r="116" spans="1:14" ht="24.95" customHeight="1" x14ac:dyDescent="0.25">
      <c r="A116" s="106" t="s">
        <v>384</v>
      </c>
      <c r="B116" s="107" t="s">
        <v>514</v>
      </c>
      <c r="C116" s="109">
        <v>9439.7270559999997</v>
      </c>
      <c r="D116" s="109">
        <v>470.21121210000001</v>
      </c>
      <c r="E116" s="109"/>
      <c r="F116" s="109"/>
      <c r="G116" s="109">
        <v>2432.0362700000001</v>
      </c>
      <c r="H116" s="109">
        <v>29.169811320000001</v>
      </c>
      <c r="I116" s="109">
        <v>10.683679250000001</v>
      </c>
      <c r="J116" s="109">
        <v>20.240566040000001</v>
      </c>
      <c r="K116" s="109">
        <v>2.5641981129999998</v>
      </c>
      <c r="L116" s="110">
        <v>31.58</v>
      </c>
      <c r="M116" s="110">
        <v>0</v>
      </c>
      <c r="N116" s="111">
        <v>117777778</v>
      </c>
    </row>
    <row r="117" spans="1:14" ht="24.95" customHeight="1" x14ac:dyDescent="0.25">
      <c r="A117" s="106" t="s">
        <v>417</v>
      </c>
      <c r="B117" s="107" t="s">
        <v>514</v>
      </c>
      <c r="C117" s="109">
        <v>1720.414837</v>
      </c>
      <c r="D117" s="109">
        <v>144.2169135</v>
      </c>
      <c r="E117" s="109">
        <v>580.49775369999998</v>
      </c>
      <c r="F117" s="109">
        <v>436.28084030000002</v>
      </c>
      <c r="G117" s="109">
        <v>623.93958009999994</v>
      </c>
      <c r="H117" s="109">
        <v>16.831172840000001</v>
      </c>
      <c r="I117" s="109">
        <v>3.1481481480000002</v>
      </c>
      <c r="J117" s="109">
        <v>16.666666670000001</v>
      </c>
      <c r="K117" s="109"/>
      <c r="L117" s="110">
        <v>32.909999999999997</v>
      </c>
      <c r="M117" s="110">
        <v>0</v>
      </c>
      <c r="N117" s="111">
        <v>3600000</v>
      </c>
    </row>
    <row r="118" spans="1:14" ht="24.95" customHeight="1" x14ac:dyDescent="0.25">
      <c r="A118" s="106" t="s">
        <v>385</v>
      </c>
      <c r="B118" s="107" t="s">
        <v>515</v>
      </c>
      <c r="C118" s="109">
        <v>157908.26199999999</v>
      </c>
      <c r="D118" s="109">
        <v>2320.8914209999998</v>
      </c>
      <c r="E118" s="109"/>
      <c r="F118" s="109"/>
      <c r="G118" s="109"/>
      <c r="H118" s="109"/>
      <c r="I118" s="109"/>
      <c r="J118" s="109"/>
      <c r="K118" s="109"/>
      <c r="L118" s="110">
        <v>76.510000000000005</v>
      </c>
      <c r="M118" s="110">
        <v>0</v>
      </c>
      <c r="N118" s="111">
        <v>36456</v>
      </c>
    </row>
    <row r="119" spans="1:14" ht="24.95" customHeight="1" x14ac:dyDescent="0.25">
      <c r="A119" s="106" t="s">
        <v>266</v>
      </c>
      <c r="B119" s="107" t="s">
        <v>514</v>
      </c>
      <c r="C119" s="109">
        <v>3084.6859960000002</v>
      </c>
      <c r="D119" s="109">
        <v>147.20977569999999</v>
      </c>
      <c r="E119" s="109">
        <v>758.03377739999996</v>
      </c>
      <c r="F119" s="109">
        <v>610.82400159999997</v>
      </c>
      <c r="G119" s="109">
        <v>1385.758908</v>
      </c>
      <c r="H119" s="109"/>
      <c r="I119" s="109">
        <v>43.902439020000003</v>
      </c>
      <c r="J119" s="109"/>
      <c r="K119" s="109"/>
      <c r="L119" s="110">
        <v>14.36</v>
      </c>
      <c r="M119" s="110">
        <v>0</v>
      </c>
      <c r="N119" s="111">
        <v>2733333</v>
      </c>
    </row>
    <row r="120" spans="1:14" ht="24.95" customHeight="1" x14ac:dyDescent="0.25">
      <c r="A120" s="106" t="s">
        <v>316</v>
      </c>
      <c r="B120" s="107" t="s">
        <v>514</v>
      </c>
      <c r="C120" s="109">
        <v>6599.118305</v>
      </c>
      <c r="D120" s="109"/>
      <c r="E120" s="109"/>
      <c r="F120" s="109"/>
      <c r="G120" s="109"/>
      <c r="H120" s="109">
        <v>57.493884319999999</v>
      </c>
      <c r="I120" s="109">
        <v>433.08947210000002</v>
      </c>
      <c r="J120" s="109"/>
      <c r="K120" s="109"/>
      <c r="L120" s="110">
        <v>42.11</v>
      </c>
      <c r="M120" s="110">
        <v>0</v>
      </c>
      <c r="N120" s="111">
        <v>618810</v>
      </c>
    </row>
    <row r="121" spans="1:14" ht="24.95" customHeight="1" x14ac:dyDescent="0.25">
      <c r="A121" s="106" t="s">
        <v>38</v>
      </c>
      <c r="B121" s="107" t="s">
        <v>514</v>
      </c>
      <c r="C121" s="109">
        <v>2928.2409929999999</v>
      </c>
      <c r="D121" s="109">
        <v>160.1162175</v>
      </c>
      <c r="E121" s="109">
        <v>843.85892769999998</v>
      </c>
      <c r="F121" s="109">
        <v>683.74271020000003</v>
      </c>
      <c r="G121" s="109">
        <v>1863.7295220000001</v>
      </c>
      <c r="H121" s="109">
        <v>22.406896549999999</v>
      </c>
      <c r="I121" s="109">
        <v>48.382758619999997</v>
      </c>
      <c r="J121" s="109">
        <v>6.2068965519999999</v>
      </c>
      <c r="K121" s="109">
        <v>3.5379310340000001</v>
      </c>
      <c r="L121" s="110">
        <v>42.44</v>
      </c>
      <c r="M121" s="110">
        <v>0</v>
      </c>
      <c r="N121" s="111">
        <v>32222222</v>
      </c>
    </row>
    <row r="122" spans="1:14" ht="24.95" customHeight="1" x14ac:dyDescent="0.25">
      <c r="A122" s="106" t="s">
        <v>326</v>
      </c>
      <c r="B122" s="107" t="s">
        <v>513</v>
      </c>
      <c r="C122" s="109">
        <v>515.99336479999999</v>
      </c>
      <c r="D122" s="109">
        <v>30.843503380000001</v>
      </c>
      <c r="E122" s="109">
        <v>120.5278285</v>
      </c>
      <c r="F122" s="109">
        <v>89.684325150000006</v>
      </c>
      <c r="G122" s="109">
        <v>117.8376008</v>
      </c>
      <c r="H122" s="109">
        <v>4.0867579909999998</v>
      </c>
      <c r="I122" s="109">
        <v>7.1644520549999999</v>
      </c>
      <c r="J122" s="109">
        <v>1.6438356160000001</v>
      </c>
      <c r="K122" s="109"/>
      <c r="L122" s="110">
        <v>3.41</v>
      </c>
      <c r="M122" s="110">
        <v>0</v>
      </c>
      <c r="N122" s="111">
        <v>24333333</v>
      </c>
    </row>
    <row r="123" spans="1:14" ht="24.95" customHeight="1" x14ac:dyDescent="0.25">
      <c r="A123" s="106" t="s">
        <v>114</v>
      </c>
      <c r="B123" s="107" t="s">
        <v>514</v>
      </c>
      <c r="C123" s="109">
        <v>4879.6890110000004</v>
      </c>
      <c r="D123" s="109">
        <v>339.5027364</v>
      </c>
      <c r="E123" s="109">
        <v>1347.2134140000001</v>
      </c>
      <c r="F123" s="109">
        <v>1007.710677</v>
      </c>
      <c r="G123" s="109">
        <v>2399.7787450000001</v>
      </c>
      <c r="H123" s="109">
        <v>5.9641959800000004</v>
      </c>
      <c r="I123" s="109"/>
      <c r="J123" s="109"/>
      <c r="K123" s="109"/>
      <c r="L123" s="110">
        <v>9.59</v>
      </c>
      <c r="M123" s="110">
        <v>0</v>
      </c>
      <c r="N123" s="111">
        <v>2211111</v>
      </c>
    </row>
    <row r="124" spans="1:14" ht="24.95" customHeight="1" x14ac:dyDescent="0.25">
      <c r="A124" s="106" t="s">
        <v>51</v>
      </c>
      <c r="B124" s="107" t="s">
        <v>516</v>
      </c>
      <c r="C124" s="109">
        <v>586.88466000000005</v>
      </c>
      <c r="D124" s="109">
        <v>24.412666349999999</v>
      </c>
      <c r="E124" s="109">
        <v>91.968802359999998</v>
      </c>
      <c r="F124" s="109">
        <v>67.556136010000003</v>
      </c>
      <c r="G124" s="109">
        <v>311.35076320000002</v>
      </c>
      <c r="H124" s="109">
        <v>0.106995885</v>
      </c>
      <c r="I124" s="109">
        <v>4.8192592589999999</v>
      </c>
      <c r="J124" s="109">
        <v>12.96296296</v>
      </c>
      <c r="K124" s="109"/>
      <c r="L124" s="110">
        <v>7.01</v>
      </c>
      <c r="M124" s="110">
        <v>1</v>
      </c>
      <c r="N124" s="111">
        <v>27000000</v>
      </c>
    </row>
    <row r="125" spans="1:14" ht="24.95" customHeight="1" x14ac:dyDescent="0.25">
      <c r="A125" s="106" t="s">
        <v>374</v>
      </c>
      <c r="B125" s="107" t="s">
        <v>515</v>
      </c>
      <c r="C125" s="109">
        <v>50492.123679999997</v>
      </c>
      <c r="D125" s="109">
        <v>2692.141936</v>
      </c>
      <c r="E125" s="109">
        <v>20637.109929999999</v>
      </c>
      <c r="F125" s="109">
        <v>17944.968000000001</v>
      </c>
      <c r="G125" s="109">
        <v>58410.988579999997</v>
      </c>
      <c r="H125" s="109"/>
      <c r="I125" s="109"/>
      <c r="J125" s="109"/>
      <c r="K125" s="109"/>
      <c r="L125" s="110">
        <v>89.86</v>
      </c>
      <c r="M125" s="110">
        <v>0</v>
      </c>
      <c r="N125" s="111">
        <v>16666667</v>
      </c>
    </row>
    <row r="126" spans="1:14" ht="24.95" customHeight="1" x14ac:dyDescent="0.25">
      <c r="A126" s="106" t="s">
        <v>26</v>
      </c>
      <c r="B126" s="107" t="s">
        <v>514</v>
      </c>
      <c r="C126" s="109">
        <v>35903.090649999998</v>
      </c>
      <c r="D126" s="109">
        <v>2309.9966460000001</v>
      </c>
      <c r="E126" s="109">
        <v>13907.672119999999</v>
      </c>
      <c r="F126" s="109">
        <v>11597.67547</v>
      </c>
      <c r="G126" s="109">
        <v>49743.157639999998</v>
      </c>
      <c r="H126" s="109"/>
      <c r="I126" s="109"/>
      <c r="J126" s="109"/>
      <c r="K126" s="109"/>
      <c r="L126" s="110">
        <v>78.05</v>
      </c>
      <c r="M126" s="110">
        <v>0</v>
      </c>
      <c r="N126" s="111">
        <v>4344444</v>
      </c>
    </row>
    <row r="127" spans="1:14" ht="24.95" customHeight="1" x14ac:dyDescent="0.25">
      <c r="A127" s="106" t="s">
        <v>207</v>
      </c>
      <c r="B127" s="107" t="s">
        <v>513</v>
      </c>
      <c r="C127" s="109">
        <v>1664.12464</v>
      </c>
      <c r="D127" s="109">
        <v>74.770950600000006</v>
      </c>
      <c r="E127" s="109">
        <v>251.0650105</v>
      </c>
      <c r="F127" s="109">
        <v>176.29405990000001</v>
      </c>
      <c r="G127" s="109">
        <v>506.26513999999997</v>
      </c>
      <c r="H127" s="109">
        <v>27.524999999999999</v>
      </c>
      <c r="I127" s="109">
        <v>19.759136210000001</v>
      </c>
      <c r="J127" s="109"/>
      <c r="K127" s="109"/>
      <c r="L127" s="110">
        <v>9.61</v>
      </c>
      <c r="M127" s="110">
        <v>0</v>
      </c>
      <c r="N127" s="111">
        <v>5733333</v>
      </c>
    </row>
    <row r="128" spans="1:14" ht="24.95" customHeight="1" x14ac:dyDescent="0.25">
      <c r="A128" s="106" t="s">
        <v>398</v>
      </c>
      <c r="B128" s="107" t="s">
        <v>514</v>
      </c>
      <c r="C128" s="109">
        <v>370.12355250000002</v>
      </c>
      <c r="D128" s="109">
        <v>16.243896110000001</v>
      </c>
      <c r="E128" s="109"/>
      <c r="F128" s="109"/>
      <c r="G128" s="109">
        <v>45.742231859999997</v>
      </c>
      <c r="H128" s="109">
        <v>4.0418918919999998</v>
      </c>
      <c r="I128" s="109"/>
      <c r="J128" s="109"/>
      <c r="K128" s="109"/>
      <c r="L128" s="110">
        <v>1.04</v>
      </c>
      <c r="M128" s="110">
        <v>0</v>
      </c>
      <c r="N128" s="111">
        <v>16444444</v>
      </c>
    </row>
    <row r="129" spans="1:14" ht="24.95" customHeight="1" x14ac:dyDescent="0.25">
      <c r="A129" s="106" t="s">
        <v>242</v>
      </c>
      <c r="B129" s="107" t="s">
        <v>515</v>
      </c>
      <c r="C129" s="109">
        <v>2184.824083</v>
      </c>
      <c r="D129" s="109"/>
      <c r="E129" s="109">
        <v>160.54647919999999</v>
      </c>
      <c r="F129" s="109"/>
      <c r="G129" s="109">
        <v>430.67407680000002</v>
      </c>
      <c r="H129" s="109">
        <v>14.91666667</v>
      </c>
      <c r="I129" s="109">
        <v>1.4312499999999999</v>
      </c>
      <c r="J129" s="109">
        <v>6.7537500000000001</v>
      </c>
      <c r="K129" s="109"/>
      <c r="L129" s="110">
        <v>23.79</v>
      </c>
      <c r="M129" s="110">
        <v>0</v>
      </c>
      <c r="N129" s="111">
        <v>160000000</v>
      </c>
    </row>
    <row r="130" spans="1:14" ht="24.95" customHeight="1" x14ac:dyDescent="0.25">
      <c r="A130" s="106" t="s">
        <v>95</v>
      </c>
      <c r="B130" s="107" t="s">
        <v>515</v>
      </c>
      <c r="C130" s="109">
        <v>90665.435700000002</v>
      </c>
      <c r="D130" s="109">
        <v>6073.035108</v>
      </c>
      <c r="E130" s="109">
        <v>30995.008750000001</v>
      </c>
      <c r="F130" s="109">
        <v>24921.97364</v>
      </c>
      <c r="G130" s="109">
        <v>76929.123529999997</v>
      </c>
      <c r="H130" s="109"/>
      <c r="I130" s="109"/>
      <c r="J130" s="109"/>
      <c r="K130" s="109"/>
      <c r="L130" s="110">
        <v>91.67</v>
      </c>
      <c r="M130" s="110">
        <v>0</v>
      </c>
      <c r="N130" s="111">
        <v>4900000</v>
      </c>
    </row>
    <row r="131" spans="1:14" ht="24.95" customHeight="1" x14ac:dyDescent="0.25">
      <c r="A131" s="106" t="s">
        <v>332</v>
      </c>
      <c r="B131" s="107" t="s">
        <v>514</v>
      </c>
      <c r="C131" s="109">
        <v>19703.322410000001</v>
      </c>
      <c r="D131" s="109">
        <v>792.7720435</v>
      </c>
      <c r="E131" s="109">
        <v>5378.6140759999998</v>
      </c>
      <c r="F131" s="109">
        <v>4585.8420329999999</v>
      </c>
      <c r="G131" s="109">
        <v>8451.2085499999994</v>
      </c>
      <c r="H131" s="109"/>
      <c r="I131" s="109"/>
      <c r="J131" s="109"/>
      <c r="K131" s="109"/>
      <c r="L131" s="110">
        <v>39.14</v>
      </c>
      <c r="M131" s="110">
        <v>0</v>
      </c>
      <c r="N131" s="111">
        <v>3155556</v>
      </c>
    </row>
    <row r="132" spans="1:14" ht="24.95" customHeight="1" x14ac:dyDescent="0.25">
      <c r="A132" s="106" t="s">
        <v>304</v>
      </c>
      <c r="B132" s="107" t="s">
        <v>514</v>
      </c>
      <c r="C132" s="109">
        <v>1161.930777</v>
      </c>
      <c r="D132" s="109">
        <v>28.65010157</v>
      </c>
      <c r="E132" s="109">
        <v>196.58178140000001</v>
      </c>
      <c r="F132" s="109">
        <v>167.93167980000001</v>
      </c>
      <c r="G132" s="109">
        <v>244.1846329</v>
      </c>
      <c r="H132" s="109">
        <v>7.2396103900000002</v>
      </c>
      <c r="I132" s="109">
        <v>4.8993506489999996</v>
      </c>
      <c r="J132" s="109">
        <v>3.1032467530000001</v>
      </c>
      <c r="K132" s="109"/>
      <c r="L132" s="110">
        <v>8.83</v>
      </c>
      <c r="M132" s="110">
        <v>0</v>
      </c>
      <c r="N132" s="111">
        <v>171111111</v>
      </c>
    </row>
    <row r="133" spans="1:14" ht="24.95" customHeight="1" x14ac:dyDescent="0.25">
      <c r="A133" s="106" t="s">
        <v>135</v>
      </c>
      <c r="B133" s="107" t="s">
        <v>514</v>
      </c>
      <c r="C133" s="109">
        <v>9375.9755690000002</v>
      </c>
      <c r="D133" s="109"/>
      <c r="E133" s="109"/>
      <c r="F133" s="109"/>
      <c r="G133" s="109">
        <v>7668.1219289999999</v>
      </c>
      <c r="H133" s="109">
        <v>68.855828220000006</v>
      </c>
      <c r="I133" s="109">
        <v>65.460122699999999</v>
      </c>
      <c r="J133" s="109">
        <v>38.098159510000002</v>
      </c>
      <c r="K133" s="109"/>
      <c r="L133" s="110">
        <v>36.07</v>
      </c>
      <c r="M133" s="110">
        <v>0</v>
      </c>
      <c r="N133" s="111">
        <v>3622222</v>
      </c>
    </row>
    <row r="134" spans="1:14" ht="24.95" customHeight="1" x14ac:dyDescent="0.25">
      <c r="A134" s="106" t="s">
        <v>365</v>
      </c>
      <c r="B134" s="107" t="s">
        <v>514</v>
      </c>
      <c r="C134" s="109">
        <v>1595.7234309999999</v>
      </c>
      <c r="D134" s="109"/>
      <c r="E134" s="109"/>
      <c r="F134" s="109"/>
      <c r="G134" s="109">
        <v>444.930387</v>
      </c>
      <c r="H134" s="109">
        <v>2.7394480520000002</v>
      </c>
      <c r="I134" s="109"/>
      <c r="J134" s="109"/>
      <c r="K134" s="109"/>
      <c r="L134" s="110">
        <v>3.22</v>
      </c>
      <c r="M134" s="110">
        <v>0</v>
      </c>
      <c r="N134" s="111">
        <v>6844444</v>
      </c>
    </row>
    <row r="135" spans="1:14" ht="24.95" customHeight="1" x14ac:dyDescent="0.25">
      <c r="A135" s="106" t="s">
        <v>366</v>
      </c>
      <c r="B135" s="107" t="s">
        <v>514</v>
      </c>
      <c r="C135" s="109">
        <v>3472.3561639999998</v>
      </c>
      <c r="D135" s="109">
        <v>149.6860691</v>
      </c>
      <c r="E135" s="109">
        <v>582.53769880000004</v>
      </c>
      <c r="F135" s="109">
        <v>432.85162969999999</v>
      </c>
      <c r="G135" s="109">
        <v>1238.1838029999999</v>
      </c>
      <c r="H135" s="109">
        <v>23.428571430000002</v>
      </c>
      <c r="I135" s="109"/>
      <c r="J135" s="109"/>
      <c r="K135" s="109"/>
      <c r="L135" s="110">
        <v>22.91</v>
      </c>
      <c r="M135" s="110">
        <v>0</v>
      </c>
      <c r="N135" s="111">
        <v>6222222</v>
      </c>
    </row>
    <row r="136" spans="1:14" ht="24.95" customHeight="1" x14ac:dyDescent="0.25">
      <c r="A136" s="106" t="s">
        <v>76</v>
      </c>
      <c r="B136" s="107" t="s">
        <v>514</v>
      </c>
      <c r="C136" s="109">
        <v>5235.5055080000002</v>
      </c>
      <c r="D136" s="109">
        <v>155.11284520000001</v>
      </c>
      <c r="E136" s="109">
        <v>933.71321590000002</v>
      </c>
      <c r="F136" s="109">
        <v>778.60037069999998</v>
      </c>
      <c r="G136" s="109">
        <v>1431.317626</v>
      </c>
      <c r="H136" s="109">
        <v>25.781132079999999</v>
      </c>
      <c r="I136" s="109">
        <v>34.16264151</v>
      </c>
      <c r="J136" s="109">
        <v>45.152830190000003</v>
      </c>
      <c r="K136" s="109">
        <v>9.2547169809999996</v>
      </c>
      <c r="L136" s="110">
        <v>32.92</v>
      </c>
      <c r="M136" s="110">
        <v>0</v>
      </c>
      <c r="N136" s="111">
        <v>29444444</v>
      </c>
    </row>
    <row r="137" spans="1:14" ht="24.95" customHeight="1" x14ac:dyDescent="0.25">
      <c r="A137" s="106" t="s">
        <v>224</v>
      </c>
      <c r="B137" s="107" t="s">
        <v>516</v>
      </c>
      <c r="C137" s="109">
        <v>2289.2101969999999</v>
      </c>
      <c r="D137" s="109">
        <v>63.571733430000002</v>
      </c>
      <c r="E137" s="109">
        <v>381.38147040000001</v>
      </c>
      <c r="F137" s="109">
        <v>317.80973690000002</v>
      </c>
      <c r="G137" s="109">
        <v>749.78226859999995</v>
      </c>
      <c r="H137" s="109">
        <v>12.86785714</v>
      </c>
      <c r="I137" s="109">
        <v>18.152380950000001</v>
      </c>
      <c r="J137" s="109">
        <v>2.924598214</v>
      </c>
      <c r="K137" s="109">
        <v>1.8980357139999999</v>
      </c>
      <c r="L137" s="110">
        <v>21.54</v>
      </c>
      <c r="M137" s="110">
        <v>1</v>
      </c>
      <c r="N137" s="111">
        <v>93333333</v>
      </c>
    </row>
    <row r="138" spans="1:14" ht="24.95" customHeight="1" x14ac:dyDescent="0.25">
      <c r="A138" s="106" t="s">
        <v>84</v>
      </c>
      <c r="B138" s="107" t="s">
        <v>516</v>
      </c>
      <c r="C138" s="109">
        <v>12607.165590000001</v>
      </c>
      <c r="D138" s="109">
        <v>633.71409679999999</v>
      </c>
      <c r="E138" s="109">
        <v>4295.5854600000002</v>
      </c>
      <c r="F138" s="109">
        <v>3661.8713630000002</v>
      </c>
      <c r="G138" s="109">
        <v>5937.4940290000004</v>
      </c>
      <c r="H138" s="109"/>
      <c r="I138" s="109"/>
      <c r="J138" s="109"/>
      <c r="K138" s="109"/>
      <c r="L138" s="110">
        <v>57.92</v>
      </c>
      <c r="M138" s="110">
        <v>1</v>
      </c>
      <c r="N138" s="111">
        <v>38000000</v>
      </c>
    </row>
    <row r="139" spans="1:14" ht="24.95" customHeight="1" x14ac:dyDescent="0.25">
      <c r="A139" s="106" t="s">
        <v>119</v>
      </c>
      <c r="B139" s="107" t="s">
        <v>515</v>
      </c>
      <c r="C139" s="109">
        <v>21425.354579999999</v>
      </c>
      <c r="D139" s="109">
        <v>1093.349414</v>
      </c>
      <c r="E139" s="109">
        <v>9358.8377020000007</v>
      </c>
      <c r="F139" s="109">
        <v>8265.4882890000008</v>
      </c>
      <c r="G139" s="109">
        <v>31527.199779999999</v>
      </c>
      <c r="H139" s="109"/>
      <c r="I139" s="109"/>
      <c r="J139" s="109"/>
      <c r="K139" s="109"/>
      <c r="L139" s="110">
        <v>52.01</v>
      </c>
      <c r="M139" s="110">
        <v>0</v>
      </c>
      <c r="N139" s="111">
        <v>10777778</v>
      </c>
    </row>
    <row r="140" spans="1:14" ht="24.95" customHeight="1" x14ac:dyDescent="0.25">
      <c r="A140" s="106" t="s">
        <v>77</v>
      </c>
      <c r="B140" s="107" t="s">
        <v>515</v>
      </c>
      <c r="C140" s="109">
        <v>26084.19931</v>
      </c>
      <c r="D140" s="109">
        <v>1664.8031530000001</v>
      </c>
      <c r="E140" s="109"/>
      <c r="F140" s="109"/>
      <c r="G140" s="109"/>
      <c r="H140" s="109"/>
      <c r="I140" s="109"/>
      <c r="J140" s="109"/>
      <c r="K140" s="109"/>
      <c r="L140" s="110">
        <v>49.75</v>
      </c>
      <c r="M140" s="110">
        <v>0</v>
      </c>
      <c r="N140" s="111">
        <v>3688889</v>
      </c>
    </row>
    <row r="141" spans="1:14" ht="24.95" customHeight="1" x14ac:dyDescent="0.25">
      <c r="A141" s="106" t="s">
        <v>259</v>
      </c>
      <c r="B141" s="107" t="s">
        <v>514</v>
      </c>
      <c r="C141" s="109">
        <v>84011.466390000001</v>
      </c>
      <c r="D141" s="109">
        <v>3019.7417519999999</v>
      </c>
      <c r="E141" s="109">
        <v>15223.14991</v>
      </c>
      <c r="F141" s="109">
        <v>12203.408149999999</v>
      </c>
      <c r="G141" s="109">
        <v>37285.764860000003</v>
      </c>
      <c r="H141" s="109"/>
      <c r="I141" s="109"/>
      <c r="J141" s="109"/>
      <c r="K141" s="109"/>
      <c r="L141" s="110">
        <v>60.83</v>
      </c>
      <c r="M141" s="110">
        <v>0</v>
      </c>
      <c r="N141" s="111">
        <v>1687605</v>
      </c>
    </row>
    <row r="142" spans="1:14" ht="24.95" customHeight="1" x14ac:dyDescent="0.25">
      <c r="A142" s="106" t="s">
        <v>109</v>
      </c>
      <c r="B142" s="107" t="s">
        <v>515</v>
      </c>
      <c r="C142" s="109">
        <v>8678.0056879999993</v>
      </c>
      <c r="D142" s="109">
        <v>313.63232429999999</v>
      </c>
      <c r="E142" s="109">
        <v>2905.76647</v>
      </c>
      <c r="F142" s="109">
        <v>2592.134145</v>
      </c>
      <c r="G142" s="109">
        <v>3001.0820779999999</v>
      </c>
      <c r="H142" s="109">
        <v>44.819672130000001</v>
      </c>
      <c r="I142" s="109">
        <v>62.913934429999998</v>
      </c>
      <c r="J142" s="109">
        <v>1.959016393</v>
      </c>
      <c r="K142" s="109">
        <v>1.008196721</v>
      </c>
      <c r="L142" s="110">
        <v>39.07</v>
      </c>
      <c r="M142" s="110">
        <v>0</v>
      </c>
      <c r="N142" s="111">
        <v>20333333</v>
      </c>
    </row>
    <row r="143" spans="1:14" ht="24.95" customHeight="1" x14ac:dyDescent="0.25">
      <c r="A143" s="106" t="s">
        <v>14</v>
      </c>
      <c r="B143" s="107" t="s">
        <v>513</v>
      </c>
      <c r="C143" s="109">
        <v>11776.84102</v>
      </c>
      <c r="D143" s="109">
        <v>475.88958350000001</v>
      </c>
      <c r="E143" s="109">
        <v>2928.2169119999999</v>
      </c>
      <c r="F143" s="109">
        <v>2452.3273279999999</v>
      </c>
      <c r="G143" s="109">
        <v>5241.9974780000002</v>
      </c>
      <c r="H143" s="109">
        <v>50.277777780000001</v>
      </c>
      <c r="I143" s="109">
        <v>32.815079369999999</v>
      </c>
      <c r="J143" s="109">
        <v>12.34741071</v>
      </c>
      <c r="K143" s="109">
        <v>2.3166666669999998</v>
      </c>
      <c r="L143" s="110">
        <v>43.64</v>
      </c>
      <c r="M143" s="110">
        <v>0</v>
      </c>
      <c r="N143" s="111">
        <v>140000000</v>
      </c>
    </row>
    <row r="144" spans="1:14" ht="24.95" customHeight="1" x14ac:dyDescent="0.25">
      <c r="A144" s="106" t="s">
        <v>412</v>
      </c>
      <c r="B144" s="107" t="s">
        <v>514</v>
      </c>
      <c r="C144" s="109">
        <v>582.28950090000001</v>
      </c>
      <c r="D144" s="109">
        <v>26.706552680000001</v>
      </c>
      <c r="E144" s="109">
        <v>84.238822499999998</v>
      </c>
      <c r="F144" s="109">
        <v>57.532269820000003</v>
      </c>
      <c r="G144" s="109"/>
      <c r="H144" s="109">
        <v>5.5762162159999997</v>
      </c>
      <c r="I144" s="109">
        <v>4.4294594590000003</v>
      </c>
      <c r="J144" s="109"/>
      <c r="K144" s="109"/>
      <c r="L144" s="110">
        <v>7.12</v>
      </c>
      <c r="M144" s="110">
        <v>0</v>
      </c>
      <c r="N144" s="111">
        <v>10277778</v>
      </c>
    </row>
    <row r="145" spans="1:14" ht="24.95" customHeight="1" x14ac:dyDescent="0.25">
      <c r="A145" s="106" t="s">
        <v>288</v>
      </c>
      <c r="B145" s="107" t="s">
        <v>515</v>
      </c>
      <c r="C145" s="109">
        <v>3684.7494689999999</v>
      </c>
      <c r="D145" s="109">
        <v>189.5512507</v>
      </c>
      <c r="E145" s="109">
        <v>0.94235011199999996</v>
      </c>
      <c r="F145" s="109">
        <v>-188.6089006</v>
      </c>
      <c r="G145" s="109">
        <v>2333.1975870000001</v>
      </c>
      <c r="H145" s="109"/>
      <c r="I145" s="109"/>
      <c r="J145" s="109"/>
      <c r="K145" s="109"/>
      <c r="L145" s="110">
        <v>9.74</v>
      </c>
      <c r="M145" s="110">
        <v>0</v>
      </c>
      <c r="N145" s="111">
        <v>186228</v>
      </c>
    </row>
    <row r="146" spans="1:14" ht="24.95" customHeight="1" x14ac:dyDescent="0.25">
      <c r="A146" s="106" t="s">
        <v>243</v>
      </c>
      <c r="B146" s="107" t="s">
        <v>515</v>
      </c>
      <c r="C146" s="109">
        <v>1302.5931499999999</v>
      </c>
      <c r="D146" s="109">
        <v>84.942148189999997</v>
      </c>
      <c r="E146" s="109">
        <v>282.85590680000001</v>
      </c>
      <c r="F146" s="109">
        <v>197.91375859999999</v>
      </c>
      <c r="G146" s="109">
        <v>428.61653940000002</v>
      </c>
      <c r="H146" s="109"/>
      <c r="I146" s="109"/>
      <c r="J146" s="109"/>
      <c r="K146" s="109"/>
      <c r="L146" s="110">
        <v>18.73</v>
      </c>
      <c r="M146" s="110">
        <v>0</v>
      </c>
      <c r="N146" s="111">
        <v>171131</v>
      </c>
    </row>
    <row r="147" spans="1:14" ht="24.95" customHeight="1" x14ac:dyDescent="0.25">
      <c r="A147" s="106" t="s">
        <v>285</v>
      </c>
      <c r="B147" s="107" t="s">
        <v>514</v>
      </c>
      <c r="C147" s="109">
        <v>20772.150870000001</v>
      </c>
      <c r="D147" s="109">
        <v>1145.4781820000001</v>
      </c>
      <c r="E147" s="109"/>
      <c r="F147" s="109"/>
      <c r="G147" s="109">
        <v>8421.4597379999996</v>
      </c>
      <c r="H147" s="109"/>
      <c r="I147" s="109"/>
      <c r="J147" s="109"/>
      <c r="K147" s="109"/>
      <c r="L147" s="110">
        <v>43.35</v>
      </c>
      <c r="M147" s="110">
        <v>0</v>
      </c>
      <c r="N147" s="111">
        <v>28000000</v>
      </c>
    </row>
    <row r="148" spans="1:14" ht="24.95" customHeight="1" x14ac:dyDescent="0.25">
      <c r="A148" s="106" t="s">
        <v>175</v>
      </c>
      <c r="B148" s="107" t="s">
        <v>514</v>
      </c>
      <c r="C148" s="109">
        <v>1011.73904</v>
      </c>
      <c r="D148" s="109">
        <v>53.00212483</v>
      </c>
      <c r="E148" s="109">
        <v>168.26070089999999</v>
      </c>
      <c r="F148" s="109">
        <v>115.2585761</v>
      </c>
      <c r="G148" s="109">
        <v>281.03430429999997</v>
      </c>
      <c r="H148" s="109">
        <v>18.652542369999999</v>
      </c>
      <c r="I148" s="109">
        <v>12.50847458</v>
      </c>
      <c r="J148" s="109">
        <v>10.1059322</v>
      </c>
      <c r="K148" s="109"/>
      <c r="L148" s="110">
        <v>9.61</v>
      </c>
      <c r="M148" s="110">
        <v>0</v>
      </c>
      <c r="N148" s="111">
        <v>13111111</v>
      </c>
    </row>
    <row r="149" spans="1:14" ht="24.95" customHeight="1" x14ac:dyDescent="0.25">
      <c r="A149" s="106" t="s">
        <v>158</v>
      </c>
      <c r="B149" s="107" t="s">
        <v>515</v>
      </c>
      <c r="C149" s="109">
        <v>5711.7244469999996</v>
      </c>
      <c r="D149" s="109">
        <v>261.55442729999999</v>
      </c>
      <c r="E149" s="109">
        <v>2174.640175</v>
      </c>
      <c r="F149" s="109">
        <v>1913.085748</v>
      </c>
      <c r="G149" s="109">
        <v>2408.720675</v>
      </c>
      <c r="H149" s="109">
        <v>56.630534349999998</v>
      </c>
      <c r="I149" s="109">
        <v>1.5664122140000001</v>
      </c>
      <c r="J149" s="109"/>
      <c r="K149" s="109">
        <v>4.5755725189999996</v>
      </c>
      <c r="L149" s="110">
        <v>41.14</v>
      </c>
      <c r="M149" s="110">
        <v>0</v>
      </c>
      <c r="N149" s="111">
        <v>7277778</v>
      </c>
    </row>
    <row r="150" spans="1:14" ht="24.95" customHeight="1" x14ac:dyDescent="0.25">
      <c r="A150" s="106" t="s">
        <v>83</v>
      </c>
      <c r="B150" s="107" t="s">
        <v>513</v>
      </c>
      <c r="C150" s="109">
        <v>12868.745500000001</v>
      </c>
      <c r="D150" s="109">
        <v>538.98038080000003</v>
      </c>
      <c r="E150" s="109">
        <v>3990.3235070000001</v>
      </c>
      <c r="F150" s="109">
        <v>3451.3431260000002</v>
      </c>
      <c r="G150" s="109">
        <v>2957.9497430000001</v>
      </c>
      <c r="H150" s="109">
        <v>1.011760451</v>
      </c>
      <c r="I150" s="109"/>
      <c r="J150" s="109"/>
      <c r="K150" s="109"/>
      <c r="L150" s="110">
        <v>43.71</v>
      </c>
      <c r="M150" s="110">
        <v>0</v>
      </c>
      <c r="N150" s="111">
        <v>87856</v>
      </c>
    </row>
    <row r="151" spans="1:14" ht="24.95" customHeight="1" x14ac:dyDescent="0.25">
      <c r="A151" s="106" t="s">
        <v>233</v>
      </c>
      <c r="B151" s="107" t="s">
        <v>515</v>
      </c>
      <c r="C151" s="109">
        <v>571.10566700000004</v>
      </c>
      <c r="D151" s="109">
        <v>14.994600589999999</v>
      </c>
      <c r="E151" s="109"/>
      <c r="F151" s="109"/>
      <c r="G151" s="109">
        <v>32.614596779999999</v>
      </c>
      <c r="H151" s="109">
        <v>3.7186897879999998</v>
      </c>
      <c r="I151" s="109">
        <v>2.7034682079999999</v>
      </c>
      <c r="J151" s="109">
        <v>22.543352599999999</v>
      </c>
      <c r="K151" s="109"/>
      <c r="L151" s="110">
        <v>0.84</v>
      </c>
      <c r="M151" s="110">
        <v>0</v>
      </c>
      <c r="N151" s="111">
        <v>5766667</v>
      </c>
    </row>
    <row r="152" spans="1:14" ht="24.95" customHeight="1" x14ac:dyDescent="0.25">
      <c r="A152" s="106" t="s">
        <v>142</v>
      </c>
      <c r="B152" s="107" t="s">
        <v>515</v>
      </c>
      <c r="C152" s="109">
        <v>47934.365949999999</v>
      </c>
      <c r="D152" s="109">
        <v>1428.7652660000001</v>
      </c>
      <c r="E152" s="109">
        <v>6339.3555059999999</v>
      </c>
      <c r="F152" s="109">
        <v>4910.5902400000004</v>
      </c>
      <c r="G152" s="109">
        <v>51459.882969999999</v>
      </c>
      <c r="H152" s="109"/>
      <c r="I152" s="109"/>
      <c r="J152" s="109"/>
      <c r="K152" s="109"/>
      <c r="L152" s="110">
        <v>71.540000000000006</v>
      </c>
      <c r="M152" s="110">
        <v>0</v>
      </c>
      <c r="N152" s="111">
        <v>5033333</v>
      </c>
    </row>
    <row r="153" spans="1:14" ht="24.95" customHeight="1" x14ac:dyDescent="0.25">
      <c r="A153" s="106" t="s">
        <v>351</v>
      </c>
      <c r="B153" s="107" t="s">
        <v>516</v>
      </c>
      <c r="C153" s="109">
        <v>16857.163390000002</v>
      </c>
      <c r="D153" s="109">
        <v>647.69339720000005</v>
      </c>
      <c r="E153" s="109">
        <v>5312.1293480000004</v>
      </c>
      <c r="F153" s="109">
        <v>4664.43595</v>
      </c>
      <c r="G153" s="109">
        <v>5360.1059580000001</v>
      </c>
      <c r="H153" s="109"/>
      <c r="I153" s="109"/>
      <c r="J153" s="109"/>
      <c r="K153" s="109"/>
      <c r="L153" s="110">
        <v>70.959999999999994</v>
      </c>
      <c r="M153" s="110">
        <v>1</v>
      </c>
      <c r="N153" s="111">
        <v>5400000</v>
      </c>
    </row>
    <row r="154" spans="1:14" ht="24.95" customHeight="1" x14ac:dyDescent="0.25">
      <c r="A154" s="106" t="s">
        <v>12</v>
      </c>
      <c r="B154" s="107" t="s">
        <v>514</v>
      </c>
      <c r="C154" s="109">
        <v>23429.117180000001</v>
      </c>
      <c r="D154" s="109">
        <v>1276.940104</v>
      </c>
      <c r="E154" s="109">
        <v>9278.3156469999994</v>
      </c>
      <c r="F154" s="109">
        <v>8001.3755430000001</v>
      </c>
      <c r="G154" s="109">
        <v>15606.362059999999</v>
      </c>
      <c r="H154" s="109"/>
      <c r="I154" s="109"/>
      <c r="J154" s="109"/>
      <c r="K154" s="109"/>
      <c r="L154" s="110">
        <v>64.75</v>
      </c>
      <c r="M154" s="110">
        <v>0</v>
      </c>
      <c r="N154" s="111">
        <v>2044444</v>
      </c>
    </row>
    <row r="155" spans="1:14" ht="24.95" customHeight="1" x14ac:dyDescent="0.25">
      <c r="A155" s="106" t="s">
        <v>382</v>
      </c>
      <c r="B155" s="107" t="s">
        <v>513</v>
      </c>
      <c r="C155" s="109">
        <v>1545.9964729999999</v>
      </c>
      <c r="D155" s="109">
        <v>145.53346010000001</v>
      </c>
      <c r="E155" s="109"/>
      <c r="F155" s="109"/>
      <c r="G155" s="109">
        <v>468.25272569999998</v>
      </c>
      <c r="H155" s="109"/>
      <c r="I155" s="109"/>
      <c r="J155" s="109"/>
      <c r="K155" s="109"/>
      <c r="L155" s="110">
        <v>5.07</v>
      </c>
      <c r="M155" s="110">
        <v>0</v>
      </c>
      <c r="N155" s="111">
        <v>526312</v>
      </c>
    </row>
    <row r="156" spans="1:14" ht="24.95" customHeight="1" x14ac:dyDescent="0.25">
      <c r="A156" s="106" t="s">
        <v>410</v>
      </c>
      <c r="B156" s="107" t="s">
        <v>513</v>
      </c>
      <c r="C156" s="109">
        <v>6625.8499240000001</v>
      </c>
      <c r="D156" s="109">
        <v>370.0804425</v>
      </c>
      <c r="E156" s="109">
        <v>2104.8553900000002</v>
      </c>
      <c r="F156" s="109">
        <v>1734.7749470000001</v>
      </c>
      <c r="G156" s="109">
        <v>9865.8203030000004</v>
      </c>
      <c r="H156" s="109">
        <v>34.54148472</v>
      </c>
      <c r="I156" s="109">
        <v>49.621441050000001</v>
      </c>
      <c r="J156" s="109">
        <v>68.384279480000004</v>
      </c>
      <c r="K156" s="109"/>
      <c r="L156" s="110">
        <v>25.4</v>
      </c>
      <c r="M156" s="110">
        <v>0</v>
      </c>
      <c r="N156" s="111">
        <v>50888889</v>
      </c>
    </row>
    <row r="157" spans="1:14" ht="24.95" customHeight="1" x14ac:dyDescent="0.25">
      <c r="A157" s="106" t="s">
        <v>208</v>
      </c>
      <c r="B157" s="107" t="s">
        <v>516</v>
      </c>
      <c r="C157" s="109">
        <v>1326.0080029999999</v>
      </c>
      <c r="D157" s="109">
        <v>10.67714904</v>
      </c>
      <c r="E157" s="109"/>
      <c r="F157" s="109"/>
      <c r="G157" s="109"/>
      <c r="H157" s="109">
        <v>2.7519230769999998</v>
      </c>
      <c r="I157" s="109"/>
      <c r="J157" s="109"/>
      <c r="K157" s="109"/>
      <c r="L157" s="110">
        <v>12.33</v>
      </c>
      <c r="M157" s="110">
        <v>1</v>
      </c>
      <c r="N157" s="111">
        <v>10111111</v>
      </c>
    </row>
    <row r="158" spans="1:14" ht="24.95" customHeight="1" x14ac:dyDescent="0.25">
      <c r="A158" s="106" t="s">
        <v>313</v>
      </c>
      <c r="B158" s="107" t="s">
        <v>514</v>
      </c>
      <c r="C158" s="109">
        <v>30550.472419999998</v>
      </c>
      <c r="D158" s="109">
        <v>1387.926729</v>
      </c>
      <c r="E158" s="109">
        <v>6175.1931279999999</v>
      </c>
      <c r="F158" s="109">
        <v>4787.2663990000001</v>
      </c>
      <c r="G158" s="109">
        <v>48668.477610000002</v>
      </c>
      <c r="H158" s="109"/>
      <c r="I158" s="109"/>
      <c r="J158" s="109"/>
      <c r="K158" s="109"/>
      <c r="L158" s="110">
        <v>64.28</v>
      </c>
      <c r="M158" s="110">
        <v>0</v>
      </c>
      <c r="N158" s="111">
        <v>46111111</v>
      </c>
    </row>
    <row r="159" spans="1:14" ht="24.95" customHeight="1" x14ac:dyDescent="0.25">
      <c r="A159" s="106" t="s">
        <v>320</v>
      </c>
      <c r="B159" s="107" t="s">
        <v>515</v>
      </c>
      <c r="C159" s="109">
        <v>2790.4966829999998</v>
      </c>
      <c r="D159" s="109">
        <v>54.004203259999997</v>
      </c>
      <c r="E159" s="109">
        <v>517.80285030000005</v>
      </c>
      <c r="F159" s="109">
        <v>463.79864709999998</v>
      </c>
      <c r="G159" s="109">
        <v>787.76474800000005</v>
      </c>
      <c r="H159" s="109">
        <v>12.081521739999999</v>
      </c>
      <c r="I159" s="109">
        <v>6.4128493789999998</v>
      </c>
      <c r="J159" s="109">
        <v>24.456521739999999</v>
      </c>
      <c r="K159" s="109"/>
      <c r="L159" s="110">
        <v>12.66</v>
      </c>
      <c r="M159" s="110">
        <v>0</v>
      </c>
      <c r="N159" s="111">
        <v>20444444</v>
      </c>
    </row>
    <row r="160" spans="1:14" ht="24.95" customHeight="1" x14ac:dyDescent="0.25">
      <c r="A160" s="106" t="s">
        <v>428</v>
      </c>
      <c r="B160" s="107" t="s">
        <v>514</v>
      </c>
      <c r="C160" s="109">
        <v>14302.11483</v>
      </c>
      <c r="D160" s="109">
        <v>596.24086520000003</v>
      </c>
      <c r="E160" s="109">
        <v>4019.0062330000001</v>
      </c>
      <c r="F160" s="109">
        <v>3422.765367</v>
      </c>
      <c r="G160" s="109">
        <v>8676.9902349999993</v>
      </c>
      <c r="H160" s="109"/>
      <c r="I160" s="109">
        <v>315.06052979999998</v>
      </c>
      <c r="J160" s="109"/>
      <c r="K160" s="109"/>
      <c r="L160" s="110">
        <v>56.34</v>
      </c>
      <c r="M160" s="110">
        <v>0</v>
      </c>
      <c r="N160" s="111">
        <v>52371</v>
      </c>
    </row>
    <row r="161" spans="1:14" ht="24.95" customHeight="1" x14ac:dyDescent="0.25">
      <c r="A161" s="106" t="s">
        <v>353</v>
      </c>
      <c r="B161" s="107" t="s">
        <v>515</v>
      </c>
      <c r="C161" s="109">
        <v>7166.7406920000003</v>
      </c>
      <c r="D161" s="109">
        <v>328.38856900000002</v>
      </c>
      <c r="E161" s="109">
        <v>1414.9493749999999</v>
      </c>
      <c r="F161" s="109">
        <v>1086.560806</v>
      </c>
      <c r="G161" s="109">
        <v>7343.7665690000003</v>
      </c>
      <c r="H161" s="109"/>
      <c r="I161" s="109">
        <v>71.354771650000004</v>
      </c>
      <c r="J161" s="109"/>
      <c r="K161" s="109"/>
      <c r="L161" s="110">
        <v>38.979999999999997</v>
      </c>
      <c r="M161" s="110">
        <v>0</v>
      </c>
      <c r="N161" s="111">
        <v>176582</v>
      </c>
    </row>
    <row r="162" spans="1:14" ht="24.95" customHeight="1" x14ac:dyDescent="0.25">
      <c r="A162" s="106" t="s">
        <v>236</v>
      </c>
      <c r="B162" s="107" t="s">
        <v>514</v>
      </c>
      <c r="C162" s="109">
        <v>6302.94596</v>
      </c>
      <c r="D162" s="109">
        <v>345.57476960000002</v>
      </c>
      <c r="E162" s="109"/>
      <c r="F162" s="109"/>
      <c r="G162" s="109">
        <v>3237.5052300000002</v>
      </c>
      <c r="H162" s="109"/>
      <c r="I162" s="109"/>
      <c r="J162" s="109"/>
      <c r="K162" s="109"/>
      <c r="L162" s="110">
        <v>35.28</v>
      </c>
      <c r="M162" s="110">
        <v>0</v>
      </c>
      <c r="N162" s="111">
        <v>109228</v>
      </c>
    </row>
    <row r="163" spans="1:14" ht="24.95" customHeight="1" x14ac:dyDescent="0.25">
      <c r="A163" s="106" t="s">
        <v>78</v>
      </c>
      <c r="B163" s="107" t="s">
        <v>514</v>
      </c>
      <c r="C163" s="109">
        <v>1687.5977379999999</v>
      </c>
      <c r="D163" s="109">
        <v>35.907185830000003</v>
      </c>
      <c r="E163" s="109"/>
      <c r="F163" s="109"/>
      <c r="G163" s="109">
        <v>189.69363229999999</v>
      </c>
      <c r="H163" s="109">
        <v>10.646153849999999</v>
      </c>
      <c r="I163" s="109"/>
      <c r="J163" s="109">
        <v>0.830769231</v>
      </c>
      <c r="K163" s="109">
        <v>3.3507692310000001</v>
      </c>
      <c r="L163" s="110">
        <v>18.5</v>
      </c>
      <c r="M163" s="110">
        <v>0</v>
      </c>
      <c r="N163" s="111">
        <v>36111111</v>
      </c>
    </row>
    <row r="164" spans="1:14" ht="24.95" customHeight="1" x14ac:dyDescent="0.25">
      <c r="A164" s="106" t="s">
        <v>291</v>
      </c>
      <c r="B164" s="107" t="s">
        <v>514</v>
      </c>
      <c r="C164" s="109">
        <v>8107.7413139999999</v>
      </c>
      <c r="D164" s="109"/>
      <c r="E164" s="109">
        <v>1771.9231199999999</v>
      </c>
      <c r="F164" s="109"/>
      <c r="G164" s="109">
        <v>2045.087507</v>
      </c>
      <c r="H164" s="109">
        <v>19.32202036</v>
      </c>
      <c r="I164" s="109"/>
      <c r="J164" s="109"/>
      <c r="K164" s="109"/>
      <c r="L164" s="110">
        <v>27.98</v>
      </c>
      <c r="M164" s="110">
        <v>0</v>
      </c>
      <c r="N164" s="111">
        <v>517544</v>
      </c>
    </row>
    <row r="165" spans="1:14" ht="24.95" customHeight="1" x14ac:dyDescent="0.25">
      <c r="A165" s="106" t="s">
        <v>220</v>
      </c>
      <c r="B165" s="107" t="s">
        <v>516</v>
      </c>
      <c r="C165" s="109">
        <v>3217.1040979999998</v>
      </c>
      <c r="D165" s="109">
        <v>246.06085039999999</v>
      </c>
      <c r="E165" s="109"/>
      <c r="F165" s="109"/>
      <c r="G165" s="109">
        <v>703.07464800000002</v>
      </c>
      <c r="H165" s="109">
        <v>6.9166666670000003</v>
      </c>
      <c r="I165" s="109"/>
      <c r="J165" s="109"/>
      <c r="K165" s="109"/>
      <c r="L165" s="110">
        <v>13.93</v>
      </c>
      <c r="M165" s="110">
        <v>1</v>
      </c>
      <c r="N165" s="111">
        <v>1200000</v>
      </c>
    </row>
    <row r="166" spans="1:14" ht="24.95" customHeight="1" x14ac:dyDescent="0.25">
      <c r="A166" s="106" t="s">
        <v>310</v>
      </c>
      <c r="B166" s="107" t="s">
        <v>516</v>
      </c>
      <c r="C166" s="109">
        <v>54334.220099999999</v>
      </c>
      <c r="D166" s="109">
        <v>3620.4877929999998</v>
      </c>
      <c r="E166" s="109">
        <v>17576.23214</v>
      </c>
      <c r="F166" s="109">
        <v>13955.744350000001</v>
      </c>
      <c r="G166" s="109">
        <v>67065.23861</v>
      </c>
      <c r="H166" s="109"/>
      <c r="I166" s="109"/>
      <c r="J166" s="109"/>
      <c r="K166" s="109"/>
      <c r="L166" s="110">
        <v>90.45</v>
      </c>
      <c r="M166" s="110">
        <v>1</v>
      </c>
      <c r="N166" s="111">
        <v>9366667</v>
      </c>
    </row>
    <row r="167" spans="1:14" ht="24.95" customHeight="1" x14ac:dyDescent="0.25">
      <c r="A167" s="106" t="s">
        <v>168</v>
      </c>
      <c r="B167" s="107" t="s">
        <v>514</v>
      </c>
      <c r="C167" s="109">
        <v>76593.376959999994</v>
      </c>
      <c r="D167" s="109">
        <v>3839.0534510000002</v>
      </c>
      <c r="E167" s="109">
        <v>12647.636469999999</v>
      </c>
      <c r="F167" s="109">
        <v>8808.58302</v>
      </c>
      <c r="G167" s="109">
        <v>124311.0661</v>
      </c>
      <c r="H167" s="109"/>
      <c r="I167" s="109"/>
      <c r="J167" s="109"/>
      <c r="K167" s="109"/>
      <c r="L167" s="110">
        <v>82.34</v>
      </c>
      <c r="M167" s="110">
        <v>0</v>
      </c>
      <c r="N167" s="111">
        <v>7822222</v>
      </c>
    </row>
    <row r="168" spans="1:14" ht="24.95" customHeight="1" x14ac:dyDescent="0.25">
      <c r="A168" s="106" t="s">
        <v>159</v>
      </c>
      <c r="B168" s="107" t="s">
        <v>514</v>
      </c>
      <c r="C168" s="109">
        <v>816.90740500000004</v>
      </c>
      <c r="D168" s="109">
        <v>30.732978509999999</v>
      </c>
      <c r="E168" s="109"/>
      <c r="F168" s="109"/>
      <c r="G168" s="109">
        <v>146.44274340000001</v>
      </c>
      <c r="H168" s="109">
        <v>7.5589181290000003</v>
      </c>
      <c r="I168" s="109">
        <v>61.842105259999997</v>
      </c>
      <c r="J168" s="109"/>
      <c r="K168" s="109"/>
      <c r="L168" s="110">
        <v>11.38</v>
      </c>
      <c r="M168" s="110">
        <v>0</v>
      </c>
      <c r="N168" s="111">
        <v>7600000</v>
      </c>
    </row>
    <row r="169" spans="1:14" ht="24.95" customHeight="1" x14ac:dyDescent="0.25">
      <c r="A169" s="106" t="s">
        <v>376</v>
      </c>
      <c r="B169" s="107" t="s">
        <v>513</v>
      </c>
      <c r="C169" s="109">
        <v>735.88162939999995</v>
      </c>
      <c r="D169" s="109">
        <v>29.08317035</v>
      </c>
      <c r="E169" s="109">
        <v>124.2372398</v>
      </c>
      <c r="F169" s="109">
        <v>95.154069419999999</v>
      </c>
      <c r="G169" s="109">
        <v>91.855941659999999</v>
      </c>
      <c r="H169" s="109">
        <v>7.9430992739999997</v>
      </c>
      <c r="I169" s="109">
        <v>0.50556900699999996</v>
      </c>
      <c r="J169" s="109">
        <v>1.460048426</v>
      </c>
      <c r="K169" s="109"/>
      <c r="L169" s="110">
        <v>2.95</v>
      </c>
      <c r="M169" s="110">
        <v>0</v>
      </c>
      <c r="N169" s="111">
        <v>45888889</v>
      </c>
    </row>
    <row r="170" spans="1:14" ht="24.95" customHeight="1" x14ac:dyDescent="0.25">
      <c r="A170" s="106" t="s">
        <v>277</v>
      </c>
      <c r="B170" s="107" t="s">
        <v>514</v>
      </c>
      <c r="C170" s="109">
        <v>5070.5072179999997</v>
      </c>
      <c r="D170" s="109">
        <v>216.478714</v>
      </c>
      <c r="E170" s="109">
        <v>907.7833862</v>
      </c>
      <c r="F170" s="109">
        <v>691.30467220000003</v>
      </c>
      <c r="G170" s="109">
        <v>6255.1458419999999</v>
      </c>
      <c r="H170" s="109">
        <v>15.011647249999999</v>
      </c>
      <c r="I170" s="109">
        <v>21.073627290000001</v>
      </c>
      <c r="J170" s="109"/>
      <c r="K170" s="109">
        <v>9.3843594000000002E-2</v>
      </c>
      <c r="L170" s="110">
        <v>23.54</v>
      </c>
      <c r="M170" s="110">
        <v>0</v>
      </c>
      <c r="N170" s="111">
        <v>66777778</v>
      </c>
    </row>
    <row r="171" spans="1:14" ht="24.95" customHeight="1" x14ac:dyDescent="0.25">
      <c r="A171" s="106" t="s">
        <v>63</v>
      </c>
      <c r="B171" s="107" t="s">
        <v>514</v>
      </c>
      <c r="C171" s="109">
        <v>928.54242910000005</v>
      </c>
      <c r="D171" s="109">
        <v>86.404512909999994</v>
      </c>
      <c r="E171" s="109"/>
      <c r="F171" s="109"/>
      <c r="G171" s="109">
        <v>137.4312529</v>
      </c>
      <c r="H171" s="109"/>
      <c r="I171" s="109"/>
      <c r="J171" s="109"/>
      <c r="K171" s="109"/>
      <c r="L171" s="110">
        <v>0.54</v>
      </c>
      <c r="M171" s="110">
        <v>0</v>
      </c>
      <c r="N171" s="111">
        <v>1077339</v>
      </c>
    </row>
    <row r="172" spans="1:14" ht="24.95" customHeight="1" x14ac:dyDescent="0.25">
      <c r="A172" s="106" t="s">
        <v>237</v>
      </c>
      <c r="B172" s="107" t="s">
        <v>513</v>
      </c>
      <c r="C172" s="109">
        <v>537.72886649999998</v>
      </c>
      <c r="D172" s="109">
        <v>22.51788621</v>
      </c>
      <c r="E172" s="109">
        <v>90.861545489999997</v>
      </c>
      <c r="F172" s="109">
        <v>68.343659270000003</v>
      </c>
      <c r="G172" s="109">
        <v>141.43309160000001</v>
      </c>
      <c r="H172" s="109">
        <v>2.6006944440000002</v>
      </c>
      <c r="I172" s="109">
        <v>30.625</v>
      </c>
      <c r="J172" s="109">
        <v>77.34375</v>
      </c>
      <c r="K172" s="109"/>
      <c r="L172" s="110">
        <v>3.32</v>
      </c>
      <c r="M172" s="110">
        <v>0</v>
      </c>
      <c r="N172" s="111">
        <v>6400000</v>
      </c>
    </row>
    <row r="173" spans="1:14" ht="24.95" customHeight="1" x14ac:dyDescent="0.25">
      <c r="A173" s="106" t="s">
        <v>311</v>
      </c>
      <c r="B173" s="107" t="s">
        <v>514</v>
      </c>
      <c r="C173" s="109">
        <v>3624.7261840000001</v>
      </c>
      <c r="D173" s="109"/>
      <c r="E173" s="109"/>
      <c r="F173" s="109"/>
      <c r="G173" s="109">
        <v>1476.85312</v>
      </c>
      <c r="H173" s="109"/>
      <c r="I173" s="109">
        <v>61.68734156</v>
      </c>
      <c r="J173" s="109"/>
      <c r="K173" s="109"/>
      <c r="L173" s="110">
        <v>20.02</v>
      </c>
      <c r="M173" s="110">
        <v>0</v>
      </c>
      <c r="N173" s="111">
        <v>103749</v>
      </c>
    </row>
    <row r="174" spans="1:14" ht="24.95" customHeight="1" x14ac:dyDescent="0.25">
      <c r="A174" s="106" t="s">
        <v>40</v>
      </c>
      <c r="B174" s="107" t="s">
        <v>515</v>
      </c>
      <c r="C174" s="109">
        <v>18383.063839999999</v>
      </c>
      <c r="D174" s="109"/>
      <c r="E174" s="109">
        <v>5360.3804559999999</v>
      </c>
      <c r="F174" s="109"/>
      <c r="G174" s="109">
        <v>5866.2055309999996</v>
      </c>
      <c r="H174" s="109"/>
      <c r="I174" s="109"/>
      <c r="J174" s="109"/>
      <c r="K174" s="109"/>
      <c r="L174" s="110">
        <v>48.17</v>
      </c>
      <c r="M174" s="110">
        <v>0</v>
      </c>
      <c r="N174" s="111">
        <v>1311111</v>
      </c>
    </row>
    <row r="175" spans="1:14" ht="24.95" customHeight="1" x14ac:dyDescent="0.25">
      <c r="A175" s="106" t="s">
        <v>73</v>
      </c>
      <c r="B175" s="107" t="s">
        <v>514</v>
      </c>
      <c r="C175" s="109">
        <v>4105.6828480000004</v>
      </c>
      <c r="D175" s="109">
        <v>260.91799250000003</v>
      </c>
      <c r="E175" s="109">
        <v>1204.2238769999999</v>
      </c>
      <c r="F175" s="109">
        <v>943.3058843</v>
      </c>
      <c r="G175" s="109">
        <v>2848.6208040000001</v>
      </c>
      <c r="H175" s="109">
        <v>41.826315790000002</v>
      </c>
      <c r="I175" s="109"/>
      <c r="J175" s="109">
        <v>79.578947369999995</v>
      </c>
      <c r="K175" s="109">
        <v>9</v>
      </c>
      <c r="L175" s="110">
        <v>33.22</v>
      </c>
      <c r="M175" s="110">
        <v>0</v>
      </c>
      <c r="N175" s="111">
        <v>10555556</v>
      </c>
    </row>
    <row r="176" spans="1:14" ht="24.95" customHeight="1" x14ac:dyDescent="0.25">
      <c r="A176" s="106" t="s">
        <v>270</v>
      </c>
      <c r="B176" s="107" t="s">
        <v>514</v>
      </c>
      <c r="C176" s="109">
        <v>9911.0673470000002</v>
      </c>
      <c r="D176" s="109">
        <v>283.70132949999999</v>
      </c>
      <c r="E176" s="109">
        <v>3410.8751379999999</v>
      </c>
      <c r="F176" s="109">
        <v>3127.1738089999999</v>
      </c>
      <c r="G176" s="109">
        <v>5080.8257199999998</v>
      </c>
      <c r="H176" s="109">
        <v>36.276923080000003</v>
      </c>
      <c r="I176" s="109">
        <v>65.476523080000007</v>
      </c>
      <c r="J176" s="109">
        <v>23.053846149999998</v>
      </c>
      <c r="K176" s="109"/>
      <c r="L176" s="110">
        <v>38.11</v>
      </c>
      <c r="M176" s="110">
        <v>0</v>
      </c>
      <c r="N176" s="111">
        <v>72222222</v>
      </c>
    </row>
    <row r="177" spans="1:14" ht="24.95" customHeight="1" x14ac:dyDescent="0.25">
      <c r="A177" s="106" t="s">
        <v>28</v>
      </c>
      <c r="B177" s="107" t="s">
        <v>514</v>
      </c>
      <c r="C177" s="109">
        <v>5341.0393809999996</v>
      </c>
      <c r="D177" s="109">
        <v>162.8616433</v>
      </c>
      <c r="E177" s="109"/>
      <c r="F177" s="109"/>
      <c r="G177" s="109"/>
      <c r="H177" s="109">
        <v>6.1322411890000001</v>
      </c>
      <c r="I177" s="109"/>
      <c r="J177" s="109"/>
      <c r="K177" s="109"/>
      <c r="L177" s="110">
        <v>4.82</v>
      </c>
      <c r="M177" s="110">
        <v>0</v>
      </c>
      <c r="N177" s="111">
        <v>5044444</v>
      </c>
    </row>
    <row r="178" spans="1:14" ht="24.95" customHeight="1" x14ac:dyDescent="0.25">
      <c r="A178" s="106" t="s">
        <v>329</v>
      </c>
      <c r="B178" s="107" t="s">
        <v>513</v>
      </c>
      <c r="C178" s="109">
        <v>590.16184539999995</v>
      </c>
      <c r="D178" s="109">
        <v>15.495466459999999</v>
      </c>
      <c r="E178" s="109">
        <v>86.173763339999994</v>
      </c>
      <c r="F178" s="109">
        <v>70.678296880000005</v>
      </c>
      <c r="G178" s="109">
        <v>77.534406849999996</v>
      </c>
      <c r="H178" s="109">
        <v>8.0461538459999993</v>
      </c>
      <c r="I178" s="109">
        <v>5.3268991879999996</v>
      </c>
      <c r="J178" s="109">
        <v>12.16053512</v>
      </c>
      <c r="K178" s="109"/>
      <c r="L178" s="110">
        <v>10.89</v>
      </c>
      <c r="M178" s="110">
        <v>0</v>
      </c>
      <c r="N178" s="111">
        <v>33222222</v>
      </c>
    </row>
    <row r="179" spans="1:14" ht="24.95" customHeight="1" x14ac:dyDescent="0.25">
      <c r="A179" s="106" t="s">
        <v>271</v>
      </c>
      <c r="B179" s="107" t="s">
        <v>514</v>
      </c>
      <c r="C179" s="109">
        <v>3101.7547249999998</v>
      </c>
      <c r="D179" s="109">
        <v>202.17724720000001</v>
      </c>
      <c r="E179" s="109">
        <v>1196.5814230000001</v>
      </c>
      <c r="F179" s="109">
        <v>994.40417590000004</v>
      </c>
      <c r="G179" s="109">
        <v>2165.8589529999999</v>
      </c>
      <c r="H179" s="109">
        <v>18.50483092</v>
      </c>
      <c r="I179" s="109">
        <v>6.5845031059999997</v>
      </c>
      <c r="J179" s="109">
        <v>2.8260869569999998</v>
      </c>
      <c r="K179" s="109">
        <v>2.217391304</v>
      </c>
      <c r="L179" s="110">
        <v>23.51</v>
      </c>
      <c r="M179" s="110">
        <v>0</v>
      </c>
      <c r="N179" s="111">
        <v>46000000</v>
      </c>
    </row>
    <row r="180" spans="1:14" ht="24.95" customHeight="1" x14ac:dyDescent="0.25">
      <c r="A180" s="106" t="s">
        <v>187</v>
      </c>
      <c r="B180" s="107" t="s">
        <v>515</v>
      </c>
      <c r="C180" s="109">
        <v>41381.782780000001</v>
      </c>
      <c r="D180" s="109"/>
      <c r="E180" s="109">
        <v>1695.0944489999999</v>
      </c>
      <c r="F180" s="109"/>
      <c r="G180" s="109">
        <v>27201.435959999999</v>
      </c>
      <c r="H180" s="109"/>
      <c r="I180" s="109"/>
      <c r="J180" s="109"/>
      <c r="K180" s="109"/>
      <c r="L180" s="110">
        <v>72.16</v>
      </c>
      <c r="M180" s="110">
        <v>0</v>
      </c>
      <c r="N180" s="111">
        <v>7766667</v>
      </c>
    </row>
    <row r="181" spans="1:14" ht="24.95" customHeight="1" x14ac:dyDescent="0.25">
      <c r="A181" s="106" t="s">
        <v>199</v>
      </c>
      <c r="B181" s="107" t="s">
        <v>516</v>
      </c>
      <c r="C181" s="109">
        <v>42763.380799999999</v>
      </c>
      <c r="D181" s="109">
        <v>2337.9882680000001</v>
      </c>
      <c r="E181" s="109">
        <v>17716.35931</v>
      </c>
      <c r="F181" s="109">
        <v>15378.37104</v>
      </c>
      <c r="G181" s="109">
        <v>72603.103440000006</v>
      </c>
      <c r="H181" s="109"/>
      <c r="I181" s="109"/>
      <c r="J181" s="109"/>
      <c r="K181" s="109"/>
      <c r="L181" s="110">
        <v>82.8</v>
      </c>
      <c r="M181" s="110">
        <v>1</v>
      </c>
      <c r="N181" s="111">
        <v>62777778</v>
      </c>
    </row>
    <row r="182" spans="1:14" ht="24.95" customHeight="1" x14ac:dyDescent="0.25">
      <c r="A182" s="106" t="s">
        <v>37</v>
      </c>
      <c r="B182" s="107" t="s">
        <v>516</v>
      </c>
      <c r="C182" s="109">
        <v>50525.166210000003</v>
      </c>
      <c r="D182" s="109">
        <v>2680.5562730000001</v>
      </c>
      <c r="E182" s="109">
        <v>11901.11364</v>
      </c>
      <c r="F182" s="109">
        <v>9220.5573650000006</v>
      </c>
      <c r="G182" s="109">
        <v>97004.969299999997</v>
      </c>
      <c r="H182" s="109"/>
      <c r="I182" s="109"/>
      <c r="J182" s="109"/>
      <c r="K182" s="109"/>
      <c r="L182" s="110">
        <v>75.69</v>
      </c>
      <c r="M182" s="110">
        <v>1</v>
      </c>
      <c r="N182" s="111">
        <v>308888889</v>
      </c>
    </row>
    <row r="183" spans="1:14" ht="24.95" customHeight="1" x14ac:dyDescent="0.25">
      <c r="A183" s="106" t="s">
        <v>160</v>
      </c>
      <c r="B183" s="107" t="s">
        <v>515</v>
      </c>
      <c r="C183" s="109">
        <v>12219.25779</v>
      </c>
      <c r="D183" s="109">
        <v>442.06403160000002</v>
      </c>
      <c r="E183" s="109">
        <v>3441.9477659999998</v>
      </c>
      <c r="F183" s="109">
        <v>2999.883734</v>
      </c>
      <c r="G183" s="109">
        <v>3025.2523970000002</v>
      </c>
      <c r="H183" s="109">
        <v>16.993421049999998</v>
      </c>
      <c r="I183" s="109">
        <v>208.71710529999999</v>
      </c>
      <c r="J183" s="109"/>
      <c r="K183" s="109"/>
      <c r="L183" s="110">
        <v>46.21</v>
      </c>
      <c r="M183" s="110">
        <v>0</v>
      </c>
      <c r="N183" s="111">
        <v>3377778</v>
      </c>
    </row>
    <row r="184" spans="1:14" ht="24.95" customHeight="1" x14ac:dyDescent="0.25">
      <c r="A184" s="106" t="s">
        <v>256</v>
      </c>
      <c r="B184" s="107" t="s">
        <v>514</v>
      </c>
      <c r="C184" s="109">
        <v>1479.9046330000001</v>
      </c>
      <c r="D184" s="109"/>
      <c r="E184" s="109"/>
      <c r="F184" s="109"/>
      <c r="G184" s="109"/>
      <c r="H184" s="109">
        <v>12.28404669</v>
      </c>
      <c r="I184" s="109"/>
      <c r="J184" s="109">
        <v>0.87548638099999998</v>
      </c>
      <c r="K184" s="109"/>
      <c r="L184" s="110">
        <v>23.17</v>
      </c>
      <c r="M184" s="110">
        <v>0</v>
      </c>
      <c r="N184" s="111">
        <v>28555556</v>
      </c>
    </row>
    <row r="185" spans="1:14" ht="24.95" customHeight="1" x14ac:dyDescent="0.25">
      <c r="A185" s="106" t="s">
        <v>349</v>
      </c>
      <c r="B185" s="107" t="s">
        <v>514</v>
      </c>
      <c r="C185" s="109">
        <v>2854.3255859999999</v>
      </c>
      <c r="D185" s="109">
        <v>154.07506799999999</v>
      </c>
      <c r="E185" s="109">
        <v>615.21039519999999</v>
      </c>
      <c r="F185" s="109">
        <v>461.13532720000001</v>
      </c>
      <c r="G185" s="109">
        <v>1728.195414</v>
      </c>
      <c r="H185" s="109">
        <v>16.44405334</v>
      </c>
      <c r="I185" s="109">
        <v>23.679436809999999</v>
      </c>
      <c r="J185" s="109"/>
      <c r="K185" s="109"/>
      <c r="L185" s="110">
        <v>9.48</v>
      </c>
      <c r="M185" s="110">
        <v>0</v>
      </c>
      <c r="N185" s="111">
        <v>236492</v>
      </c>
    </row>
    <row r="186" spans="1:14" ht="24.95" customHeight="1" x14ac:dyDescent="0.25">
      <c r="A186" s="106" t="s">
        <v>292</v>
      </c>
      <c r="B186" s="107" t="s">
        <v>515</v>
      </c>
      <c r="C186" s="109">
        <v>10869.687309999999</v>
      </c>
      <c r="D186" s="109">
        <v>513.44997039999998</v>
      </c>
      <c r="E186" s="109"/>
      <c r="F186" s="109"/>
      <c r="G186" s="109">
        <v>2445.4026039999999</v>
      </c>
      <c r="H186" s="109">
        <v>16.1302682</v>
      </c>
      <c r="I186" s="109"/>
      <c r="J186" s="109"/>
      <c r="K186" s="109"/>
      <c r="L186" s="110">
        <v>37.020000000000003</v>
      </c>
      <c r="M186" s="110">
        <v>0</v>
      </c>
      <c r="N186" s="111">
        <v>29000000</v>
      </c>
    </row>
    <row r="187" spans="1:14" ht="24.95" customHeight="1" x14ac:dyDescent="0.25">
      <c r="A187" s="106" t="s">
        <v>433</v>
      </c>
      <c r="B187" s="107" t="s">
        <v>514</v>
      </c>
      <c r="C187" s="109">
        <v>1502.584243</v>
      </c>
      <c r="D187" s="109">
        <v>87.526533900000004</v>
      </c>
      <c r="E187" s="109"/>
      <c r="F187" s="109"/>
      <c r="G187" s="109">
        <v>1438.8429369999999</v>
      </c>
      <c r="H187" s="109">
        <v>2.0357598979999998</v>
      </c>
      <c r="I187" s="109">
        <v>10.76847291</v>
      </c>
      <c r="J187" s="109">
        <v>2.674329502</v>
      </c>
      <c r="K187" s="109"/>
      <c r="L187" s="110">
        <v>31.77</v>
      </c>
      <c r="M187" s="110">
        <v>0</v>
      </c>
      <c r="N187" s="111">
        <v>87000000</v>
      </c>
    </row>
    <row r="188" spans="1:14" ht="24.95" customHeight="1" x14ac:dyDescent="0.25">
      <c r="A188" s="106" t="s">
        <v>118</v>
      </c>
      <c r="B188" s="107" t="s">
        <v>514</v>
      </c>
      <c r="C188" s="109">
        <v>2429.9724179999998</v>
      </c>
      <c r="D188" s="109"/>
      <c r="E188" s="109">
        <v>227.85325950000001</v>
      </c>
      <c r="F188" s="109"/>
      <c r="G188" s="109">
        <v>158.51291380000001</v>
      </c>
      <c r="H188" s="109">
        <v>23.297965120000001</v>
      </c>
      <c r="I188" s="109"/>
      <c r="J188" s="109"/>
      <c r="K188" s="109"/>
      <c r="L188" s="110">
        <v>35.369999999999997</v>
      </c>
      <c r="M188" s="110">
        <v>0</v>
      </c>
      <c r="N188" s="111">
        <v>3822222</v>
      </c>
    </row>
    <row r="189" spans="1:14" ht="24.95" customHeight="1" x14ac:dyDescent="0.25">
      <c r="A189" s="106" t="s">
        <v>45</v>
      </c>
      <c r="B189" s="107" t="s">
        <v>514</v>
      </c>
      <c r="C189" s="109">
        <v>1233.7340850000001</v>
      </c>
      <c r="D189" s="109">
        <v>56.2656767</v>
      </c>
      <c r="E189" s="109"/>
      <c r="F189" s="109"/>
      <c r="G189" s="109">
        <v>77.984528940000004</v>
      </c>
      <c r="H189" s="109">
        <v>3.8328638499999999</v>
      </c>
      <c r="I189" s="109">
        <v>0.66718309899999995</v>
      </c>
      <c r="J189" s="109">
        <v>9.2957746480000001</v>
      </c>
      <c r="K189" s="109"/>
      <c r="L189" s="110">
        <v>12.26</v>
      </c>
      <c r="M189" s="110">
        <v>0</v>
      </c>
      <c r="N189" s="111">
        <v>23666667</v>
      </c>
    </row>
    <row r="190" spans="1:14" ht="24.95" customHeight="1" x14ac:dyDescent="0.25">
      <c r="A190" s="106" t="s">
        <v>397</v>
      </c>
      <c r="B190" s="107" t="s">
        <v>514</v>
      </c>
      <c r="C190" s="109">
        <v>1469.020469</v>
      </c>
      <c r="D190" s="109">
        <v>17.191065139999999</v>
      </c>
      <c r="E190" s="109">
        <v>228.73304870000001</v>
      </c>
      <c r="F190" s="109">
        <v>211.54198360000001</v>
      </c>
      <c r="G190" s="109">
        <v>193.00415179999999</v>
      </c>
      <c r="H190" s="109">
        <v>11.98730159</v>
      </c>
      <c r="I190" s="109">
        <v>12.14285714</v>
      </c>
      <c r="J190" s="109"/>
      <c r="K190" s="109"/>
      <c r="L190" s="110">
        <v>9.84</v>
      </c>
      <c r="M190" s="110">
        <v>0</v>
      </c>
      <c r="N190" s="111">
        <v>14000000</v>
      </c>
    </row>
    <row r="191" spans="1:14" ht="24.95" customHeight="1" x14ac:dyDescent="0.25">
      <c r="A191" s="106" t="s">
        <v>223</v>
      </c>
      <c r="B191" s="107" t="s">
        <v>513</v>
      </c>
      <c r="C191" s="109">
        <v>697.5700736</v>
      </c>
      <c r="D191" s="109">
        <v>13.71492522</v>
      </c>
      <c r="E191" s="109"/>
      <c r="F191" s="109"/>
      <c r="G191" s="109"/>
      <c r="H191" s="109">
        <v>10.19047619</v>
      </c>
      <c r="I191" s="109"/>
      <c r="J191" s="109"/>
      <c r="K191" s="109"/>
      <c r="L191" s="110">
        <v>14.01</v>
      </c>
      <c r="M191" s="110">
        <v>0</v>
      </c>
      <c r="N191" s="111">
        <v>14000000</v>
      </c>
    </row>
  </sheetData>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I67"/>
  <sheetViews>
    <sheetView showGridLines="0" zoomScaleNormal="100" workbookViewId="0"/>
  </sheetViews>
  <sheetFormatPr defaultRowHeight="15" x14ac:dyDescent="0.25"/>
  <cols>
    <col min="1" max="9" width="20.7109375" style="108" customWidth="1"/>
    <col min="10" max="16384" width="9.140625" style="108"/>
  </cols>
  <sheetData>
    <row r="1" spans="1:9" ht="41.25" customHeight="1" x14ac:dyDescent="0.25">
      <c r="A1" s="112" t="s">
        <v>523</v>
      </c>
      <c r="B1" s="112" t="s">
        <v>536</v>
      </c>
      <c r="C1" s="112" t="s">
        <v>524</v>
      </c>
      <c r="D1" s="112" t="s">
        <v>453</v>
      </c>
      <c r="E1" s="112" t="s">
        <v>525</v>
      </c>
      <c r="F1" s="112" t="s">
        <v>528</v>
      </c>
      <c r="G1" s="112" t="s">
        <v>529</v>
      </c>
      <c r="H1" s="112" t="s">
        <v>530</v>
      </c>
      <c r="I1" s="112" t="s">
        <v>535</v>
      </c>
    </row>
    <row r="2" spans="1:9" ht="24.95" customHeight="1" x14ac:dyDescent="0.25">
      <c r="A2" s="106" t="s">
        <v>115</v>
      </c>
      <c r="B2" s="107" t="s">
        <v>296</v>
      </c>
      <c r="C2" s="109" t="s">
        <v>514</v>
      </c>
      <c r="D2" s="109">
        <v>4081.531297</v>
      </c>
      <c r="E2" s="109">
        <v>134.3957102</v>
      </c>
      <c r="F2" s="109">
        <v>1433.3922829999999</v>
      </c>
      <c r="G2" s="109">
        <v>36.076045630000003</v>
      </c>
      <c r="H2" s="109">
        <v>63.374144489999999</v>
      </c>
      <c r="I2" s="109">
        <v>2922222</v>
      </c>
    </row>
    <row r="3" spans="1:9" ht="24.95" customHeight="1" x14ac:dyDescent="0.25">
      <c r="A3" s="106" t="s">
        <v>248</v>
      </c>
      <c r="B3" s="107" t="s">
        <v>136</v>
      </c>
      <c r="C3" s="109" t="s">
        <v>514</v>
      </c>
      <c r="D3" s="109">
        <v>4764.5846869999996</v>
      </c>
      <c r="E3" s="109">
        <v>206.6409908</v>
      </c>
      <c r="F3" s="109">
        <v>731.88942610000004</v>
      </c>
      <c r="G3" s="109">
        <v>11.009630769999999</v>
      </c>
      <c r="H3" s="109">
        <v>36.969230770000003</v>
      </c>
      <c r="I3" s="109">
        <v>36111111</v>
      </c>
    </row>
    <row r="4" spans="1:9" ht="24.95" customHeight="1" x14ac:dyDescent="0.25">
      <c r="A4" s="106" t="s">
        <v>275</v>
      </c>
      <c r="B4" s="107" t="s">
        <v>31</v>
      </c>
      <c r="C4" s="109" t="s">
        <v>514</v>
      </c>
      <c r="D4" s="109">
        <v>4304.1765359999999</v>
      </c>
      <c r="E4" s="109">
        <v>136.35911039999999</v>
      </c>
      <c r="F4" s="109">
        <v>813.80315280000002</v>
      </c>
      <c r="G4" s="109">
        <v>10.15625</v>
      </c>
      <c r="H4" s="109">
        <v>1.51640625</v>
      </c>
      <c r="I4" s="109">
        <v>21333333</v>
      </c>
    </row>
    <row r="5" spans="1:9" ht="24.95" customHeight="1" x14ac:dyDescent="0.25">
      <c r="A5" s="106" t="s">
        <v>137</v>
      </c>
      <c r="B5" s="107" t="s">
        <v>161</v>
      </c>
      <c r="C5" s="109" t="s">
        <v>515</v>
      </c>
      <c r="D5" s="109">
        <v>11205.079890000001</v>
      </c>
      <c r="E5" s="109">
        <v>515.64377030000003</v>
      </c>
      <c r="F5" s="109">
        <v>1408.2040179999999</v>
      </c>
      <c r="G5" s="109">
        <v>42.483870969999998</v>
      </c>
      <c r="H5" s="109">
        <v>17.510080649999999</v>
      </c>
      <c r="I5" s="109">
        <v>41333333</v>
      </c>
    </row>
    <row r="6" spans="1:9" ht="24.95" customHeight="1" x14ac:dyDescent="0.25">
      <c r="A6" s="106" t="s">
        <v>104</v>
      </c>
      <c r="B6" s="107" t="s">
        <v>172</v>
      </c>
      <c r="C6" s="109" t="s">
        <v>514</v>
      </c>
      <c r="D6" s="109">
        <v>3308.3250819999998</v>
      </c>
      <c r="E6" s="109">
        <v>101.6002439</v>
      </c>
      <c r="F6" s="109">
        <v>1016.571555</v>
      </c>
      <c r="G6" s="109">
        <v>30.241481480000001</v>
      </c>
      <c r="H6" s="109">
        <v>36.29047619</v>
      </c>
      <c r="I6" s="109">
        <v>3000000</v>
      </c>
    </row>
    <row r="7" spans="1:9" ht="24.95" customHeight="1" x14ac:dyDescent="0.25">
      <c r="A7" s="106" t="s">
        <v>201</v>
      </c>
      <c r="B7" s="107" t="s">
        <v>325</v>
      </c>
      <c r="C7" s="109" t="s">
        <v>514</v>
      </c>
      <c r="D7" s="109">
        <v>815.10265779999997</v>
      </c>
      <c r="E7" s="109">
        <v>16.763211070000001</v>
      </c>
      <c r="F7" s="109">
        <v>317.1394411</v>
      </c>
      <c r="G7" s="109">
        <v>4.7255474450000001</v>
      </c>
      <c r="H7" s="109">
        <v>2.1041824820000001</v>
      </c>
      <c r="I7" s="109">
        <v>152222222</v>
      </c>
    </row>
    <row r="8" spans="1:9" ht="24.95" customHeight="1" x14ac:dyDescent="0.25">
      <c r="A8" s="106" t="s">
        <v>388</v>
      </c>
      <c r="B8" s="107" t="s">
        <v>372</v>
      </c>
      <c r="C8" s="109" t="s">
        <v>514</v>
      </c>
      <c r="D8" s="109">
        <v>6034.0948399999997</v>
      </c>
      <c r="E8" s="109">
        <v>311.39134990000002</v>
      </c>
      <c r="F8" s="109">
        <v>1748.9307369999999</v>
      </c>
      <c r="G8" s="109">
        <v>38.833138859999998</v>
      </c>
      <c r="H8" s="109">
        <v>105.0175029</v>
      </c>
      <c r="I8" s="109">
        <v>9522222</v>
      </c>
    </row>
    <row r="9" spans="1:9" ht="24.95" customHeight="1" x14ac:dyDescent="0.25">
      <c r="A9" s="106" t="s">
        <v>167</v>
      </c>
      <c r="B9" s="107" t="s">
        <v>56</v>
      </c>
      <c r="C9" s="109" t="s">
        <v>514</v>
      </c>
      <c r="D9" s="109">
        <v>2166.2235219999998</v>
      </c>
      <c r="E9" s="109">
        <v>107.05057840000001</v>
      </c>
      <c r="F9" s="109">
        <v>818.98588159999997</v>
      </c>
      <c r="G9" s="109">
        <v>2.7060213919999998</v>
      </c>
      <c r="H9" s="109">
        <v>279.72529709999998</v>
      </c>
      <c r="I9" s="109">
        <v>718562</v>
      </c>
    </row>
    <row r="10" spans="1:9" ht="24.95" customHeight="1" x14ac:dyDescent="0.25">
      <c r="A10" s="106" t="s">
        <v>79</v>
      </c>
      <c r="B10" s="107" t="s">
        <v>322</v>
      </c>
      <c r="C10" s="109" t="s">
        <v>514</v>
      </c>
      <c r="D10" s="109">
        <v>2286.7673049999999</v>
      </c>
      <c r="E10" s="109">
        <v>161.38615239999999</v>
      </c>
      <c r="F10" s="109">
        <v>975.21242940000002</v>
      </c>
      <c r="G10" s="109">
        <v>7.1479935790000004</v>
      </c>
      <c r="H10" s="109">
        <v>3.4710674159999999</v>
      </c>
      <c r="I10" s="109">
        <v>9888889</v>
      </c>
    </row>
    <row r="11" spans="1:9" ht="24.95" customHeight="1" x14ac:dyDescent="0.25">
      <c r="A11" s="106" t="s">
        <v>289</v>
      </c>
      <c r="B11" s="107" t="s">
        <v>60</v>
      </c>
      <c r="C11" s="109" t="s">
        <v>514</v>
      </c>
      <c r="D11" s="109">
        <v>6384.125387</v>
      </c>
      <c r="E11" s="109">
        <v>591.09244369999999</v>
      </c>
      <c r="F11" s="109">
        <v>1792.4713959999999</v>
      </c>
      <c r="G11" s="109">
        <v>17.666304350000001</v>
      </c>
      <c r="H11" s="109">
        <v>50.869565219999998</v>
      </c>
      <c r="I11" s="109">
        <v>2044444</v>
      </c>
    </row>
    <row r="12" spans="1:9" ht="24.95" customHeight="1" x14ac:dyDescent="0.25">
      <c r="A12" s="106" t="s">
        <v>148</v>
      </c>
      <c r="B12" s="107" t="s">
        <v>371</v>
      </c>
      <c r="C12" s="109" t="s">
        <v>514</v>
      </c>
      <c r="D12" s="109">
        <v>10015.89682</v>
      </c>
      <c r="E12" s="109">
        <v>542.19912750000003</v>
      </c>
      <c r="F12" s="109">
        <v>5431.3950860000004</v>
      </c>
      <c r="G12" s="109">
        <v>49.882022470000003</v>
      </c>
      <c r="H12" s="109">
        <v>64.404101120000007</v>
      </c>
      <c r="I12" s="109">
        <v>197777778</v>
      </c>
    </row>
    <row r="13" spans="1:9" ht="24.95" customHeight="1" x14ac:dyDescent="0.25">
      <c r="A13" s="106" t="s">
        <v>265</v>
      </c>
      <c r="B13" s="107" t="s">
        <v>64</v>
      </c>
      <c r="C13" s="109" t="s">
        <v>514</v>
      </c>
      <c r="D13" s="109">
        <v>6855.1665599999997</v>
      </c>
      <c r="E13" s="109">
        <v>271.81107550000002</v>
      </c>
      <c r="F13" s="109">
        <v>4259.763414</v>
      </c>
      <c r="G13" s="109">
        <v>49.879879879999997</v>
      </c>
      <c r="H13" s="109">
        <v>63.834459459999998</v>
      </c>
      <c r="I13" s="109">
        <v>7400000</v>
      </c>
    </row>
    <row r="14" spans="1:9" ht="24.95" customHeight="1" x14ac:dyDescent="0.25">
      <c r="A14" s="106" t="s">
        <v>25</v>
      </c>
      <c r="B14" s="107" t="s">
        <v>179</v>
      </c>
      <c r="C14" s="109" t="s">
        <v>513</v>
      </c>
      <c r="D14" s="109">
        <v>115.9120731</v>
      </c>
      <c r="E14" s="109">
        <v>6.36058228</v>
      </c>
      <c r="F14" s="109">
        <v>67.309851050000006</v>
      </c>
      <c r="G14" s="109">
        <v>0.67846153799999998</v>
      </c>
      <c r="H14" s="109">
        <v>5.538461538</v>
      </c>
      <c r="I14" s="109">
        <v>14444444</v>
      </c>
    </row>
    <row r="15" spans="1:9" ht="24.95" customHeight="1" x14ac:dyDescent="0.25">
      <c r="A15" s="106" t="s">
        <v>331</v>
      </c>
      <c r="B15" s="107" t="s">
        <v>210</v>
      </c>
      <c r="C15" s="109" t="s">
        <v>514</v>
      </c>
      <c r="D15" s="109">
        <v>601.86995769999999</v>
      </c>
      <c r="E15" s="109">
        <v>12.64883884</v>
      </c>
      <c r="F15" s="109">
        <v>201.4811143</v>
      </c>
      <c r="G15" s="109">
        <v>3.3425133690000002</v>
      </c>
      <c r="H15" s="109">
        <v>41.103208559999999</v>
      </c>
      <c r="I15" s="109">
        <v>20777778</v>
      </c>
    </row>
    <row r="16" spans="1:9" ht="24.95" customHeight="1" x14ac:dyDescent="0.25">
      <c r="A16" s="106" t="s">
        <v>185</v>
      </c>
      <c r="B16" s="107" t="s">
        <v>72</v>
      </c>
      <c r="C16" s="109" t="s">
        <v>516</v>
      </c>
      <c r="D16" s="109">
        <v>740.48244629999999</v>
      </c>
      <c r="E16" s="109">
        <v>23.23144272</v>
      </c>
      <c r="F16" s="109">
        <v>95.305031330000006</v>
      </c>
      <c r="G16" s="109">
        <v>6.4879478830000004</v>
      </c>
      <c r="H16" s="109">
        <v>5.3237785019999997</v>
      </c>
      <c r="I16" s="109">
        <v>34111111</v>
      </c>
    </row>
    <row r="17" spans="1:9" ht="24.95" customHeight="1" x14ac:dyDescent="0.25">
      <c r="A17" s="106" t="s">
        <v>196</v>
      </c>
      <c r="B17" s="107" t="s">
        <v>430</v>
      </c>
      <c r="C17" s="109" t="s">
        <v>516</v>
      </c>
      <c r="D17" s="109">
        <v>12876.2701</v>
      </c>
      <c r="E17" s="109">
        <v>509.6123503</v>
      </c>
      <c r="F17" s="109">
        <v>12824.651830000001</v>
      </c>
      <c r="G17" s="109">
        <v>17.228758169999999</v>
      </c>
      <c r="H17" s="109">
        <v>88.793352940000005</v>
      </c>
      <c r="I17" s="109">
        <v>17000000</v>
      </c>
    </row>
    <row r="18" spans="1:9" ht="24.95" customHeight="1" x14ac:dyDescent="0.25">
      <c r="A18" s="106" t="s">
        <v>238</v>
      </c>
      <c r="B18" s="107" t="s">
        <v>345</v>
      </c>
      <c r="C18" s="109" t="s">
        <v>514</v>
      </c>
      <c r="D18" s="109">
        <v>6314.3996699999998</v>
      </c>
      <c r="E18" s="109">
        <v>279.63129509999999</v>
      </c>
      <c r="F18" s="109">
        <v>2751.754821</v>
      </c>
      <c r="G18" s="109">
        <v>35.121359220000002</v>
      </c>
      <c r="H18" s="109">
        <v>11.02882282</v>
      </c>
      <c r="I18" s="109">
        <v>45777778</v>
      </c>
    </row>
    <row r="19" spans="1:9" ht="24.95" customHeight="1" x14ac:dyDescent="0.25">
      <c r="A19" s="106" t="s">
        <v>164</v>
      </c>
      <c r="B19" s="107" t="s">
        <v>162</v>
      </c>
      <c r="C19" s="109" t="s">
        <v>514</v>
      </c>
      <c r="D19" s="109">
        <v>1291.9070610000001</v>
      </c>
      <c r="E19" s="109">
        <v>56.781350080000003</v>
      </c>
      <c r="F19" s="109">
        <v>225.4898589</v>
      </c>
      <c r="G19" s="109">
        <v>13.37912088</v>
      </c>
      <c r="H19" s="109">
        <v>5.5667189949999996</v>
      </c>
      <c r="I19" s="109">
        <v>20222222</v>
      </c>
    </row>
    <row r="20" spans="1:9" ht="24.95" customHeight="1" x14ac:dyDescent="0.25">
      <c r="A20" s="106" t="s">
        <v>99</v>
      </c>
      <c r="B20" s="107" t="s">
        <v>181</v>
      </c>
      <c r="C20" s="109" t="s">
        <v>514</v>
      </c>
      <c r="D20" s="109">
        <v>5525.1555630000003</v>
      </c>
      <c r="E20" s="109">
        <v>113.33420099999999</v>
      </c>
      <c r="F20" s="109">
        <v>1265.8072279999999</v>
      </c>
      <c r="G20" s="109">
        <v>8.223323615</v>
      </c>
      <c r="H20" s="109">
        <v>15.16326531</v>
      </c>
      <c r="I20" s="109">
        <v>9800000</v>
      </c>
    </row>
    <row r="21" spans="1:9" ht="24.95" customHeight="1" x14ac:dyDescent="0.25">
      <c r="A21" s="106" t="s">
        <v>2</v>
      </c>
      <c r="B21" s="107" t="s">
        <v>27</v>
      </c>
      <c r="C21" s="109" t="s">
        <v>514</v>
      </c>
      <c r="D21" s="109">
        <v>5073.6763140000003</v>
      </c>
      <c r="E21" s="109">
        <v>212.59228039999999</v>
      </c>
      <c r="F21" s="109">
        <v>1229.4500869999999</v>
      </c>
      <c r="G21" s="109">
        <v>26.35522388</v>
      </c>
      <c r="H21" s="109">
        <v>8.0932835819999998</v>
      </c>
      <c r="I21" s="109">
        <v>14888889</v>
      </c>
    </row>
    <row r="22" spans="1:9" ht="24.95" customHeight="1" x14ac:dyDescent="0.25">
      <c r="A22" s="106" t="s">
        <v>395</v>
      </c>
      <c r="B22" s="107" t="s">
        <v>234</v>
      </c>
      <c r="C22" s="109" t="s">
        <v>514</v>
      </c>
      <c r="D22" s="109">
        <v>2712.47136</v>
      </c>
      <c r="E22" s="109">
        <v>103.5008547</v>
      </c>
      <c r="F22" s="109">
        <v>934.41377950000003</v>
      </c>
      <c r="G22" s="109">
        <v>18.916958279999999</v>
      </c>
      <c r="H22" s="109">
        <v>4.7483176309999999</v>
      </c>
      <c r="I22" s="109">
        <v>82555556</v>
      </c>
    </row>
    <row r="23" spans="1:9" ht="24.95" customHeight="1" x14ac:dyDescent="0.25">
      <c r="A23" s="106" t="s">
        <v>406</v>
      </c>
      <c r="B23" s="107" t="s">
        <v>260</v>
      </c>
      <c r="C23" s="109" t="s">
        <v>514</v>
      </c>
      <c r="D23" s="109">
        <v>3712.0665439999998</v>
      </c>
      <c r="E23" s="109">
        <v>127.95815090000001</v>
      </c>
      <c r="F23" s="109">
        <v>1566.453229</v>
      </c>
      <c r="G23" s="109">
        <v>33.273897060000003</v>
      </c>
      <c r="H23" s="109">
        <v>0.49632352899999999</v>
      </c>
      <c r="I23" s="109">
        <v>6044444</v>
      </c>
    </row>
    <row r="24" spans="1:9" ht="24.95" customHeight="1" x14ac:dyDescent="0.25">
      <c r="A24" s="106" t="s">
        <v>188</v>
      </c>
      <c r="B24" s="107" t="s">
        <v>177</v>
      </c>
      <c r="C24" s="109" t="s">
        <v>514</v>
      </c>
      <c r="D24" s="109">
        <v>3314.8172709999999</v>
      </c>
      <c r="E24" s="109">
        <v>91.278907750000002</v>
      </c>
      <c r="F24" s="109">
        <v>1143.487785</v>
      </c>
      <c r="G24" s="109">
        <v>30.109915010000002</v>
      </c>
      <c r="H24" s="109">
        <v>49.596519630000003</v>
      </c>
      <c r="I24" s="109">
        <v>3922222</v>
      </c>
    </row>
    <row r="25" spans="1:9" ht="24.95" customHeight="1" x14ac:dyDescent="0.25">
      <c r="A25" s="106" t="s">
        <v>245</v>
      </c>
      <c r="B25" s="107" t="s">
        <v>235</v>
      </c>
      <c r="C25" s="109" t="s">
        <v>514</v>
      </c>
      <c r="D25" s="109">
        <v>1381.252845</v>
      </c>
      <c r="E25" s="109">
        <v>85.274182449999998</v>
      </c>
      <c r="F25" s="109">
        <v>221.4925265</v>
      </c>
      <c r="G25" s="109">
        <v>18.56363636</v>
      </c>
      <c r="H25" s="109">
        <v>17.59090909</v>
      </c>
      <c r="I25" s="109">
        <v>24444444</v>
      </c>
    </row>
    <row r="26" spans="1:9" ht="24.95" customHeight="1" x14ac:dyDescent="0.25">
      <c r="A26" s="106" t="s">
        <v>239</v>
      </c>
      <c r="B26" s="107" t="s">
        <v>82</v>
      </c>
      <c r="C26" s="109" t="s">
        <v>514</v>
      </c>
      <c r="D26" s="109">
        <v>3115.6600389999999</v>
      </c>
      <c r="E26" s="109">
        <v>92.270806160000006</v>
      </c>
      <c r="F26" s="109">
        <v>898.08187129999999</v>
      </c>
      <c r="G26" s="109">
        <v>22.331818179999999</v>
      </c>
      <c r="H26" s="109">
        <v>16.816558440000001</v>
      </c>
      <c r="I26" s="109">
        <v>14666667</v>
      </c>
    </row>
    <row r="27" spans="1:9" ht="24.95" customHeight="1" x14ac:dyDescent="0.25">
      <c r="A27" s="106" t="s">
        <v>3</v>
      </c>
      <c r="B27" s="107" t="s">
        <v>262</v>
      </c>
      <c r="C27" s="109" t="s">
        <v>514</v>
      </c>
      <c r="D27" s="109">
        <v>2157.8923089999998</v>
      </c>
      <c r="E27" s="109">
        <v>126.77466269999999</v>
      </c>
      <c r="F27" s="109">
        <v>1098.089788</v>
      </c>
      <c r="G27" s="109">
        <v>24.378338280000001</v>
      </c>
      <c r="H27" s="109">
        <v>45.293768550000003</v>
      </c>
      <c r="I27" s="109">
        <v>7488889</v>
      </c>
    </row>
    <row r="28" spans="1:9" ht="24.95" customHeight="1" x14ac:dyDescent="0.25">
      <c r="A28" s="106" t="s">
        <v>155</v>
      </c>
      <c r="B28" s="107" t="s">
        <v>409</v>
      </c>
      <c r="C28" s="109" t="s">
        <v>514</v>
      </c>
      <c r="D28" s="109">
        <v>1305.872376</v>
      </c>
      <c r="E28" s="109">
        <v>44.843343969999999</v>
      </c>
      <c r="F28" s="109">
        <v>644.12318159999995</v>
      </c>
      <c r="G28" s="109">
        <v>6.4945945949999997</v>
      </c>
      <c r="H28" s="109">
        <v>10.125</v>
      </c>
      <c r="I28" s="109">
        <v>1233333333</v>
      </c>
    </row>
    <row r="29" spans="1:9" ht="24.95" customHeight="1" x14ac:dyDescent="0.25">
      <c r="A29" s="106" t="s">
        <v>337</v>
      </c>
      <c r="B29" s="107" t="s">
        <v>231</v>
      </c>
      <c r="C29" s="109" t="s">
        <v>514</v>
      </c>
      <c r="D29" s="109">
        <v>2935.358017</v>
      </c>
      <c r="E29" s="109">
        <v>93.290164680000004</v>
      </c>
      <c r="F29" s="109">
        <v>900.00571849999994</v>
      </c>
      <c r="G29" s="109">
        <v>10.05990783</v>
      </c>
      <c r="H29" s="109">
        <v>4.437788018</v>
      </c>
      <c r="I29" s="109">
        <v>241111111</v>
      </c>
    </row>
    <row r="30" spans="1:9" ht="24.95" customHeight="1" x14ac:dyDescent="0.25">
      <c r="A30" s="106" t="s">
        <v>59</v>
      </c>
      <c r="B30" s="107" t="s">
        <v>209</v>
      </c>
      <c r="C30" s="109" t="s">
        <v>514</v>
      </c>
      <c r="D30" s="109">
        <v>5943.6057220000002</v>
      </c>
      <c r="E30" s="109">
        <v>244.40318060000001</v>
      </c>
      <c r="F30" s="109">
        <v>3047.6935269999999</v>
      </c>
      <c r="G30" s="109">
        <v>5.0657698059999996</v>
      </c>
      <c r="H30" s="109">
        <v>2.1255605380000002</v>
      </c>
      <c r="I30" s="109">
        <v>74333333</v>
      </c>
    </row>
    <row r="31" spans="1:9" ht="24.95" customHeight="1" x14ac:dyDescent="0.25">
      <c r="A31" s="106" t="s">
        <v>315</v>
      </c>
      <c r="B31" s="107" t="s">
        <v>294</v>
      </c>
      <c r="C31" s="109" t="s">
        <v>514</v>
      </c>
      <c r="D31" s="109">
        <v>4999.0542249999999</v>
      </c>
      <c r="E31" s="109">
        <v>305.38791090000001</v>
      </c>
      <c r="F31" s="109">
        <v>1406.41292</v>
      </c>
      <c r="G31" s="109">
        <v>10.66666667</v>
      </c>
      <c r="H31" s="109">
        <v>44.444444439999998</v>
      </c>
      <c r="I31" s="109">
        <v>2700000</v>
      </c>
    </row>
    <row r="32" spans="1:9" ht="24.95" customHeight="1" x14ac:dyDescent="0.25">
      <c r="A32" s="106" t="s">
        <v>1</v>
      </c>
      <c r="B32" s="107" t="s">
        <v>401</v>
      </c>
      <c r="C32" s="109" t="s">
        <v>514</v>
      </c>
      <c r="D32" s="109">
        <v>10199.01007</v>
      </c>
      <c r="E32" s="109">
        <v>286.08053269999999</v>
      </c>
      <c r="F32" s="109">
        <v>4268.4102460000004</v>
      </c>
      <c r="G32" s="109">
        <v>46.506849320000001</v>
      </c>
      <c r="H32" s="109">
        <v>0.67500000000000004</v>
      </c>
      <c r="I32" s="109">
        <v>16222222</v>
      </c>
    </row>
    <row r="33" spans="1:9" ht="24.95" customHeight="1" x14ac:dyDescent="0.25">
      <c r="A33" s="106" t="s">
        <v>100</v>
      </c>
      <c r="B33" s="107" t="s">
        <v>230</v>
      </c>
      <c r="C33" s="109" t="s">
        <v>514</v>
      </c>
      <c r="D33" s="109">
        <v>1098.242677</v>
      </c>
      <c r="E33" s="109">
        <v>68.958987149999999</v>
      </c>
      <c r="F33" s="109">
        <v>312.37809570000002</v>
      </c>
      <c r="G33" s="109">
        <v>14.286501380000001</v>
      </c>
      <c r="H33" s="109">
        <v>6.4391971659999996</v>
      </c>
      <c r="I33" s="109">
        <v>40333333</v>
      </c>
    </row>
    <row r="34" spans="1:9" ht="24.95" customHeight="1" x14ac:dyDescent="0.25">
      <c r="A34" s="106" t="s">
        <v>228</v>
      </c>
      <c r="B34" s="107" t="s">
        <v>328</v>
      </c>
      <c r="C34" s="109" t="s">
        <v>514</v>
      </c>
      <c r="D34" s="109">
        <v>1014.1279929999999</v>
      </c>
      <c r="E34" s="109">
        <v>64.570302589999997</v>
      </c>
      <c r="F34" s="109">
        <v>143.09126319999999</v>
      </c>
      <c r="G34" s="109">
        <v>6.0365853659999997</v>
      </c>
      <c r="H34" s="109">
        <v>7.3170731709999997</v>
      </c>
      <c r="I34" s="109">
        <v>5466667</v>
      </c>
    </row>
    <row r="35" spans="1:9" ht="24.95" customHeight="1" x14ac:dyDescent="0.25">
      <c r="A35" s="106" t="s">
        <v>218</v>
      </c>
      <c r="B35" s="107" t="s">
        <v>11</v>
      </c>
      <c r="C35" s="109" t="s">
        <v>514</v>
      </c>
      <c r="D35" s="109">
        <v>1260.8313929999999</v>
      </c>
      <c r="E35" s="109">
        <v>38.480826299999997</v>
      </c>
      <c r="F35" s="109">
        <v>151.2700217</v>
      </c>
      <c r="G35" s="109">
        <v>2.3936170209999998</v>
      </c>
      <c r="H35" s="109">
        <v>215.6382979</v>
      </c>
      <c r="I35" s="109">
        <v>6266667</v>
      </c>
    </row>
    <row r="36" spans="1:9" ht="24.95" customHeight="1" x14ac:dyDescent="0.25">
      <c r="A36" s="106" t="s">
        <v>156</v>
      </c>
      <c r="B36" s="107" t="s">
        <v>216</v>
      </c>
      <c r="C36" s="109" t="s">
        <v>513</v>
      </c>
      <c r="D36" s="109">
        <v>354.26290929999999</v>
      </c>
      <c r="E36" s="109">
        <v>10.77306422</v>
      </c>
      <c r="F36" s="109">
        <v>52.930667489999998</v>
      </c>
      <c r="G36" s="109">
        <v>2.9302259890000002</v>
      </c>
      <c r="H36" s="109">
        <v>43.220338980000001</v>
      </c>
      <c r="I36" s="109">
        <v>3933333</v>
      </c>
    </row>
    <row r="37" spans="1:9" ht="24.95" customHeight="1" x14ac:dyDescent="0.25">
      <c r="A37" s="106" t="s">
        <v>393</v>
      </c>
      <c r="B37" s="107" t="s">
        <v>341</v>
      </c>
      <c r="C37" s="109" t="s">
        <v>515</v>
      </c>
      <c r="D37" s="109">
        <v>13379.095880000001</v>
      </c>
      <c r="E37" s="109">
        <v>2329.1627880000001</v>
      </c>
      <c r="F37" s="109">
        <v>4013.8488419999999</v>
      </c>
      <c r="G37" s="109">
        <v>37.351854840000001</v>
      </c>
      <c r="H37" s="109">
        <v>27.396313360000001</v>
      </c>
      <c r="I37" s="109">
        <v>3100000</v>
      </c>
    </row>
    <row r="38" spans="1:9" ht="24.95" customHeight="1" x14ac:dyDescent="0.25">
      <c r="A38" s="106" t="s">
        <v>108</v>
      </c>
      <c r="B38" s="107" t="s">
        <v>411</v>
      </c>
      <c r="C38" s="109" t="s">
        <v>513</v>
      </c>
      <c r="D38" s="109">
        <v>430.90887800000002</v>
      </c>
      <c r="E38" s="109">
        <v>12.51704724</v>
      </c>
      <c r="F38" s="109">
        <v>49.1520607</v>
      </c>
      <c r="G38" s="109">
        <v>3.9963157890000001</v>
      </c>
      <c r="H38" s="109">
        <v>0.84315789500000005</v>
      </c>
      <c r="I38" s="109">
        <v>21111111</v>
      </c>
    </row>
    <row r="39" spans="1:9" ht="24.95" customHeight="1" x14ac:dyDescent="0.25">
      <c r="A39" s="106" t="s">
        <v>427</v>
      </c>
      <c r="B39" s="107" t="s">
        <v>213</v>
      </c>
      <c r="C39" s="109" t="s">
        <v>514</v>
      </c>
      <c r="D39" s="109">
        <v>9300.1873469999991</v>
      </c>
      <c r="E39" s="109">
        <v>480.08178240000001</v>
      </c>
      <c r="F39" s="109">
        <v>10313.51604</v>
      </c>
      <c r="G39" s="109">
        <v>29.387351779999999</v>
      </c>
      <c r="H39" s="109">
        <v>17.355237150000001</v>
      </c>
      <c r="I39" s="109">
        <v>28111111</v>
      </c>
    </row>
    <row r="40" spans="1:9" ht="24.95" customHeight="1" x14ac:dyDescent="0.25">
      <c r="A40" s="106" t="s">
        <v>384</v>
      </c>
      <c r="B40" s="107" t="s">
        <v>408</v>
      </c>
      <c r="C40" s="109" t="s">
        <v>514</v>
      </c>
      <c r="D40" s="109">
        <v>9439.7270559999997</v>
      </c>
      <c r="E40" s="109">
        <v>470.21121210000001</v>
      </c>
      <c r="F40" s="109">
        <v>2432.0362700000001</v>
      </c>
      <c r="G40" s="109">
        <v>29.169811320000001</v>
      </c>
      <c r="H40" s="109">
        <v>10.683679250000001</v>
      </c>
      <c r="I40" s="109">
        <v>117777778</v>
      </c>
    </row>
    <row r="41" spans="1:9" ht="24.95" customHeight="1" x14ac:dyDescent="0.25">
      <c r="A41" s="106" t="s">
        <v>417</v>
      </c>
      <c r="B41" s="107" t="s">
        <v>139</v>
      </c>
      <c r="C41" s="109" t="s">
        <v>514</v>
      </c>
      <c r="D41" s="109">
        <v>1720.414837</v>
      </c>
      <c r="E41" s="109">
        <v>144.2169135</v>
      </c>
      <c r="F41" s="109">
        <v>623.93958009999994</v>
      </c>
      <c r="G41" s="109">
        <v>16.831172840000001</v>
      </c>
      <c r="H41" s="109">
        <v>3.1481481480000002</v>
      </c>
      <c r="I41" s="109">
        <v>3600000</v>
      </c>
    </row>
    <row r="42" spans="1:9" ht="24.95" customHeight="1" x14ac:dyDescent="0.25">
      <c r="A42" s="106" t="s">
        <v>38</v>
      </c>
      <c r="B42" s="107" t="s">
        <v>414</v>
      </c>
      <c r="C42" s="109" t="s">
        <v>514</v>
      </c>
      <c r="D42" s="109">
        <v>2928.2409929999999</v>
      </c>
      <c r="E42" s="109">
        <v>160.1162175</v>
      </c>
      <c r="F42" s="109">
        <v>1863.7295220000001</v>
      </c>
      <c r="G42" s="109">
        <v>22.406896549999999</v>
      </c>
      <c r="H42" s="109">
        <v>48.382758619999997</v>
      </c>
      <c r="I42" s="109">
        <v>32222222</v>
      </c>
    </row>
    <row r="43" spans="1:9" ht="24.95" customHeight="1" x14ac:dyDescent="0.25">
      <c r="A43" s="106" t="s">
        <v>326</v>
      </c>
      <c r="B43" s="107" t="s">
        <v>122</v>
      </c>
      <c r="C43" s="109" t="s">
        <v>513</v>
      </c>
      <c r="D43" s="109">
        <v>515.99336479999999</v>
      </c>
      <c r="E43" s="109">
        <v>30.843503380000001</v>
      </c>
      <c r="F43" s="109">
        <v>117.8376008</v>
      </c>
      <c r="G43" s="109">
        <v>4.0867579909999998</v>
      </c>
      <c r="H43" s="109">
        <v>7.1644520549999999</v>
      </c>
      <c r="I43" s="109">
        <v>24333333</v>
      </c>
    </row>
    <row r="44" spans="1:9" ht="24.95" customHeight="1" x14ac:dyDescent="0.25">
      <c r="A44" s="106" t="s">
        <v>51</v>
      </c>
      <c r="B44" s="107" t="s">
        <v>24</v>
      </c>
      <c r="C44" s="109" t="s">
        <v>516</v>
      </c>
      <c r="D44" s="109">
        <v>586.88466000000005</v>
      </c>
      <c r="E44" s="109">
        <v>24.412666349999999</v>
      </c>
      <c r="F44" s="109">
        <v>311.35076320000002</v>
      </c>
      <c r="G44" s="109">
        <v>0.106995885</v>
      </c>
      <c r="H44" s="109">
        <v>4.8192592589999999</v>
      </c>
      <c r="I44" s="109">
        <v>27000000</v>
      </c>
    </row>
    <row r="45" spans="1:9" ht="24.95" customHeight="1" x14ac:dyDescent="0.25">
      <c r="A45" s="106" t="s">
        <v>207</v>
      </c>
      <c r="B45" s="107" t="s">
        <v>303</v>
      </c>
      <c r="C45" s="109" t="s">
        <v>513</v>
      </c>
      <c r="D45" s="109">
        <v>1664.12464</v>
      </c>
      <c r="E45" s="109">
        <v>74.770950600000006</v>
      </c>
      <c r="F45" s="109">
        <v>506.26513999999997</v>
      </c>
      <c r="G45" s="109">
        <v>27.524999999999999</v>
      </c>
      <c r="H45" s="109">
        <v>19.759136210000001</v>
      </c>
      <c r="I45" s="109">
        <v>5733333</v>
      </c>
    </row>
    <row r="46" spans="1:9" ht="24.95" customHeight="1" x14ac:dyDescent="0.25">
      <c r="A46" s="106" t="s">
        <v>304</v>
      </c>
      <c r="B46" s="107" t="s">
        <v>422</v>
      </c>
      <c r="C46" s="109" t="s">
        <v>514</v>
      </c>
      <c r="D46" s="109">
        <v>1161.930777</v>
      </c>
      <c r="E46" s="109">
        <v>28.65010157</v>
      </c>
      <c r="F46" s="109">
        <v>244.1846329</v>
      </c>
      <c r="G46" s="109">
        <v>7.2396103900000002</v>
      </c>
      <c r="H46" s="109">
        <v>4.8993506489999996</v>
      </c>
      <c r="I46" s="109">
        <v>171111111</v>
      </c>
    </row>
    <row r="47" spans="1:9" ht="24.95" customHeight="1" x14ac:dyDescent="0.25">
      <c r="A47" s="106" t="s">
        <v>76</v>
      </c>
      <c r="B47" s="107" t="s">
        <v>49</v>
      </c>
      <c r="C47" s="109" t="s">
        <v>514</v>
      </c>
      <c r="D47" s="109">
        <v>5235.5055080000002</v>
      </c>
      <c r="E47" s="109">
        <v>155.11284520000001</v>
      </c>
      <c r="F47" s="109">
        <v>1431.317626</v>
      </c>
      <c r="G47" s="109">
        <v>25.781132079999999</v>
      </c>
      <c r="H47" s="109">
        <v>34.16264151</v>
      </c>
      <c r="I47" s="109">
        <v>29444444</v>
      </c>
    </row>
    <row r="48" spans="1:9" ht="24.95" customHeight="1" x14ac:dyDescent="0.25">
      <c r="A48" s="106" t="s">
        <v>224</v>
      </c>
      <c r="B48" s="107" t="s">
        <v>309</v>
      </c>
      <c r="C48" s="109" t="s">
        <v>516</v>
      </c>
      <c r="D48" s="109">
        <v>2289.2101969999999</v>
      </c>
      <c r="E48" s="109">
        <v>63.571733430000002</v>
      </c>
      <c r="F48" s="109">
        <v>749.78226859999995</v>
      </c>
      <c r="G48" s="109">
        <v>12.86785714</v>
      </c>
      <c r="H48" s="109">
        <v>18.152380950000001</v>
      </c>
      <c r="I48" s="109">
        <v>93333333</v>
      </c>
    </row>
    <row r="49" spans="1:9" ht="24.95" customHeight="1" x14ac:dyDescent="0.25">
      <c r="A49" s="106" t="s">
        <v>109</v>
      </c>
      <c r="B49" s="107" t="s">
        <v>317</v>
      </c>
      <c r="C49" s="109" t="s">
        <v>515</v>
      </c>
      <c r="D49" s="109">
        <v>8678.0056879999993</v>
      </c>
      <c r="E49" s="109">
        <v>313.63232429999999</v>
      </c>
      <c r="F49" s="109">
        <v>3001.0820779999999</v>
      </c>
      <c r="G49" s="109">
        <v>44.819672130000001</v>
      </c>
      <c r="H49" s="109">
        <v>62.913934429999998</v>
      </c>
      <c r="I49" s="109">
        <v>20333333</v>
      </c>
    </row>
    <row r="50" spans="1:9" ht="24.95" customHeight="1" x14ac:dyDescent="0.25">
      <c r="A50" s="106" t="s">
        <v>14</v>
      </c>
      <c r="B50" s="107" t="s">
        <v>6</v>
      </c>
      <c r="C50" s="109" t="s">
        <v>513</v>
      </c>
      <c r="D50" s="109">
        <v>11776.84102</v>
      </c>
      <c r="E50" s="109">
        <v>475.88958350000001</v>
      </c>
      <c r="F50" s="109">
        <v>5241.9974780000002</v>
      </c>
      <c r="G50" s="109">
        <v>50.277777780000001</v>
      </c>
      <c r="H50" s="109">
        <v>32.815079369999999</v>
      </c>
      <c r="I50" s="109">
        <v>140000000</v>
      </c>
    </row>
    <row r="51" spans="1:9" ht="24.95" customHeight="1" x14ac:dyDescent="0.25">
      <c r="A51" s="106" t="s">
        <v>175</v>
      </c>
      <c r="B51" s="107" t="s">
        <v>183</v>
      </c>
      <c r="C51" s="109" t="s">
        <v>514</v>
      </c>
      <c r="D51" s="109">
        <v>1011.73904</v>
      </c>
      <c r="E51" s="109">
        <v>53.00212483</v>
      </c>
      <c r="F51" s="109">
        <v>281.03430429999997</v>
      </c>
      <c r="G51" s="109">
        <v>18.652542369999999</v>
      </c>
      <c r="H51" s="109">
        <v>12.50847458</v>
      </c>
      <c r="I51" s="109">
        <v>13111111</v>
      </c>
    </row>
    <row r="52" spans="1:9" ht="24.95" customHeight="1" x14ac:dyDescent="0.25">
      <c r="A52" s="106" t="s">
        <v>158</v>
      </c>
      <c r="B52" s="107" t="s">
        <v>431</v>
      </c>
      <c r="C52" s="109" t="s">
        <v>515</v>
      </c>
      <c r="D52" s="109">
        <v>5711.7244469999996</v>
      </c>
      <c r="E52" s="109">
        <v>261.55442729999999</v>
      </c>
      <c r="F52" s="109">
        <v>2408.720675</v>
      </c>
      <c r="G52" s="109">
        <v>56.630534349999998</v>
      </c>
      <c r="H52" s="109">
        <v>1.5664122140000001</v>
      </c>
      <c r="I52" s="109">
        <v>7277778</v>
      </c>
    </row>
    <row r="53" spans="1:9" ht="24.95" customHeight="1" x14ac:dyDescent="0.25">
      <c r="A53" s="106" t="s">
        <v>233</v>
      </c>
      <c r="B53" s="107" t="s">
        <v>126</v>
      </c>
      <c r="C53" s="109" t="s">
        <v>515</v>
      </c>
      <c r="D53" s="109">
        <v>571.10566700000004</v>
      </c>
      <c r="E53" s="109">
        <v>14.994600589999999</v>
      </c>
      <c r="F53" s="109">
        <v>32.614596779999999</v>
      </c>
      <c r="G53" s="109">
        <v>3.7186897879999998</v>
      </c>
      <c r="H53" s="109">
        <v>2.7034682079999999</v>
      </c>
      <c r="I53" s="109">
        <v>5766667</v>
      </c>
    </row>
    <row r="54" spans="1:9" ht="24.95" customHeight="1" x14ac:dyDescent="0.25">
      <c r="A54" s="106" t="s">
        <v>410</v>
      </c>
      <c r="B54" s="107" t="s">
        <v>87</v>
      </c>
      <c r="C54" s="109" t="s">
        <v>513</v>
      </c>
      <c r="D54" s="109">
        <v>6625.8499240000001</v>
      </c>
      <c r="E54" s="109">
        <v>370.0804425</v>
      </c>
      <c r="F54" s="109">
        <v>9865.8203030000004</v>
      </c>
      <c r="G54" s="109">
        <v>34.54148472</v>
      </c>
      <c r="H54" s="109">
        <v>49.621441050000001</v>
      </c>
      <c r="I54" s="109">
        <v>50888889</v>
      </c>
    </row>
    <row r="55" spans="1:9" ht="24.95" customHeight="1" x14ac:dyDescent="0.25">
      <c r="A55" s="106" t="s">
        <v>320</v>
      </c>
      <c r="B55" s="107" t="s">
        <v>112</v>
      </c>
      <c r="C55" s="109" t="s">
        <v>515</v>
      </c>
      <c r="D55" s="109">
        <v>2790.4966829999998</v>
      </c>
      <c r="E55" s="109">
        <v>54.004203259999997</v>
      </c>
      <c r="F55" s="109">
        <v>787.76474800000005</v>
      </c>
      <c r="G55" s="109">
        <v>12.081521739999999</v>
      </c>
      <c r="H55" s="109">
        <v>6.4128493789999998</v>
      </c>
      <c r="I55" s="109">
        <v>20444444</v>
      </c>
    </row>
    <row r="56" spans="1:9" ht="24.95" customHeight="1" x14ac:dyDescent="0.25">
      <c r="A56" s="106" t="s">
        <v>159</v>
      </c>
      <c r="B56" s="107" t="s">
        <v>127</v>
      </c>
      <c r="C56" s="109" t="s">
        <v>514</v>
      </c>
      <c r="D56" s="109">
        <v>816.90740500000004</v>
      </c>
      <c r="E56" s="109">
        <v>30.732978509999999</v>
      </c>
      <c r="F56" s="109">
        <v>146.44274340000001</v>
      </c>
      <c r="G56" s="109">
        <v>7.5589181290000003</v>
      </c>
      <c r="H56" s="109">
        <v>61.842105259999997</v>
      </c>
      <c r="I56" s="109">
        <v>7600000</v>
      </c>
    </row>
    <row r="57" spans="1:9" ht="24.95" customHeight="1" x14ac:dyDescent="0.25">
      <c r="A57" s="106" t="s">
        <v>376</v>
      </c>
      <c r="B57" s="107" t="s">
        <v>149</v>
      </c>
      <c r="C57" s="109" t="s">
        <v>513</v>
      </c>
      <c r="D57" s="109">
        <v>735.88162939999995</v>
      </c>
      <c r="E57" s="109">
        <v>29.08317035</v>
      </c>
      <c r="F57" s="109">
        <v>91.855941659999999</v>
      </c>
      <c r="G57" s="109">
        <v>7.9430992739999997</v>
      </c>
      <c r="H57" s="109">
        <v>0.50556900699999996</v>
      </c>
      <c r="I57" s="109">
        <v>45888889</v>
      </c>
    </row>
    <row r="58" spans="1:9" ht="24.95" customHeight="1" x14ac:dyDescent="0.25">
      <c r="A58" s="106" t="s">
        <v>277</v>
      </c>
      <c r="B58" s="107" t="s">
        <v>429</v>
      </c>
      <c r="C58" s="109" t="s">
        <v>514</v>
      </c>
      <c r="D58" s="109">
        <v>5070.5072179999997</v>
      </c>
      <c r="E58" s="109">
        <v>216.478714</v>
      </c>
      <c r="F58" s="109">
        <v>6255.1458419999999</v>
      </c>
      <c r="G58" s="109">
        <v>15.011647249999999</v>
      </c>
      <c r="H58" s="109">
        <v>21.073627290000001</v>
      </c>
      <c r="I58" s="109">
        <v>66777778</v>
      </c>
    </row>
    <row r="59" spans="1:9" ht="24.95" customHeight="1" x14ac:dyDescent="0.25">
      <c r="A59" s="106" t="s">
        <v>237</v>
      </c>
      <c r="B59" s="107" t="s">
        <v>110</v>
      </c>
      <c r="C59" s="109" t="s">
        <v>513</v>
      </c>
      <c r="D59" s="109">
        <v>537.72886649999998</v>
      </c>
      <c r="E59" s="109">
        <v>22.51788621</v>
      </c>
      <c r="F59" s="109">
        <v>141.43309160000001</v>
      </c>
      <c r="G59" s="109">
        <v>2.6006944440000002</v>
      </c>
      <c r="H59" s="109">
        <v>30.625</v>
      </c>
      <c r="I59" s="109">
        <v>6400000</v>
      </c>
    </row>
    <row r="60" spans="1:9" ht="24.95" customHeight="1" x14ac:dyDescent="0.25">
      <c r="A60" s="106" t="s">
        <v>270</v>
      </c>
      <c r="B60" s="107" t="s">
        <v>363</v>
      </c>
      <c r="C60" s="109" t="s">
        <v>514</v>
      </c>
      <c r="D60" s="109">
        <v>9911.0673470000002</v>
      </c>
      <c r="E60" s="109">
        <v>283.70132949999999</v>
      </c>
      <c r="F60" s="109">
        <v>5080.8257199999998</v>
      </c>
      <c r="G60" s="109">
        <v>36.276923080000003</v>
      </c>
      <c r="H60" s="109">
        <v>65.476523080000007</v>
      </c>
      <c r="I60" s="109">
        <v>72222222</v>
      </c>
    </row>
    <row r="61" spans="1:9" ht="24.95" customHeight="1" x14ac:dyDescent="0.25">
      <c r="A61" s="106" t="s">
        <v>329</v>
      </c>
      <c r="B61" s="107" t="s">
        <v>205</v>
      </c>
      <c r="C61" s="109" t="s">
        <v>513</v>
      </c>
      <c r="D61" s="109">
        <v>590.16184539999995</v>
      </c>
      <c r="E61" s="109">
        <v>15.495466459999999</v>
      </c>
      <c r="F61" s="109">
        <v>77.534406849999996</v>
      </c>
      <c r="G61" s="109">
        <v>8.0461538459999993</v>
      </c>
      <c r="H61" s="109">
        <v>5.3268991879999996</v>
      </c>
      <c r="I61" s="109">
        <v>33222222</v>
      </c>
    </row>
    <row r="62" spans="1:9" ht="24.95" customHeight="1" x14ac:dyDescent="0.25">
      <c r="A62" s="106" t="s">
        <v>271</v>
      </c>
      <c r="B62" s="107" t="s">
        <v>130</v>
      </c>
      <c r="C62" s="109" t="s">
        <v>514</v>
      </c>
      <c r="D62" s="109">
        <v>3101.7547249999998</v>
      </c>
      <c r="E62" s="109">
        <v>202.17724720000001</v>
      </c>
      <c r="F62" s="109">
        <v>2165.8589529999999</v>
      </c>
      <c r="G62" s="109">
        <v>18.50483092</v>
      </c>
      <c r="H62" s="109">
        <v>6.5845031059999997</v>
      </c>
      <c r="I62" s="109">
        <v>46000000</v>
      </c>
    </row>
    <row r="63" spans="1:9" ht="24.95" customHeight="1" x14ac:dyDescent="0.25">
      <c r="A63" s="106" t="s">
        <v>160</v>
      </c>
      <c r="B63" s="107" t="s">
        <v>134</v>
      </c>
      <c r="C63" s="109" t="s">
        <v>515</v>
      </c>
      <c r="D63" s="109">
        <v>12219.25779</v>
      </c>
      <c r="E63" s="109">
        <v>442.06403160000002</v>
      </c>
      <c r="F63" s="109">
        <v>3025.2523970000002</v>
      </c>
      <c r="G63" s="109">
        <v>16.993421049999998</v>
      </c>
      <c r="H63" s="109">
        <v>208.71710529999999</v>
      </c>
      <c r="I63" s="109">
        <v>3377778</v>
      </c>
    </row>
    <row r="64" spans="1:9" ht="24.95" customHeight="1" x14ac:dyDescent="0.25">
      <c r="A64" s="106" t="s">
        <v>349</v>
      </c>
      <c r="B64" s="107" t="s">
        <v>379</v>
      </c>
      <c r="C64" s="109" t="s">
        <v>514</v>
      </c>
      <c r="D64" s="109">
        <v>2854.3255859999999</v>
      </c>
      <c r="E64" s="109">
        <v>154.07506799999999</v>
      </c>
      <c r="F64" s="109">
        <v>1728.195414</v>
      </c>
      <c r="G64" s="109">
        <v>16.44405334</v>
      </c>
      <c r="H64" s="109">
        <v>23.679436809999999</v>
      </c>
      <c r="I64" s="109">
        <v>236492</v>
      </c>
    </row>
    <row r="65" spans="1:9" ht="24.95" customHeight="1" x14ac:dyDescent="0.25">
      <c r="A65" s="106" t="s">
        <v>433</v>
      </c>
      <c r="B65" s="107" t="s">
        <v>222</v>
      </c>
      <c r="C65" s="109" t="s">
        <v>514</v>
      </c>
      <c r="D65" s="109">
        <v>1502.584243</v>
      </c>
      <c r="E65" s="109">
        <v>87.526533900000004</v>
      </c>
      <c r="F65" s="109">
        <v>1438.8429369999999</v>
      </c>
      <c r="G65" s="109">
        <v>2.0357598979999998</v>
      </c>
      <c r="H65" s="109">
        <v>10.76847291</v>
      </c>
      <c r="I65" s="109">
        <v>87000000</v>
      </c>
    </row>
    <row r="66" spans="1:9" ht="24.95" customHeight="1" x14ac:dyDescent="0.25">
      <c r="A66" s="106" t="s">
        <v>45</v>
      </c>
      <c r="B66" s="107" t="s">
        <v>70</v>
      </c>
      <c r="C66" s="109" t="s">
        <v>514</v>
      </c>
      <c r="D66" s="109">
        <v>1233.7340850000001</v>
      </c>
      <c r="E66" s="109">
        <v>56.2656767</v>
      </c>
      <c r="F66" s="109">
        <v>77.984528940000004</v>
      </c>
      <c r="G66" s="109">
        <v>3.8328638499999999</v>
      </c>
      <c r="H66" s="109">
        <v>0.66718309899999995</v>
      </c>
      <c r="I66" s="109">
        <v>23666667</v>
      </c>
    </row>
    <row r="67" spans="1:9" ht="24.95" customHeight="1" x14ac:dyDescent="0.25">
      <c r="A67" s="106" t="s">
        <v>397</v>
      </c>
      <c r="B67" s="107" t="s">
        <v>282</v>
      </c>
      <c r="C67" s="109" t="s">
        <v>514</v>
      </c>
      <c r="D67" s="109">
        <v>1469.020469</v>
      </c>
      <c r="E67" s="109">
        <v>17.191065139999999</v>
      </c>
      <c r="F67" s="109">
        <v>193.00415179999999</v>
      </c>
      <c r="G67" s="109">
        <v>11.98730159</v>
      </c>
      <c r="H67" s="109">
        <v>12.14285714</v>
      </c>
      <c r="I67" s="109">
        <v>14000000</v>
      </c>
    </row>
  </sheetData>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H67"/>
  <sheetViews>
    <sheetView showGridLines="0" zoomScaleNormal="100" workbookViewId="0">
      <selection activeCell="I9" sqref="I9"/>
    </sheetView>
  </sheetViews>
  <sheetFormatPr defaultRowHeight="15" x14ac:dyDescent="0.25"/>
  <cols>
    <col min="1" max="8" width="20.7109375" style="108" customWidth="1"/>
    <col min="9" max="16384" width="9.140625" style="108"/>
  </cols>
  <sheetData>
    <row r="1" spans="1:8" ht="41.25" customHeight="1" x14ac:dyDescent="0.25">
      <c r="A1" s="112" t="s">
        <v>523</v>
      </c>
      <c r="B1" s="112" t="s">
        <v>536</v>
      </c>
      <c r="C1" s="112" t="s">
        <v>524</v>
      </c>
      <c r="D1" s="112" t="s">
        <v>453</v>
      </c>
      <c r="E1" s="112" t="s">
        <v>525</v>
      </c>
      <c r="F1" s="112" t="s">
        <v>528</v>
      </c>
      <c r="G1" s="112" t="s">
        <v>529</v>
      </c>
      <c r="H1" s="112" t="s">
        <v>530</v>
      </c>
    </row>
    <row r="2" spans="1:8" ht="24.95" customHeight="1" x14ac:dyDescent="0.25">
      <c r="A2" s="106" t="s">
        <v>115</v>
      </c>
      <c r="B2" s="107" t="s">
        <v>296</v>
      </c>
      <c r="C2" s="109" t="s">
        <v>514</v>
      </c>
      <c r="D2" s="109">
        <v>4081.531297</v>
      </c>
      <c r="E2" s="109">
        <v>134.3957102</v>
      </c>
      <c r="F2" s="109">
        <v>1433.3922829999999</v>
      </c>
      <c r="G2" s="109">
        <v>36.076045630000003</v>
      </c>
      <c r="H2" s="109">
        <v>63.374144489999999</v>
      </c>
    </row>
    <row r="3" spans="1:8" ht="24.95" customHeight="1" x14ac:dyDescent="0.25">
      <c r="A3" s="106" t="s">
        <v>248</v>
      </c>
      <c r="B3" s="107" t="s">
        <v>136</v>
      </c>
      <c r="C3" s="109" t="s">
        <v>514</v>
      </c>
      <c r="D3" s="109">
        <v>4764.5846869999996</v>
      </c>
      <c r="E3" s="109">
        <v>206.6409908</v>
      </c>
      <c r="F3" s="109">
        <v>731.88942610000004</v>
      </c>
      <c r="G3" s="109">
        <v>11.009630769999999</v>
      </c>
      <c r="H3" s="109">
        <v>36.969230770000003</v>
      </c>
    </row>
    <row r="4" spans="1:8" ht="24.95" customHeight="1" x14ac:dyDescent="0.25">
      <c r="A4" s="106" t="s">
        <v>275</v>
      </c>
      <c r="B4" s="107" t="s">
        <v>31</v>
      </c>
      <c r="C4" s="109" t="s">
        <v>514</v>
      </c>
      <c r="D4" s="109">
        <v>4304.1765359999999</v>
      </c>
      <c r="E4" s="109">
        <v>136.35911039999999</v>
      </c>
      <c r="F4" s="109">
        <v>813.80315280000002</v>
      </c>
      <c r="G4" s="109">
        <v>10.15625</v>
      </c>
      <c r="H4" s="109">
        <v>1.51640625</v>
      </c>
    </row>
    <row r="5" spans="1:8" ht="24.95" customHeight="1" x14ac:dyDescent="0.25">
      <c r="A5" s="106" t="s">
        <v>137</v>
      </c>
      <c r="B5" s="107" t="s">
        <v>161</v>
      </c>
      <c r="C5" s="109" t="s">
        <v>515</v>
      </c>
      <c r="D5" s="109">
        <v>11205.079890000001</v>
      </c>
      <c r="E5" s="109">
        <v>515.64377030000003</v>
      </c>
      <c r="F5" s="109">
        <v>1408.2040179999999</v>
      </c>
      <c r="G5" s="109">
        <v>42.483870969999998</v>
      </c>
      <c r="H5" s="109">
        <v>17.510080649999999</v>
      </c>
    </row>
    <row r="6" spans="1:8" ht="24.95" customHeight="1" x14ac:dyDescent="0.25">
      <c r="A6" s="106" t="s">
        <v>104</v>
      </c>
      <c r="B6" s="107" t="s">
        <v>172</v>
      </c>
      <c r="C6" s="109" t="s">
        <v>514</v>
      </c>
      <c r="D6" s="109">
        <v>3308.3250819999998</v>
      </c>
      <c r="E6" s="109">
        <v>101.6002439</v>
      </c>
      <c r="F6" s="109">
        <v>1016.571555</v>
      </c>
      <c r="G6" s="109">
        <v>30.241481480000001</v>
      </c>
      <c r="H6" s="109">
        <v>36.29047619</v>
      </c>
    </row>
    <row r="7" spans="1:8" ht="24.95" customHeight="1" x14ac:dyDescent="0.25">
      <c r="A7" s="106" t="s">
        <v>201</v>
      </c>
      <c r="B7" s="107" t="s">
        <v>325</v>
      </c>
      <c r="C7" s="109" t="s">
        <v>514</v>
      </c>
      <c r="D7" s="109">
        <v>815.10265779999997</v>
      </c>
      <c r="E7" s="109">
        <v>16.763211070000001</v>
      </c>
      <c r="F7" s="109">
        <v>317.1394411</v>
      </c>
      <c r="G7" s="109">
        <v>4.7255474450000001</v>
      </c>
      <c r="H7" s="109">
        <v>2.1041824820000001</v>
      </c>
    </row>
    <row r="8" spans="1:8" ht="24.95" customHeight="1" x14ac:dyDescent="0.25">
      <c r="A8" s="106" t="s">
        <v>388</v>
      </c>
      <c r="B8" s="107" t="s">
        <v>372</v>
      </c>
      <c r="C8" s="109" t="s">
        <v>514</v>
      </c>
      <c r="D8" s="109">
        <v>6034.0948399999997</v>
      </c>
      <c r="E8" s="109">
        <v>311.39134990000002</v>
      </c>
      <c r="F8" s="109">
        <v>1748.9307369999999</v>
      </c>
      <c r="G8" s="109">
        <v>38.833138859999998</v>
      </c>
      <c r="H8" s="109">
        <v>105.0175029</v>
      </c>
    </row>
    <row r="9" spans="1:8" ht="24.95" customHeight="1" x14ac:dyDescent="0.25">
      <c r="A9" s="106" t="s">
        <v>167</v>
      </c>
      <c r="B9" s="107" t="s">
        <v>56</v>
      </c>
      <c r="C9" s="109" t="s">
        <v>514</v>
      </c>
      <c r="D9" s="109">
        <v>2166.2235219999998</v>
      </c>
      <c r="E9" s="109">
        <v>107.05057840000001</v>
      </c>
      <c r="F9" s="109">
        <v>818.98588159999997</v>
      </c>
      <c r="G9" s="109">
        <v>2.7060213919999998</v>
      </c>
      <c r="H9" s="109">
        <v>279.72529709999998</v>
      </c>
    </row>
    <row r="10" spans="1:8" ht="24.95" customHeight="1" x14ac:dyDescent="0.25">
      <c r="A10" s="106" t="s">
        <v>79</v>
      </c>
      <c r="B10" s="107" t="s">
        <v>322</v>
      </c>
      <c r="C10" s="109" t="s">
        <v>514</v>
      </c>
      <c r="D10" s="109">
        <v>2286.7673049999999</v>
      </c>
      <c r="E10" s="109">
        <v>161.38615239999999</v>
      </c>
      <c r="F10" s="109">
        <v>975.21242940000002</v>
      </c>
      <c r="G10" s="109">
        <v>7.1479935790000004</v>
      </c>
      <c r="H10" s="109">
        <v>3.4710674159999999</v>
      </c>
    </row>
    <row r="11" spans="1:8" ht="24.95" customHeight="1" x14ac:dyDescent="0.25">
      <c r="A11" s="106" t="s">
        <v>289</v>
      </c>
      <c r="B11" s="107" t="s">
        <v>60</v>
      </c>
      <c r="C11" s="109" t="s">
        <v>514</v>
      </c>
      <c r="D11" s="109">
        <v>6384.125387</v>
      </c>
      <c r="E11" s="109">
        <v>591.09244369999999</v>
      </c>
      <c r="F11" s="109">
        <v>1792.4713959999999</v>
      </c>
      <c r="G11" s="109">
        <v>17.666304350000001</v>
      </c>
      <c r="H11" s="109">
        <v>50.869565219999998</v>
      </c>
    </row>
    <row r="12" spans="1:8" ht="24.95" customHeight="1" x14ac:dyDescent="0.25">
      <c r="A12" s="106" t="s">
        <v>148</v>
      </c>
      <c r="B12" s="107" t="s">
        <v>371</v>
      </c>
      <c r="C12" s="109" t="s">
        <v>514</v>
      </c>
      <c r="D12" s="109">
        <v>10015.89682</v>
      </c>
      <c r="E12" s="109">
        <v>542.19912750000003</v>
      </c>
      <c r="F12" s="109">
        <v>5431.3950860000004</v>
      </c>
      <c r="G12" s="109">
        <v>49.882022470000003</v>
      </c>
      <c r="H12" s="109">
        <v>64.404101120000007</v>
      </c>
    </row>
    <row r="13" spans="1:8" ht="24.95" customHeight="1" x14ac:dyDescent="0.25">
      <c r="A13" s="106" t="s">
        <v>265</v>
      </c>
      <c r="B13" s="107" t="s">
        <v>64</v>
      </c>
      <c r="C13" s="109" t="s">
        <v>514</v>
      </c>
      <c r="D13" s="109">
        <v>6855.1665599999997</v>
      </c>
      <c r="E13" s="109">
        <v>271.81107550000002</v>
      </c>
      <c r="F13" s="109">
        <v>4259.763414</v>
      </c>
      <c r="G13" s="109">
        <v>49.879879879999997</v>
      </c>
      <c r="H13" s="109">
        <v>63.834459459999998</v>
      </c>
    </row>
    <row r="14" spans="1:8" ht="24.95" customHeight="1" x14ac:dyDescent="0.25">
      <c r="A14" s="106" t="s">
        <v>25</v>
      </c>
      <c r="B14" s="107" t="s">
        <v>179</v>
      </c>
      <c r="C14" s="109" t="s">
        <v>513</v>
      </c>
      <c r="D14" s="109">
        <v>115.9120731</v>
      </c>
      <c r="E14" s="109">
        <v>6.36058228</v>
      </c>
      <c r="F14" s="109">
        <v>67.309851050000006</v>
      </c>
      <c r="G14" s="109">
        <v>0.67846153799999998</v>
      </c>
      <c r="H14" s="109">
        <v>5.538461538</v>
      </c>
    </row>
    <row r="15" spans="1:8" ht="24.95" customHeight="1" x14ac:dyDescent="0.25">
      <c r="A15" s="106" t="s">
        <v>331</v>
      </c>
      <c r="B15" s="107" t="s">
        <v>210</v>
      </c>
      <c r="C15" s="109" t="s">
        <v>514</v>
      </c>
      <c r="D15" s="109">
        <v>601.86995769999999</v>
      </c>
      <c r="E15" s="109">
        <v>12.64883884</v>
      </c>
      <c r="F15" s="109">
        <v>201.4811143</v>
      </c>
      <c r="G15" s="109">
        <v>3.3425133690000002</v>
      </c>
      <c r="H15" s="109">
        <v>41.103208559999999</v>
      </c>
    </row>
    <row r="16" spans="1:8" ht="24.95" customHeight="1" x14ac:dyDescent="0.25">
      <c r="A16" s="106" t="s">
        <v>185</v>
      </c>
      <c r="B16" s="107" t="s">
        <v>72</v>
      </c>
      <c r="C16" s="109" t="s">
        <v>516</v>
      </c>
      <c r="D16" s="109">
        <v>740.48244629999999</v>
      </c>
      <c r="E16" s="109">
        <v>23.23144272</v>
      </c>
      <c r="F16" s="109">
        <v>95.305031330000006</v>
      </c>
      <c r="G16" s="109">
        <v>6.4879478830000004</v>
      </c>
      <c r="H16" s="109">
        <v>5.3237785019999997</v>
      </c>
    </row>
    <row r="17" spans="1:8" ht="24.95" customHeight="1" x14ac:dyDescent="0.25">
      <c r="A17" s="106" t="s">
        <v>196</v>
      </c>
      <c r="B17" s="107" t="s">
        <v>430</v>
      </c>
      <c r="C17" s="109" t="s">
        <v>516</v>
      </c>
      <c r="D17" s="109">
        <v>12876.2701</v>
      </c>
      <c r="E17" s="109">
        <v>509.6123503</v>
      </c>
      <c r="F17" s="109">
        <v>12824.651830000001</v>
      </c>
      <c r="G17" s="109">
        <v>17.228758169999999</v>
      </c>
      <c r="H17" s="109">
        <v>88.793352940000005</v>
      </c>
    </row>
    <row r="18" spans="1:8" ht="24.95" customHeight="1" x14ac:dyDescent="0.25">
      <c r="A18" s="106" t="s">
        <v>238</v>
      </c>
      <c r="B18" s="107" t="s">
        <v>345</v>
      </c>
      <c r="C18" s="109" t="s">
        <v>514</v>
      </c>
      <c r="D18" s="109">
        <v>6314.3996699999998</v>
      </c>
      <c r="E18" s="109">
        <v>279.63129509999999</v>
      </c>
      <c r="F18" s="109">
        <v>2751.754821</v>
      </c>
      <c r="G18" s="109">
        <v>35.121359220000002</v>
      </c>
      <c r="H18" s="109">
        <v>11.02882282</v>
      </c>
    </row>
    <row r="19" spans="1:8" ht="24.95" customHeight="1" x14ac:dyDescent="0.25">
      <c r="A19" s="106" t="s">
        <v>164</v>
      </c>
      <c r="B19" s="107" t="s">
        <v>162</v>
      </c>
      <c r="C19" s="109" t="s">
        <v>514</v>
      </c>
      <c r="D19" s="109">
        <v>1291.9070610000001</v>
      </c>
      <c r="E19" s="109">
        <v>56.781350080000003</v>
      </c>
      <c r="F19" s="109">
        <v>225.4898589</v>
      </c>
      <c r="G19" s="109">
        <v>13.37912088</v>
      </c>
      <c r="H19" s="109">
        <v>5.5667189949999996</v>
      </c>
    </row>
    <row r="20" spans="1:8" ht="24.95" customHeight="1" x14ac:dyDescent="0.25">
      <c r="A20" s="106" t="s">
        <v>99</v>
      </c>
      <c r="B20" s="107" t="s">
        <v>181</v>
      </c>
      <c r="C20" s="109" t="s">
        <v>514</v>
      </c>
      <c r="D20" s="109">
        <v>5525.1555630000003</v>
      </c>
      <c r="E20" s="109">
        <v>113.33420099999999</v>
      </c>
      <c r="F20" s="109">
        <v>1265.8072279999999</v>
      </c>
      <c r="G20" s="109">
        <v>8.223323615</v>
      </c>
      <c r="H20" s="109">
        <v>15.16326531</v>
      </c>
    </row>
    <row r="21" spans="1:8" ht="24.95" customHeight="1" x14ac:dyDescent="0.25">
      <c r="A21" s="106" t="s">
        <v>2</v>
      </c>
      <c r="B21" s="107" t="s">
        <v>27</v>
      </c>
      <c r="C21" s="109" t="s">
        <v>514</v>
      </c>
      <c r="D21" s="109">
        <v>5073.6763140000003</v>
      </c>
      <c r="E21" s="109">
        <v>212.59228039999999</v>
      </c>
      <c r="F21" s="109">
        <v>1229.4500869999999</v>
      </c>
      <c r="G21" s="109">
        <v>26.35522388</v>
      </c>
      <c r="H21" s="109">
        <v>8.0932835819999998</v>
      </c>
    </row>
    <row r="22" spans="1:8" ht="24.95" customHeight="1" x14ac:dyDescent="0.25">
      <c r="A22" s="106" t="s">
        <v>395</v>
      </c>
      <c r="B22" s="107" t="s">
        <v>234</v>
      </c>
      <c r="C22" s="109" t="s">
        <v>514</v>
      </c>
      <c r="D22" s="109">
        <v>2712.47136</v>
      </c>
      <c r="E22" s="109">
        <v>103.5008547</v>
      </c>
      <c r="F22" s="109">
        <v>934.41377950000003</v>
      </c>
      <c r="G22" s="109">
        <v>18.916958279999999</v>
      </c>
      <c r="H22" s="109">
        <v>4.7483176309999999</v>
      </c>
    </row>
    <row r="23" spans="1:8" ht="24.95" customHeight="1" x14ac:dyDescent="0.25">
      <c r="A23" s="106" t="s">
        <v>406</v>
      </c>
      <c r="B23" s="107" t="s">
        <v>260</v>
      </c>
      <c r="C23" s="109" t="s">
        <v>514</v>
      </c>
      <c r="D23" s="109">
        <v>3712.0665439999998</v>
      </c>
      <c r="E23" s="109">
        <v>127.95815090000001</v>
      </c>
      <c r="F23" s="109">
        <v>1566.453229</v>
      </c>
      <c r="G23" s="109">
        <v>33.273897060000003</v>
      </c>
      <c r="H23" s="109">
        <v>0.49632352899999999</v>
      </c>
    </row>
    <row r="24" spans="1:8" ht="24.95" customHeight="1" x14ac:dyDescent="0.25">
      <c r="A24" s="106" t="s">
        <v>188</v>
      </c>
      <c r="B24" s="107" t="s">
        <v>177</v>
      </c>
      <c r="C24" s="109" t="s">
        <v>514</v>
      </c>
      <c r="D24" s="109">
        <v>3314.8172709999999</v>
      </c>
      <c r="E24" s="109">
        <v>91.278907750000002</v>
      </c>
      <c r="F24" s="109">
        <v>1143.487785</v>
      </c>
      <c r="G24" s="109">
        <v>30.109915010000002</v>
      </c>
      <c r="H24" s="109">
        <v>49.596519630000003</v>
      </c>
    </row>
    <row r="25" spans="1:8" ht="24.95" customHeight="1" x14ac:dyDescent="0.25">
      <c r="A25" s="106" t="s">
        <v>245</v>
      </c>
      <c r="B25" s="107" t="s">
        <v>235</v>
      </c>
      <c r="C25" s="109" t="s">
        <v>514</v>
      </c>
      <c r="D25" s="109">
        <v>1381.252845</v>
      </c>
      <c r="E25" s="109">
        <v>85.274182449999998</v>
      </c>
      <c r="F25" s="109">
        <v>221.4925265</v>
      </c>
      <c r="G25" s="109">
        <v>18.56363636</v>
      </c>
      <c r="H25" s="109">
        <v>17.59090909</v>
      </c>
    </row>
    <row r="26" spans="1:8" ht="24.95" customHeight="1" x14ac:dyDescent="0.25">
      <c r="A26" s="106" t="s">
        <v>239</v>
      </c>
      <c r="B26" s="107" t="s">
        <v>82</v>
      </c>
      <c r="C26" s="109" t="s">
        <v>514</v>
      </c>
      <c r="D26" s="109">
        <v>3115.6600389999999</v>
      </c>
      <c r="E26" s="109">
        <v>92.270806160000006</v>
      </c>
      <c r="F26" s="109">
        <v>898.08187129999999</v>
      </c>
      <c r="G26" s="109">
        <v>22.331818179999999</v>
      </c>
      <c r="H26" s="109">
        <v>16.816558440000001</v>
      </c>
    </row>
    <row r="27" spans="1:8" ht="24.95" customHeight="1" x14ac:dyDescent="0.25">
      <c r="A27" s="106" t="s">
        <v>3</v>
      </c>
      <c r="B27" s="107" t="s">
        <v>262</v>
      </c>
      <c r="C27" s="109" t="s">
        <v>514</v>
      </c>
      <c r="D27" s="109">
        <v>2157.8923089999998</v>
      </c>
      <c r="E27" s="109">
        <v>126.77466269999999</v>
      </c>
      <c r="F27" s="109">
        <v>1098.089788</v>
      </c>
      <c r="G27" s="109">
        <v>24.378338280000001</v>
      </c>
      <c r="H27" s="109">
        <v>45.293768550000003</v>
      </c>
    </row>
    <row r="28" spans="1:8" ht="24.95" customHeight="1" x14ac:dyDescent="0.25">
      <c r="A28" s="106" t="s">
        <v>155</v>
      </c>
      <c r="B28" s="107" t="s">
        <v>409</v>
      </c>
      <c r="C28" s="109" t="s">
        <v>514</v>
      </c>
      <c r="D28" s="109">
        <v>1305.872376</v>
      </c>
      <c r="E28" s="109">
        <v>44.843343969999999</v>
      </c>
      <c r="F28" s="109">
        <v>644.12318159999995</v>
      </c>
      <c r="G28" s="109">
        <v>6.4945945949999997</v>
      </c>
      <c r="H28" s="109">
        <v>10.125</v>
      </c>
    </row>
    <row r="29" spans="1:8" ht="24.95" customHeight="1" x14ac:dyDescent="0.25">
      <c r="A29" s="106" t="s">
        <v>337</v>
      </c>
      <c r="B29" s="107" t="s">
        <v>231</v>
      </c>
      <c r="C29" s="109" t="s">
        <v>514</v>
      </c>
      <c r="D29" s="109">
        <v>2935.358017</v>
      </c>
      <c r="E29" s="109">
        <v>93.290164680000004</v>
      </c>
      <c r="F29" s="109">
        <v>900.00571849999994</v>
      </c>
      <c r="G29" s="109">
        <v>10.05990783</v>
      </c>
      <c r="H29" s="109">
        <v>4.437788018</v>
      </c>
    </row>
    <row r="30" spans="1:8" ht="24.95" customHeight="1" x14ac:dyDescent="0.25">
      <c r="A30" s="106" t="s">
        <v>59</v>
      </c>
      <c r="B30" s="107" t="s">
        <v>209</v>
      </c>
      <c r="C30" s="109" t="s">
        <v>514</v>
      </c>
      <c r="D30" s="109">
        <v>5943.6057220000002</v>
      </c>
      <c r="E30" s="109">
        <v>244.40318060000001</v>
      </c>
      <c r="F30" s="109">
        <v>3047.6935269999999</v>
      </c>
      <c r="G30" s="109">
        <v>5.0657698059999996</v>
      </c>
      <c r="H30" s="109">
        <v>2.1255605380000002</v>
      </c>
    </row>
    <row r="31" spans="1:8" ht="24.95" customHeight="1" x14ac:dyDescent="0.25">
      <c r="A31" s="106" t="s">
        <v>315</v>
      </c>
      <c r="B31" s="107" t="s">
        <v>294</v>
      </c>
      <c r="C31" s="109" t="s">
        <v>514</v>
      </c>
      <c r="D31" s="109">
        <v>4999.0542249999999</v>
      </c>
      <c r="E31" s="109">
        <v>305.38791090000001</v>
      </c>
      <c r="F31" s="109">
        <v>1406.41292</v>
      </c>
      <c r="G31" s="109">
        <v>10.66666667</v>
      </c>
      <c r="H31" s="109">
        <v>44.444444439999998</v>
      </c>
    </row>
    <row r="32" spans="1:8" ht="24.95" customHeight="1" x14ac:dyDescent="0.25">
      <c r="A32" s="106" t="s">
        <v>1</v>
      </c>
      <c r="B32" s="107" t="s">
        <v>401</v>
      </c>
      <c r="C32" s="109" t="s">
        <v>514</v>
      </c>
      <c r="D32" s="109">
        <v>10199.01007</v>
      </c>
      <c r="E32" s="109">
        <v>286.08053269999999</v>
      </c>
      <c r="F32" s="109">
        <v>4268.4102460000004</v>
      </c>
      <c r="G32" s="109">
        <v>46.506849320000001</v>
      </c>
      <c r="H32" s="109">
        <v>0.67500000000000004</v>
      </c>
    </row>
    <row r="33" spans="1:8" ht="24.95" customHeight="1" x14ac:dyDescent="0.25">
      <c r="A33" s="106" t="s">
        <v>100</v>
      </c>
      <c r="B33" s="107" t="s">
        <v>230</v>
      </c>
      <c r="C33" s="109" t="s">
        <v>514</v>
      </c>
      <c r="D33" s="109">
        <v>1098.242677</v>
      </c>
      <c r="E33" s="109">
        <v>68.958987149999999</v>
      </c>
      <c r="F33" s="109">
        <v>312.37809570000002</v>
      </c>
      <c r="G33" s="109">
        <v>14.286501380000001</v>
      </c>
      <c r="H33" s="109">
        <v>6.4391971659999996</v>
      </c>
    </row>
    <row r="34" spans="1:8" ht="24.95" customHeight="1" x14ac:dyDescent="0.25">
      <c r="A34" s="106" t="s">
        <v>228</v>
      </c>
      <c r="B34" s="107" t="s">
        <v>328</v>
      </c>
      <c r="C34" s="109" t="s">
        <v>514</v>
      </c>
      <c r="D34" s="109">
        <v>1014.1279929999999</v>
      </c>
      <c r="E34" s="109">
        <v>64.570302589999997</v>
      </c>
      <c r="F34" s="109">
        <v>143.09126319999999</v>
      </c>
      <c r="G34" s="109">
        <v>6.0365853659999997</v>
      </c>
      <c r="H34" s="109">
        <v>7.3170731709999997</v>
      </c>
    </row>
    <row r="35" spans="1:8" ht="24.95" customHeight="1" x14ac:dyDescent="0.25">
      <c r="A35" s="106" t="s">
        <v>218</v>
      </c>
      <c r="B35" s="107" t="s">
        <v>11</v>
      </c>
      <c r="C35" s="109" t="s">
        <v>514</v>
      </c>
      <c r="D35" s="109">
        <v>1260.8313929999999</v>
      </c>
      <c r="E35" s="109">
        <v>38.480826299999997</v>
      </c>
      <c r="F35" s="109">
        <v>151.2700217</v>
      </c>
      <c r="G35" s="109">
        <v>2.3936170209999998</v>
      </c>
      <c r="H35" s="109">
        <v>215.6382979</v>
      </c>
    </row>
    <row r="36" spans="1:8" ht="24.95" customHeight="1" x14ac:dyDescent="0.25">
      <c r="A36" s="106" t="s">
        <v>156</v>
      </c>
      <c r="B36" s="107" t="s">
        <v>216</v>
      </c>
      <c r="C36" s="109" t="s">
        <v>513</v>
      </c>
      <c r="D36" s="109">
        <v>354.26290929999999</v>
      </c>
      <c r="E36" s="109">
        <v>10.77306422</v>
      </c>
      <c r="F36" s="109">
        <v>52.930667489999998</v>
      </c>
      <c r="G36" s="109">
        <v>2.9302259890000002</v>
      </c>
      <c r="H36" s="109">
        <v>43.220338980000001</v>
      </c>
    </row>
    <row r="37" spans="1:8" ht="24.95" customHeight="1" x14ac:dyDescent="0.25">
      <c r="A37" s="106" t="s">
        <v>393</v>
      </c>
      <c r="B37" s="107" t="s">
        <v>341</v>
      </c>
      <c r="C37" s="109" t="s">
        <v>515</v>
      </c>
      <c r="D37" s="109">
        <v>13379.095880000001</v>
      </c>
      <c r="E37" s="109">
        <v>2329.1627880000001</v>
      </c>
      <c r="F37" s="109">
        <v>4013.8488419999999</v>
      </c>
      <c r="G37" s="109">
        <v>37.351854840000001</v>
      </c>
      <c r="H37" s="109">
        <v>27.396313360000001</v>
      </c>
    </row>
    <row r="38" spans="1:8" ht="24.95" customHeight="1" x14ac:dyDescent="0.25">
      <c r="A38" s="106" t="s">
        <v>108</v>
      </c>
      <c r="B38" s="107" t="s">
        <v>411</v>
      </c>
      <c r="C38" s="109" t="s">
        <v>513</v>
      </c>
      <c r="D38" s="109">
        <v>430.90887800000002</v>
      </c>
      <c r="E38" s="109">
        <v>12.51704724</v>
      </c>
      <c r="F38" s="109">
        <v>49.1520607</v>
      </c>
      <c r="G38" s="109">
        <v>3.9963157890000001</v>
      </c>
      <c r="H38" s="109">
        <v>0.84315789500000005</v>
      </c>
    </row>
    <row r="39" spans="1:8" ht="24.95" customHeight="1" x14ac:dyDescent="0.25">
      <c r="A39" s="106" t="s">
        <v>427</v>
      </c>
      <c r="B39" s="107" t="s">
        <v>213</v>
      </c>
      <c r="C39" s="109" t="s">
        <v>514</v>
      </c>
      <c r="D39" s="109">
        <v>9300.1873469999991</v>
      </c>
      <c r="E39" s="109">
        <v>480.08178240000001</v>
      </c>
      <c r="F39" s="109">
        <v>10313.51604</v>
      </c>
      <c r="G39" s="109">
        <v>29.387351779999999</v>
      </c>
      <c r="H39" s="109">
        <v>17.355237150000001</v>
      </c>
    </row>
    <row r="40" spans="1:8" ht="24.95" customHeight="1" x14ac:dyDescent="0.25">
      <c r="A40" s="106" t="s">
        <v>384</v>
      </c>
      <c r="B40" s="107" t="s">
        <v>408</v>
      </c>
      <c r="C40" s="109" t="s">
        <v>514</v>
      </c>
      <c r="D40" s="109">
        <v>9439.7270559999997</v>
      </c>
      <c r="E40" s="109">
        <v>470.21121210000001</v>
      </c>
      <c r="F40" s="109">
        <v>2432.0362700000001</v>
      </c>
      <c r="G40" s="109">
        <v>29.169811320000001</v>
      </c>
      <c r="H40" s="109">
        <v>10.683679250000001</v>
      </c>
    </row>
    <row r="41" spans="1:8" ht="24.95" customHeight="1" x14ac:dyDescent="0.25">
      <c r="A41" s="106" t="s">
        <v>417</v>
      </c>
      <c r="B41" s="107" t="s">
        <v>139</v>
      </c>
      <c r="C41" s="109" t="s">
        <v>514</v>
      </c>
      <c r="D41" s="109">
        <v>1720.414837</v>
      </c>
      <c r="E41" s="109">
        <v>144.2169135</v>
      </c>
      <c r="F41" s="109">
        <v>623.93958009999994</v>
      </c>
      <c r="G41" s="109">
        <v>16.831172840000001</v>
      </c>
      <c r="H41" s="109">
        <v>3.1481481480000002</v>
      </c>
    </row>
    <row r="42" spans="1:8" ht="24.95" customHeight="1" x14ac:dyDescent="0.25">
      <c r="A42" s="106" t="s">
        <v>38</v>
      </c>
      <c r="B42" s="107" t="s">
        <v>414</v>
      </c>
      <c r="C42" s="109" t="s">
        <v>514</v>
      </c>
      <c r="D42" s="109">
        <v>2928.2409929999999</v>
      </c>
      <c r="E42" s="109">
        <v>160.1162175</v>
      </c>
      <c r="F42" s="109">
        <v>1863.7295220000001</v>
      </c>
      <c r="G42" s="109">
        <v>22.406896549999999</v>
      </c>
      <c r="H42" s="109">
        <v>48.382758619999997</v>
      </c>
    </row>
    <row r="43" spans="1:8" ht="24.95" customHeight="1" x14ac:dyDescent="0.25">
      <c r="A43" s="106" t="s">
        <v>326</v>
      </c>
      <c r="B43" s="107" t="s">
        <v>122</v>
      </c>
      <c r="C43" s="109" t="s">
        <v>513</v>
      </c>
      <c r="D43" s="109">
        <v>515.99336479999999</v>
      </c>
      <c r="E43" s="109">
        <v>30.843503380000001</v>
      </c>
      <c r="F43" s="109">
        <v>117.8376008</v>
      </c>
      <c r="G43" s="109">
        <v>4.0867579909999998</v>
      </c>
      <c r="H43" s="109">
        <v>7.1644520549999999</v>
      </c>
    </row>
    <row r="44" spans="1:8" ht="24.95" customHeight="1" x14ac:dyDescent="0.25">
      <c r="A44" s="106" t="s">
        <v>51</v>
      </c>
      <c r="B44" s="107" t="s">
        <v>24</v>
      </c>
      <c r="C44" s="109" t="s">
        <v>516</v>
      </c>
      <c r="D44" s="109">
        <v>586.88466000000005</v>
      </c>
      <c r="E44" s="109">
        <v>24.412666349999999</v>
      </c>
      <c r="F44" s="109">
        <v>311.35076320000002</v>
      </c>
      <c r="G44" s="109">
        <v>0.106995885</v>
      </c>
      <c r="H44" s="109">
        <v>4.8192592589999999</v>
      </c>
    </row>
    <row r="45" spans="1:8" ht="24.95" customHeight="1" x14ac:dyDescent="0.25">
      <c r="A45" s="106" t="s">
        <v>207</v>
      </c>
      <c r="B45" s="107" t="s">
        <v>303</v>
      </c>
      <c r="C45" s="109" t="s">
        <v>513</v>
      </c>
      <c r="D45" s="109">
        <v>1664.12464</v>
      </c>
      <c r="E45" s="109">
        <v>74.770950600000006</v>
      </c>
      <c r="F45" s="109">
        <v>506.26513999999997</v>
      </c>
      <c r="G45" s="109">
        <v>27.524999999999999</v>
      </c>
      <c r="H45" s="109">
        <v>19.759136210000001</v>
      </c>
    </row>
    <row r="46" spans="1:8" ht="24.95" customHeight="1" x14ac:dyDescent="0.25">
      <c r="A46" s="106" t="s">
        <v>304</v>
      </c>
      <c r="B46" s="107" t="s">
        <v>422</v>
      </c>
      <c r="C46" s="109" t="s">
        <v>514</v>
      </c>
      <c r="D46" s="109">
        <v>1161.930777</v>
      </c>
      <c r="E46" s="109">
        <v>28.65010157</v>
      </c>
      <c r="F46" s="109">
        <v>244.1846329</v>
      </c>
      <c r="G46" s="109">
        <v>7.2396103900000002</v>
      </c>
      <c r="H46" s="109">
        <v>4.8993506489999996</v>
      </c>
    </row>
    <row r="47" spans="1:8" ht="24.95" customHeight="1" x14ac:dyDescent="0.25">
      <c r="A47" s="106" t="s">
        <v>76</v>
      </c>
      <c r="B47" s="107" t="s">
        <v>49</v>
      </c>
      <c r="C47" s="109" t="s">
        <v>514</v>
      </c>
      <c r="D47" s="109">
        <v>5235.5055080000002</v>
      </c>
      <c r="E47" s="109">
        <v>155.11284520000001</v>
      </c>
      <c r="F47" s="109">
        <v>1431.317626</v>
      </c>
      <c r="G47" s="109">
        <v>25.781132079999999</v>
      </c>
      <c r="H47" s="109">
        <v>34.16264151</v>
      </c>
    </row>
    <row r="48" spans="1:8" ht="24.95" customHeight="1" x14ac:dyDescent="0.25">
      <c r="A48" s="106" t="s">
        <v>224</v>
      </c>
      <c r="B48" s="107" t="s">
        <v>309</v>
      </c>
      <c r="C48" s="109" t="s">
        <v>516</v>
      </c>
      <c r="D48" s="109">
        <v>2289.2101969999999</v>
      </c>
      <c r="E48" s="109">
        <v>63.571733430000002</v>
      </c>
      <c r="F48" s="109">
        <v>749.78226859999995</v>
      </c>
      <c r="G48" s="109">
        <v>12.86785714</v>
      </c>
      <c r="H48" s="109">
        <v>18.152380950000001</v>
      </c>
    </row>
    <row r="49" spans="1:8" ht="24.95" customHeight="1" x14ac:dyDescent="0.25">
      <c r="A49" s="106" t="s">
        <v>109</v>
      </c>
      <c r="B49" s="107" t="s">
        <v>317</v>
      </c>
      <c r="C49" s="109" t="s">
        <v>515</v>
      </c>
      <c r="D49" s="109">
        <v>8678.0056879999993</v>
      </c>
      <c r="E49" s="109">
        <v>313.63232429999999</v>
      </c>
      <c r="F49" s="109">
        <v>3001.0820779999999</v>
      </c>
      <c r="G49" s="109">
        <v>44.819672130000001</v>
      </c>
      <c r="H49" s="109">
        <v>62.913934429999998</v>
      </c>
    </row>
    <row r="50" spans="1:8" ht="24.95" customHeight="1" x14ac:dyDescent="0.25">
      <c r="A50" s="106" t="s">
        <v>14</v>
      </c>
      <c r="B50" s="107" t="s">
        <v>6</v>
      </c>
      <c r="C50" s="109" t="s">
        <v>513</v>
      </c>
      <c r="D50" s="109">
        <v>11776.84102</v>
      </c>
      <c r="E50" s="109">
        <v>475.88958350000001</v>
      </c>
      <c r="F50" s="109">
        <v>5241.9974780000002</v>
      </c>
      <c r="G50" s="109">
        <v>50.277777780000001</v>
      </c>
      <c r="H50" s="109">
        <v>32.815079369999999</v>
      </c>
    </row>
    <row r="51" spans="1:8" ht="24.95" customHeight="1" x14ac:dyDescent="0.25">
      <c r="A51" s="106" t="s">
        <v>175</v>
      </c>
      <c r="B51" s="107" t="s">
        <v>183</v>
      </c>
      <c r="C51" s="109" t="s">
        <v>514</v>
      </c>
      <c r="D51" s="109">
        <v>1011.73904</v>
      </c>
      <c r="E51" s="109">
        <v>53.00212483</v>
      </c>
      <c r="F51" s="109">
        <v>281.03430429999997</v>
      </c>
      <c r="G51" s="109">
        <v>18.652542369999999</v>
      </c>
      <c r="H51" s="109">
        <v>12.50847458</v>
      </c>
    </row>
    <row r="52" spans="1:8" ht="24.95" customHeight="1" x14ac:dyDescent="0.25">
      <c r="A52" s="106" t="s">
        <v>158</v>
      </c>
      <c r="B52" s="107" t="s">
        <v>431</v>
      </c>
      <c r="C52" s="109" t="s">
        <v>515</v>
      </c>
      <c r="D52" s="109">
        <v>5711.7244469999996</v>
      </c>
      <c r="E52" s="109">
        <v>261.55442729999999</v>
      </c>
      <c r="F52" s="109">
        <v>2408.720675</v>
      </c>
      <c r="G52" s="109">
        <v>56.630534349999998</v>
      </c>
      <c r="H52" s="109">
        <v>1.5664122140000001</v>
      </c>
    </row>
    <row r="53" spans="1:8" ht="24.95" customHeight="1" x14ac:dyDescent="0.25">
      <c r="A53" s="106" t="s">
        <v>233</v>
      </c>
      <c r="B53" s="107" t="s">
        <v>126</v>
      </c>
      <c r="C53" s="109" t="s">
        <v>515</v>
      </c>
      <c r="D53" s="109">
        <v>571.10566700000004</v>
      </c>
      <c r="E53" s="109">
        <v>14.994600589999999</v>
      </c>
      <c r="F53" s="109">
        <v>32.614596779999999</v>
      </c>
      <c r="G53" s="109">
        <v>3.7186897879999998</v>
      </c>
      <c r="H53" s="109">
        <v>2.7034682079999999</v>
      </c>
    </row>
    <row r="54" spans="1:8" ht="24.95" customHeight="1" x14ac:dyDescent="0.25">
      <c r="A54" s="106" t="s">
        <v>410</v>
      </c>
      <c r="B54" s="107" t="s">
        <v>87</v>
      </c>
      <c r="C54" s="109" t="s">
        <v>513</v>
      </c>
      <c r="D54" s="109">
        <v>6625.8499240000001</v>
      </c>
      <c r="E54" s="109">
        <v>370.0804425</v>
      </c>
      <c r="F54" s="109">
        <v>9865.8203030000004</v>
      </c>
      <c r="G54" s="109">
        <v>34.54148472</v>
      </c>
      <c r="H54" s="109">
        <v>49.621441050000001</v>
      </c>
    </row>
    <row r="55" spans="1:8" ht="24.95" customHeight="1" x14ac:dyDescent="0.25">
      <c r="A55" s="106" t="s">
        <v>320</v>
      </c>
      <c r="B55" s="107" t="s">
        <v>112</v>
      </c>
      <c r="C55" s="109" t="s">
        <v>515</v>
      </c>
      <c r="D55" s="109">
        <v>2790.4966829999998</v>
      </c>
      <c r="E55" s="109">
        <v>54.004203259999997</v>
      </c>
      <c r="F55" s="109">
        <v>787.76474800000005</v>
      </c>
      <c r="G55" s="109">
        <v>12.081521739999999</v>
      </c>
      <c r="H55" s="109">
        <v>6.4128493789999998</v>
      </c>
    </row>
    <row r="56" spans="1:8" ht="24.95" customHeight="1" x14ac:dyDescent="0.25">
      <c r="A56" s="106" t="s">
        <v>159</v>
      </c>
      <c r="B56" s="107" t="s">
        <v>127</v>
      </c>
      <c r="C56" s="109" t="s">
        <v>514</v>
      </c>
      <c r="D56" s="109">
        <v>816.90740500000004</v>
      </c>
      <c r="E56" s="109">
        <v>30.732978509999999</v>
      </c>
      <c r="F56" s="109">
        <v>146.44274340000001</v>
      </c>
      <c r="G56" s="109">
        <v>7.5589181290000003</v>
      </c>
      <c r="H56" s="109">
        <v>61.842105259999997</v>
      </c>
    </row>
    <row r="57" spans="1:8" ht="24.95" customHeight="1" x14ac:dyDescent="0.25">
      <c r="A57" s="106" t="s">
        <v>376</v>
      </c>
      <c r="B57" s="107" t="s">
        <v>149</v>
      </c>
      <c r="C57" s="109" t="s">
        <v>513</v>
      </c>
      <c r="D57" s="109">
        <v>735.88162939999995</v>
      </c>
      <c r="E57" s="109">
        <v>29.08317035</v>
      </c>
      <c r="F57" s="109">
        <v>91.855941659999999</v>
      </c>
      <c r="G57" s="109">
        <v>7.9430992739999997</v>
      </c>
      <c r="H57" s="109">
        <v>0.50556900699999996</v>
      </c>
    </row>
    <row r="58" spans="1:8" ht="24.95" customHeight="1" x14ac:dyDescent="0.25">
      <c r="A58" s="106" t="s">
        <v>277</v>
      </c>
      <c r="B58" s="107" t="s">
        <v>429</v>
      </c>
      <c r="C58" s="109" t="s">
        <v>514</v>
      </c>
      <c r="D58" s="109">
        <v>5070.5072179999997</v>
      </c>
      <c r="E58" s="109">
        <v>216.478714</v>
      </c>
      <c r="F58" s="109">
        <v>6255.1458419999999</v>
      </c>
      <c r="G58" s="109">
        <v>15.011647249999999</v>
      </c>
      <c r="H58" s="109">
        <v>21.073627290000001</v>
      </c>
    </row>
    <row r="59" spans="1:8" ht="24.95" customHeight="1" x14ac:dyDescent="0.25">
      <c r="A59" s="106" t="s">
        <v>237</v>
      </c>
      <c r="B59" s="107" t="s">
        <v>110</v>
      </c>
      <c r="C59" s="109" t="s">
        <v>513</v>
      </c>
      <c r="D59" s="109">
        <v>537.72886649999998</v>
      </c>
      <c r="E59" s="109">
        <v>22.51788621</v>
      </c>
      <c r="F59" s="109">
        <v>141.43309160000001</v>
      </c>
      <c r="G59" s="109">
        <v>2.6006944440000002</v>
      </c>
      <c r="H59" s="109">
        <v>30.625</v>
      </c>
    </row>
    <row r="60" spans="1:8" ht="24.95" customHeight="1" x14ac:dyDescent="0.25">
      <c r="A60" s="106" t="s">
        <v>270</v>
      </c>
      <c r="B60" s="107" t="s">
        <v>363</v>
      </c>
      <c r="C60" s="109" t="s">
        <v>514</v>
      </c>
      <c r="D60" s="109">
        <v>9911.0673470000002</v>
      </c>
      <c r="E60" s="109">
        <v>283.70132949999999</v>
      </c>
      <c r="F60" s="109">
        <v>5080.8257199999998</v>
      </c>
      <c r="G60" s="109">
        <v>36.276923080000003</v>
      </c>
      <c r="H60" s="109">
        <v>65.476523080000007</v>
      </c>
    </row>
    <row r="61" spans="1:8" ht="24.95" customHeight="1" x14ac:dyDescent="0.25">
      <c r="A61" s="106" t="s">
        <v>329</v>
      </c>
      <c r="B61" s="107" t="s">
        <v>205</v>
      </c>
      <c r="C61" s="109" t="s">
        <v>513</v>
      </c>
      <c r="D61" s="109">
        <v>590.16184539999995</v>
      </c>
      <c r="E61" s="109">
        <v>15.495466459999999</v>
      </c>
      <c r="F61" s="109">
        <v>77.534406849999996</v>
      </c>
      <c r="G61" s="109">
        <v>8.0461538459999993</v>
      </c>
      <c r="H61" s="109">
        <v>5.3268991879999996</v>
      </c>
    </row>
    <row r="62" spans="1:8" ht="24.95" customHeight="1" x14ac:dyDescent="0.25">
      <c r="A62" s="106" t="s">
        <v>271</v>
      </c>
      <c r="B62" s="107" t="s">
        <v>130</v>
      </c>
      <c r="C62" s="109" t="s">
        <v>514</v>
      </c>
      <c r="D62" s="109">
        <v>3101.7547249999998</v>
      </c>
      <c r="E62" s="109">
        <v>202.17724720000001</v>
      </c>
      <c r="F62" s="109">
        <v>2165.8589529999999</v>
      </c>
      <c r="G62" s="109">
        <v>18.50483092</v>
      </c>
      <c r="H62" s="109">
        <v>6.5845031059999997</v>
      </c>
    </row>
    <row r="63" spans="1:8" ht="24.95" customHeight="1" x14ac:dyDescent="0.25">
      <c r="A63" s="106" t="s">
        <v>160</v>
      </c>
      <c r="B63" s="107" t="s">
        <v>134</v>
      </c>
      <c r="C63" s="109" t="s">
        <v>515</v>
      </c>
      <c r="D63" s="109">
        <v>12219.25779</v>
      </c>
      <c r="E63" s="109">
        <v>442.06403160000002</v>
      </c>
      <c r="F63" s="109">
        <v>3025.2523970000002</v>
      </c>
      <c r="G63" s="109">
        <v>16.993421049999998</v>
      </c>
      <c r="H63" s="109">
        <v>208.71710529999999</v>
      </c>
    </row>
    <row r="64" spans="1:8" ht="24.95" customHeight="1" x14ac:dyDescent="0.25">
      <c r="A64" s="106" t="s">
        <v>349</v>
      </c>
      <c r="B64" s="107" t="s">
        <v>379</v>
      </c>
      <c r="C64" s="109" t="s">
        <v>514</v>
      </c>
      <c r="D64" s="109">
        <v>2854.3255859999999</v>
      </c>
      <c r="E64" s="109">
        <v>154.07506799999999</v>
      </c>
      <c r="F64" s="109">
        <v>1728.195414</v>
      </c>
      <c r="G64" s="109">
        <v>16.44405334</v>
      </c>
      <c r="H64" s="109">
        <v>23.679436809999999</v>
      </c>
    </row>
    <row r="65" spans="1:8" ht="24.95" customHeight="1" x14ac:dyDescent="0.25">
      <c r="A65" s="106" t="s">
        <v>433</v>
      </c>
      <c r="B65" s="107" t="s">
        <v>222</v>
      </c>
      <c r="C65" s="109" t="s">
        <v>514</v>
      </c>
      <c r="D65" s="109">
        <v>1502.584243</v>
      </c>
      <c r="E65" s="109">
        <v>87.526533900000004</v>
      </c>
      <c r="F65" s="109">
        <v>1438.8429369999999</v>
      </c>
      <c r="G65" s="109">
        <v>2.0357598979999998</v>
      </c>
      <c r="H65" s="109">
        <v>10.76847291</v>
      </c>
    </row>
    <row r="66" spans="1:8" ht="24.95" customHeight="1" x14ac:dyDescent="0.25">
      <c r="A66" s="106" t="s">
        <v>45</v>
      </c>
      <c r="B66" s="107" t="s">
        <v>70</v>
      </c>
      <c r="C66" s="109" t="s">
        <v>514</v>
      </c>
      <c r="D66" s="109">
        <v>1233.7340850000001</v>
      </c>
      <c r="E66" s="109">
        <v>56.2656767</v>
      </c>
      <c r="F66" s="109">
        <v>77.984528940000004</v>
      </c>
      <c r="G66" s="109">
        <v>3.8328638499999999</v>
      </c>
      <c r="H66" s="109">
        <v>0.66718309899999995</v>
      </c>
    </row>
    <row r="67" spans="1:8" ht="24.95" customHeight="1" x14ac:dyDescent="0.25">
      <c r="A67" s="106" t="s">
        <v>397</v>
      </c>
      <c r="B67" s="107" t="s">
        <v>282</v>
      </c>
      <c r="C67" s="109" t="s">
        <v>514</v>
      </c>
      <c r="D67" s="109">
        <v>1469.020469</v>
      </c>
      <c r="E67" s="109">
        <v>17.191065139999999</v>
      </c>
      <c r="F67" s="109">
        <v>193.00415179999999</v>
      </c>
      <c r="G67" s="109">
        <v>11.98730159</v>
      </c>
      <c r="H67" s="109">
        <v>12.14285714</v>
      </c>
    </row>
  </sheetData>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6"/>
  </sheetPr>
  <dimension ref="A1:R68"/>
  <sheetViews>
    <sheetView showGridLines="0" zoomScaleNormal="100" workbookViewId="0">
      <selection sqref="A1:F2"/>
    </sheetView>
  </sheetViews>
  <sheetFormatPr defaultRowHeight="15" x14ac:dyDescent="0.25"/>
  <cols>
    <col min="1" max="18" width="20.7109375" style="129" customWidth="1"/>
    <col min="19" max="16384" width="9.140625" style="129"/>
  </cols>
  <sheetData>
    <row r="1" spans="1:18" ht="24.95" customHeight="1" x14ac:dyDescent="0.25">
      <c r="A1" s="159" t="s">
        <v>545</v>
      </c>
      <c r="B1" s="159"/>
      <c r="C1" s="159"/>
      <c r="D1" s="159"/>
      <c r="E1" s="159"/>
      <c r="F1" s="159"/>
      <c r="G1" s="133" t="s">
        <v>541</v>
      </c>
      <c r="H1" s="133" t="s">
        <v>542</v>
      </c>
      <c r="I1" s="133" t="s">
        <v>543</v>
      </c>
      <c r="J1" s="128" t="s">
        <v>541</v>
      </c>
      <c r="K1" s="128" t="s">
        <v>542</v>
      </c>
      <c r="L1" s="128" t="s">
        <v>543</v>
      </c>
      <c r="M1" s="126" t="s">
        <v>541</v>
      </c>
      <c r="N1" s="126" t="s">
        <v>542</v>
      </c>
      <c r="O1" s="126" t="s">
        <v>543</v>
      </c>
      <c r="P1" s="127" t="s">
        <v>541</v>
      </c>
      <c r="Q1" s="127" t="s">
        <v>542</v>
      </c>
      <c r="R1" s="127" t="s">
        <v>543</v>
      </c>
    </row>
    <row r="2" spans="1:18" ht="24.95" customHeight="1" x14ac:dyDescent="0.25">
      <c r="A2" s="159"/>
      <c r="B2" s="159"/>
      <c r="C2" s="159"/>
      <c r="D2" s="159"/>
      <c r="E2" s="159"/>
      <c r="F2" s="159"/>
      <c r="G2" s="133">
        <f>AVERAGE(I5:I65)</f>
        <v>5.2379126869620126E-4</v>
      </c>
      <c r="H2" s="133">
        <f>_xlfn.VAR.S(I5:I65)</f>
        <v>1326465.7115694785</v>
      </c>
      <c r="I2" s="133">
        <f>SQRT(H2)</f>
        <v>1151.7229317719946</v>
      </c>
      <c r="J2" s="128">
        <f>AVERAGE(L5:L65)</f>
        <v>-1.4488208314075758E-4</v>
      </c>
      <c r="K2" s="128">
        <f>_xlfn.VAR.S(L5:L65)</f>
        <v>1311055.1490829613</v>
      </c>
      <c r="L2" s="128">
        <f>SQRT(K2)</f>
        <v>1145.0131654627214</v>
      </c>
      <c r="M2" s="126">
        <f>AVERAGE(O5:O65)</f>
        <v>-55.795832296944873</v>
      </c>
      <c r="N2" s="126">
        <f>_xlfn.VAR.S(O5:O65)</f>
        <v>1389808.3924062112</v>
      </c>
      <c r="O2" s="126">
        <f>SQRT(N2)</f>
        <v>1178.9013497346634</v>
      </c>
      <c r="P2" s="127">
        <f>AVERAGE(R5:R65)</f>
        <v>-2.6398258229746118E-4</v>
      </c>
      <c r="Q2" s="127">
        <f>_xlfn.VAR.S(R5:R65)</f>
        <v>1328442.0538519779</v>
      </c>
      <c r="R2" s="127">
        <f>SQRT(Q2)</f>
        <v>1152.5806062275983</v>
      </c>
    </row>
    <row r="3" spans="1:18" s="130" customFormat="1" ht="24.95" customHeight="1" x14ac:dyDescent="0.25">
      <c r="A3" s="134" t="s">
        <v>544</v>
      </c>
      <c r="B3" s="134"/>
      <c r="C3" s="134"/>
      <c r="D3" s="134"/>
      <c r="E3" s="134"/>
      <c r="F3" s="134"/>
      <c r="G3" s="161" t="s">
        <v>548</v>
      </c>
      <c r="H3" s="161"/>
      <c r="I3" s="161"/>
      <c r="J3" s="134" t="s">
        <v>549</v>
      </c>
      <c r="K3" s="134"/>
      <c r="L3" s="134"/>
      <c r="M3" s="161" t="s">
        <v>546</v>
      </c>
      <c r="N3" s="161"/>
      <c r="O3" s="161"/>
      <c r="P3" s="134" t="s">
        <v>547</v>
      </c>
      <c r="Q3" s="134"/>
      <c r="R3" s="134"/>
    </row>
    <row r="4" spans="1:18" s="130" customFormat="1" ht="24.95" customHeight="1" x14ac:dyDescent="0.25">
      <c r="A4" s="125" t="s">
        <v>523</v>
      </c>
      <c r="B4" s="125" t="s">
        <v>536</v>
      </c>
      <c r="C4" s="125" t="s">
        <v>524</v>
      </c>
      <c r="D4" s="125" t="s">
        <v>453</v>
      </c>
      <c r="E4" s="125" t="s">
        <v>525</v>
      </c>
      <c r="F4" s="125" t="s">
        <v>529</v>
      </c>
      <c r="G4" s="162" t="s">
        <v>540</v>
      </c>
      <c r="H4" s="162" t="s">
        <v>539</v>
      </c>
      <c r="I4" s="163" t="s">
        <v>538</v>
      </c>
      <c r="J4" s="125" t="s">
        <v>540</v>
      </c>
      <c r="K4" s="125" t="s">
        <v>539</v>
      </c>
      <c r="L4" s="160" t="s">
        <v>538</v>
      </c>
      <c r="M4" s="162" t="s">
        <v>540</v>
      </c>
      <c r="N4" s="162" t="s">
        <v>539</v>
      </c>
      <c r="O4" s="163" t="s">
        <v>538</v>
      </c>
      <c r="P4" s="125" t="s">
        <v>540</v>
      </c>
      <c r="Q4" s="125" t="s">
        <v>539</v>
      </c>
      <c r="R4" s="160" t="s">
        <v>538</v>
      </c>
    </row>
    <row r="5" spans="1:18" ht="24.95" customHeight="1" x14ac:dyDescent="0.25">
      <c r="A5" s="131" t="s">
        <v>115</v>
      </c>
      <c r="B5" s="132" t="s">
        <v>296</v>
      </c>
      <c r="C5" s="123" t="s">
        <v>514</v>
      </c>
      <c r="D5" s="123">
        <v>4081.531297</v>
      </c>
      <c r="E5" s="123">
        <v>134.3957102</v>
      </c>
      <c r="F5" s="123">
        <v>36.076045630000003</v>
      </c>
      <c r="G5" s="109">
        <v>0</v>
      </c>
      <c r="H5" s="109">
        <f>124.69942+(14.42369*$E5)+(64.94997*$F5)</f>
        <v>4406.3195626417692</v>
      </c>
      <c r="I5" s="109">
        <f>D5-H5</f>
        <v>-324.78826564176916</v>
      </c>
      <c r="J5" s="123">
        <f>IF(C5="B",255.58519,IF(C5="C",507.91002,IF(C5="D",337.91024,0)))</f>
        <v>255.58519000000001</v>
      </c>
      <c r="K5" s="123">
        <f>-76.40936+(14.39155*$E5)+(63.27487*$F5)+J5</f>
        <v>4396.0455104811281</v>
      </c>
      <c r="L5" s="123">
        <f>K5-D5</f>
        <v>314.51421348112808</v>
      </c>
      <c r="M5" s="109">
        <f>IF($C5="B",196.48878,IF($C5="C",270.95044,IF($C5="D",190.63071,0)))</f>
        <v>196.48877999999999</v>
      </c>
      <c r="N5" s="109">
        <f>-20.48145+(16.86774*$E5)+(46.23632*$F5)+M5</f>
        <v>4110.9828168522299</v>
      </c>
      <c r="O5" s="109">
        <f>$D5-N5</f>
        <v>-29.451519852229922</v>
      </c>
      <c r="P5" s="123">
        <f>IF($C5="B",337.4462,IF($C5="C",491.3941,IF($C5="D",232.49988,0)))</f>
        <v>337.44619999999998</v>
      </c>
      <c r="Q5" s="123">
        <f>-17.13991+(15.03187*$E5)+(52.20123*$F5)+P5</f>
        <v>4223.7390897061987</v>
      </c>
      <c r="R5" s="124">
        <f>$D5-Q5</f>
        <v>-142.20779270619869</v>
      </c>
    </row>
    <row r="6" spans="1:18" ht="24.95" customHeight="1" x14ac:dyDescent="0.25">
      <c r="A6" s="131" t="s">
        <v>248</v>
      </c>
      <c r="B6" s="132" t="s">
        <v>136</v>
      </c>
      <c r="C6" s="123" t="s">
        <v>514</v>
      </c>
      <c r="D6" s="123">
        <v>4764.5846869999996</v>
      </c>
      <c r="E6" s="123">
        <v>206.6409908</v>
      </c>
      <c r="F6" s="123">
        <v>11.009630769999999</v>
      </c>
      <c r="G6" s="109">
        <v>0</v>
      </c>
      <c r="H6" s="109">
        <f t="shared" ref="H6:H65" si="0">124.69942+(14.42369*$E6)+(64.94997*$F6)</f>
        <v>3820.3002008146286</v>
      </c>
      <c r="I6" s="109">
        <f t="shared" ref="I6:I65" si="1">D6-H6</f>
        <v>944.28448618537095</v>
      </c>
      <c r="J6" s="123">
        <f t="shared" ref="J6:J64" si="2">IF(C6="B",255.58519,IF(C6="C",507.91002,IF(C6="D",337.91024,0)))</f>
        <v>255.58519000000001</v>
      </c>
      <c r="K6" s="123">
        <f t="shared" ref="K6:K64" si="3">-76.40936+(14.39155*E6)+(63.27487*F6)+J6</f>
        <v>3849.6929368674892</v>
      </c>
      <c r="L6" s="123">
        <f t="shared" ref="L6:L64" si="4">K6-D6</f>
        <v>-914.89175013251042</v>
      </c>
      <c r="M6" s="109">
        <f t="shared" ref="M6:M64" si="5">IF($C6="B",196.48878,IF($C6="C",270.95044,IF($C6="D",190.63071,0)))</f>
        <v>196.48877999999999</v>
      </c>
      <c r="N6" s="109">
        <f t="shared" ref="N6:N64" si="6">-20.48145+(16.86774*$E6)+(46.23632*$F6)+M6</f>
        <v>4170.6186475203576</v>
      </c>
      <c r="O6" s="109">
        <f t="shared" ref="O6:O64" si="7">$D6-N6</f>
        <v>593.96603947964195</v>
      </c>
      <c r="P6" s="123">
        <f t="shared" ref="P6:P65" si="8">IF($C6="B",337.4462,IF($C6="C",491.3941,IF($C6="D",232.49988,0)))</f>
        <v>337.44619999999998</v>
      </c>
      <c r="Q6" s="123">
        <f t="shared" ref="Q6:Q65" si="9">-17.13991+(15.03187*$E6)+(52.20123*$F6)+P6</f>
        <v>4001.2230684166429</v>
      </c>
      <c r="R6" s="124">
        <f t="shared" ref="R6:R65" si="10">$D6-Q6</f>
        <v>763.36161858335663</v>
      </c>
    </row>
    <row r="7" spans="1:18" ht="24.95" customHeight="1" x14ac:dyDescent="0.25">
      <c r="A7" s="131" t="s">
        <v>275</v>
      </c>
      <c r="B7" s="132" t="s">
        <v>31</v>
      </c>
      <c r="C7" s="123" t="s">
        <v>514</v>
      </c>
      <c r="D7" s="123">
        <v>4304.1765359999999</v>
      </c>
      <c r="E7" s="123">
        <v>136.35911039999999</v>
      </c>
      <c r="F7" s="123">
        <v>10.15625</v>
      </c>
      <c r="G7" s="109">
        <v>0</v>
      </c>
      <c r="H7" s="109">
        <f t="shared" si="0"/>
        <v>2751.1490898978759</v>
      </c>
      <c r="I7" s="109">
        <f t="shared" si="1"/>
        <v>1553.027446102124</v>
      </c>
      <c r="J7" s="123">
        <f t="shared" si="2"/>
        <v>255.58519000000001</v>
      </c>
      <c r="K7" s="123">
        <f t="shared" si="3"/>
        <v>2784.2301837146197</v>
      </c>
      <c r="L7" s="123">
        <f t="shared" si="4"/>
        <v>-1519.9463522853803</v>
      </c>
      <c r="M7" s="109">
        <f t="shared" si="5"/>
        <v>196.48877999999999</v>
      </c>
      <c r="N7" s="109">
        <f t="shared" si="6"/>
        <v>2945.6649758584958</v>
      </c>
      <c r="O7" s="109">
        <f t="shared" si="7"/>
        <v>1358.5115601415041</v>
      </c>
      <c r="P7" s="123">
        <f t="shared" si="8"/>
        <v>337.44619999999998</v>
      </c>
      <c r="Q7" s="123">
        <f t="shared" si="9"/>
        <v>2900.2074530359478</v>
      </c>
      <c r="R7" s="124">
        <f t="shared" si="10"/>
        <v>1403.9690829640522</v>
      </c>
    </row>
    <row r="8" spans="1:18" ht="24.95" customHeight="1" x14ac:dyDescent="0.25">
      <c r="A8" s="131" t="s">
        <v>137</v>
      </c>
      <c r="B8" s="132" t="s">
        <v>161</v>
      </c>
      <c r="C8" s="123" t="s">
        <v>515</v>
      </c>
      <c r="D8" s="123">
        <v>11205.079890000001</v>
      </c>
      <c r="E8" s="123">
        <v>515.64377030000003</v>
      </c>
      <c r="F8" s="123">
        <v>42.483870969999998</v>
      </c>
      <c r="G8" s="109">
        <v>0</v>
      </c>
      <c r="H8" s="109">
        <f t="shared" si="0"/>
        <v>10321.511458223778</v>
      </c>
      <c r="I8" s="109">
        <f t="shared" si="1"/>
        <v>883.5684317762225</v>
      </c>
      <c r="J8" s="123">
        <f t="shared" si="2"/>
        <v>507.91001999999997</v>
      </c>
      <c r="K8" s="123">
        <f t="shared" si="3"/>
        <v>10540.575175184489</v>
      </c>
      <c r="L8" s="123">
        <f t="shared" si="4"/>
        <v>-664.50471481551176</v>
      </c>
      <c r="M8" s="109">
        <f t="shared" si="5"/>
        <v>270.95044000000001</v>
      </c>
      <c r="N8" s="109">
        <f t="shared" si="6"/>
        <v>10912.511893047755</v>
      </c>
      <c r="O8" s="109">
        <f t="shared" si="7"/>
        <v>292.56799695224618</v>
      </c>
      <c r="P8" s="123">
        <f t="shared" si="8"/>
        <v>491.39409999999998</v>
      </c>
      <c r="Q8" s="123">
        <f t="shared" si="9"/>
        <v>10443.054631254754</v>
      </c>
      <c r="R8" s="124">
        <f t="shared" si="10"/>
        <v>762.0252587452469</v>
      </c>
    </row>
    <row r="9" spans="1:18" ht="24.95" customHeight="1" x14ac:dyDescent="0.25">
      <c r="A9" s="131" t="s">
        <v>104</v>
      </c>
      <c r="B9" s="132" t="s">
        <v>172</v>
      </c>
      <c r="C9" s="123" t="s">
        <v>514</v>
      </c>
      <c r="D9" s="123">
        <v>3308.3250819999998</v>
      </c>
      <c r="E9" s="123">
        <v>101.6002439</v>
      </c>
      <c r="F9" s="123">
        <v>30.241481480000001</v>
      </c>
      <c r="G9" s="109">
        <v>0</v>
      </c>
      <c r="H9" s="109">
        <f t="shared" si="0"/>
        <v>3554.3331568195463</v>
      </c>
      <c r="I9" s="109">
        <f t="shared" si="1"/>
        <v>-246.00807481954644</v>
      </c>
      <c r="J9" s="123">
        <f t="shared" si="2"/>
        <v>255.58519000000001</v>
      </c>
      <c r="K9" s="123">
        <f t="shared" si="3"/>
        <v>3554.8866293534529</v>
      </c>
      <c r="L9" s="123">
        <f t="shared" si="4"/>
        <v>246.56154735345308</v>
      </c>
      <c r="M9" s="109">
        <f t="shared" si="5"/>
        <v>196.48877999999999</v>
      </c>
      <c r="N9" s="109">
        <f t="shared" si="6"/>
        <v>3288.0286430251394</v>
      </c>
      <c r="O9" s="109">
        <f t="shared" si="7"/>
        <v>20.296438974860394</v>
      </c>
      <c r="P9" s="123">
        <f t="shared" si="8"/>
        <v>337.44619999999998</v>
      </c>
      <c r="Q9" s="123">
        <f t="shared" si="9"/>
        <v>3426.1904785513129</v>
      </c>
      <c r="R9" s="124">
        <f t="shared" si="10"/>
        <v>-117.8653965513131</v>
      </c>
    </row>
    <row r="10" spans="1:18" ht="24.95" customHeight="1" x14ac:dyDescent="0.25">
      <c r="A10" s="131" t="s">
        <v>201</v>
      </c>
      <c r="B10" s="132" t="s">
        <v>325</v>
      </c>
      <c r="C10" s="123" t="s">
        <v>514</v>
      </c>
      <c r="D10" s="123">
        <v>815.10265779999997</v>
      </c>
      <c r="E10" s="123">
        <v>16.763211070000001</v>
      </c>
      <c r="F10" s="123">
        <v>4.7255474450000001</v>
      </c>
      <c r="G10" s="109">
        <v>0</v>
      </c>
      <c r="H10" s="109">
        <f t="shared" si="0"/>
        <v>673.41094466457491</v>
      </c>
      <c r="I10" s="109">
        <f t="shared" si="1"/>
        <v>141.69171313542506</v>
      </c>
      <c r="J10" s="123">
        <f t="shared" si="2"/>
        <v>255.58519000000001</v>
      </c>
      <c r="K10" s="123">
        <f t="shared" si="3"/>
        <v>719.43282053566566</v>
      </c>
      <c r="L10" s="123">
        <f t="shared" si="4"/>
        <v>-95.669837264334319</v>
      </c>
      <c r="M10" s="109">
        <f t="shared" si="5"/>
        <v>196.48877999999999</v>
      </c>
      <c r="N10" s="109">
        <f t="shared" si="6"/>
        <v>677.25673973608423</v>
      </c>
      <c r="O10" s="109">
        <f t="shared" si="7"/>
        <v>137.84591806391575</v>
      </c>
      <c r="P10" s="123">
        <f t="shared" si="8"/>
        <v>337.44619999999998</v>
      </c>
      <c r="Q10" s="123">
        <f t="shared" si="9"/>
        <v>818.96808863915828</v>
      </c>
      <c r="R10" s="124">
        <f t="shared" si="10"/>
        <v>-3.8654308391583072</v>
      </c>
    </row>
    <row r="11" spans="1:18" ht="24.95" customHeight="1" x14ac:dyDescent="0.25">
      <c r="A11" s="131" t="s">
        <v>388</v>
      </c>
      <c r="B11" s="132" t="s">
        <v>372</v>
      </c>
      <c r="C11" s="123" t="s">
        <v>514</v>
      </c>
      <c r="D11" s="123">
        <v>6034.0948399999997</v>
      </c>
      <c r="E11" s="123">
        <v>311.39134990000002</v>
      </c>
      <c r="F11" s="123">
        <v>38.833138859999998</v>
      </c>
      <c r="G11" s="109">
        <v>0</v>
      </c>
      <c r="H11" s="109">
        <f t="shared" si="0"/>
        <v>7138.3229236019652</v>
      </c>
      <c r="I11" s="109">
        <f t="shared" si="1"/>
        <v>-1104.2280836019654</v>
      </c>
      <c r="J11" s="123">
        <f t="shared" si="2"/>
        <v>255.58519000000001</v>
      </c>
      <c r="K11" s="123">
        <f t="shared" si="3"/>
        <v>7117.741824711793</v>
      </c>
      <c r="L11" s="123">
        <f t="shared" si="4"/>
        <v>1083.6469847117933</v>
      </c>
      <c r="M11" s="109">
        <f t="shared" si="5"/>
        <v>196.48877999999999</v>
      </c>
      <c r="N11" s="109">
        <f t="shared" si="6"/>
        <v>7223.9770932976216</v>
      </c>
      <c r="O11" s="109">
        <f t="shared" si="7"/>
        <v>-1189.8822532976219</v>
      </c>
      <c r="P11" s="123">
        <f t="shared" si="8"/>
        <v>337.44619999999998</v>
      </c>
      <c r="Q11" s="123">
        <f t="shared" si="9"/>
        <v>7028.2381940741116</v>
      </c>
      <c r="R11" s="124">
        <f t="shared" si="10"/>
        <v>-994.14335407411181</v>
      </c>
    </row>
    <row r="12" spans="1:18" ht="24.95" customHeight="1" x14ac:dyDescent="0.25">
      <c r="A12" s="131" t="s">
        <v>79</v>
      </c>
      <c r="B12" s="132" t="s">
        <v>322</v>
      </c>
      <c r="C12" s="123" t="s">
        <v>514</v>
      </c>
      <c r="D12" s="123">
        <v>2286.7673049999999</v>
      </c>
      <c r="E12" s="123">
        <v>161.38615239999999</v>
      </c>
      <c r="F12" s="123">
        <v>7.1479935790000004</v>
      </c>
      <c r="G12" s="109">
        <v>0</v>
      </c>
      <c r="H12" s="109">
        <f t="shared" si="0"/>
        <v>2916.7452210265983</v>
      </c>
      <c r="I12" s="109">
        <f t="shared" si="1"/>
        <v>-629.97791602659845</v>
      </c>
      <c r="J12" s="123">
        <f t="shared" si="2"/>
        <v>255.58519000000001</v>
      </c>
      <c r="K12" s="123">
        <f t="shared" si="3"/>
        <v>2954.0610760442796</v>
      </c>
      <c r="L12" s="123">
        <f t="shared" si="4"/>
        <v>667.29377104427977</v>
      </c>
      <c r="M12" s="109">
        <f t="shared" si="5"/>
        <v>196.48877999999999</v>
      </c>
      <c r="N12" s="109">
        <f t="shared" si="6"/>
        <v>3228.7239067601649</v>
      </c>
      <c r="O12" s="109">
        <f t="shared" si="7"/>
        <v>-941.95660176016509</v>
      </c>
      <c r="P12" s="123">
        <f t="shared" si="8"/>
        <v>337.44619999999998</v>
      </c>
      <c r="Q12" s="123">
        <f t="shared" si="9"/>
        <v>3119.3760095328898</v>
      </c>
      <c r="R12" s="124">
        <f t="shared" si="10"/>
        <v>-832.60870453288999</v>
      </c>
    </row>
    <row r="13" spans="1:18" ht="24.95" customHeight="1" x14ac:dyDescent="0.25">
      <c r="A13" s="131" t="s">
        <v>289</v>
      </c>
      <c r="B13" s="132" t="s">
        <v>60</v>
      </c>
      <c r="C13" s="123" t="s">
        <v>514</v>
      </c>
      <c r="D13" s="123">
        <v>6384.125387</v>
      </c>
      <c r="E13" s="123">
        <v>591.09244369999999</v>
      </c>
      <c r="F13" s="123">
        <v>17.666304350000001</v>
      </c>
      <c r="G13" s="109">
        <v>0</v>
      </c>
      <c r="H13" s="109">
        <f t="shared" si="0"/>
        <v>9797.8595268146237</v>
      </c>
      <c r="I13" s="109">
        <f t="shared" si="1"/>
        <v>-3413.7341398146236</v>
      </c>
      <c r="J13" s="123">
        <f t="shared" si="2"/>
        <v>255.58519000000001</v>
      </c>
      <c r="K13" s="123">
        <f t="shared" si="3"/>
        <v>9803.745399257421</v>
      </c>
      <c r="L13" s="123">
        <f t="shared" si="4"/>
        <v>3419.620012257421</v>
      </c>
      <c r="M13" s="109">
        <f t="shared" si="5"/>
        <v>196.48877999999999</v>
      </c>
      <c r="N13" s="109">
        <f t="shared" si="6"/>
        <v>10963.225887440232</v>
      </c>
      <c r="O13" s="109">
        <f t="shared" si="7"/>
        <v>-4579.1005004402323</v>
      </c>
      <c r="P13" s="123">
        <f t="shared" si="8"/>
        <v>337.44619999999998</v>
      </c>
      <c r="Q13" s="123">
        <f t="shared" si="9"/>
        <v>10127.733878305069</v>
      </c>
      <c r="R13" s="124">
        <f t="shared" si="10"/>
        <v>-3743.608491305069</v>
      </c>
    </row>
    <row r="14" spans="1:18" ht="24.95" customHeight="1" x14ac:dyDescent="0.25">
      <c r="A14" s="131" t="s">
        <v>148</v>
      </c>
      <c r="B14" s="132" t="s">
        <v>371</v>
      </c>
      <c r="C14" s="123" t="s">
        <v>514</v>
      </c>
      <c r="D14" s="123">
        <v>10015.89682</v>
      </c>
      <c r="E14" s="123">
        <v>542.19912750000003</v>
      </c>
      <c r="F14" s="123">
        <v>49.882022470000003</v>
      </c>
      <c r="G14" s="109">
        <v>0</v>
      </c>
      <c r="H14" s="109">
        <f t="shared" si="0"/>
        <v>11185.047416296302</v>
      </c>
      <c r="I14" s="109">
        <f t="shared" si="1"/>
        <v>-1169.150596296302</v>
      </c>
      <c r="J14" s="123">
        <f t="shared" si="2"/>
        <v>255.58519000000001</v>
      </c>
      <c r="K14" s="123">
        <f t="shared" si="3"/>
        <v>11138.540170498954</v>
      </c>
      <c r="L14" s="123">
        <f t="shared" si="4"/>
        <v>1122.6433504989545</v>
      </c>
      <c r="M14" s="109">
        <f t="shared" si="5"/>
        <v>196.48877999999999</v>
      </c>
      <c r="N14" s="109">
        <f t="shared" si="6"/>
        <v>11628.042394066961</v>
      </c>
      <c r="O14" s="109">
        <f t="shared" si="7"/>
        <v>-1612.1455740669608</v>
      </c>
      <c r="P14" s="123">
        <f t="shared" si="8"/>
        <v>337.44619999999998</v>
      </c>
      <c r="Q14" s="123">
        <f t="shared" si="9"/>
        <v>11074.476016515064</v>
      </c>
      <c r="R14" s="124">
        <f t="shared" si="10"/>
        <v>-1058.5791965150638</v>
      </c>
    </row>
    <row r="15" spans="1:18" ht="24.95" customHeight="1" x14ac:dyDescent="0.25">
      <c r="A15" s="131" t="s">
        <v>265</v>
      </c>
      <c r="B15" s="132" t="s">
        <v>64</v>
      </c>
      <c r="C15" s="123" t="s">
        <v>514</v>
      </c>
      <c r="D15" s="123">
        <v>6855.1665599999997</v>
      </c>
      <c r="E15" s="123">
        <v>271.81107550000002</v>
      </c>
      <c r="F15" s="123">
        <v>49.879879879999997</v>
      </c>
      <c r="G15" s="109">
        <v>0</v>
      </c>
      <c r="H15" s="109">
        <f t="shared" si="0"/>
        <v>7284.9148133881981</v>
      </c>
      <c r="I15" s="109">
        <f t="shared" si="1"/>
        <v>-429.74825338819846</v>
      </c>
      <c r="J15" s="123">
        <f t="shared" si="2"/>
        <v>255.58519000000001</v>
      </c>
      <c r="K15" s="123">
        <f t="shared" si="3"/>
        <v>7247.1014286346399</v>
      </c>
      <c r="L15" s="123">
        <f t="shared" si="4"/>
        <v>391.93486863464022</v>
      </c>
      <c r="M15" s="109">
        <f t="shared" si="5"/>
        <v>196.48877999999999</v>
      </c>
      <c r="N15" s="109">
        <f t="shared" si="6"/>
        <v>7067.1079683476119</v>
      </c>
      <c r="O15" s="109">
        <f t="shared" si="7"/>
        <v>-211.9414083476122</v>
      </c>
      <c r="P15" s="123">
        <f t="shared" si="8"/>
        <v>337.44619999999998</v>
      </c>
      <c r="Q15" s="123">
        <f t="shared" si="9"/>
        <v>7009.9261234644382</v>
      </c>
      <c r="R15" s="124">
        <f t="shared" si="10"/>
        <v>-154.75956346443854</v>
      </c>
    </row>
    <row r="16" spans="1:18" ht="24.95" customHeight="1" x14ac:dyDescent="0.25">
      <c r="A16" s="131" t="s">
        <v>25</v>
      </c>
      <c r="B16" s="132" t="s">
        <v>179</v>
      </c>
      <c r="C16" s="123" t="s">
        <v>513</v>
      </c>
      <c r="D16" s="123">
        <v>115.9120731</v>
      </c>
      <c r="E16" s="123">
        <v>6.36058228</v>
      </c>
      <c r="F16" s="123">
        <v>0.67846153799999998</v>
      </c>
      <c r="G16" s="109">
        <v>0</v>
      </c>
      <c r="H16" s="109">
        <f t="shared" si="0"/>
        <v>260.50854356546705</v>
      </c>
      <c r="I16" s="109">
        <f t="shared" si="1"/>
        <v>-144.59647046546706</v>
      </c>
      <c r="J16" s="123">
        <f t="shared" si="2"/>
        <v>0</v>
      </c>
      <c r="K16" s="123">
        <f t="shared" si="3"/>
        <v>58.058843528684051</v>
      </c>
      <c r="L16" s="123">
        <f t="shared" si="4"/>
        <v>-57.85322957131595</v>
      </c>
      <c r="M16" s="109">
        <f t="shared" si="5"/>
        <v>0</v>
      </c>
      <c r="N16" s="109">
        <f t="shared" si="6"/>
        <v>118.17676292630738</v>
      </c>
      <c r="O16" s="109">
        <f t="shared" si="7"/>
        <v>-2.2646898263073751</v>
      </c>
      <c r="P16" s="123">
        <f t="shared" si="8"/>
        <v>0</v>
      </c>
      <c r="Q16" s="123">
        <f t="shared" si="9"/>
        <v>113.88806274855534</v>
      </c>
      <c r="R16" s="124">
        <f t="shared" si="10"/>
        <v>2.0240103514446588</v>
      </c>
    </row>
    <row r="17" spans="1:18" ht="24.95" customHeight="1" x14ac:dyDescent="0.25">
      <c r="A17" s="131" t="s">
        <v>331</v>
      </c>
      <c r="B17" s="132" t="s">
        <v>210</v>
      </c>
      <c r="C17" s="123" t="s">
        <v>514</v>
      </c>
      <c r="D17" s="123">
        <v>601.86995769999999</v>
      </c>
      <c r="E17" s="123">
        <v>12.64883884</v>
      </c>
      <c r="F17" s="123">
        <v>3.3425133690000002</v>
      </c>
      <c r="G17" s="109">
        <v>0</v>
      </c>
      <c r="H17" s="109">
        <f t="shared" si="0"/>
        <v>524.23849332926852</v>
      </c>
      <c r="I17" s="109">
        <f t="shared" si="1"/>
        <v>77.631464370731464</v>
      </c>
      <c r="J17" s="123">
        <f t="shared" si="2"/>
        <v>255.58519000000001</v>
      </c>
      <c r="K17" s="123">
        <f t="shared" si="3"/>
        <v>572.70932550453904</v>
      </c>
      <c r="L17" s="123">
        <f t="shared" si="4"/>
        <v>-29.160632195460948</v>
      </c>
      <c r="M17" s="109">
        <f t="shared" si="5"/>
        <v>196.48877999999999</v>
      </c>
      <c r="N17" s="109">
        <f t="shared" si="6"/>
        <v>543.91017258838372</v>
      </c>
      <c r="O17" s="109">
        <f t="shared" si="7"/>
        <v>57.95978511161627</v>
      </c>
      <c r="P17" s="123">
        <f t="shared" si="8"/>
        <v>337.44619999999998</v>
      </c>
      <c r="Q17" s="123">
        <f t="shared" si="9"/>
        <v>684.92530024707469</v>
      </c>
      <c r="R17" s="124">
        <f t="shared" si="10"/>
        <v>-83.055342547074702</v>
      </c>
    </row>
    <row r="18" spans="1:18" ht="24.95" customHeight="1" x14ac:dyDescent="0.25">
      <c r="A18" s="131" t="s">
        <v>185</v>
      </c>
      <c r="B18" s="132" t="s">
        <v>72</v>
      </c>
      <c r="C18" s="123" t="s">
        <v>516</v>
      </c>
      <c r="D18" s="123">
        <v>740.48244629999999</v>
      </c>
      <c r="E18" s="123">
        <v>23.23144272</v>
      </c>
      <c r="F18" s="123">
        <v>6.4879478830000004</v>
      </c>
      <c r="G18" s="109">
        <v>0</v>
      </c>
      <c r="H18" s="109">
        <f t="shared" si="0"/>
        <v>881.17456840845034</v>
      </c>
      <c r="I18" s="109">
        <f t="shared" si="1"/>
        <v>-140.69212210845035</v>
      </c>
      <c r="J18" s="123">
        <f t="shared" si="2"/>
        <v>337.91023999999999</v>
      </c>
      <c r="K18" s="123">
        <f t="shared" si="3"/>
        <v>1006.3614083406162</v>
      </c>
      <c r="L18" s="123">
        <f t="shared" si="4"/>
        <v>265.87896204061622</v>
      </c>
      <c r="M18" s="109">
        <f t="shared" si="5"/>
        <v>190.63070999999999</v>
      </c>
      <c r="N18" s="109">
        <f t="shared" si="6"/>
        <v>861.99003008756347</v>
      </c>
      <c r="O18" s="109">
        <f t="shared" si="7"/>
        <v>-121.50758378756348</v>
      </c>
      <c r="P18" s="123">
        <f t="shared" si="8"/>
        <v>232.49987999999999</v>
      </c>
      <c r="Q18" s="123">
        <f t="shared" si="9"/>
        <v>903.25085654798249</v>
      </c>
      <c r="R18" s="124">
        <f t="shared" si="10"/>
        <v>-162.7684102479825</v>
      </c>
    </row>
    <row r="19" spans="1:18" ht="24.95" customHeight="1" x14ac:dyDescent="0.25">
      <c r="A19" s="131" t="s">
        <v>238</v>
      </c>
      <c r="B19" s="132" t="s">
        <v>345</v>
      </c>
      <c r="C19" s="123" t="s">
        <v>514</v>
      </c>
      <c r="D19" s="123">
        <v>6314.3996699999998</v>
      </c>
      <c r="E19" s="123">
        <v>279.63129509999999</v>
      </c>
      <c r="F19" s="123">
        <v>35.121359220000002</v>
      </c>
      <c r="G19" s="109">
        <v>0</v>
      </c>
      <c r="H19" s="109">
        <f t="shared" si="0"/>
        <v>6439.1457625191424</v>
      </c>
      <c r="I19" s="109">
        <f t="shared" si="1"/>
        <v>-124.74609251914262</v>
      </c>
      <c r="J19" s="123">
        <f t="shared" si="2"/>
        <v>255.58519000000001</v>
      </c>
      <c r="K19" s="123">
        <f t="shared" si="3"/>
        <v>6425.8030338652061</v>
      </c>
      <c r="L19" s="123">
        <f t="shared" si="4"/>
        <v>111.4033638652063</v>
      </c>
      <c r="M19" s="109">
        <f t="shared" si="5"/>
        <v>196.48877999999999</v>
      </c>
      <c r="N19" s="109">
        <f t="shared" si="6"/>
        <v>6516.6377153409439</v>
      </c>
      <c r="O19" s="109">
        <f t="shared" si="7"/>
        <v>-202.23804534094415</v>
      </c>
      <c r="P19" s="123">
        <f t="shared" si="8"/>
        <v>337.44619999999998</v>
      </c>
      <c r="Q19" s="123">
        <f t="shared" si="9"/>
        <v>6357.0657164306776</v>
      </c>
      <c r="R19" s="124">
        <f t="shared" si="10"/>
        <v>-42.666046430677852</v>
      </c>
    </row>
    <row r="20" spans="1:18" ht="24.95" customHeight="1" x14ac:dyDescent="0.25">
      <c r="A20" s="131" t="s">
        <v>164</v>
      </c>
      <c r="B20" s="132" t="s">
        <v>162</v>
      </c>
      <c r="C20" s="123" t="s">
        <v>514</v>
      </c>
      <c r="D20" s="123">
        <v>1291.9070610000001</v>
      </c>
      <c r="E20" s="123">
        <v>56.781350080000003</v>
      </c>
      <c r="F20" s="123">
        <v>13.37912088</v>
      </c>
      <c r="G20" s="109">
        <v>0</v>
      </c>
      <c r="H20" s="109">
        <f t="shared" si="0"/>
        <v>1812.6695111177687</v>
      </c>
      <c r="I20" s="109">
        <f t="shared" si="1"/>
        <v>-520.76245011776859</v>
      </c>
      <c r="J20" s="123">
        <f t="shared" si="2"/>
        <v>255.58519000000001</v>
      </c>
      <c r="K20" s="123">
        <f t="shared" si="3"/>
        <v>1842.9096031401098</v>
      </c>
      <c r="L20" s="123">
        <f t="shared" si="4"/>
        <v>551.00254214010965</v>
      </c>
      <c r="M20" s="109">
        <f t="shared" si="5"/>
        <v>196.48877999999999</v>
      </c>
      <c r="N20" s="109">
        <f t="shared" si="6"/>
        <v>1752.3816943247809</v>
      </c>
      <c r="O20" s="109">
        <f t="shared" si="7"/>
        <v>-460.47463332478083</v>
      </c>
      <c r="P20" s="123">
        <f t="shared" si="8"/>
        <v>337.44619999999998</v>
      </c>
      <c r="Q20" s="123">
        <f t="shared" si="9"/>
        <v>1872.2427290817323</v>
      </c>
      <c r="R20" s="124">
        <f t="shared" si="10"/>
        <v>-580.33566808173214</v>
      </c>
    </row>
    <row r="21" spans="1:18" ht="24.95" customHeight="1" x14ac:dyDescent="0.25">
      <c r="A21" s="131" t="s">
        <v>99</v>
      </c>
      <c r="B21" s="132" t="s">
        <v>181</v>
      </c>
      <c r="C21" s="123" t="s">
        <v>514</v>
      </c>
      <c r="D21" s="123">
        <v>5525.1555630000003</v>
      </c>
      <c r="E21" s="123">
        <v>113.33420099999999</v>
      </c>
      <c r="F21" s="123">
        <v>8.223323615</v>
      </c>
      <c r="G21" s="109">
        <v>0</v>
      </c>
      <c r="H21" s="109">
        <f t="shared" si="0"/>
        <v>2293.5014237162313</v>
      </c>
      <c r="I21" s="109">
        <f t="shared" si="1"/>
        <v>3231.6541392837689</v>
      </c>
      <c r="J21" s="123">
        <f t="shared" si="2"/>
        <v>255.58519000000001</v>
      </c>
      <c r="K21" s="123">
        <f t="shared" si="3"/>
        <v>2330.5603831086046</v>
      </c>
      <c r="L21" s="123">
        <f t="shared" si="4"/>
        <v>-3194.5951798913957</v>
      </c>
      <c r="M21" s="109">
        <f t="shared" si="5"/>
        <v>196.48877999999999</v>
      </c>
      <c r="N21" s="109">
        <f t="shared" si="6"/>
        <v>2467.9153877024369</v>
      </c>
      <c r="O21" s="109">
        <f t="shared" si="7"/>
        <v>3057.2401752975634</v>
      </c>
      <c r="P21" s="123">
        <f t="shared" si="8"/>
        <v>337.44619999999998</v>
      </c>
      <c r="Q21" s="123">
        <f t="shared" si="9"/>
        <v>2453.1988733769163</v>
      </c>
      <c r="R21" s="124">
        <f t="shared" si="10"/>
        <v>3071.956689623084</v>
      </c>
    </row>
    <row r="22" spans="1:18" ht="24.95" customHeight="1" x14ac:dyDescent="0.25">
      <c r="A22" s="131" t="s">
        <v>2</v>
      </c>
      <c r="B22" s="132" t="s">
        <v>27</v>
      </c>
      <c r="C22" s="123" t="s">
        <v>514</v>
      </c>
      <c r="D22" s="123">
        <v>5073.6763140000003</v>
      </c>
      <c r="E22" s="123">
        <v>212.59228039999999</v>
      </c>
      <c r="F22" s="123">
        <v>26.35522388</v>
      </c>
      <c r="G22" s="109">
        <v>0</v>
      </c>
      <c r="H22" s="109">
        <f t="shared" si="0"/>
        <v>4902.8355692319592</v>
      </c>
      <c r="I22" s="109">
        <f t="shared" si="1"/>
        <v>170.84074476804108</v>
      </c>
      <c r="J22" s="123">
        <f t="shared" si="2"/>
        <v>255.58519000000001</v>
      </c>
      <c r="K22" s="123">
        <f t="shared" si="3"/>
        <v>4906.3316278185148</v>
      </c>
      <c r="L22" s="123">
        <f t="shared" si="4"/>
        <v>-167.34468618148549</v>
      </c>
      <c r="M22" s="109">
        <f t="shared" si="5"/>
        <v>196.48877999999999</v>
      </c>
      <c r="N22" s="109">
        <f t="shared" si="6"/>
        <v>4980.5272067816168</v>
      </c>
      <c r="O22" s="109">
        <f t="shared" si="7"/>
        <v>93.149107218383506</v>
      </c>
      <c r="P22" s="123">
        <f t="shared" si="8"/>
        <v>337.44619999999998</v>
      </c>
      <c r="Q22" s="123">
        <f t="shared" si="9"/>
        <v>4891.7409154377201</v>
      </c>
      <c r="R22" s="124">
        <f t="shared" si="10"/>
        <v>181.93539856228017</v>
      </c>
    </row>
    <row r="23" spans="1:18" ht="24.95" customHeight="1" x14ac:dyDescent="0.25">
      <c r="A23" s="131" t="s">
        <v>395</v>
      </c>
      <c r="B23" s="132" t="s">
        <v>234</v>
      </c>
      <c r="C23" s="123" t="s">
        <v>514</v>
      </c>
      <c r="D23" s="123">
        <v>2712.47136</v>
      </c>
      <c r="E23" s="123">
        <v>103.5008547</v>
      </c>
      <c r="F23" s="123">
        <v>18.916958279999999</v>
      </c>
      <c r="G23" s="109">
        <v>0</v>
      </c>
      <c r="H23" s="109">
        <f t="shared" si="0"/>
        <v>2846.2195357050946</v>
      </c>
      <c r="I23" s="109">
        <f t="shared" si="1"/>
        <v>-133.74817570509458</v>
      </c>
      <c r="J23" s="123">
        <f t="shared" si="2"/>
        <v>255.58519000000001</v>
      </c>
      <c r="K23" s="123">
        <f t="shared" si="3"/>
        <v>2865.6816314202088</v>
      </c>
      <c r="L23" s="123">
        <f t="shared" si="4"/>
        <v>153.21027142020876</v>
      </c>
      <c r="M23" s="109">
        <f t="shared" si="5"/>
        <v>196.48877999999999</v>
      </c>
      <c r="N23" s="109">
        <f t="shared" si="6"/>
        <v>2796.4833733181081</v>
      </c>
      <c r="O23" s="109">
        <f t="shared" si="7"/>
        <v>-84.012013318108075</v>
      </c>
      <c r="P23" s="123">
        <f t="shared" si="8"/>
        <v>337.44619999999998</v>
      </c>
      <c r="Q23" s="123">
        <f t="shared" si="9"/>
        <v>2863.606172813973</v>
      </c>
      <c r="R23" s="124">
        <f t="shared" si="10"/>
        <v>-151.13481281397299</v>
      </c>
    </row>
    <row r="24" spans="1:18" ht="24.95" customHeight="1" x14ac:dyDescent="0.25">
      <c r="A24" s="131" t="s">
        <v>406</v>
      </c>
      <c r="B24" s="132" t="s">
        <v>260</v>
      </c>
      <c r="C24" s="123" t="s">
        <v>514</v>
      </c>
      <c r="D24" s="123">
        <v>3712.0665439999998</v>
      </c>
      <c r="E24" s="123">
        <v>127.95815090000001</v>
      </c>
      <c r="F24" s="123">
        <v>33.273897060000003</v>
      </c>
      <c r="G24" s="109">
        <v>0</v>
      </c>
      <c r="H24" s="109">
        <f t="shared" si="0"/>
        <v>4131.4667373849097</v>
      </c>
      <c r="I24" s="109">
        <f t="shared" si="1"/>
        <v>-419.40019338490993</v>
      </c>
      <c r="J24" s="123">
        <f t="shared" si="2"/>
        <v>255.58519000000001</v>
      </c>
      <c r="K24" s="123">
        <f t="shared" si="3"/>
        <v>4126.0934674497776</v>
      </c>
      <c r="L24" s="123">
        <f t="shared" si="4"/>
        <v>414.02692344977777</v>
      </c>
      <c r="M24" s="109">
        <f t="shared" si="5"/>
        <v>196.48877999999999</v>
      </c>
      <c r="N24" s="109">
        <f t="shared" si="6"/>
        <v>3872.8347023751853</v>
      </c>
      <c r="O24" s="109">
        <f t="shared" si="7"/>
        <v>-160.76815837518552</v>
      </c>
      <c r="P24" s="123">
        <f t="shared" si="8"/>
        <v>337.44619999999998</v>
      </c>
      <c r="Q24" s="123">
        <f t="shared" si="9"/>
        <v>3980.6949331945666</v>
      </c>
      <c r="R24" s="124">
        <f t="shared" si="10"/>
        <v>-268.62838919456681</v>
      </c>
    </row>
    <row r="25" spans="1:18" ht="24.95" customHeight="1" x14ac:dyDescent="0.25">
      <c r="A25" s="131" t="s">
        <v>188</v>
      </c>
      <c r="B25" s="132" t="s">
        <v>177</v>
      </c>
      <c r="C25" s="123" t="s">
        <v>514</v>
      </c>
      <c r="D25" s="123">
        <v>3314.8172709999999</v>
      </c>
      <c r="E25" s="123">
        <v>91.278907750000002</v>
      </c>
      <c r="F25" s="123">
        <v>30.109915010000002</v>
      </c>
      <c r="G25" s="109">
        <v>0</v>
      </c>
      <c r="H25" s="109">
        <f t="shared" si="0"/>
        <v>3396.9161655266471</v>
      </c>
      <c r="I25" s="109">
        <f t="shared" si="1"/>
        <v>-82.0988945266472</v>
      </c>
      <c r="J25" s="123">
        <f t="shared" si="2"/>
        <v>255.58519000000001</v>
      </c>
      <c r="K25" s="123">
        <f t="shared" si="3"/>
        <v>3398.0217527983114</v>
      </c>
      <c r="L25" s="123">
        <f t="shared" si="4"/>
        <v>83.204481798311463</v>
      </c>
      <c r="M25" s="109">
        <f t="shared" si="5"/>
        <v>196.48877999999999</v>
      </c>
      <c r="N25" s="109">
        <f t="shared" si="6"/>
        <v>3107.8478789861488</v>
      </c>
      <c r="O25" s="109">
        <f t="shared" si="7"/>
        <v>206.96939201385112</v>
      </c>
      <c r="P25" s="123">
        <f t="shared" si="8"/>
        <v>337.44619999999998</v>
      </c>
      <c r="Q25" s="123">
        <f t="shared" si="9"/>
        <v>3264.1735637574543</v>
      </c>
      <c r="R25" s="124">
        <f t="shared" si="10"/>
        <v>50.643707242545588</v>
      </c>
    </row>
    <row r="26" spans="1:18" ht="24.95" customHeight="1" x14ac:dyDescent="0.25">
      <c r="A26" s="131" t="s">
        <v>245</v>
      </c>
      <c r="B26" s="132" t="s">
        <v>235</v>
      </c>
      <c r="C26" s="123" t="s">
        <v>514</v>
      </c>
      <c r="D26" s="123">
        <v>1381.252845</v>
      </c>
      <c r="E26" s="123">
        <v>85.274182449999998</v>
      </c>
      <c r="F26" s="123">
        <v>18.56363636</v>
      </c>
      <c r="G26" s="109">
        <v>0</v>
      </c>
      <c r="H26" s="109">
        <f t="shared" si="0"/>
        <v>2560.3754173351495</v>
      </c>
      <c r="I26" s="109">
        <f t="shared" si="1"/>
        <v>-1179.1225723351495</v>
      </c>
      <c r="J26" s="123">
        <f t="shared" si="2"/>
        <v>255.58519000000001</v>
      </c>
      <c r="K26" s="123">
        <f t="shared" si="3"/>
        <v>2581.0151678445709</v>
      </c>
      <c r="L26" s="123">
        <f t="shared" si="4"/>
        <v>1199.7623228445709</v>
      </c>
      <c r="M26" s="109">
        <f t="shared" si="5"/>
        <v>196.48877999999999</v>
      </c>
      <c r="N26" s="109">
        <f t="shared" si="6"/>
        <v>2472.7042993837586</v>
      </c>
      <c r="O26" s="109">
        <f t="shared" si="7"/>
        <v>-1091.4514543837586</v>
      </c>
      <c r="P26" s="123">
        <f t="shared" si="8"/>
        <v>337.44619999999998</v>
      </c>
      <c r="Q26" s="123">
        <f t="shared" si="9"/>
        <v>2571.1813662094041</v>
      </c>
      <c r="R26" s="124">
        <f t="shared" si="10"/>
        <v>-1189.9285212094042</v>
      </c>
    </row>
    <row r="27" spans="1:18" ht="24.95" customHeight="1" x14ac:dyDescent="0.25">
      <c r="A27" s="131" t="s">
        <v>239</v>
      </c>
      <c r="B27" s="132" t="s">
        <v>82</v>
      </c>
      <c r="C27" s="123" t="s">
        <v>514</v>
      </c>
      <c r="D27" s="123">
        <v>3115.6600389999999</v>
      </c>
      <c r="E27" s="123">
        <v>92.270806160000006</v>
      </c>
      <c r="F27" s="123">
        <v>22.331818179999999</v>
      </c>
      <c r="G27" s="109">
        <v>0</v>
      </c>
      <c r="H27" s="109">
        <f t="shared" si="0"/>
        <v>2906.0358449383848</v>
      </c>
      <c r="I27" s="109">
        <f t="shared" si="1"/>
        <v>209.62419406161507</v>
      </c>
      <c r="J27" s="123">
        <f t="shared" si="2"/>
        <v>255.58519000000001</v>
      </c>
      <c r="K27" s="123">
        <f t="shared" si="3"/>
        <v>2920.1386425950841</v>
      </c>
      <c r="L27" s="123">
        <f t="shared" si="4"/>
        <v>-195.52139640491578</v>
      </c>
      <c r="M27" s="109">
        <f t="shared" si="5"/>
        <v>196.48877999999999</v>
      </c>
      <c r="N27" s="109">
        <f t="shared" si="6"/>
        <v>2764.9483894495766</v>
      </c>
      <c r="O27" s="109">
        <f t="shared" si="7"/>
        <v>350.71164955042332</v>
      </c>
      <c r="P27" s="123">
        <f t="shared" si="8"/>
        <v>337.44619999999998</v>
      </c>
      <c r="Q27" s="123">
        <f t="shared" si="9"/>
        <v>2873.0574301246802</v>
      </c>
      <c r="R27" s="124">
        <f t="shared" si="10"/>
        <v>242.60260887531967</v>
      </c>
    </row>
    <row r="28" spans="1:18" ht="24.95" customHeight="1" x14ac:dyDescent="0.25">
      <c r="A28" s="131" t="s">
        <v>3</v>
      </c>
      <c r="B28" s="132" t="s">
        <v>262</v>
      </c>
      <c r="C28" s="123" t="s">
        <v>514</v>
      </c>
      <c r="D28" s="123">
        <v>2157.8923089999998</v>
      </c>
      <c r="E28" s="123">
        <v>126.77466269999999</v>
      </c>
      <c r="F28" s="123">
        <v>24.378338280000001</v>
      </c>
      <c r="G28" s="109">
        <v>0</v>
      </c>
      <c r="H28" s="109">
        <f t="shared" si="0"/>
        <v>3536.6301945752143</v>
      </c>
      <c r="I28" s="109">
        <f t="shared" si="1"/>
        <v>-1378.7378855752145</v>
      </c>
      <c r="J28" s="123">
        <f t="shared" si="2"/>
        <v>255.58519000000001</v>
      </c>
      <c r="K28" s="123">
        <f t="shared" si="3"/>
        <v>3546.1959124632085</v>
      </c>
      <c r="L28" s="123">
        <f t="shared" si="4"/>
        <v>1388.3036034632087</v>
      </c>
      <c r="M28" s="109">
        <f t="shared" si="5"/>
        <v>196.48877999999999</v>
      </c>
      <c r="N28" s="109">
        <f t="shared" si="6"/>
        <v>3441.5740287936273</v>
      </c>
      <c r="O28" s="109">
        <f t="shared" si="7"/>
        <v>-1283.6817197936275</v>
      </c>
      <c r="P28" s="123">
        <f t="shared" si="8"/>
        <v>337.44619999999998</v>
      </c>
      <c r="Q28" s="123">
        <f t="shared" si="9"/>
        <v>3498.5457825723329</v>
      </c>
      <c r="R28" s="124">
        <f t="shared" si="10"/>
        <v>-1340.653473572333</v>
      </c>
    </row>
    <row r="29" spans="1:18" ht="24.95" customHeight="1" x14ac:dyDescent="0.25">
      <c r="A29" s="131" t="s">
        <v>155</v>
      </c>
      <c r="B29" s="132" t="s">
        <v>409</v>
      </c>
      <c r="C29" s="123" t="s">
        <v>514</v>
      </c>
      <c r="D29" s="123">
        <v>1305.872376</v>
      </c>
      <c r="E29" s="123">
        <v>44.843343969999999</v>
      </c>
      <c r="F29" s="123">
        <v>6.4945945949999997</v>
      </c>
      <c r="G29" s="109">
        <v>0</v>
      </c>
      <c r="H29" s="109">
        <f t="shared" si="0"/>
        <v>1193.3296360940615</v>
      </c>
      <c r="I29" s="109">
        <f t="shared" si="1"/>
        <v>112.54273990593856</v>
      </c>
      <c r="J29" s="123">
        <f t="shared" si="2"/>
        <v>255.58519000000001</v>
      </c>
      <c r="K29" s="123">
        <f t="shared" si="3"/>
        <v>1235.4856856127813</v>
      </c>
      <c r="L29" s="123">
        <f t="shared" si="4"/>
        <v>-70.386690387218778</v>
      </c>
      <c r="M29" s="109">
        <f t="shared" si="5"/>
        <v>196.48877999999999</v>
      </c>
      <c r="N29" s="109">
        <f t="shared" si="6"/>
        <v>1232.6993507812181</v>
      </c>
      <c r="O29" s="109">
        <f t="shared" si="7"/>
        <v>73.173025218781959</v>
      </c>
      <c r="P29" s="123">
        <f t="shared" si="8"/>
        <v>337.44619999999998</v>
      </c>
      <c r="Q29" s="123">
        <f t="shared" si="9"/>
        <v>1333.4114331326757</v>
      </c>
      <c r="R29" s="124">
        <f t="shared" si="10"/>
        <v>-27.53905713267568</v>
      </c>
    </row>
    <row r="30" spans="1:18" ht="24.95" customHeight="1" x14ac:dyDescent="0.25">
      <c r="A30" s="131" t="s">
        <v>337</v>
      </c>
      <c r="B30" s="132" t="s">
        <v>231</v>
      </c>
      <c r="C30" s="123" t="s">
        <v>514</v>
      </c>
      <c r="D30" s="123">
        <v>2935.358017</v>
      </c>
      <c r="E30" s="123">
        <v>93.290164680000004</v>
      </c>
      <c r="F30" s="123">
        <v>10.05990783</v>
      </c>
      <c r="G30" s="109">
        <v>0</v>
      </c>
      <c r="H30" s="109">
        <f t="shared" si="0"/>
        <v>2123.6785471545345</v>
      </c>
      <c r="I30" s="109">
        <f t="shared" si="1"/>
        <v>811.67946984546552</v>
      </c>
      <c r="J30" s="123">
        <f t="shared" si="2"/>
        <v>255.58519000000001</v>
      </c>
      <c r="K30" s="123">
        <f t="shared" si="3"/>
        <v>2158.3052596556863</v>
      </c>
      <c r="L30" s="123">
        <f t="shared" si="4"/>
        <v>-777.0527573443137</v>
      </c>
      <c r="M30" s="109">
        <f t="shared" si="5"/>
        <v>196.48877999999999</v>
      </c>
      <c r="N30" s="109">
        <f t="shared" si="6"/>
        <v>2214.734689977809</v>
      </c>
      <c r="O30" s="109">
        <f t="shared" si="7"/>
        <v>720.62332702219101</v>
      </c>
      <c r="P30" s="123">
        <f t="shared" si="8"/>
        <v>337.44619999999998</v>
      </c>
      <c r="Q30" s="123">
        <f t="shared" si="9"/>
        <v>2247.7714801609823</v>
      </c>
      <c r="R30" s="124">
        <f t="shared" si="10"/>
        <v>687.58653683901775</v>
      </c>
    </row>
    <row r="31" spans="1:18" ht="24.95" customHeight="1" x14ac:dyDescent="0.25">
      <c r="A31" s="131" t="s">
        <v>59</v>
      </c>
      <c r="B31" s="132" t="s">
        <v>209</v>
      </c>
      <c r="C31" s="123" t="s">
        <v>514</v>
      </c>
      <c r="D31" s="123">
        <v>5943.6057220000002</v>
      </c>
      <c r="E31" s="123">
        <v>244.40318060000001</v>
      </c>
      <c r="F31" s="123">
        <v>5.0657698059999996</v>
      </c>
      <c r="G31" s="109">
        <v>0</v>
      </c>
      <c r="H31" s="109">
        <f t="shared" si="0"/>
        <v>3978.91672891502</v>
      </c>
      <c r="I31" s="109">
        <f t="shared" si="1"/>
        <v>1964.6889930849802</v>
      </c>
      <c r="J31" s="123">
        <f t="shared" si="2"/>
        <v>255.58519000000001</v>
      </c>
      <c r="K31" s="123">
        <f t="shared" si="3"/>
        <v>4017.0523496885053</v>
      </c>
      <c r="L31" s="123">
        <f t="shared" si="4"/>
        <v>-1926.553372311495</v>
      </c>
      <c r="M31" s="109">
        <f t="shared" si="5"/>
        <v>196.48877999999999</v>
      </c>
      <c r="N31" s="109">
        <f t="shared" si="6"/>
        <v>4532.7591893303979</v>
      </c>
      <c r="O31" s="109">
        <f t="shared" si="7"/>
        <v>1410.8465326696023</v>
      </c>
      <c r="P31" s="123">
        <f t="shared" si="8"/>
        <v>337.44619999999998</v>
      </c>
      <c r="Q31" s="123">
        <f t="shared" si="9"/>
        <v>4258.5825431357835</v>
      </c>
      <c r="R31" s="124">
        <f t="shared" si="10"/>
        <v>1685.0231788642168</v>
      </c>
    </row>
    <row r="32" spans="1:18" ht="24.95" customHeight="1" x14ac:dyDescent="0.25">
      <c r="A32" s="131" t="s">
        <v>315</v>
      </c>
      <c r="B32" s="132" t="s">
        <v>294</v>
      </c>
      <c r="C32" s="123" t="s">
        <v>514</v>
      </c>
      <c r="D32" s="123">
        <v>4999.0542249999999</v>
      </c>
      <c r="E32" s="123">
        <v>305.38791090000001</v>
      </c>
      <c r="F32" s="123">
        <v>10.66666667</v>
      </c>
      <c r="G32" s="109">
        <v>0</v>
      </c>
      <c r="H32" s="109">
        <f t="shared" si="0"/>
        <v>5222.3196567857212</v>
      </c>
      <c r="I32" s="109">
        <f t="shared" si="1"/>
        <v>-223.26543178572138</v>
      </c>
      <c r="J32" s="123">
        <f t="shared" si="2"/>
        <v>255.58519000000001</v>
      </c>
      <c r="K32" s="123">
        <f t="shared" si="3"/>
        <v>5249.1131659904786</v>
      </c>
      <c r="L32" s="123">
        <f t="shared" si="4"/>
        <v>250.05894099047873</v>
      </c>
      <c r="M32" s="109">
        <f t="shared" si="5"/>
        <v>196.48877999999999</v>
      </c>
      <c r="N32" s="109">
        <f t="shared" si="6"/>
        <v>5820.3986236918199</v>
      </c>
      <c r="O32" s="109">
        <f t="shared" si="7"/>
        <v>-821.34439869182006</v>
      </c>
      <c r="P32" s="123">
        <f t="shared" si="8"/>
        <v>337.44619999999998</v>
      </c>
      <c r="Q32" s="123">
        <f t="shared" si="9"/>
        <v>5467.6707863943875</v>
      </c>
      <c r="R32" s="124">
        <f t="shared" si="10"/>
        <v>-468.61656139438765</v>
      </c>
    </row>
    <row r="33" spans="1:18" ht="24.95" customHeight="1" x14ac:dyDescent="0.25">
      <c r="A33" s="131" t="s">
        <v>1</v>
      </c>
      <c r="B33" s="132" t="s">
        <v>401</v>
      </c>
      <c r="C33" s="123" t="s">
        <v>514</v>
      </c>
      <c r="D33" s="123">
        <v>10199.01007</v>
      </c>
      <c r="E33" s="123">
        <v>286.08053269999999</v>
      </c>
      <c r="F33" s="123">
        <v>46.506849320000001</v>
      </c>
      <c r="G33" s="109">
        <v>0</v>
      </c>
      <c r="H33" s="109">
        <f t="shared" si="0"/>
        <v>7271.6548068281827</v>
      </c>
      <c r="I33" s="109">
        <f t="shared" si="1"/>
        <v>2927.3552631718176</v>
      </c>
      <c r="J33" s="123">
        <f t="shared" si="2"/>
        <v>255.58519000000001</v>
      </c>
      <c r="K33" s="123">
        <f t="shared" si="3"/>
        <v>7239.0329652112732</v>
      </c>
      <c r="L33" s="123">
        <f t="shared" si="4"/>
        <v>-2959.977104788727</v>
      </c>
      <c r="M33" s="109">
        <f t="shared" si="5"/>
        <v>196.48877999999999</v>
      </c>
      <c r="N33" s="109">
        <f t="shared" si="6"/>
        <v>7151.8449419963999</v>
      </c>
      <c r="O33" s="109">
        <f t="shared" si="7"/>
        <v>3047.1651280036003</v>
      </c>
      <c r="P33" s="123">
        <f t="shared" si="8"/>
        <v>337.44619999999998</v>
      </c>
      <c r="Q33" s="123">
        <f t="shared" si="9"/>
        <v>7048.3464050058137</v>
      </c>
      <c r="R33" s="124">
        <f t="shared" si="10"/>
        <v>3150.6636649941865</v>
      </c>
    </row>
    <row r="34" spans="1:18" ht="24.95" customHeight="1" x14ac:dyDescent="0.25">
      <c r="A34" s="131" t="s">
        <v>100</v>
      </c>
      <c r="B34" s="132" t="s">
        <v>230</v>
      </c>
      <c r="C34" s="123" t="s">
        <v>514</v>
      </c>
      <c r="D34" s="123">
        <v>1098.242677</v>
      </c>
      <c r="E34" s="123">
        <v>68.958987149999999</v>
      </c>
      <c r="F34" s="123">
        <v>14.286501380000001</v>
      </c>
      <c r="G34" s="109">
        <v>0</v>
      </c>
      <c r="H34" s="109">
        <f t="shared" si="0"/>
        <v>2047.2503094015422</v>
      </c>
      <c r="I34" s="109">
        <f t="shared" si="1"/>
        <v>-949.0076324015422</v>
      </c>
      <c r="J34" s="123">
        <f t="shared" si="2"/>
        <v>255.58519000000001</v>
      </c>
      <c r="K34" s="123">
        <f t="shared" si="3"/>
        <v>2075.5790590929028</v>
      </c>
      <c r="L34" s="123">
        <f t="shared" si="4"/>
        <v>977.3363820929028</v>
      </c>
      <c r="M34" s="109">
        <f t="shared" si="5"/>
        <v>196.48877999999999</v>
      </c>
      <c r="N34" s="109">
        <f t="shared" si="6"/>
        <v>1999.7448453956624</v>
      </c>
      <c r="O34" s="109">
        <f t="shared" si="7"/>
        <v>-901.50216839566247</v>
      </c>
      <c r="P34" s="123">
        <f t="shared" si="8"/>
        <v>337.44619999999998</v>
      </c>
      <c r="Q34" s="123">
        <f t="shared" si="9"/>
        <v>2102.6617646031677</v>
      </c>
      <c r="R34" s="124">
        <f t="shared" si="10"/>
        <v>-1004.4190876031678</v>
      </c>
    </row>
    <row r="35" spans="1:18" ht="24.95" customHeight="1" x14ac:dyDescent="0.25">
      <c r="A35" s="131" t="s">
        <v>228</v>
      </c>
      <c r="B35" s="132" t="s">
        <v>328</v>
      </c>
      <c r="C35" s="123" t="s">
        <v>514</v>
      </c>
      <c r="D35" s="123">
        <v>1014.1279929999999</v>
      </c>
      <c r="E35" s="123">
        <v>64.570302589999997</v>
      </c>
      <c r="F35" s="123">
        <v>6.0365853659999997</v>
      </c>
      <c r="G35" s="109">
        <v>0</v>
      </c>
      <c r="H35" s="109">
        <f t="shared" si="0"/>
        <v>1448.1174861884961</v>
      </c>
      <c r="I35" s="109">
        <f t="shared" si="1"/>
        <v>-433.98949318849611</v>
      </c>
      <c r="J35" s="123">
        <f t="shared" si="2"/>
        <v>255.58519000000001</v>
      </c>
      <c r="K35" s="123">
        <f t="shared" si="3"/>
        <v>1490.4067225166668</v>
      </c>
      <c r="L35" s="123">
        <f t="shared" si="4"/>
        <v>476.27872951666689</v>
      </c>
      <c r="M35" s="109">
        <f t="shared" si="5"/>
        <v>196.48877999999999</v>
      </c>
      <c r="N35" s="109">
        <f t="shared" si="6"/>
        <v>1544.2718984991395</v>
      </c>
      <c r="O35" s="109">
        <f t="shared" si="7"/>
        <v>-530.14390549913958</v>
      </c>
      <c r="P35" s="123">
        <f t="shared" si="8"/>
        <v>337.44619999999998</v>
      </c>
      <c r="Q35" s="123">
        <f t="shared" si="9"/>
        <v>1606.0358654987435</v>
      </c>
      <c r="R35" s="124">
        <f t="shared" si="10"/>
        <v>-591.90787249874359</v>
      </c>
    </row>
    <row r="36" spans="1:18" ht="24.95" customHeight="1" x14ac:dyDescent="0.25">
      <c r="A36" s="131" t="s">
        <v>156</v>
      </c>
      <c r="B36" s="132" t="s">
        <v>216</v>
      </c>
      <c r="C36" s="123" t="s">
        <v>513</v>
      </c>
      <c r="D36" s="123">
        <v>354.26290929999999</v>
      </c>
      <c r="E36" s="123">
        <v>10.77306422</v>
      </c>
      <c r="F36" s="123">
        <v>2.9302259890000002</v>
      </c>
      <c r="G36" s="109">
        <v>0</v>
      </c>
      <c r="H36" s="109">
        <f t="shared" si="0"/>
        <v>470.40484873814216</v>
      </c>
      <c r="I36" s="109">
        <f t="shared" si="1"/>
        <v>-116.14193943814217</v>
      </c>
      <c r="J36" s="123">
        <f t="shared" si="2"/>
        <v>0</v>
      </c>
      <c r="K36" s="123">
        <f t="shared" si="3"/>
        <v>264.04140089993746</v>
      </c>
      <c r="L36" s="123">
        <f t="shared" si="4"/>
        <v>-90.221508400062532</v>
      </c>
      <c r="M36" s="109">
        <f t="shared" si="5"/>
        <v>0</v>
      </c>
      <c r="N36" s="109">
        <f t="shared" si="6"/>
        <v>296.71866276598325</v>
      </c>
      <c r="O36" s="109">
        <f t="shared" si="7"/>
        <v>57.544246534016736</v>
      </c>
      <c r="P36" s="123">
        <f t="shared" si="8"/>
        <v>0</v>
      </c>
      <c r="Q36" s="123">
        <f t="shared" si="9"/>
        <v>297.76079166045787</v>
      </c>
      <c r="R36" s="124">
        <f t="shared" si="10"/>
        <v>56.502117639542121</v>
      </c>
    </row>
    <row r="37" spans="1:18" ht="24.95" customHeight="1" x14ac:dyDescent="0.25">
      <c r="A37" s="131" t="s">
        <v>108</v>
      </c>
      <c r="B37" s="132" t="s">
        <v>411</v>
      </c>
      <c r="C37" s="123" t="s">
        <v>513</v>
      </c>
      <c r="D37" s="123">
        <v>430.90887800000002</v>
      </c>
      <c r="E37" s="123">
        <v>12.51704724</v>
      </c>
      <c r="F37" s="123">
        <v>3.9963157890000001</v>
      </c>
      <c r="G37" s="109">
        <v>0</v>
      </c>
      <c r="H37" s="109">
        <f t="shared" si="0"/>
        <v>564.80201971119186</v>
      </c>
      <c r="I37" s="109">
        <f t="shared" si="1"/>
        <v>-133.89314171119184</v>
      </c>
      <c r="J37" s="123">
        <f t="shared" si="2"/>
        <v>0</v>
      </c>
      <c r="K37" s="123">
        <f t="shared" si="3"/>
        <v>356.59671323474441</v>
      </c>
      <c r="L37" s="123">
        <f t="shared" si="4"/>
        <v>-74.312164765255602</v>
      </c>
      <c r="M37" s="109">
        <f t="shared" si="5"/>
        <v>0</v>
      </c>
      <c r="N37" s="109">
        <f t="shared" si="6"/>
        <v>375.42778405329409</v>
      </c>
      <c r="O37" s="109">
        <f t="shared" si="7"/>
        <v>55.481093946705926</v>
      </c>
      <c r="P37" s="123">
        <f t="shared" si="8"/>
        <v>0</v>
      </c>
      <c r="Q37" s="123">
        <f t="shared" si="9"/>
        <v>379.62731654975926</v>
      </c>
      <c r="R37" s="124">
        <f t="shared" si="10"/>
        <v>51.281561450240758</v>
      </c>
    </row>
    <row r="38" spans="1:18" ht="24.95" customHeight="1" x14ac:dyDescent="0.25">
      <c r="A38" s="131" t="s">
        <v>427</v>
      </c>
      <c r="B38" s="132" t="s">
        <v>213</v>
      </c>
      <c r="C38" s="123" t="s">
        <v>514</v>
      </c>
      <c r="D38" s="123">
        <v>9300.1873469999991</v>
      </c>
      <c r="E38" s="123">
        <v>480.08178240000001</v>
      </c>
      <c r="F38" s="123">
        <v>29.387351779999999</v>
      </c>
      <c r="G38" s="109">
        <v>0</v>
      </c>
      <c r="H38" s="109">
        <f t="shared" si="0"/>
        <v>8957.957840475503</v>
      </c>
      <c r="I38" s="109">
        <f t="shared" si="1"/>
        <v>342.22950652449617</v>
      </c>
      <c r="J38" s="123">
        <f t="shared" si="2"/>
        <v>255.58519000000001</v>
      </c>
      <c r="K38" s="123">
        <f t="shared" si="3"/>
        <v>8947.7776690224891</v>
      </c>
      <c r="L38" s="123">
        <f t="shared" si="4"/>
        <v>-352.40967797751</v>
      </c>
      <c r="M38" s="109">
        <f t="shared" si="5"/>
        <v>196.48877999999999</v>
      </c>
      <c r="N38" s="109">
        <f t="shared" si="6"/>
        <v>9632.6650151124268</v>
      </c>
      <c r="O38" s="109">
        <f t="shared" si="7"/>
        <v>-332.47766811242764</v>
      </c>
      <c r="P38" s="123">
        <f t="shared" si="8"/>
        <v>337.44619999999998</v>
      </c>
      <c r="Q38" s="123">
        <f t="shared" si="9"/>
        <v>9070.8891417637769</v>
      </c>
      <c r="R38" s="124">
        <f t="shared" si="10"/>
        <v>229.2982052362222</v>
      </c>
    </row>
    <row r="39" spans="1:18" ht="24.95" customHeight="1" x14ac:dyDescent="0.25">
      <c r="A39" s="131" t="s">
        <v>384</v>
      </c>
      <c r="B39" s="132" t="s">
        <v>408</v>
      </c>
      <c r="C39" s="123" t="s">
        <v>514</v>
      </c>
      <c r="D39" s="123">
        <v>9439.7270559999997</v>
      </c>
      <c r="E39" s="123">
        <v>470.21121210000001</v>
      </c>
      <c r="F39" s="123">
        <v>29.169811320000001</v>
      </c>
      <c r="G39" s="109">
        <v>0</v>
      </c>
      <c r="H39" s="109">
        <f t="shared" si="0"/>
        <v>8801.4585479943089</v>
      </c>
      <c r="I39" s="109">
        <f t="shared" si="1"/>
        <v>638.26850800569082</v>
      </c>
      <c r="J39" s="123">
        <f t="shared" si="2"/>
        <v>255.58519000000001</v>
      </c>
      <c r="K39" s="123">
        <f t="shared" si="3"/>
        <v>8791.9600186952848</v>
      </c>
      <c r="L39" s="123">
        <f t="shared" si="4"/>
        <v>-647.7670373047149</v>
      </c>
      <c r="M39" s="109">
        <f t="shared" si="5"/>
        <v>196.48877999999999</v>
      </c>
      <c r="N39" s="109">
        <f t="shared" si="6"/>
        <v>9456.1125313187968</v>
      </c>
      <c r="O39" s="109">
        <f t="shared" si="7"/>
        <v>-16.385475318797035</v>
      </c>
      <c r="P39" s="123">
        <f t="shared" si="8"/>
        <v>337.44619999999998</v>
      </c>
      <c r="Q39" s="123">
        <f t="shared" si="9"/>
        <v>8911.1601326015516</v>
      </c>
      <c r="R39" s="124">
        <f t="shared" si="10"/>
        <v>528.56692339844813</v>
      </c>
    </row>
    <row r="40" spans="1:18" ht="24.95" customHeight="1" x14ac:dyDescent="0.25">
      <c r="A40" s="131" t="s">
        <v>417</v>
      </c>
      <c r="B40" s="132" t="s">
        <v>139</v>
      </c>
      <c r="C40" s="123" t="s">
        <v>514</v>
      </c>
      <c r="D40" s="123">
        <v>1720.414837</v>
      </c>
      <c r="E40" s="123">
        <v>144.2169135</v>
      </c>
      <c r="F40" s="123">
        <v>16.831172840000001</v>
      </c>
      <c r="G40" s="109">
        <v>0</v>
      </c>
      <c r="H40" s="109">
        <f t="shared" si="0"/>
        <v>3298.0236441036295</v>
      </c>
      <c r="I40" s="109">
        <f t="shared" si="1"/>
        <v>-1577.6088071036295</v>
      </c>
      <c r="J40" s="123">
        <f t="shared" si="2"/>
        <v>255.58519000000001</v>
      </c>
      <c r="K40" s="123">
        <f t="shared" si="3"/>
        <v>3319.6710248794561</v>
      </c>
      <c r="L40" s="123">
        <f t="shared" si="4"/>
        <v>1599.2561878794561</v>
      </c>
      <c r="M40" s="109">
        <f t="shared" si="5"/>
        <v>196.48877999999999</v>
      </c>
      <c r="N40" s="109">
        <f t="shared" si="6"/>
        <v>3386.8322239260392</v>
      </c>
      <c r="O40" s="109">
        <f t="shared" si="7"/>
        <v>-1666.4173869260392</v>
      </c>
      <c r="P40" s="123">
        <f t="shared" si="8"/>
        <v>337.44619999999998</v>
      </c>
      <c r="Q40" s="123">
        <f t="shared" si="9"/>
        <v>3366.7641101238382</v>
      </c>
      <c r="R40" s="124">
        <f t="shared" si="10"/>
        <v>-1646.3492731238382</v>
      </c>
    </row>
    <row r="41" spans="1:18" ht="24.95" customHeight="1" x14ac:dyDescent="0.25">
      <c r="A41" s="131" t="s">
        <v>38</v>
      </c>
      <c r="B41" s="132" t="s">
        <v>414</v>
      </c>
      <c r="C41" s="123" t="s">
        <v>514</v>
      </c>
      <c r="D41" s="123">
        <v>2928.2409929999999</v>
      </c>
      <c r="E41" s="123">
        <v>160.1162175</v>
      </c>
      <c r="F41" s="123">
        <v>22.406896549999999</v>
      </c>
      <c r="G41" s="109">
        <v>0</v>
      </c>
      <c r="H41" s="109">
        <f t="shared" si="0"/>
        <v>3889.4933639081783</v>
      </c>
      <c r="I41" s="109">
        <f t="shared" si="1"/>
        <v>-961.25237090817836</v>
      </c>
      <c r="J41" s="123">
        <f t="shared" si="2"/>
        <v>255.58519000000001</v>
      </c>
      <c r="K41" s="123">
        <f t="shared" si="3"/>
        <v>3901.2898462668236</v>
      </c>
      <c r="L41" s="123">
        <f t="shared" si="4"/>
        <v>973.0488532668237</v>
      </c>
      <c r="M41" s="109">
        <f t="shared" si="5"/>
        <v>196.48877999999999</v>
      </c>
      <c r="N41" s="109">
        <f t="shared" si="6"/>
        <v>3912.8184956661466</v>
      </c>
      <c r="O41" s="109">
        <f t="shared" si="7"/>
        <v>-984.57750266614676</v>
      </c>
      <c r="P41" s="123">
        <f t="shared" si="8"/>
        <v>337.44619999999998</v>
      </c>
      <c r="Q41" s="123">
        <f t="shared" si="9"/>
        <v>3896.8200167444816</v>
      </c>
      <c r="R41" s="124">
        <f t="shared" si="10"/>
        <v>-968.57902374448167</v>
      </c>
    </row>
    <row r="42" spans="1:18" ht="24.95" customHeight="1" x14ac:dyDescent="0.25">
      <c r="A42" s="131" t="s">
        <v>326</v>
      </c>
      <c r="B42" s="132" t="s">
        <v>122</v>
      </c>
      <c r="C42" s="123" t="s">
        <v>513</v>
      </c>
      <c r="D42" s="123">
        <v>515.99336479999999</v>
      </c>
      <c r="E42" s="123">
        <v>30.843503380000001</v>
      </c>
      <c r="F42" s="123">
        <v>4.0867579909999998</v>
      </c>
      <c r="G42" s="109">
        <v>0</v>
      </c>
      <c r="H42" s="109">
        <f t="shared" si="0"/>
        <v>835.01136017978251</v>
      </c>
      <c r="I42" s="109">
        <f t="shared" si="1"/>
        <v>-319.01799537978252</v>
      </c>
      <c r="J42" s="123">
        <f t="shared" si="2"/>
        <v>0</v>
      </c>
      <c r="K42" s="123">
        <f t="shared" si="3"/>
        <v>626.0655416704252</v>
      </c>
      <c r="L42" s="123">
        <f t="shared" si="4"/>
        <v>110.07217687042521</v>
      </c>
      <c r="M42" s="109">
        <f t="shared" si="5"/>
        <v>0</v>
      </c>
      <c r="N42" s="109">
        <f t="shared" si="6"/>
        <v>688.7353959373944</v>
      </c>
      <c r="O42" s="109">
        <f t="shared" si="7"/>
        <v>-172.74203113739441</v>
      </c>
      <c r="P42" s="123">
        <f t="shared" si="8"/>
        <v>0</v>
      </c>
      <c r="Q42" s="123">
        <f t="shared" si="9"/>
        <v>659.82941699524952</v>
      </c>
      <c r="R42" s="124">
        <f t="shared" si="10"/>
        <v>-143.83605219524952</v>
      </c>
    </row>
    <row r="43" spans="1:18" ht="24.95" customHeight="1" x14ac:dyDescent="0.25">
      <c r="A43" s="131" t="s">
        <v>51</v>
      </c>
      <c r="B43" s="132" t="s">
        <v>24</v>
      </c>
      <c r="C43" s="123" t="s">
        <v>516</v>
      </c>
      <c r="D43" s="123">
        <v>586.88466000000005</v>
      </c>
      <c r="E43" s="123">
        <v>24.412666349999999</v>
      </c>
      <c r="F43" s="123">
        <v>0.106995885</v>
      </c>
      <c r="G43" s="109">
        <v>0</v>
      </c>
      <c r="H43" s="109">
        <f t="shared" si="0"/>
        <v>483.76953102670495</v>
      </c>
      <c r="I43" s="109">
        <f t="shared" si="1"/>
        <v>103.1151289732951</v>
      </c>
      <c r="J43" s="123">
        <f t="shared" si="2"/>
        <v>337.91023999999999</v>
      </c>
      <c r="K43" s="123">
        <f t="shared" si="3"/>
        <v>619.60713912325241</v>
      </c>
      <c r="L43" s="123">
        <f t="shared" si="4"/>
        <v>32.722479123252356</v>
      </c>
      <c r="M43" s="109">
        <f t="shared" si="5"/>
        <v>190.63070999999999</v>
      </c>
      <c r="N43" s="109">
        <f t="shared" si="6"/>
        <v>586.88286467609225</v>
      </c>
      <c r="O43" s="109">
        <f t="shared" si="7"/>
        <v>1.7953239077996841E-3</v>
      </c>
      <c r="P43" s="123">
        <f t="shared" si="8"/>
        <v>232.49987999999999</v>
      </c>
      <c r="Q43" s="123">
        <f t="shared" si="9"/>
        <v>587.913313728513</v>
      </c>
      <c r="R43" s="124">
        <f t="shared" si="10"/>
        <v>-1.0286537285129498</v>
      </c>
    </row>
    <row r="44" spans="1:18" ht="24.95" customHeight="1" x14ac:dyDescent="0.25">
      <c r="A44" s="131" t="s">
        <v>207</v>
      </c>
      <c r="B44" s="132" t="s">
        <v>303</v>
      </c>
      <c r="C44" s="123" t="s">
        <v>513</v>
      </c>
      <c r="D44" s="123">
        <v>1664.12464</v>
      </c>
      <c r="E44" s="123">
        <v>74.770950600000006</v>
      </c>
      <c r="F44" s="123">
        <v>27.524999999999999</v>
      </c>
      <c r="G44" s="109">
        <v>0</v>
      </c>
      <c r="H44" s="109">
        <f t="shared" si="0"/>
        <v>2990.9203567097138</v>
      </c>
      <c r="I44" s="109">
        <f t="shared" si="1"/>
        <v>-1326.7957167097138</v>
      </c>
      <c r="J44" s="123">
        <f t="shared" si="2"/>
        <v>0</v>
      </c>
      <c r="K44" s="123">
        <f t="shared" si="3"/>
        <v>2741.3013108574301</v>
      </c>
      <c r="L44" s="123">
        <f t="shared" si="4"/>
        <v>1077.1766708574301</v>
      </c>
      <c r="M44" s="109">
        <f t="shared" si="5"/>
        <v>0</v>
      </c>
      <c r="N44" s="109">
        <f t="shared" si="6"/>
        <v>2513.390212273644</v>
      </c>
      <c r="O44" s="109">
        <f t="shared" si="7"/>
        <v>-849.26557227364401</v>
      </c>
      <c r="P44" s="123">
        <f t="shared" si="8"/>
        <v>0</v>
      </c>
      <c r="Q44" s="123">
        <f t="shared" si="9"/>
        <v>2543.6461549456217</v>
      </c>
      <c r="R44" s="124">
        <f t="shared" si="10"/>
        <v>-879.52151494562167</v>
      </c>
    </row>
    <row r="45" spans="1:18" ht="24.95" customHeight="1" x14ac:dyDescent="0.25">
      <c r="A45" s="131" t="s">
        <v>304</v>
      </c>
      <c r="B45" s="132" t="s">
        <v>422</v>
      </c>
      <c r="C45" s="123" t="s">
        <v>514</v>
      </c>
      <c r="D45" s="123">
        <v>1161.930777</v>
      </c>
      <c r="E45" s="123">
        <v>28.65010157</v>
      </c>
      <c r="F45" s="123">
        <v>7.2396103900000002</v>
      </c>
      <c r="G45" s="109">
        <v>0</v>
      </c>
      <c r="H45" s="109">
        <f t="shared" si="0"/>
        <v>1008.1520811563817</v>
      </c>
      <c r="I45" s="109">
        <f t="shared" si="1"/>
        <v>153.77869584361838</v>
      </c>
      <c r="J45" s="123">
        <f t="shared" si="2"/>
        <v>255.58519000000001</v>
      </c>
      <c r="K45" s="123">
        <f t="shared" si="3"/>
        <v>1049.580605527633</v>
      </c>
      <c r="L45" s="123">
        <f t="shared" si="4"/>
        <v>-112.35017147236704</v>
      </c>
      <c r="M45" s="109">
        <f t="shared" si="5"/>
        <v>196.48877999999999</v>
      </c>
      <c r="N45" s="109">
        <f t="shared" si="6"/>
        <v>994.00273692371672</v>
      </c>
      <c r="O45" s="109">
        <f t="shared" si="7"/>
        <v>167.92804007628331</v>
      </c>
      <c r="P45" s="123">
        <f t="shared" si="8"/>
        <v>337.44619999999998</v>
      </c>
      <c r="Q45" s="123">
        <f t="shared" si="9"/>
        <v>1128.8874593658156</v>
      </c>
      <c r="R45" s="124">
        <f t="shared" si="10"/>
        <v>33.043317634184405</v>
      </c>
    </row>
    <row r="46" spans="1:18" ht="24.95" customHeight="1" x14ac:dyDescent="0.25">
      <c r="A46" s="131" t="s">
        <v>76</v>
      </c>
      <c r="B46" s="132" t="s">
        <v>49</v>
      </c>
      <c r="C46" s="123" t="s">
        <v>514</v>
      </c>
      <c r="D46" s="123">
        <v>5235.5055080000002</v>
      </c>
      <c r="E46" s="123">
        <v>155.11284520000001</v>
      </c>
      <c r="F46" s="123">
        <v>25.781132079999999</v>
      </c>
      <c r="G46" s="109">
        <v>0</v>
      </c>
      <c r="H46" s="109">
        <f t="shared" si="0"/>
        <v>4036.4827693448251</v>
      </c>
      <c r="I46" s="109">
        <f t="shared" si="1"/>
        <v>1199.0227386551751</v>
      </c>
      <c r="J46" s="123">
        <f t="shared" si="2"/>
        <v>255.58519000000001</v>
      </c>
      <c r="K46" s="123">
        <f t="shared" si="3"/>
        <v>4042.7878781528898</v>
      </c>
      <c r="L46" s="123">
        <f t="shared" si="4"/>
        <v>-1192.7176298471104</v>
      </c>
      <c r="M46" s="109">
        <f t="shared" si="5"/>
        <v>196.48877999999999</v>
      </c>
      <c r="N46" s="109">
        <f t="shared" si="6"/>
        <v>3984.4351463069938</v>
      </c>
      <c r="O46" s="109">
        <f t="shared" si="7"/>
        <v>1251.0703616930064</v>
      </c>
      <c r="P46" s="123">
        <f t="shared" si="8"/>
        <v>337.44619999999998</v>
      </c>
      <c r="Q46" s="123">
        <f t="shared" si="9"/>
        <v>3997.7492197449824</v>
      </c>
      <c r="R46" s="124">
        <f t="shared" si="10"/>
        <v>1237.7562882550178</v>
      </c>
    </row>
    <row r="47" spans="1:18" ht="24.95" customHeight="1" x14ac:dyDescent="0.25">
      <c r="A47" s="131" t="s">
        <v>224</v>
      </c>
      <c r="B47" s="132" t="s">
        <v>309</v>
      </c>
      <c r="C47" s="123" t="s">
        <v>516</v>
      </c>
      <c r="D47" s="123">
        <v>2289.2101969999999</v>
      </c>
      <c r="E47" s="123">
        <v>63.571733430000002</v>
      </c>
      <c r="F47" s="123">
        <v>12.86785714</v>
      </c>
      <c r="G47" s="109">
        <v>0</v>
      </c>
      <c r="H47" s="109">
        <f t="shared" si="0"/>
        <v>1877.4053309642422</v>
      </c>
      <c r="I47" s="109">
        <f t="shared" si="1"/>
        <v>411.80486603575764</v>
      </c>
      <c r="J47" s="123">
        <f t="shared" si="2"/>
        <v>337.91023999999999</v>
      </c>
      <c r="K47" s="123">
        <f t="shared" si="3"/>
        <v>1990.6086479565884</v>
      </c>
      <c r="L47" s="123">
        <f t="shared" si="4"/>
        <v>-298.60154904341152</v>
      </c>
      <c r="M47" s="109">
        <f t="shared" si="5"/>
        <v>190.63070999999999</v>
      </c>
      <c r="N47" s="109">
        <f t="shared" si="6"/>
        <v>1837.4230912858729</v>
      </c>
      <c r="O47" s="109">
        <f t="shared" si="7"/>
        <v>451.78710571412694</v>
      </c>
      <c r="P47" s="123">
        <f t="shared" si="8"/>
        <v>232.49987999999999</v>
      </c>
      <c r="Q47" s="123">
        <f t="shared" si="9"/>
        <v>1842.6799727666964</v>
      </c>
      <c r="R47" s="124">
        <f t="shared" si="10"/>
        <v>446.53022423330344</v>
      </c>
    </row>
    <row r="48" spans="1:18" ht="24.95" customHeight="1" x14ac:dyDescent="0.25">
      <c r="A48" s="131" t="s">
        <v>109</v>
      </c>
      <c r="B48" s="132" t="s">
        <v>317</v>
      </c>
      <c r="C48" s="123" t="s">
        <v>515</v>
      </c>
      <c r="D48" s="123">
        <v>8678.0056879999993</v>
      </c>
      <c r="E48" s="123">
        <v>313.63232429999999</v>
      </c>
      <c r="F48" s="123">
        <v>44.819672130000001</v>
      </c>
      <c r="G48" s="109">
        <v>0</v>
      </c>
      <c r="H48" s="109">
        <f t="shared" si="0"/>
        <v>7559.4711999360024</v>
      </c>
      <c r="I48" s="109">
        <f t="shared" si="1"/>
        <v>1118.5344880639968</v>
      </c>
      <c r="J48" s="123">
        <f t="shared" si="2"/>
        <v>507.91001999999997</v>
      </c>
      <c r="K48" s="123">
        <f t="shared" si="3"/>
        <v>7781.1148642480384</v>
      </c>
      <c r="L48" s="123">
        <f t="shared" si="4"/>
        <v>-896.89082375196085</v>
      </c>
      <c r="M48" s="109">
        <f t="shared" si="5"/>
        <v>270.95044000000001</v>
      </c>
      <c r="N48" s="109">
        <f t="shared" si="6"/>
        <v>7613.0341947858424</v>
      </c>
      <c r="O48" s="109">
        <f t="shared" si="7"/>
        <v>1064.9714932141569</v>
      </c>
      <c r="P48" s="123">
        <f t="shared" si="8"/>
        <v>491.39409999999998</v>
      </c>
      <c r="Q48" s="123">
        <f t="shared" si="9"/>
        <v>7528.3765300581599</v>
      </c>
      <c r="R48" s="124">
        <f t="shared" si="10"/>
        <v>1149.6291579418394</v>
      </c>
    </row>
    <row r="49" spans="1:18" ht="24.95" customHeight="1" x14ac:dyDescent="0.25">
      <c r="A49" s="131" t="s">
        <v>14</v>
      </c>
      <c r="B49" s="132" t="s">
        <v>6</v>
      </c>
      <c r="C49" s="123" t="s">
        <v>513</v>
      </c>
      <c r="D49" s="123">
        <v>11776.84102</v>
      </c>
      <c r="E49" s="123">
        <v>475.88958350000001</v>
      </c>
      <c r="F49" s="123">
        <v>50.277777780000001</v>
      </c>
      <c r="G49" s="109">
        <v>0</v>
      </c>
      <c r="H49" s="109">
        <f t="shared" si="0"/>
        <v>10254.323405110783</v>
      </c>
      <c r="I49" s="109">
        <f t="shared" si="1"/>
        <v>1522.5176148892169</v>
      </c>
      <c r="J49" s="123">
        <f t="shared" si="2"/>
        <v>0</v>
      </c>
      <c r="K49" s="123">
        <f t="shared" si="3"/>
        <v>9953.6992283378149</v>
      </c>
      <c r="L49" s="123">
        <f t="shared" si="4"/>
        <v>-1823.1417916621849</v>
      </c>
      <c r="M49" s="109">
        <f t="shared" si="5"/>
        <v>0</v>
      </c>
      <c r="N49" s="109">
        <f t="shared" si="6"/>
        <v>10331.35973551126</v>
      </c>
      <c r="O49" s="109">
        <f t="shared" si="7"/>
        <v>1445.4812844887401</v>
      </c>
      <c r="P49" s="123">
        <f t="shared" si="8"/>
        <v>0</v>
      </c>
      <c r="Q49" s="123">
        <f t="shared" si="9"/>
        <v>9760.9322853088142</v>
      </c>
      <c r="R49" s="124">
        <f t="shared" si="10"/>
        <v>2015.9087346911856</v>
      </c>
    </row>
    <row r="50" spans="1:18" ht="24.95" customHeight="1" x14ac:dyDescent="0.25">
      <c r="A50" s="131" t="s">
        <v>175</v>
      </c>
      <c r="B50" s="132" t="s">
        <v>183</v>
      </c>
      <c r="C50" s="123" t="s">
        <v>514</v>
      </c>
      <c r="D50" s="123">
        <v>1011.73904</v>
      </c>
      <c r="E50" s="123">
        <v>53.00212483</v>
      </c>
      <c r="F50" s="123">
        <v>18.652542369999999</v>
      </c>
      <c r="G50" s="109">
        <v>0</v>
      </c>
      <c r="H50" s="109">
        <f t="shared" si="0"/>
        <v>2100.6677052444516</v>
      </c>
      <c r="I50" s="109">
        <f t="shared" si="1"/>
        <v>-1088.9286652444516</v>
      </c>
      <c r="J50" s="123">
        <f t="shared" si="2"/>
        <v>255.58519000000001</v>
      </c>
      <c r="K50" s="123">
        <f t="shared" si="3"/>
        <v>2122.1957532284287</v>
      </c>
      <c r="L50" s="123">
        <f t="shared" si="4"/>
        <v>1110.4567132284287</v>
      </c>
      <c r="M50" s="109">
        <f t="shared" si="5"/>
        <v>196.48877999999999</v>
      </c>
      <c r="N50" s="109">
        <f t="shared" si="6"/>
        <v>1932.4583089128625</v>
      </c>
      <c r="O50" s="109">
        <f t="shared" si="7"/>
        <v>-920.7192689128625</v>
      </c>
      <c r="P50" s="123">
        <f t="shared" si="8"/>
        <v>337.44619999999998</v>
      </c>
      <c r="Q50" s="123">
        <f t="shared" si="9"/>
        <v>2090.7129945094471</v>
      </c>
      <c r="R50" s="124">
        <f t="shared" si="10"/>
        <v>-1078.9739545094471</v>
      </c>
    </row>
    <row r="51" spans="1:18" ht="24.95" customHeight="1" x14ac:dyDescent="0.25">
      <c r="A51" s="131" t="s">
        <v>158</v>
      </c>
      <c r="B51" s="132" t="s">
        <v>431</v>
      </c>
      <c r="C51" s="123" t="s">
        <v>515</v>
      </c>
      <c r="D51" s="123">
        <v>5711.7244469999996</v>
      </c>
      <c r="E51" s="123">
        <v>261.55442729999999</v>
      </c>
      <c r="F51" s="123">
        <v>56.630534349999998</v>
      </c>
      <c r="G51" s="109">
        <v>0</v>
      </c>
      <c r="H51" s="109">
        <f t="shared" si="0"/>
        <v>7575.4309046192066</v>
      </c>
      <c r="I51" s="109">
        <f t="shared" si="1"/>
        <v>-1863.706457619207</v>
      </c>
      <c r="J51" s="123">
        <f t="shared" si="2"/>
        <v>507.91001999999997</v>
      </c>
      <c r="K51" s="123">
        <f t="shared" si="3"/>
        <v>7778.9639772360997</v>
      </c>
      <c r="L51" s="123">
        <f t="shared" si="4"/>
        <v>2067.2395302361001</v>
      </c>
      <c r="M51" s="109">
        <f t="shared" si="5"/>
        <v>270.95044000000001</v>
      </c>
      <c r="N51" s="109">
        <f t="shared" si="6"/>
        <v>7280.6885735228934</v>
      </c>
      <c r="O51" s="109">
        <f t="shared" si="7"/>
        <v>-1568.9641265228938</v>
      </c>
      <c r="P51" s="123">
        <f t="shared" si="8"/>
        <v>491.39409999999998</v>
      </c>
      <c r="Q51" s="123">
        <f t="shared" si="9"/>
        <v>7362.0898877253021</v>
      </c>
      <c r="R51" s="124">
        <f t="shared" si="10"/>
        <v>-1650.3654407253025</v>
      </c>
    </row>
    <row r="52" spans="1:18" ht="24.95" customHeight="1" x14ac:dyDescent="0.25">
      <c r="A52" s="131" t="s">
        <v>233</v>
      </c>
      <c r="B52" s="132" t="s">
        <v>126</v>
      </c>
      <c r="C52" s="123" t="s">
        <v>515</v>
      </c>
      <c r="D52" s="123">
        <v>571.10566700000004</v>
      </c>
      <c r="E52" s="123">
        <v>14.994600589999999</v>
      </c>
      <c r="F52" s="123">
        <v>3.7186897879999998</v>
      </c>
      <c r="G52" s="109">
        <v>0</v>
      </c>
      <c r="H52" s="109">
        <f t="shared" si="0"/>
        <v>582.50568075388344</v>
      </c>
      <c r="I52" s="109">
        <f t="shared" si="1"/>
        <v>-11.4000137538834</v>
      </c>
      <c r="J52" s="123">
        <f t="shared" si="2"/>
        <v>507.91001999999997</v>
      </c>
      <c r="K52" s="123">
        <f t="shared" si="3"/>
        <v>882.59581702704202</v>
      </c>
      <c r="L52" s="123">
        <f t="shared" si="4"/>
        <v>311.49015002704198</v>
      </c>
      <c r="M52" s="109">
        <f t="shared" si="5"/>
        <v>270.95044000000001</v>
      </c>
      <c r="N52" s="109">
        <f t="shared" si="6"/>
        <v>675.33254517466685</v>
      </c>
      <c r="O52" s="109">
        <f t="shared" si="7"/>
        <v>-104.22687817466681</v>
      </c>
      <c r="P52" s="123">
        <f t="shared" si="8"/>
        <v>491.39409999999998</v>
      </c>
      <c r="Q52" s="123">
        <f t="shared" si="9"/>
        <v>893.77125769284248</v>
      </c>
      <c r="R52" s="124">
        <f t="shared" si="10"/>
        <v>-322.66559069284244</v>
      </c>
    </row>
    <row r="53" spans="1:18" ht="24.95" customHeight="1" x14ac:dyDescent="0.25">
      <c r="A53" s="131" t="s">
        <v>410</v>
      </c>
      <c r="B53" s="132" t="s">
        <v>87</v>
      </c>
      <c r="C53" s="123" t="s">
        <v>513</v>
      </c>
      <c r="D53" s="123">
        <v>6625.8499240000001</v>
      </c>
      <c r="E53" s="123">
        <v>370.0804425</v>
      </c>
      <c r="F53" s="123">
        <v>34.54148472</v>
      </c>
      <c r="G53" s="109">
        <v>0</v>
      </c>
      <c r="H53" s="109">
        <f t="shared" si="0"/>
        <v>7706.0933940022824</v>
      </c>
      <c r="I53" s="109">
        <f t="shared" si="1"/>
        <v>-1080.2434700022823</v>
      </c>
      <c r="J53" s="123">
        <f t="shared" si="2"/>
        <v>0</v>
      </c>
      <c r="K53" s="123">
        <f t="shared" si="3"/>
        <v>7435.2297875258619</v>
      </c>
      <c r="L53" s="123">
        <f t="shared" si="4"/>
        <v>809.37986352586177</v>
      </c>
      <c r="M53" s="109">
        <f t="shared" si="5"/>
        <v>0</v>
      </c>
      <c r="N53" s="109">
        <f t="shared" si="6"/>
        <v>7819.0103739639808</v>
      </c>
      <c r="O53" s="109">
        <f t="shared" si="7"/>
        <v>-1193.1604499639807</v>
      </c>
      <c r="P53" s="123">
        <f t="shared" si="8"/>
        <v>0</v>
      </c>
      <c r="Q53" s="123">
        <f t="shared" si="9"/>
        <v>7348.9691796126808</v>
      </c>
      <c r="R53" s="124">
        <f t="shared" si="10"/>
        <v>-723.11925561268072</v>
      </c>
    </row>
    <row r="54" spans="1:18" ht="24.95" customHeight="1" x14ac:dyDescent="0.25">
      <c r="A54" s="131" t="s">
        <v>320</v>
      </c>
      <c r="B54" s="132" t="s">
        <v>112</v>
      </c>
      <c r="C54" s="123" t="s">
        <v>515</v>
      </c>
      <c r="D54" s="123">
        <v>2790.4966829999998</v>
      </c>
      <c r="E54" s="123">
        <v>54.004203259999997</v>
      </c>
      <c r="F54" s="123">
        <v>12.081521739999999</v>
      </c>
      <c r="G54" s="109">
        <v>0</v>
      </c>
      <c r="H54" s="109">
        <f t="shared" si="0"/>
        <v>1688.3337810865771</v>
      </c>
      <c r="I54" s="109">
        <f t="shared" si="1"/>
        <v>1102.1629019134227</v>
      </c>
      <c r="J54" s="123">
        <f t="shared" si="2"/>
        <v>507.91001999999997</v>
      </c>
      <c r="K54" s="123">
        <f t="shared" si="3"/>
        <v>1973.1615689271268</v>
      </c>
      <c r="L54" s="123">
        <f t="shared" si="4"/>
        <v>-817.33511407287301</v>
      </c>
      <c r="M54" s="109">
        <f t="shared" si="5"/>
        <v>270.95044000000001</v>
      </c>
      <c r="N54" s="109">
        <f t="shared" si="6"/>
        <v>1720.0029547544291</v>
      </c>
      <c r="O54" s="109">
        <f t="shared" si="7"/>
        <v>1070.4937282455708</v>
      </c>
      <c r="P54" s="123">
        <f t="shared" si="8"/>
        <v>491.39409999999998</v>
      </c>
      <c r="Q54" s="123">
        <f t="shared" si="9"/>
        <v>1916.7086479576365</v>
      </c>
      <c r="R54" s="124">
        <f t="shared" si="10"/>
        <v>873.78803504236339</v>
      </c>
    </row>
    <row r="55" spans="1:18" ht="24.95" customHeight="1" x14ac:dyDescent="0.25">
      <c r="A55" s="131" t="s">
        <v>159</v>
      </c>
      <c r="B55" s="132" t="s">
        <v>127</v>
      </c>
      <c r="C55" s="123" t="s">
        <v>514</v>
      </c>
      <c r="D55" s="123">
        <v>816.90740500000004</v>
      </c>
      <c r="E55" s="123">
        <v>30.732978509999999</v>
      </c>
      <c r="F55" s="123">
        <v>7.5589181290000003</v>
      </c>
      <c r="G55" s="109">
        <v>0</v>
      </c>
      <c r="H55" s="109">
        <f t="shared" si="0"/>
        <v>1058.9338805159082</v>
      </c>
      <c r="I55" s="109">
        <f t="shared" si="1"/>
        <v>-242.02647551590815</v>
      </c>
      <c r="J55" s="123">
        <f t="shared" si="2"/>
        <v>255.58519000000001</v>
      </c>
      <c r="K55" s="123">
        <f t="shared" si="3"/>
        <v>1099.7605888287087</v>
      </c>
      <c r="L55" s="123">
        <f t="shared" si="4"/>
        <v>282.85318382870867</v>
      </c>
      <c r="M55" s="109">
        <f t="shared" si="5"/>
        <v>196.48877999999999</v>
      </c>
      <c r="N55" s="109">
        <f t="shared" si="6"/>
        <v>1043.8997783985126</v>
      </c>
      <c r="O55" s="109">
        <f t="shared" si="7"/>
        <v>-226.99237339851254</v>
      </c>
      <c r="P55" s="123">
        <f t="shared" si="8"/>
        <v>337.44619999999998</v>
      </c>
      <c r="Q55" s="123">
        <f t="shared" si="9"/>
        <v>1176.8652514782125</v>
      </c>
      <c r="R55" s="124">
        <f t="shared" si="10"/>
        <v>-359.95784647821245</v>
      </c>
    </row>
    <row r="56" spans="1:18" ht="24.95" customHeight="1" x14ac:dyDescent="0.25">
      <c r="A56" s="131" t="s">
        <v>376</v>
      </c>
      <c r="B56" s="132" t="s">
        <v>149</v>
      </c>
      <c r="C56" s="123" t="s">
        <v>513</v>
      </c>
      <c r="D56" s="123">
        <v>735.88162939999995</v>
      </c>
      <c r="E56" s="123">
        <v>29.08317035</v>
      </c>
      <c r="F56" s="123">
        <v>7.9430992739999997</v>
      </c>
      <c r="G56" s="109">
        <v>0</v>
      </c>
      <c r="H56" s="109">
        <f t="shared" si="0"/>
        <v>1060.0901128989133</v>
      </c>
      <c r="I56" s="109">
        <f t="shared" si="1"/>
        <v>-324.20848349891332</v>
      </c>
      <c r="J56" s="123">
        <f t="shared" si="2"/>
        <v>0</v>
      </c>
      <c r="K56" s="123">
        <f t="shared" si="3"/>
        <v>844.7411142099869</v>
      </c>
      <c r="L56" s="123">
        <f t="shared" si="4"/>
        <v>108.85948480998695</v>
      </c>
      <c r="M56" s="109">
        <f t="shared" si="5"/>
        <v>0</v>
      </c>
      <c r="N56" s="109">
        <f t="shared" si="6"/>
        <v>837.34558566394071</v>
      </c>
      <c r="O56" s="109">
        <f t="shared" si="7"/>
        <v>-101.46395626394076</v>
      </c>
      <c r="P56" s="123">
        <f t="shared" si="8"/>
        <v>0</v>
      </c>
      <c r="Q56" s="123">
        <f t="shared" si="9"/>
        <v>834.67407800396154</v>
      </c>
      <c r="R56" s="124">
        <f t="shared" si="10"/>
        <v>-98.792448603961589</v>
      </c>
    </row>
    <row r="57" spans="1:18" ht="24.95" customHeight="1" x14ac:dyDescent="0.25">
      <c r="A57" s="131" t="s">
        <v>277</v>
      </c>
      <c r="B57" s="132" t="s">
        <v>429</v>
      </c>
      <c r="C57" s="123" t="s">
        <v>514</v>
      </c>
      <c r="D57" s="123">
        <v>5070.5072179999997</v>
      </c>
      <c r="E57" s="123">
        <v>216.478714</v>
      </c>
      <c r="F57" s="123">
        <v>15.011647249999999</v>
      </c>
      <c r="G57" s="109">
        <v>0</v>
      </c>
      <c r="H57" s="109">
        <f t="shared" si="0"/>
        <v>4222.1273208727425</v>
      </c>
      <c r="I57" s="109">
        <f t="shared" si="1"/>
        <v>848.37989712725721</v>
      </c>
      <c r="J57" s="123">
        <f t="shared" si="2"/>
        <v>255.58519000000001</v>
      </c>
      <c r="K57" s="123">
        <f t="shared" si="3"/>
        <v>4244.5000946963073</v>
      </c>
      <c r="L57" s="123">
        <f t="shared" si="4"/>
        <v>-826.00712330369242</v>
      </c>
      <c r="M57" s="109">
        <f t="shared" si="5"/>
        <v>196.48877999999999</v>
      </c>
      <c r="N57" s="109">
        <f t="shared" si="6"/>
        <v>4521.5973192644797</v>
      </c>
      <c r="O57" s="109">
        <f t="shared" si="7"/>
        <v>548.90989873552007</v>
      </c>
      <c r="P57" s="123">
        <f t="shared" si="8"/>
        <v>337.44619999999998</v>
      </c>
      <c r="Q57" s="123">
        <f t="shared" si="9"/>
        <v>4358.0126273912974</v>
      </c>
      <c r="R57" s="124">
        <f t="shared" si="10"/>
        <v>712.49459060870231</v>
      </c>
    </row>
    <row r="58" spans="1:18" ht="24.95" customHeight="1" x14ac:dyDescent="0.25">
      <c r="A58" s="131" t="s">
        <v>237</v>
      </c>
      <c r="B58" s="132" t="s">
        <v>110</v>
      </c>
      <c r="C58" s="123" t="s">
        <v>513</v>
      </c>
      <c r="D58" s="123">
        <v>537.72886649999998</v>
      </c>
      <c r="E58" s="123">
        <v>22.51788621</v>
      </c>
      <c r="F58" s="123">
        <v>2.6006944440000002</v>
      </c>
      <c r="G58" s="109">
        <v>0</v>
      </c>
      <c r="H58" s="109">
        <f t="shared" si="0"/>
        <v>618.4054562652816</v>
      </c>
      <c r="I58" s="109">
        <f t="shared" si="1"/>
        <v>-80.676589765281619</v>
      </c>
      <c r="J58" s="123">
        <f t="shared" si="2"/>
        <v>0</v>
      </c>
      <c r="K58" s="123">
        <f t="shared" si="3"/>
        <v>412.21652813934782</v>
      </c>
      <c r="L58" s="123">
        <f t="shared" si="4"/>
        <v>-125.51233836065217</v>
      </c>
      <c r="M58" s="109">
        <f t="shared" si="5"/>
        <v>0</v>
      </c>
      <c r="N58" s="109">
        <f t="shared" si="6"/>
        <v>479.5909404748715</v>
      </c>
      <c r="O58" s="109">
        <f t="shared" si="7"/>
        <v>58.137926025128479</v>
      </c>
      <c r="P58" s="123">
        <f t="shared" si="8"/>
        <v>0</v>
      </c>
      <c r="Q58" s="123">
        <f t="shared" si="9"/>
        <v>457.10547701447888</v>
      </c>
      <c r="R58" s="124">
        <f t="shared" si="10"/>
        <v>80.623389485521102</v>
      </c>
    </row>
    <row r="59" spans="1:18" ht="24.95" customHeight="1" x14ac:dyDescent="0.25">
      <c r="A59" s="131" t="s">
        <v>270</v>
      </c>
      <c r="B59" s="132" t="s">
        <v>363</v>
      </c>
      <c r="C59" s="123" t="s">
        <v>514</v>
      </c>
      <c r="D59" s="123">
        <v>9911.0673470000002</v>
      </c>
      <c r="E59" s="123">
        <v>283.70132949999999</v>
      </c>
      <c r="F59" s="123">
        <v>36.276923080000003</v>
      </c>
      <c r="G59" s="109">
        <v>0</v>
      </c>
      <c r="H59" s="109">
        <f t="shared" si="0"/>
        <v>6572.9045150341626</v>
      </c>
      <c r="I59" s="109">
        <f t="shared" si="1"/>
        <v>3338.1628319658375</v>
      </c>
      <c r="J59" s="123">
        <f t="shared" si="2"/>
        <v>255.58519000000001</v>
      </c>
      <c r="K59" s="123">
        <f t="shared" si="3"/>
        <v>6557.4952904527236</v>
      </c>
      <c r="L59" s="123">
        <f t="shared" si="4"/>
        <v>-3353.5720565472766</v>
      </c>
      <c r="M59" s="109">
        <f t="shared" si="5"/>
        <v>196.48877999999999</v>
      </c>
      <c r="N59" s="109">
        <f t="shared" si="6"/>
        <v>6638.7190178025949</v>
      </c>
      <c r="O59" s="109">
        <f t="shared" si="7"/>
        <v>3272.3483291974053</v>
      </c>
      <c r="P59" s="123">
        <f t="shared" si="8"/>
        <v>337.44619999999998</v>
      </c>
      <c r="Q59" s="123">
        <f t="shared" si="9"/>
        <v>6478.5677992625542</v>
      </c>
      <c r="R59" s="124">
        <f t="shared" si="10"/>
        <v>3432.4995477374459</v>
      </c>
    </row>
    <row r="60" spans="1:18" ht="24.95" customHeight="1" x14ac:dyDescent="0.25">
      <c r="A60" s="131" t="s">
        <v>329</v>
      </c>
      <c r="B60" s="132" t="s">
        <v>205</v>
      </c>
      <c r="C60" s="123" t="s">
        <v>513</v>
      </c>
      <c r="D60" s="123">
        <v>590.16184539999995</v>
      </c>
      <c r="E60" s="123">
        <v>15.495466459999999</v>
      </c>
      <c r="F60" s="123">
        <v>8.0461538459999993</v>
      </c>
      <c r="G60" s="109">
        <v>0</v>
      </c>
      <c r="H60" s="109">
        <f t="shared" si="0"/>
        <v>870.79867553752194</v>
      </c>
      <c r="I60" s="109">
        <f t="shared" si="1"/>
        <v>-280.636830137522</v>
      </c>
      <c r="J60" s="123">
        <f t="shared" si="2"/>
        <v>0</v>
      </c>
      <c r="K60" s="123">
        <f t="shared" si="3"/>
        <v>655.71375893806294</v>
      </c>
      <c r="L60" s="123">
        <f t="shared" si="4"/>
        <v>65.55191353806299</v>
      </c>
      <c r="M60" s="109">
        <f t="shared" si="5"/>
        <v>0</v>
      </c>
      <c r="N60" s="109">
        <f t="shared" si="6"/>
        <v>612.91659341888703</v>
      </c>
      <c r="O60" s="109">
        <f t="shared" si="7"/>
        <v>-22.754748018887085</v>
      </c>
      <c r="P60" s="123">
        <f t="shared" si="8"/>
        <v>0</v>
      </c>
      <c r="Q60" s="123">
        <f t="shared" si="9"/>
        <v>635.80505494651084</v>
      </c>
      <c r="R60" s="124">
        <f t="shared" si="10"/>
        <v>-45.643209546510889</v>
      </c>
    </row>
    <row r="61" spans="1:18" ht="24.95" customHeight="1" x14ac:dyDescent="0.25">
      <c r="A61" s="131" t="s">
        <v>271</v>
      </c>
      <c r="B61" s="132" t="s">
        <v>130</v>
      </c>
      <c r="C61" s="123" t="s">
        <v>514</v>
      </c>
      <c r="D61" s="123">
        <v>3101.7547249999998</v>
      </c>
      <c r="E61" s="123">
        <v>202.17724720000001</v>
      </c>
      <c r="F61" s="123">
        <v>18.50483092</v>
      </c>
      <c r="G61" s="109">
        <v>0</v>
      </c>
      <c r="H61" s="109">
        <f t="shared" si="0"/>
        <v>4242.7295717752404</v>
      </c>
      <c r="I61" s="109">
        <f t="shared" si="1"/>
        <v>-1140.9748467752406</v>
      </c>
      <c r="J61" s="123">
        <f t="shared" si="2"/>
        <v>255.58519000000001</v>
      </c>
      <c r="K61" s="123">
        <f t="shared" si="3"/>
        <v>4259.7105627761403</v>
      </c>
      <c r="L61" s="123">
        <f t="shared" si="4"/>
        <v>1157.9558377761405</v>
      </c>
      <c r="M61" s="109">
        <f t="shared" si="5"/>
        <v>196.48877999999999</v>
      </c>
      <c r="N61" s="109">
        <f t="shared" si="6"/>
        <v>4441.8758536483419</v>
      </c>
      <c r="O61" s="109">
        <f t="shared" si="7"/>
        <v>-1340.1211286483422</v>
      </c>
      <c r="P61" s="123">
        <f t="shared" si="8"/>
        <v>337.44619999999998</v>
      </c>
      <c r="Q61" s="123">
        <f t="shared" si="9"/>
        <v>4325.3833218342961</v>
      </c>
      <c r="R61" s="124">
        <f t="shared" si="10"/>
        <v>-1223.6285968342963</v>
      </c>
    </row>
    <row r="62" spans="1:18" ht="24.95" customHeight="1" x14ac:dyDescent="0.25">
      <c r="A62" s="131" t="s">
        <v>349</v>
      </c>
      <c r="B62" s="132" t="s">
        <v>379</v>
      </c>
      <c r="C62" s="123" t="s">
        <v>514</v>
      </c>
      <c r="D62" s="123">
        <v>2854.3255859999999</v>
      </c>
      <c r="E62" s="123">
        <v>154.07506799999999</v>
      </c>
      <c r="F62" s="123">
        <v>16.44405334</v>
      </c>
      <c r="G62" s="109">
        <v>0</v>
      </c>
      <c r="H62" s="109">
        <f t="shared" si="0"/>
        <v>3415.0712086723197</v>
      </c>
      <c r="I62" s="109">
        <f t="shared" si="1"/>
        <v>-560.74562267231977</v>
      </c>
      <c r="J62" s="123">
        <f t="shared" si="2"/>
        <v>255.58519000000001</v>
      </c>
      <c r="K62" s="123">
        <f t="shared" si="3"/>
        <v>3437.0502122369653</v>
      </c>
      <c r="L62" s="123">
        <f t="shared" si="4"/>
        <v>582.72462623696538</v>
      </c>
      <c r="M62" s="109">
        <f t="shared" si="5"/>
        <v>196.48877999999999</v>
      </c>
      <c r="N62" s="109">
        <f t="shared" si="6"/>
        <v>3535.2180298316289</v>
      </c>
      <c r="O62" s="109">
        <f t="shared" si="7"/>
        <v>-680.89244383162895</v>
      </c>
      <c r="P62" s="123">
        <f t="shared" si="8"/>
        <v>337.44619999999998</v>
      </c>
      <c r="Q62" s="123">
        <f t="shared" si="9"/>
        <v>3494.7424929507679</v>
      </c>
      <c r="R62" s="124">
        <f t="shared" si="10"/>
        <v>-640.41690695076795</v>
      </c>
    </row>
    <row r="63" spans="1:18" ht="24.95" customHeight="1" x14ac:dyDescent="0.25">
      <c r="A63" s="131" t="s">
        <v>433</v>
      </c>
      <c r="B63" s="132" t="s">
        <v>222</v>
      </c>
      <c r="C63" s="123" t="s">
        <v>514</v>
      </c>
      <c r="D63" s="123">
        <v>1502.584243</v>
      </c>
      <c r="E63" s="123">
        <v>87.526533900000004</v>
      </c>
      <c r="F63" s="123">
        <v>2.0357598979999998</v>
      </c>
      <c r="G63" s="109">
        <v>0</v>
      </c>
      <c r="H63" s="109">
        <f t="shared" si="0"/>
        <v>1519.3775560503941</v>
      </c>
      <c r="I63" s="109">
        <f t="shared" si="1"/>
        <v>-16.79331305039409</v>
      </c>
      <c r="J63" s="123">
        <f t="shared" si="2"/>
        <v>255.58519000000001</v>
      </c>
      <c r="K63" s="123">
        <f t="shared" si="3"/>
        <v>1567.6307618457083</v>
      </c>
      <c r="L63" s="123">
        <f t="shared" si="4"/>
        <v>65.046518845708306</v>
      </c>
      <c r="M63" s="109">
        <f t="shared" si="5"/>
        <v>196.48877999999999</v>
      </c>
      <c r="N63" s="109">
        <f t="shared" si="6"/>
        <v>1746.5081930134813</v>
      </c>
      <c r="O63" s="109">
        <f t="shared" si="7"/>
        <v>-243.92395001348132</v>
      </c>
      <c r="P63" s="123">
        <f t="shared" si="8"/>
        <v>337.44619999999998</v>
      </c>
      <c r="Q63" s="123">
        <f t="shared" si="9"/>
        <v>1742.2629397956675</v>
      </c>
      <c r="R63" s="124">
        <f t="shared" si="10"/>
        <v>-239.67869679566752</v>
      </c>
    </row>
    <row r="64" spans="1:18" ht="24.95" customHeight="1" x14ac:dyDescent="0.25">
      <c r="A64" s="131" t="s">
        <v>45</v>
      </c>
      <c r="B64" s="132" t="s">
        <v>70</v>
      </c>
      <c r="C64" s="123" t="s">
        <v>514</v>
      </c>
      <c r="D64" s="123">
        <v>1233.7340850000001</v>
      </c>
      <c r="E64" s="123">
        <v>56.2656767</v>
      </c>
      <c r="F64" s="123">
        <v>3.8328638499999999</v>
      </c>
      <c r="G64" s="109">
        <v>0</v>
      </c>
      <c r="H64" s="109">
        <f t="shared" si="0"/>
        <v>1185.2024904326074</v>
      </c>
      <c r="I64" s="109">
        <f t="shared" si="1"/>
        <v>48.531594567392631</v>
      </c>
      <c r="J64" s="123">
        <f t="shared" si="2"/>
        <v>255.58519000000001</v>
      </c>
      <c r="K64" s="123">
        <f t="shared" si="3"/>
        <v>1231.4500913483346</v>
      </c>
      <c r="L64" s="123">
        <f t="shared" si="4"/>
        <v>-2.2839936516654689</v>
      </c>
      <c r="M64" s="109">
        <f t="shared" si="5"/>
        <v>196.48877999999999</v>
      </c>
      <c r="N64" s="109">
        <f t="shared" si="6"/>
        <v>1302.2996549846901</v>
      </c>
      <c r="O64" s="109">
        <f t="shared" si="7"/>
        <v>-68.565569984690001</v>
      </c>
      <c r="P64" s="123">
        <f t="shared" si="8"/>
        <v>337.44619999999998</v>
      </c>
      <c r="Q64" s="123">
        <f t="shared" si="9"/>
        <v>1366.1648350089645</v>
      </c>
      <c r="R64" s="124">
        <f t="shared" si="10"/>
        <v>-132.43075000896442</v>
      </c>
    </row>
    <row r="65" spans="1:18" ht="24.95" customHeight="1" x14ac:dyDescent="0.25">
      <c r="A65" s="131" t="s">
        <v>397</v>
      </c>
      <c r="B65" s="132" t="s">
        <v>282</v>
      </c>
      <c r="C65" s="123" t="s">
        <v>514</v>
      </c>
      <c r="D65" s="123">
        <v>1469.020469</v>
      </c>
      <c r="E65" s="123">
        <v>17.191065139999999</v>
      </c>
      <c r="F65" s="123">
        <v>11.98730159</v>
      </c>
      <c r="G65" s="109">
        <v>0</v>
      </c>
      <c r="H65" s="109">
        <f t="shared" si="0"/>
        <v>1151.2328930006188</v>
      </c>
      <c r="I65" s="109">
        <f t="shared" si="1"/>
        <v>317.78757599938126</v>
      </c>
      <c r="J65" s="123">
        <f t="shared" ref="J65" si="11">IF(C65="B",255.58519,IF(C65="C",507.91002,IF(C65="D",337.91024,0)))</f>
        <v>255.58519000000001</v>
      </c>
      <c r="K65" s="123">
        <f t="shared" ref="K65" si="12">-76.40936+(14.39155*E65)+(63.27487*F65)+J65</f>
        <v>1185.0768532736101</v>
      </c>
      <c r="L65" s="123">
        <f t="shared" ref="L65" si="13">K65-D65</f>
        <v>-283.94361572638991</v>
      </c>
      <c r="M65" s="109">
        <f t="shared" ref="M65" si="14">IF($C65="B",196.48878,IF($C65="C",270.95044,IF($C65="D",190.63071,0)))</f>
        <v>196.48877999999999</v>
      </c>
      <c r="N65" s="109">
        <f t="shared" ref="N65" si="15">-20.48145+(16.86774*$E65)+(46.23632*$F65)+M65</f>
        <v>1020.2304593563324</v>
      </c>
      <c r="O65" s="109">
        <f t="shared" ref="O65" si="16">$D65-N65</f>
        <v>448.79000964366764</v>
      </c>
      <c r="P65" s="123">
        <f t="shared" si="8"/>
        <v>337.44619999999998</v>
      </c>
      <c r="Q65" s="123">
        <f t="shared" si="9"/>
        <v>1204.4720337249673</v>
      </c>
      <c r="R65" s="124">
        <f t="shared" si="10"/>
        <v>264.54843527503272</v>
      </c>
    </row>
    <row r="67" spans="1:18" ht="39.950000000000003" customHeight="1" x14ac:dyDescent="0.25"/>
    <row r="68" spans="1:18" ht="39.950000000000003" customHeight="1" x14ac:dyDescent="0.25"/>
  </sheetData>
  <mergeCells count="6">
    <mergeCell ref="J3:L3"/>
    <mergeCell ref="M3:O3"/>
    <mergeCell ref="P3:R3"/>
    <mergeCell ref="A3:F3"/>
    <mergeCell ref="A1:F2"/>
    <mergeCell ref="G3:I3"/>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tabColor rgb="FFFF0066"/>
  </sheetPr>
  <dimension ref="A1:F11"/>
  <sheetViews>
    <sheetView showGridLines="0" workbookViewId="0"/>
  </sheetViews>
  <sheetFormatPr defaultRowHeight="59.25" x14ac:dyDescent="0.75"/>
  <cols>
    <col min="1" max="1" width="17.5703125" style="66" customWidth="1"/>
    <col min="2" max="2" width="16.5703125" style="57" bestFit="1" customWidth="1"/>
    <col min="3" max="3" width="18.5703125" bestFit="1" customWidth="1"/>
    <col min="4" max="4" width="50.85546875" customWidth="1"/>
    <col min="5" max="5" width="100.7109375" customWidth="1"/>
    <col min="6" max="6" width="50.85546875" customWidth="1"/>
  </cols>
  <sheetData>
    <row r="1" spans="1:6" s="58" customFormat="1" ht="39.950000000000003" customHeight="1" x14ac:dyDescent="0.25">
      <c r="A1" s="117" t="s">
        <v>491</v>
      </c>
      <c r="B1" s="118" t="s">
        <v>492</v>
      </c>
      <c r="C1" s="118" t="s">
        <v>113</v>
      </c>
      <c r="D1" s="118" t="s">
        <v>193</v>
      </c>
      <c r="E1" s="118" t="s">
        <v>290</v>
      </c>
      <c r="F1" s="118" t="s">
        <v>215</v>
      </c>
    </row>
    <row r="2" spans="1:6" s="59" customFormat="1" ht="99.95" customHeight="1" x14ac:dyDescent="0.25">
      <c r="A2" s="65">
        <v>2</v>
      </c>
      <c r="B2" s="60" t="s">
        <v>465</v>
      </c>
      <c r="C2" s="60" t="s">
        <v>283</v>
      </c>
      <c r="D2" s="60" t="s">
        <v>352</v>
      </c>
      <c r="E2" s="60" t="s">
        <v>299</v>
      </c>
      <c r="F2" s="61" t="s">
        <v>195</v>
      </c>
    </row>
    <row r="3" spans="1:6" s="59" customFormat="1" x14ac:dyDescent="0.25">
      <c r="A3" s="65">
        <v>3</v>
      </c>
      <c r="B3" s="60" t="s">
        <v>466</v>
      </c>
      <c r="C3" s="60" t="s">
        <v>479</v>
      </c>
      <c r="D3" s="60" t="s">
        <v>478</v>
      </c>
      <c r="E3" s="60" t="s">
        <v>477</v>
      </c>
      <c r="F3" s="61" t="s">
        <v>476</v>
      </c>
    </row>
    <row r="4" spans="1:6" s="64" customFormat="1" ht="120" x14ac:dyDescent="0.25">
      <c r="A4" s="65">
        <v>4</v>
      </c>
      <c r="B4" s="63" t="s">
        <v>486</v>
      </c>
      <c r="C4" s="63" t="s">
        <v>490</v>
      </c>
      <c r="D4" s="63" t="s">
        <v>489</v>
      </c>
      <c r="E4" s="63" t="s">
        <v>488</v>
      </c>
      <c r="F4" s="63" t="s">
        <v>487</v>
      </c>
    </row>
    <row r="5" spans="1:6" s="59" customFormat="1" ht="165" x14ac:dyDescent="0.25">
      <c r="A5" s="65">
        <v>5</v>
      </c>
      <c r="B5" s="60" t="s">
        <v>455</v>
      </c>
      <c r="C5" s="60" t="s">
        <v>482</v>
      </c>
      <c r="D5" s="60" t="s">
        <v>481</v>
      </c>
      <c r="E5" s="60" t="s">
        <v>480</v>
      </c>
      <c r="F5" s="61" t="s">
        <v>464</v>
      </c>
    </row>
    <row r="6" spans="1:6" s="59" customFormat="1" ht="165" x14ac:dyDescent="0.25">
      <c r="A6" s="65">
        <v>6</v>
      </c>
      <c r="B6" s="60" t="s">
        <v>457</v>
      </c>
      <c r="C6" s="60" t="s">
        <v>485</v>
      </c>
      <c r="D6" s="60" t="s">
        <v>484</v>
      </c>
      <c r="E6" s="60" t="s">
        <v>483</v>
      </c>
      <c r="F6" s="61" t="s">
        <v>464</v>
      </c>
    </row>
    <row r="7" spans="1:6" s="59" customFormat="1" ht="150" x14ac:dyDescent="0.25">
      <c r="A7" s="65">
        <v>7</v>
      </c>
      <c r="B7" s="60" t="s">
        <v>459</v>
      </c>
      <c r="C7" s="60" t="s">
        <v>471</v>
      </c>
      <c r="D7" s="60" t="s">
        <v>470</v>
      </c>
      <c r="E7" s="60" t="s">
        <v>469</v>
      </c>
      <c r="F7" s="61" t="s">
        <v>464</v>
      </c>
    </row>
    <row r="8" spans="1:6" s="59" customFormat="1" ht="165" x14ac:dyDescent="0.25">
      <c r="A8" s="65">
        <v>8</v>
      </c>
      <c r="B8" s="60" t="s">
        <v>467</v>
      </c>
      <c r="C8" s="60" t="s">
        <v>461</v>
      </c>
      <c r="D8" s="60" t="s">
        <v>462</v>
      </c>
      <c r="E8" s="60" t="s">
        <v>463</v>
      </c>
      <c r="F8" s="61" t="s">
        <v>464</v>
      </c>
    </row>
    <row r="9" spans="1:6" s="59" customFormat="1" x14ac:dyDescent="0.25">
      <c r="A9" s="65">
        <v>9</v>
      </c>
      <c r="B9" s="60" t="s">
        <v>468</v>
      </c>
      <c r="C9" s="60" t="s">
        <v>475</v>
      </c>
      <c r="D9" s="60" t="s">
        <v>474</v>
      </c>
      <c r="E9" s="60" t="s">
        <v>473</v>
      </c>
      <c r="F9" s="61" t="s">
        <v>472</v>
      </c>
    </row>
    <row r="10" spans="1:6" ht="59.25" customHeight="1" x14ac:dyDescent="0.25">
      <c r="A10" s="150"/>
      <c r="B10" s="150"/>
      <c r="C10" s="150"/>
      <c r="D10" s="150"/>
      <c r="E10" s="150"/>
      <c r="F10" s="150"/>
    </row>
    <row r="11" spans="1:6" ht="59.25" customHeight="1" x14ac:dyDescent="0.25">
      <c r="A11" s="151"/>
      <c r="B11" s="151"/>
      <c r="C11" s="151"/>
      <c r="D11" s="151"/>
      <c r="E11" s="151"/>
      <c r="F11" s="151"/>
    </row>
  </sheetData>
  <mergeCells count="1">
    <mergeCell ref="A10:F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X206"/>
  <sheetViews>
    <sheetView showGridLines="0" workbookViewId="0">
      <pane xSplit="1" topLeftCell="B1" activePane="topRight" state="frozen"/>
      <selection pane="topRight"/>
    </sheetView>
  </sheetViews>
  <sheetFormatPr defaultRowHeight="15" x14ac:dyDescent="0.25"/>
  <cols>
    <col min="1" max="1" width="30.7109375" style="37" customWidth="1"/>
    <col min="2" max="2" width="20.7109375" style="9" customWidth="1"/>
    <col min="3" max="12" width="20.7109375" style="26" customWidth="1"/>
    <col min="13" max="13" width="20.7109375" style="9" customWidth="1"/>
    <col min="14" max="23" width="15.7109375" style="25" customWidth="1"/>
    <col min="24" max="24" width="20.85546875" style="56" bestFit="1" customWidth="1"/>
    <col min="25" max="16384" width="9.140625" style="2"/>
  </cols>
  <sheetData>
    <row r="1" spans="1:24" ht="60" customHeight="1" x14ac:dyDescent="0.25">
      <c r="A1" s="153" t="s">
        <v>447</v>
      </c>
      <c r="B1" s="154" t="s">
        <v>537</v>
      </c>
      <c r="C1" s="154"/>
      <c r="D1" s="154"/>
      <c r="E1" s="154"/>
      <c r="F1" s="154"/>
      <c r="G1" s="154"/>
      <c r="H1" s="154"/>
      <c r="I1" s="154"/>
      <c r="J1" s="154"/>
      <c r="K1" s="154"/>
      <c r="L1" s="154"/>
      <c r="M1" s="154"/>
      <c r="N1" s="154"/>
      <c r="O1" s="154"/>
      <c r="P1" s="154"/>
      <c r="Q1" s="154"/>
      <c r="R1" s="154"/>
      <c r="S1" s="154"/>
      <c r="T1" s="154"/>
      <c r="U1" s="154"/>
      <c r="V1" s="154"/>
      <c r="W1" s="154"/>
      <c r="X1" s="154"/>
    </row>
    <row r="2" spans="1:24" ht="30" customHeight="1" x14ac:dyDescent="0.25">
      <c r="A2" s="101" t="s">
        <v>441</v>
      </c>
      <c r="B2" s="136" t="s">
        <v>550</v>
      </c>
      <c r="C2" s="136"/>
      <c r="D2" s="97"/>
      <c r="E2" s="97"/>
      <c r="F2" s="97"/>
      <c r="G2" s="97"/>
      <c r="H2" s="97"/>
      <c r="I2" s="97"/>
      <c r="J2" s="97"/>
      <c r="K2" s="97"/>
      <c r="L2" s="3"/>
      <c r="M2" s="3"/>
      <c r="N2" s="100"/>
      <c r="O2" s="100"/>
      <c r="P2" s="100"/>
      <c r="Q2" s="100"/>
      <c r="R2" s="100"/>
      <c r="S2" s="100"/>
      <c r="T2" s="100"/>
      <c r="U2" s="100"/>
      <c r="V2" s="100"/>
      <c r="W2" s="100"/>
      <c r="X2" s="51"/>
    </row>
    <row r="3" spans="1:24" ht="30" customHeight="1" x14ac:dyDescent="0.25">
      <c r="A3" s="101" t="s">
        <v>448</v>
      </c>
      <c r="B3" s="137" t="str">
        <f>("br.linkedin.com/in/brunocandea/en")</f>
        <v>br.linkedin.com/in/brunocandea/en</v>
      </c>
      <c r="C3" s="137"/>
      <c r="D3" s="98"/>
      <c r="E3" s="98"/>
      <c r="F3" s="98"/>
      <c r="G3" s="98"/>
      <c r="H3" s="98"/>
      <c r="I3" s="98"/>
      <c r="J3" s="98"/>
      <c r="K3" s="98"/>
      <c r="L3" s="100"/>
      <c r="M3" s="30"/>
      <c r="N3" s="100"/>
      <c r="O3" s="100"/>
      <c r="P3" s="100"/>
      <c r="Q3" s="100"/>
      <c r="R3" s="100"/>
      <c r="S3" s="100"/>
      <c r="T3" s="100"/>
      <c r="U3" s="100"/>
      <c r="V3" s="100"/>
      <c r="W3" s="100"/>
      <c r="X3" s="51"/>
    </row>
    <row r="4" spans="1:24" ht="30" customHeight="1" x14ac:dyDescent="0.25">
      <c r="A4" s="101" t="s">
        <v>449</v>
      </c>
      <c r="B4" s="152" t="s">
        <v>551</v>
      </c>
      <c r="C4" s="138"/>
      <c r="D4" s="99"/>
      <c r="E4" s="99"/>
      <c r="F4" s="99"/>
      <c r="G4" s="99"/>
      <c r="H4" s="99"/>
      <c r="I4" s="99"/>
      <c r="J4" s="99"/>
      <c r="K4" s="99"/>
      <c r="L4" s="100"/>
      <c r="M4" s="30"/>
      <c r="N4" s="100"/>
      <c r="O4" s="100"/>
      <c r="P4" s="100"/>
      <c r="Q4" s="100"/>
      <c r="R4" s="100"/>
      <c r="S4" s="100"/>
      <c r="T4" s="100"/>
      <c r="U4" s="100"/>
      <c r="V4" s="100"/>
      <c r="W4" s="100"/>
      <c r="X4" s="51"/>
    </row>
    <row r="5" spans="1:24" s="6" customFormat="1" ht="20.100000000000001" customHeight="1" x14ac:dyDescent="0.25">
      <c r="A5" s="32"/>
      <c r="B5" s="10"/>
      <c r="C5" s="17"/>
      <c r="D5" s="17"/>
      <c r="E5" s="17"/>
      <c r="F5" s="17"/>
      <c r="G5" s="17"/>
      <c r="H5" s="17"/>
      <c r="I5" s="17"/>
      <c r="J5" s="17"/>
      <c r="K5" s="17"/>
      <c r="L5" s="17"/>
      <c r="M5" s="10"/>
      <c r="N5" s="10"/>
      <c r="O5" s="10"/>
      <c r="P5" s="10"/>
      <c r="Q5" s="10"/>
      <c r="R5" s="10"/>
      <c r="S5" s="10"/>
      <c r="T5" s="10"/>
      <c r="U5" s="10"/>
      <c r="V5" s="10"/>
      <c r="W5" s="10"/>
      <c r="X5" s="52"/>
    </row>
    <row r="6" spans="1:24" s="9" customFormat="1" ht="45.75" customHeight="1" x14ac:dyDescent="0.25">
      <c r="A6" s="33" t="s">
        <v>446</v>
      </c>
      <c r="B6" s="14" t="s">
        <v>415</v>
      </c>
      <c r="C6" s="141" t="s">
        <v>522</v>
      </c>
      <c r="D6" s="142"/>
      <c r="E6" s="142"/>
      <c r="F6" s="142"/>
      <c r="G6" s="142"/>
      <c r="H6" s="142"/>
      <c r="I6" s="142"/>
      <c r="J6" s="142"/>
      <c r="K6" s="142"/>
      <c r="L6" s="143"/>
      <c r="M6" s="13" t="s">
        <v>521</v>
      </c>
      <c r="N6" s="144" t="s">
        <v>520</v>
      </c>
      <c r="O6" s="145"/>
      <c r="P6" s="145"/>
      <c r="Q6" s="145"/>
      <c r="R6" s="145"/>
      <c r="S6" s="145"/>
      <c r="T6" s="145"/>
      <c r="U6" s="145"/>
      <c r="V6" s="145"/>
      <c r="W6" s="146"/>
      <c r="X6" s="53" t="s">
        <v>443</v>
      </c>
    </row>
    <row r="7" spans="1:24" s="6" customFormat="1" ht="6.95" customHeight="1" x14ac:dyDescent="0.25">
      <c r="A7" s="34"/>
      <c r="B7" s="5"/>
      <c r="C7" s="17"/>
      <c r="D7" s="17"/>
      <c r="E7" s="17"/>
      <c r="F7" s="17"/>
      <c r="G7" s="17"/>
      <c r="H7" s="17"/>
      <c r="I7" s="17"/>
      <c r="J7" s="17"/>
      <c r="K7" s="17"/>
      <c r="L7" s="17"/>
      <c r="M7" s="10"/>
      <c r="N7" s="8"/>
      <c r="O7" s="8"/>
      <c r="P7" s="8"/>
      <c r="Q7" s="8"/>
      <c r="R7" s="8"/>
      <c r="S7" s="8"/>
      <c r="T7" s="8"/>
      <c r="U7" s="8"/>
      <c r="V7" s="8"/>
      <c r="W7" s="8"/>
      <c r="X7" s="54"/>
    </row>
    <row r="8" spans="1:24" ht="28.5" customHeight="1" x14ac:dyDescent="0.25">
      <c r="A8" s="155" t="s">
        <v>445</v>
      </c>
      <c r="B8" s="156">
        <f>COUNTA(B12:B201)</f>
        <v>190</v>
      </c>
      <c r="C8" s="157">
        <f t="shared" ref="C8:X8" si="0">COUNT(C12:C201)</f>
        <v>186</v>
      </c>
      <c r="D8" s="157">
        <f t="shared" si="0"/>
        <v>187</v>
      </c>
      <c r="E8" s="157">
        <f t="shared" si="0"/>
        <v>188</v>
      </c>
      <c r="F8" s="157">
        <f t="shared" si="0"/>
        <v>187</v>
      </c>
      <c r="G8" s="157">
        <f t="shared" si="0"/>
        <v>186</v>
      </c>
      <c r="H8" s="157">
        <f t="shared" si="0"/>
        <v>186</v>
      </c>
      <c r="I8" s="157">
        <f t="shared" si="0"/>
        <v>185</v>
      </c>
      <c r="J8" s="157">
        <f t="shared" si="0"/>
        <v>180</v>
      </c>
      <c r="K8" s="157">
        <f t="shared" si="0"/>
        <v>167</v>
      </c>
      <c r="L8" s="157">
        <f t="shared" si="0"/>
        <v>0</v>
      </c>
      <c r="M8" s="158">
        <f t="shared" si="0"/>
        <v>188</v>
      </c>
      <c r="N8" s="157">
        <f t="shared" si="0"/>
        <v>190</v>
      </c>
      <c r="O8" s="157">
        <f t="shared" si="0"/>
        <v>190</v>
      </c>
      <c r="P8" s="157">
        <f t="shared" si="0"/>
        <v>190</v>
      </c>
      <c r="Q8" s="157">
        <f t="shared" si="0"/>
        <v>190</v>
      </c>
      <c r="R8" s="157">
        <f t="shared" si="0"/>
        <v>190</v>
      </c>
      <c r="S8" s="157">
        <f t="shared" si="0"/>
        <v>190</v>
      </c>
      <c r="T8" s="157">
        <f t="shared" si="0"/>
        <v>190</v>
      </c>
      <c r="U8" s="157">
        <f t="shared" si="0"/>
        <v>190</v>
      </c>
      <c r="V8" s="157">
        <f t="shared" si="0"/>
        <v>190</v>
      </c>
      <c r="W8" s="157">
        <f t="shared" si="0"/>
        <v>0</v>
      </c>
      <c r="X8" s="158">
        <f t="shared" si="0"/>
        <v>190</v>
      </c>
    </row>
    <row r="9" spans="1:24" s="6" customFormat="1" ht="6.95" customHeight="1" x14ac:dyDescent="0.25">
      <c r="A9" s="35"/>
      <c r="B9" s="4"/>
      <c r="C9" s="17"/>
      <c r="D9" s="17"/>
      <c r="E9" s="17"/>
      <c r="F9" s="17"/>
      <c r="G9" s="17"/>
      <c r="H9" s="17"/>
      <c r="I9" s="17"/>
      <c r="J9" s="17"/>
      <c r="K9" s="17"/>
      <c r="L9" s="17"/>
      <c r="M9" s="10"/>
      <c r="N9" s="7"/>
      <c r="O9" s="7"/>
      <c r="P9" s="7"/>
      <c r="Q9" s="7"/>
      <c r="R9" s="7"/>
      <c r="S9" s="7"/>
      <c r="T9" s="7"/>
      <c r="U9" s="7"/>
      <c r="V9" s="7"/>
      <c r="W9" s="7"/>
      <c r="X9" s="55"/>
    </row>
    <row r="10" spans="1:24" ht="30" customHeight="1" x14ac:dyDescent="0.25">
      <c r="A10" s="46" t="s">
        <v>300</v>
      </c>
      <c r="B10" s="47"/>
      <c r="C10" s="43">
        <v>2006</v>
      </c>
      <c r="D10" s="40">
        <v>2007</v>
      </c>
      <c r="E10" s="40">
        <v>2008</v>
      </c>
      <c r="F10" s="40">
        <v>2009</v>
      </c>
      <c r="G10" s="40">
        <v>2010</v>
      </c>
      <c r="H10" s="40">
        <v>2011</v>
      </c>
      <c r="I10" s="40">
        <v>2012</v>
      </c>
      <c r="J10" s="40">
        <v>2013</v>
      </c>
      <c r="K10" s="40">
        <v>2014</v>
      </c>
      <c r="L10" s="40">
        <v>2015</v>
      </c>
      <c r="M10" s="45" t="s">
        <v>435</v>
      </c>
      <c r="N10" s="43">
        <v>2006</v>
      </c>
      <c r="O10" s="40">
        <v>2007</v>
      </c>
      <c r="P10" s="40">
        <v>2008</v>
      </c>
      <c r="Q10" s="40">
        <v>2009</v>
      </c>
      <c r="R10" s="40">
        <v>2010</v>
      </c>
      <c r="S10" s="40">
        <v>2011</v>
      </c>
      <c r="T10" s="40">
        <v>2012</v>
      </c>
      <c r="U10" s="40">
        <v>2013</v>
      </c>
      <c r="V10" s="40">
        <v>2014</v>
      </c>
      <c r="W10" s="44">
        <v>2015</v>
      </c>
      <c r="X10" s="45" t="s">
        <v>444</v>
      </c>
    </row>
    <row r="11" spans="1:24" s="6" customFormat="1" ht="6.95" customHeight="1" x14ac:dyDescent="0.25">
      <c r="A11" s="32"/>
      <c r="B11" s="10"/>
      <c r="C11" s="18"/>
      <c r="D11" s="18"/>
      <c r="E11" s="18"/>
      <c r="F11" s="18"/>
      <c r="G11" s="18"/>
      <c r="H11" s="18"/>
      <c r="I11" s="18"/>
      <c r="J11" s="18"/>
      <c r="K11" s="18"/>
      <c r="L11" s="18"/>
      <c r="M11" s="1"/>
      <c r="N11" s="19"/>
      <c r="O11" s="19"/>
      <c r="P11" s="19"/>
      <c r="Q11" s="19"/>
      <c r="R11" s="19"/>
      <c r="S11" s="19"/>
      <c r="T11" s="19"/>
      <c r="U11" s="19"/>
      <c r="V11" s="19"/>
      <c r="W11" s="19"/>
      <c r="X11" s="52"/>
    </row>
    <row r="12" spans="1:24" ht="20.100000000000001" customHeight="1" x14ac:dyDescent="0.25">
      <c r="A12" s="36" t="s">
        <v>334</v>
      </c>
      <c r="B12" s="11" t="s">
        <v>254</v>
      </c>
      <c r="C12" s="104">
        <v>7100000000</v>
      </c>
      <c r="D12" s="105">
        <v>9900000000</v>
      </c>
      <c r="E12" s="105">
        <v>10000000000</v>
      </c>
      <c r="F12" s="105">
        <v>13000000000</v>
      </c>
      <c r="G12" s="105">
        <v>16000000000</v>
      </c>
      <c r="H12" s="105">
        <v>18000000000</v>
      </c>
      <c r="I12" s="105">
        <v>22000000000</v>
      </c>
      <c r="J12" s="105">
        <v>22000000000</v>
      </c>
      <c r="K12" s="105">
        <v>21000000000</v>
      </c>
      <c r="L12" s="22" t="s">
        <v>450</v>
      </c>
      <c r="M12" s="23">
        <f t="shared" ref="M12:M75" si="1">IF(SUM(C12:L12)=0,"",(SUM(C12:L12))/(COUNT(C12:L12)))</f>
        <v>15444444444.444445</v>
      </c>
      <c r="N12" s="48">
        <v>25000000</v>
      </c>
      <c r="O12" s="49">
        <v>26000000</v>
      </c>
      <c r="P12" s="49">
        <v>27000000</v>
      </c>
      <c r="Q12" s="49">
        <v>27000000</v>
      </c>
      <c r="R12" s="49">
        <v>28000000</v>
      </c>
      <c r="S12" s="49">
        <v>29000000</v>
      </c>
      <c r="T12" s="49">
        <v>30000000</v>
      </c>
      <c r="U12" s="49">
        <v>31000000</v>
      </c>
      <c r="V12" s="49">
        <v>32000000</v>
      </c>
      <c r="W12" s="50" t="s">
        <v>450</v>
      </c>
      <c r="X12" s="44">
        <f t="shared" ref="X12:X75" si="2">IF(SUM(N12:W12)=0,"",(SUM(N12:W12))/(COUNT(N12:W12)))</f>
        <v>28333333.333333332</v>
      </c>
    </row>
    <row r="13" spans="1:24" ht="20.100000000000001" customHeight="1" x14ac:dyDescent="0.25">
      <c r="A13" s="36" t="s">
        <v>296</v>
      </c>
      <c r="B13" s="11" t="s">
        <v>115</v>
      </c>
      <c r="C13" s="104">
        <v>9300000000</v>
      </c>
      <c r="D13" s="105">
        <v>11000000000</v>
      </c>
      <c r="E13" s="105">
        <v>13000000000</v>
      </c>
      <c r="F13" s="105">
        <v>12000000000</v>
      </c>
      <c r="G13" s="105">
        <v>12000000000</v>
      </c>
      <c r="H13" s="105">
        <v>13000000000</v>
      </c>
      <c r="I13" s="105">
        <v>12000000000</v>
      </c>
      <c r="J13" s="105">
        <v>13000000000</v>
      </c>
      <c r="K13" s="105">
        <v>13000000000</v>
      </c>
      <c r="L13" s="22" t="s">
        <v>450</v>
      </c>
      <c r="M13" s="23">
        <f t="shared" si="1"/>
        <v>12033333333.333334</v>
      </c>
      <c r="N13" s="48">
        <v>3000000</v>
      </c>
      <c r="O13" s="49">
        <v>3000000</v>
      </c>
      <c r="P13" s="49">
        <v>2900000</v>
      </c>
      <c r="Q13" s="49">
        <v>2900000</v>
      </c>
      <c r="R13" s="49">
        <v>2900000</v>
      </c>
      <c r="S13" s="49">
        <v>2900000</v>
      </c>
      <c r="T13" s="49">
        <v>2900000</v>
      </c>
      <c r="U13" s="49">
        <v>2900000</v>
      </c>
      <c r="V13" s="49">
        <v>2900000</v>
      </c>
      <c r="W13" s="50" t="s">
        <v>450</v>
      </c>
      <c r="X13" s="44">
        <f t="shared" si="2"/>
        <v>2922222.222222222</v>
      </c>
    </row>
    <row r="14" spans="1:24" ht="20.100000000000001" customHeight="1" x14ac:dyDescent="0.25">
      <c r="A14" s="36" t="s">
        <v>136</v>
      </c>
      <c r="B14" s="11" t="s">
        <v>248</v>
      </c>
      <c r="C14" s="104">
        <v>110000000000</v>
      </c>
      <c r="D14" s="105">
        <v>130000000000</v>
      </c>
      <c r="E14" s="105">
        <v>170000000000</v>
      </c>
      <c r="F14" s="105">
        <v>140000000000</v>
      </c>
      <c r="G14" s="105">
        <v>160000000000</v>
      </c>
      <c r="H14" s="105">
        <v>200000000000</v>
      </c>
      <c r="I14" s="105">
        <v>210000000000</v>
      </c>
      <c r="J14" s="105">
        <v>210000000000</v>
      </c>
      <c r="K14" s="105">
        <v>210000000000</v>
      </c>
      <c r="L14" s="22" t="s">
        <v>450</v>
      </c>
      <c r="M14" s="23">
        <f t="shared" si="1"/>
        <v>171111111111.11111</v>
      </c>
      <c r="N14" s="48">
        <v>34000000</v>
      </c>
      <c r="O14" s="49">
        <v>34000000</v>
      </c>
      <c r="P14" s="49">
        <v>35000000</v>
      </c>
      <c r="Q14" s="49">
        <v>35000000</v>
      </c>
      <c r="R14" s="49">
        <v>36000000</v>
      </c>
      <c r="S14" s="49">
        <v>37000000</v>
      </c>
      <c r="T14" s="49">
        <v>37000000</v>
      </c>
      <c r="U14" s="49">
        <v>38000000</v>
      </c>
      <c r="V14" s="49">
        <v>39000000</v>
      </c>
      <c r="W14" s="50" t="s">
        <v>450</v>
      </c>
      <c r="X14" s="44">
        <f t="shared" si="2"/>
        <v>36111111.111111112</v>
      </c>
    </row>
    <row r="15" spans="1:24" ht="20.100000000000001" customHeight="1" x14ac:dyDescent="0.25">
      <c r="A15" s="36" t="s">
        <v>298</v>
      </c>
      <c r="B15" s="11" t="s">
        <v>150</v>
      </c>
      <c r="C15" s="104">
        <v>3500000000</v>
      </c>
      <c r="D15" s="105">
        <v>4000000000</v>
      </c>
      <c r="E15" s="105">
        <v>4000000000</v>
      </c>
      <c r="F15" s="105">
        <v>3600000000</v>
      </c>
      <c r="G15" s="105">
        <v>3300000000</v>
      </c>
      <c r="H15" s="105">
        <v>3400000000</v>
      </c>
      <c r="I15" s="105">
        <v>3100000000</v>
      </c>
      <c r="J15" s="105">
        <v>3200000000</v>
      </c>
      <c r="K15" s="105" t="s">
        <v>450</v>
      </c>
      <c r="L15" s="22" t="s">
        <v>450</v>
      </c>
      <c r="M15" s="23">
        <f t="shared" si="1"/>
        <v>3512500000</v>
      </c>
      <c r="N15" s="48">
        <v>83373</v>
      </c>
      <c r="O15" s="49">
        <v>84878</v>
      </c>
      <c r="P15" s="49">
        <v>85616</v>
      </c>
      <c r="Q15" s="49">
        <v>85474</v>
      </c>
      <c r="R15" s="49">
        <v>84419</v>
      </c>
      <c r="S15" s="49">
        <v>82326</v>
      </c>
      <c r="T15" s="49">
        <v>79316</v>
      </c>
      <c r="U15" s="49">
        <v>75902</v>
      </c>
      <c r="V15" s="49">
        <v>72786</v>
      </c>
      <c r="W15" s="50" t="s">
        <v>450</v>
      </c>
      <c r="X15" s="44">
        <f t="shared" si="2"/>
        <v>81565.555555555562</v>
      </c>
    </row>
    <row r="16" spans="1:24" ht="20.100000000000001" customHeight="1" x14ac:dyDescent="0.25">
      <c r="A16" s="36" t="s">
        <v>31</v>
      </c>
      <c r="B16" s="11" t="s">
        <v>275</v>
      </c>
      <c r="C16" s="104">
        <v>46000000000</v>
      </c>
      <c r="D16" s="105">
        <v>58000000000</v>
      </c>
      <c r="E16" s="105">
        <v>75000000000</v>
      </c>
      <c r="F16" s="105">
        <v>66000000000</v>
      </c>
      <c r="G16" s="105">
        <v>75000000000</v>
      </c>
      <c r="H16" s="105">
        <v>100000000000</v>
      </c>
      <c r="I16" s="105">
        <v>120000000000</v>
      </c>
      <c r="J16" s="105">
        <v>130000000000</v>
      </c>
      <c r="K16" s="105" t="s">
        <v>450</v>
      </c>
      <c r="L16" s="22" t="s">
        <v>450</v>
      </c>
      <c r="M16" s="23">
        <f t="shared" si="1"/>
        <v>83750000000</v>
      </c>
      <c r="N16" s="48">
        <v>19000000</v>
      </c>
      <c r="O16" s="49">
        <v>19000000</v>
      </c>
      <c r="P16" s="49">
        <v>20000000</v>
      </c>
      <c r="Q16" s="49">
        <v>21000000</v>
      </c>
      <c r="R16" s="49">
        <v>21000000</v>
      </c>
      <c r="S16" s="49">
        <v>22000000</v>
      </c>
      <c r="T16" s="49">
        <v>23000000</v>
      </c>
      <c r="U16" s="49">
        <v>23000000</v>
      </c>
      <c r="V16" s="49">
        <v>24000000</v>
      </c>
      <c r="W16" s="50" t="s">
        <v>450</v>
      </c>
      <c r="X16" s="44">
        <f t="shared" si="2"/>
        <v>21333333.333333332</v>
      </c>
    </row>
    <row r="17" spans="1:24" ht="20.100000000000001" customHeight="1" x14ac:dyDescent="0.25">
      <c r="A17" s="36" t="s">
        <v>157</v>
      </c>
      <c r="B17" s="11" t="s">
        <v>152</v>
      </c>
      <c r="C17" s="104">
        <v>1100000000</v>
      </c>
      <c r="D17" s="105">
        <v>1200000000</v>
      </c>
      <c r="E17" s="105">
        <v>1300000000</v>
      </c>
      <c r="F17" s="105">
        <v>1200000000</v>
      </c>
      <c r="G17" s="105">
        <v>1100000000</v>
      </c>
      <c r="H17" s="105">
        <v>1100000000</v>
      </c>
      <c r="I17" s="105">
        <v>1200000000</v>
      </c>
      <c r="J17" s="105">
        <v>1200000000</v>
      </c>
      <c r="K17" s="105">
        <v>1200000000</v>
      </c>
      <c r="L17" s="22" t="s">
        <v>450</v>
      </c>
      <c r="M17" s="23">
        <f t="shared" si="1"/>
        <v>1177777777.7777777</v>
      </c>
      <c r="N17" s="48">
        <v>83467</v>
      </c>
      <c r="O17" s="49">
        <v>84397</v>
      </c>
      <c r="P17" s="49">
        <v>85350</v>
      </c>
      <c r="Q17" s="49">
        <v>86300</v>
      </c>
      <c r="R17" s="49">
        <v>87233</v>
      </c>
      <c r="S17" s="49">
        <v>88152</v>
      </c>
      <c r="T17" s="49">
        <v>89069</v>
      </c>
      <c r="U17" s="49">
        <v>89985</v>
      </c>
      <c r="V17" s="49">
        <v>90900</v>
      </c>
      <c r="W17" s="50" t="s">
        <v>450</v>
      </c>
      <c r="X17" s="44">
        <f t="shared" si="2"/>
        <v>87205.888888888891</v>
      </c>
    </row>
    <row r="18" spans="1:24" ht="20.100000000000001" customHeight="1" x14ac:dyDescent="0.25">
      <c r="A18" s="36" t="s">
        <v>161</v>
      </c>
      <c r="B18" s="11" t="s">
        <v>137</v>
      </c>
      <c r="C18" s="104">
        <v>260000000000</v>
      </c>
      <c r="D18" s="105">
        <v>320000000000</v>
      </c>
      <c r="E18" s="105">
        <v>400000000000</v>
      </c>
      <c r="F18" s="105">
        <v>370000000000</v>
      </c>
      <c r="G18" s="105">
        <v>450000000000</v>
      </c>
      <c r="H18" s="105">
        <v>550000000000</v>
      </c>
      <c r="I18" s="105">
        <v>590000000000</v>
      </c>
      <c r="J18" s="105">
        <v>600000000000</v>
      </c>
      <c r="K18" s="105">
        <v>530000000000</v>
      </c>
      <c r="L18" s="22" t="s">
        <v>450</v>
      </c>
      <c r="M18" s="23">
        <f t="shared" si="1"/>
        <v>452222222222.22223</v>
      </c>
      <c r="N18" s="48">
        <v>40000000</v>
      </c>
      <c r="O18" s="49">
        <v>40000000</v>
      </c>
      <c r="P18" s="49">
        <v>40000000</v>
      </c>
      <c r="Q18" s="49">
        <v>41000000</v>
      </c>
      <c r="R18" s="49">
        <v>41000000</v>
      </c>
      <c r="S18" s="49">
        <v>42000000</v>
      </c>
      <c r="T18" s="49">
        <v>42000000</v>
      </c>
      <c r="U18" s="49">
        <v>43000000</v>
      </c>
      <c r="V18" s="49">
        <v>43000000</v>
      </c>
      <c r="W18" s="50" t="s">
        <v>450</v>
      </c>
      <c r="X18" s="44">
        <f t="shared" si="2"/>
        <v>41333333.333333336</v>
      </c>
    </row>
    <row r="19" spans="1:24" ht="20.100000000000001" customHeight="1" x14ac:dyDescent="0.25">
      <c r="A19" s="36" t="s">
        <v>172</v>
      </c>
      <c r="B19" s="11" t="s">
        <v>104</v>
      </c>
      <c r="C19" s="104">
        <v>6700000000</v>
      </c>
      <c r="D19" s="105">
        <v>9700000000</v>
      </c>
      <c r="E19" s="105">
        <v>12000000000</v>
      </c>
      <c r="F19" s="105">
        <v>9000000000</v>
      </c>
      <c r="G19" s="105">
        <v>9700000000</v>
      </c>
      <c r="H19" s="105">
        <v>11000000000</v>
      </c>
      <c r="I19" s="105">
        <v>11000000000</v>
      </c>
      <c r="J19" s="105">
        <v>12000000000</v>
      </c>
      <c r="K19" s="105">
        <v>12000000000</v>
      </c>
      <c r="L19" s="22" t="s">
        <v>450</v>
      </c>
      <c r="M19" s="23">
        <f t="shared" si="1"/>
        <v>10344444444.444445</v>
      </c>
      <c r="N19" s="48">
        <v>3000000</v>
      </c>
      <c r="O19" s="49">
        <v>3000000</v>
      </c>
      <c r="P19" s="49">
        <v>3000000</v>
      </c>
      <c r="Q19" s="49">
        <v>3000000</v>
      </c>
      <c r="R19" s="49">
        <v>3000000</v>
      </c>
      <c r="S19" s="49">
        <v>3000000</v>
      </c>
      <c r="T19" s="49">
        <v>3000000</v>
      </c>
      <c r="U19" s="49">
        <v>3000000</v>
      </c>
      <c r="V19" s="49">
        <v>3000000</v>
      </c>
      <c r="W19" s="50" t="s">
        <v>450</v>
      </c>
      <c r="X19" s="44">
        <f t="shared" si="2"/>
        <v>3000000</v>
      </c>
    </row>
    <row r="20" spans="1:24" ht="20.100000000000001" customHeight="1" x14ac:dyDescent="0.25">
      <c r="A20" s="36" t="s">
        <v>404</v>
      </c>
      <c r="B20" s="11" t="s">
        <v>52</v>
      </c>
      <c r="C20" s="104" t="s">
        <v>450</v>
      </c>
      <c r="D20" s="105" t="s">
        <v>450</v>
      </c>
      <c r="E20" s="105" t="s">
        <v>450</v>
      </c>
      <c r="F20" s="105" t="s">
        <v>450</v>
      </c>
      <c r="G20" s="105" t="s">
        <v>450</v>
      </c>
      <c r="H20" s="105" t="s">
        <v>450</v>
      </c>
      <c r="I20" s="105" t="s">
        <v>450</v>
      </c>
      <c r="J20" s="105" t="s">
        <v>450</v>
      </c>
      <c r="K20" s="105" t="s">
        <v>450</v>
      </c>
      <c r="L20" s="22" t="s">
        <v>450</v>
      </c>
      <c r="M20" s="23" t="str">
        <f t="shared" si="1"/>
        <v/>
      </c>
      <c r="N20" s="48">
        <v>100830</v>
      </c>
      <c r="O20" s="49">
        <v>101218</v>
      </c>
      <c r="P20" s="49">
        <v>101342</v>
      </c>
      <c r="Q20" s="49">
        <v>101416</v>
      </c>
      <c r="R20" s="49">
        <v>101597</v>
      </c>
      <c r="S20" s="49">
        <v>101936</v>
      </c>
      <c r="T20" s="49">
        <v>102393</v>
      </c>
      <c r="U20" s="49">
        <v>102921</v>
      </c>
      <c r="V20" s="49">
        <v>103441</v>
      </c>
      <c r="W20" s="50" t="s">
        <v>450</v>
      </c>
      <c r="X20" s="44">
        <f t="shared" si="2"/>
        <v>101899.33333333333</v>
      </c>
    </row>
    <row r="21" spans="1:24" ht="20.100000000000001" customHeight="1" x14ac:dyDescent="0.25">
      <c r="A21" s="36" t="s">
        <v>348</v>
      </c>
      <c r="B21" s="11" t="s">
        <v>357</v>
      </c>
      <c r="C21" s="104">
        <v>720000000000</v>
      </c>
      <c r="D21" s="105">
        <v>810000000000</v>
      </c>
      <c r="E21" s="105">
        <v>1000000000000</v>
      </c>
      <c r="F21" s="105">
        <v>890000000000</v>
      </c>
      <c r="G21" s="105">
        <v>1100000000000</v>
      </c>
      <c r="H21" s="105">
        <v>1300000000000</v>
      </c>
      <c r="I21" s="105">
        <v>1500000000000</v>
      </c>
      <c r="J21" s="105">
        <v>1500000000000</v>
      </c>
      <c r="K21" s="105">
        <v>1400000000000</v>
      </c>
      <c r="L21" s="22" t="s">
        <v>450</v>
      </c>
      <c r="M21" s="23">
        <f t="shared" si="1"/>
        <v>1135555555555.5557</v>
      </c>
      <c r="N21" s="48">
        <v>21000000</v>
      </c>
      <c r="O21" s="49">
        <v>21000000</v>
      </c>
      <c r="P21" s="49">
        <v>21000000</v>
      </c>
      <c r="Q21" s="49">
        <v>22000000</v>
      </c>
      <c r="R21" s="49">
        <v>22000000</v>
      </c>
      <c r="S21" s="49">
        <v>22000000</v>
      </c>
      <c r="T21" s="49">
        <v>23000000</v>
      </c>
      <c r="U21" s="49">
        <v>23000000</v>
      </c>
      <c r="V21" s="49">
        <v>23000000</v>
      </c>
      <c r="W21" s="50" t="s">
        <v>450</v>
      </c>
      <c r="X21" s="44">
        <f t="shared" si="2"/>
        <v>22000000</v>
      </c>
    </row>
    <row r="22" spans="1:24" ht="20.100000000000001" customHeight="1" x14ac:dyDescent="0.25">
      <c r="A22" s="36" t="s">
        <v>206</v>
      </c>
      <c r="B22" s="11" t="s">
        <v>252</v>
      </c>
      <c r="C22" s="104">
        <v>340000000000</v>
      </c>
      <c r="D22" s="105">
        <v>390000000000</v>
      </c>
      <c r="E22" s="105">
        <v>430000000000</v>
      </c>
      <c r="F22" s="105">
        <v>400000000000</v>
      </c>
      <c r="G22" s="105">
        <v>390000000000</v>
      </c>
      <c r="H22" s="105">
        <v>430000000000</v>
      </c>
      <c r="I22" s="105">
        <v>410000000000</v>
      </c>
      <c r="J22" s="105">
        <v>430000000000</v>
      </c>
      <c r="K22" s="105">
        <v>430000000000</v>
      </c>
      <c r="L22" s="22" t="s">
        <v>450</v>
      </c>
      <c r="M22" s="23">
        <f t="shared" si="1"/>
        <v>405555555555.55554</v>
      </c>
      <c r="N22" s="48">
        <v>8300000</v>
      </c>
      <c r="O22" s="49">
        <v>8300000</v>
      </c>
      <c r="P22" s="49">
        <v>8300000</v>
      </c>
      <c r="Q22" s="49">
        <v>8300000</v>
      </c>
      <c r="R22" s="49">
        <v>8400000</v>
      </c>
      <c r="S22" s="49">
        <v>8400000</v>
      </c>
      <c r="T22" s="49">
        <v>8400000</v>
      </c>
      <c r="U22" s="49">
        <v>8500000</v>
      </c>
      <c r="V22" s="49">
        <v>8500000</v>
      </c>
      <c r="W22" s="50" t="s">
        <v>450</v>
      </c>
      <c r="X22" s="44">
        <f t="shared" si="2"/>
        <v>8377777.777777778</v>
      </c>
    </row>
    <row r="23" spans="1:24" ht="20.100000000000001" customHeight="1" x14ac:dyDescent="0.25">
      <c r="A23" s="36" t="s">
        <v>368</v>
      </c>
      <c r="B23" s="11" t="s">
        <v>146</v>
      </c>
      <c r="C23" s="104">
        <v>18000000000</v>
      </c>
      <c r="D23" s="105">
        <v>28000000000</v>
      </c>
      <c r="E23" s="105">
        <v>44000000000</v>
      </c>
      <c r="F23" s="105">
        <v>41000000000</v>
      </c>
      <c r="G23" s="105">
        <v>49000000000</v>
      </c>
      <c r="H23" s="105">
        <v>61000000000</v>
      </c>
      <c r="I23" s="105">
        <v>63000000000</v>
      </c>
      <c r="J23" s="105">
        <v>69000000000</v>
      </c>
      <c r="K23" s="105">
        <v>73000000000</v>
      </c>
      <c r="L23" s="22" t="s">
        <v>450</v>
      </c>
      <c r="M23" s="23">
        <f t="shared" si="1"/>
        <v>49555555555.555557</v>
      </c>
      <c r="N23" s="48">
        <v>8500000</v>
      </c>
      <c r="O23" s="49">
        <v>8600000</v>
      </c>
      <c r="P23" s="49">
        <v>8800000</v>
      </c>
      <c r="Q23" s="49">
        <v>8900000</v>
      </c>
      <c r="R23" s="49">
        <v>9100000</v>
      </c>
      <c r="S23" s="49">
        <v>9200000</v>
      </c>
      <c r="T23" s="49">
        <v>9300000</v>
      </c>
      <c r="U23" s="49">
        <v>9400000</v>
      </c>
      <c r="V23" s="49">
        <v>9500000</v>
      </c>
      <c r="W23" s="50" t="s">
        <v>450</v>
      </c>
      <c r="X23" s="44">
        <f t="shared" si="2"/>
        <v>9033333.333333334</v>
      </c>
    </row>
    <row r="24" spans="1:24" ht="20.100000000000001" customHeight="1" x14ac:dyDescent="0.25">
      <c r="A24" s="36" t="s">
        <v>253</v>
      </c>
      <c r="B24" s="11" t="s">
        <v>250</v>
      </c>
      <c r="C24" s="104">
        <v>7700000000</v>
      </c>
      <c r="D24" s="105">
        <v>8100000000</v>
      </c>
      <c r="E24" s="105">
        <v>8200000000</v>
      </c>
      <c r="F24" s="105">
        <v>7700000000</v>
      </c>
      <c r="G24" s="105">
        <v>7700000000</v>
      </c>
      <c r="H24" s="105">
        <v>7700000000</v>
      </c>
      <c r="I24" s="105">
        <v>8000000000</v>
      </c>
      <c r="J24" s="105">
        <v>8100000000</v>
      </c>
      <c r="K24" s="105">
        <v>8100000000</v>
      </c>
      <c r="L24" s="22" t="s">
        <v>450</v>
      </c>
      <c r="M24" s="23">
        <f t="shared" si="1"/>
        <v>7922222222.2222223</v>
      </c>
      <c r="N24" s="48">
        <v>335801</v>
      </c>
      <c r="O24" s="49">
        <v>342259</v>
      </c>
      <c r="P24" s="49">
        <v>348587</v>
      </c>
      <c r="Q24" s="49">
        <v>354780</v>
      </c>
      <c r="R24" s="49">
        <v>360830</v>
      </c>
      <c r="S24" s="49">
        <v>366711</v>
      </c>
      <c r="T24" s="49">
        <v>372388</v>
      </c>
      <c r="U24" s="49">
        <v>377841</v>
      </c>
      <c r="V24" s="49">
        <v>383054</v>
      </c>
      <c r="W24" s="50" t="s">
        <v>450</v>
      </c>
      <c r="X24" s="44">
        <f t="shared" si="2"/>
        <v>360250.11111111112</v>
      </c>
    </row>
    <row r="25" spans="1:24" ht="20.100000000000001" customHeight="1" x14ac:dyDescent="0.25">
      <c r="A25" s="36" t="s">
        <v>370</v>
      </c>
      <c r="B25" s="11" t="s">
        <v>184</v>
      </c>
      <c r="C25" s="104">
        <v>18000000000</v>
      </c>
      <c r="D25" s="105">
        <v>21000000000</v>
      </c>
      <c r="E25" s="105">
        <v>25000000000</v>
      </c>
      <c r="F25" s="105">
        <v>21000000000</v>
      </c>
      <c r="G25" s="105">
        <v>23000000000</v>
      </c>
      <c r="H25" s="105">
        <v>25000000000</v>
      </c>
      <c r="I25" s="105">
        <v>27000000000</v>
      </c>
      <c r="J25" s="105">
        <v>29000000000</v>
      </c>
      <c r="K25" s="105" t="s">
        <v>450</v>
      </c>
      <c r="L25" s="22" t="s">
        <v>450</v>
      </c>
      <c r="M25" s="23">
        <f t="shared" si="1"/>
        <v>23625000000</v>
      </c>
      <c r="N25" s="48">
        <v>940808</v>
      </c>
      <c r="O25" s="49">
        <v>1000000</v>
      </c>
      <c r="P25" s="49">
        <v>1100000</v>
      </c>
      <c r="Q25" s="49">
        <v>1200000</v>
      </c>
      <c r="R25" s="49">
        <v>1300000</v>
      </c>
      <c r="S25" s="49">
        <v>1300000</v>
      </c>
      <c r="T25" s="49">
        <v>1300000</v>
      </c>
      <c r="U25" s="49">
        <v>1300000</v>
      </c>
      <c r="V25" s="49">
        <v>1400000</v>
      </c>
      <c r="W25" s="50" t="s">
        <v>450</v>
      </c>
      <c r="X25" s="44">
        <f t="shared" si="2"/>
        <v>1204534.2222222222</v>
      </c>
    </row>
    <row r="26" spans="1:24" ht="20.100000000000001" customHeight="1" x14ac:dyDescent="0.25">
      <c r="A26" s="36" t="s">
        <v>325</v>
      </c>
      <c r="B26" s="11" t="s">
        <v>201</v>
      </c>
      <c r="C26" s="104">
        <v>76000000000</v>
      </c>
      <c r="D26" s="105">
        <v>85000000000</v>
      </c>
      <c r="E26" s="105">
        <v>99000000000</v>
      </c>
      <c r="F26" s="105">
        <v>110000000000</v>
      </c>
      <c r="G26" s="105">
        <v>120000000000</v>
      </c>
      <c r="H26" s="105">
        <v>140000000000</v>
      </c>
      <c r="I26" s="105">
        <v>140000000000</v>
      </c>
      <c r="J26" s="105">
        <v>160000000000</v>
      </c>
      <c r="K26" s="105">
        <v>180000000000</v>
      </c>
      <c r="L26" s="22" t="s">
        <v>450</v>
      </c>
      <c r="M26" s="23">
        <f t="shared" si="1"/>
        <v>123333333333.33333</v>
      </c>
      <c r="N26" s="48">
        <v>140000000</v>
      </c>
      <c r="O26" s="49">
        <v>150000000</v>
      </c>
      <c r="P26" s="49">
        <v>150000000</v>
      </c>
      <c r="Q26" s="49">
        <v>150000000</v>
      </c>
      <c r="R26" s="49">
        <v>150000000</v>
      </c>
      <c r="S26" s="49">
        <v>150000000</v>
      </c>
      <c r="T26" s="49">
        <v>160000000</v>
      </c>
      <c r="U26" s="49">
        <v>160000000</v>
      </c>
      <c r="V26" s="49">
        <v>160000000</v>
      </c>
      <c r="W26" s="50" t="s">
        <v>450</v>
      </c>
      <c r="X26" s="44">
        <f t="shared" si="2"/>
        <v>152222222.22222221</v>
      </c>
    </row>
    <row r="27" spans="1:24" ht="20.100000000000001" customHeight="1" x14ac:dyDescent="0.25">
      <c r="A27" s="36" t="s">
        <v>171</v>
      </c>
      <c r="B27" s="11" t="s">
        <v>35</v>
      </c>
      <c r="C27" s="104">
        <v>4000000000</v>
      </c>
      <c r="D27" s="105">
        <v>4400000000</v>
      </c>
      <c r="E27" s="105">
        <v>4300000000</v>
      </c>
      <c r="F27" s="105">
        <v>4400000000</v>
      </c>
      <c r="G27" s="105">
        <v>4300000000</v>
      </c>
      <c r="H27" s="105">
        <v>4200000000</v>
      </c>
      <c r="I27" s="105">
        <v>4200000000</v>
      </c>
      <c r="J27" s="105" t="s">
        <v>450</v>
      </c>
      <c r="K27" s="105" t="s">
        <v>450</v>
      </c>
      <c r="L27" s="22" t="s">
        <v>450</v>
      </c>
      <c r="M27" s="23">
        <f t="shared" si="1"/>
        <v>4257142857.1428571</v>
      </c>
      <c r="N27" s="48">
        <v>275040</v>
      </c>
      <c r="O27" s="49">
        <v>276154</v>
      </c>
      <c r="P27" s="49">
        <v>277315</v>
      </c>
      <c r="Q27" s="49">
        <v>278466</v>
      </c>
      <c r="R27" s="49">
        <v>279566</v>
      </c>
      <c r="S27" s="49">
        <v>280602</v>
      </c>
      <c r="T27" s="49">
        <v>281580</v>
      </c>
      <c r="U27" s="49">
        <v>282503</v>
      </c>
      <c r="V27" s="49">
        <v>283380</v>
      </c>
      <c r="W27" s="50" t="s">
        <v>450</v>
      </c>
      <c r="X27" s="44">
        <f t="shared" si="2"/>
        <v>279400.66666666669</v>
      </c>
    </row>
    <row r="28" spans="1:24" ht="20.100000000000001" customHeight="1" x14ac:dyDescent="0.25">
      <c r="A28" s="36" t="s">
        <v>372</v>
      </c>
      <c r="B28" s="11" t="s">
        <v>388</v>
      </c>
      <c r="C28" s="104">
        <v>37000000000</v>
      </c>
      <c r="D28" s="105">
        <v>45000000000</v>
      </c>
      <c r="E28" s="105">
        <v>60000000000</v>
      </c>
      <c r="F28" s="105">
        <v>48000000000</v>
      </c>
      <c r="G28" s="105">
        <v>54000000000</v>
      </c>
      <c r="H28" s="105">
        <v>59000000000</v>
      </c>
      <c r="I28" s="105">
        <v>62000000000</v>
      </c>
      <c r="J28" s="105">
        <v>70000000000</v>
      </c>
      <c r="K28" s="105">
        <v>74000000000</v>
      </c>
      <c r="L28" s="22" t="s">
        <v>450</v>
      </c>
      <c r="M28" s="23">
        <f t="shared" si="1"/>
        <v>56555555555.555557</v>
      </c>
      <c r="N28" s="48">
        <v>9600000</v>
      </c>
      <c r="O28" s="49">
        <v>9600000</v>
      </c>
      <c r="P28" s="49">
        <v>9500000</v>
      </c>
      <c r="Q28" s="49">
        <v>9500000</v>
      </c>
      <c r="R28" s="49">
        <v>9500000</v>
      </c>
      <c r="S28" s="49">
        <v>9500000</v>
      </c>
      <c r="T28" s="49">
        <v>9500000</v>
      </c>
      <c r="U28" s="49">
        <v>9500000</v>
      </c>
      <c r="V28" s="49">
        <v>9500000</v>
      </c>
      <c r="W28" s="50" t="s">
        <v>450</v>
      </c>
      <c r="X28" s="44">
        <f t="shared" si="2"/>
        <v>9522222.222222222</v>
      </c>
    </row>
    <row r="29" spans="1:24" ht="20.100000000000001" customHeight="1" x14ac:dyDescent="0.25">
      <c r="A29" s="36" t="s">
        <v>380</v>
      </c>
      <c r="B29" s="11" t="s">
        <v>378</v>
      </c>
      <c r="C29" s="104">
        <v>420000000000</v>
      </c>
      <c r="D29" s="105">
        <v>480000000000</v>
      </c>
      <c r="E29" s="105">
        <v>530000000000</v>
      </c>
      <c r="F29" s="105">
        <v>490000000000</v>
      </c>
      <c r="G29" s="105">
        <v>500000000000</v>
      </c>
      <c r="H29" s="105">
        <v>530000000000</v>
      </c>
      <c r="I29" s="105">
        <v>510000000000</v>
      </c>
      <c r="J29" s="105">
        <v>530000000000</v>
      </c>
      <c r="K29" s="105">
        <v>540000000000</v>
      </c>
      <c r="L29" s="22" t="s">
        <v>450</v>
      </c>
      <c r="M29" s="23">
        <f t="shared" si="1"/>
        <v>503333333333.33331</v>
      </c>
      <c r="N29" s="48">
        <v>11000000</v>
      </c>
      <c r="O29" s="49">
        <v>11000000</v>
      </c>
      <c r="P29" s="49">
        <v>11000000</v>
      </c>
      <c r="Q29" s="49">
        <v>11000000</v>
      </c>
      <c r="R29" s="49">
        <v>11000000</v>
      </c>
      <c r="S29" s="49">
        <v>11000000</v>
      </c>
      <c r="T29" s="49">
        <v>11000000</v>
      </c>
      <c r="U29" s="49">
        <v>11000000</v>
      </c>
      <c r="V29" s="49">
        <v>11000000</v>
      </c>
      <c r="W29" s="50" t="s">
        <v>450</v>
      </c>
      <c r="X29" s="44">
        <f t="shared" si="2"/>
        <v>11000000</v>
      </c>
    </row>
    <row r="30" spans="1:24" ht="20.100000000000001" customHeight="1" x14ac:dyDescent="0.25">
      <c r="A30" s="36" t="s">
        <v>391</v>
      </c>
      <c r="B30" s="11" t="s">
        <v>318</v>
      </c>
      <c r="C30" s="104">
        <v>1100000000</v>
      </c>
      <c r="D30" s="105">
        <v>1100000000</v>
      </c>
      <c r="E30" s="105">
        <v>1200000000</v>
      </c>
      <c r="F30" s="105">
        <v>1200000000</v>
      </c>
      <c r="G30" s="105">
        <v>1300000000</v>
      </c>
      <c r="H30" s="105">
        <v>1400000000</v>
      </c>
      <c r="I30" s="105">
        <v>1500000000</v>
      </c>
      <c r="J30" s="105">
        <v>1500000000</v>
      </c>
      <c r="K30" s="105" t="s">
        <v>450</v>
      </c>
      <c r="L30" s="22" t="s">
        <v>450</v>
      </c>
      <c r="M30" s="23">
        <f t="shared" si="1"/>
        <v>1287500000</v>
      </c>
      <c r="N30" s="48">
        <v>290751</v>
      </c>
      <c r="O30" s="49">
        <v>298403</v>
      </c>
      <c r="P30" s="49">
        <v>306165</v>
      </c>
      <c r="Q30" s="49">
        <v>313925</v>
      </c>
      <c r="R30" s="49">
        <v>321609</v>
      </c>
      <c r="S30" s="49">
        <v>329193</v>
      </c>
      <c r="T30" s="49">
        <v>336707</v>
      </c>
      <c r="U30" s="49">
        <v>344193</v>
      </c>
      <c r="V30" s="49">
        <v>351706</v>
      </c>
      <c r="W30" s="50" t="s">
        <v>450</v>
      </c>
      <c r="X30" s="44">
        <f t="shared" si="2"/>
        <v>321405.77777777775</v>
      </c>
    </row>
    <row r="31" spans="1:24" ht="20.100000000000001" customHeight="1" x14ac:dyDescent="0.25">
      <c r="A31" s="36" t="s">
        <v>197</v>
      </c>
      <c r="B31" s="11" t="s">
        <v>340</v>
      </c>
      <c r="C31" s="104">
        <v>5100000000</v>
      </c>
      <c r="D31" s="105">
        <v>6000000000</v>
      </c>
      <c r="E31" s="105">
        <v>7100000000</v>
      </c>
      <c r="F31" s="105">
        <v>7100000000</v>
      </c>
      <c r="G31" s="105">
        <v>6900000000</v>
      </c>
      <c r="H31" s="105">
        <v>7800000000</v>
      </c>
      <c r="I31" s="105">
        <v>8100000000</v>
      </c>
      <c r="J31" s="105">
        <v>9000000000</v>
      </c>
      <c r="K31" s="105">
        <v>9500000000</v>
      </c>
      <c r="L31" s="22" t="s">
        <v>450</v>
      </c>
      <c r="M31" s="23">
        <f t="shared" si="1"/>
        <v>7400000000</v>
      </c>
      <c r="N31" s="48">
        <v>8400000</v>
      </c>
      <c r="O31" s="49">
        <v>8700000</v>
      </c>
      <c r="P31" s="49">
        <v>9000000</v>
      </c>
      <c r="Q31" s="49">
        <v>9200000</v>
      </c>
      <c r="R31" s="49">
        <v>9500000</v>
      </c>
      <c r="S31" s="49">
        <v>9800000</v>
      </c>
      <c r="T31" s="49">
        <v>10000000</v>
      </c>
      <c r="U31" s="49">
        <v>10000000</v>
      </c>
      <c r="V31" s="49">
        <v>11000000</v>
      </c>
      <c r="W31" s="50" t="s">
        <v>450</v>
      </c>
      <c r="X31" s="44">
        <f t="shared" si="2"/>
        <v>9511111.1111111119</v>
      </c>
    </row>
    <row r="32" spans="1:24" ht="20.100000000000001" customHeight="1" x14ac:dyDescent="0.25">
      <c r="A32" s="36" t="s">
        <v>81</v>
      </c>
      <c r="B32" s="11" t="s">
        <v>333</v>
      </c>
      <c r="C32" s="104" t="s">
        <v>450</v>
      </c>
      <c r="D32" s="105">
        <v>7800000000</v>
      </c>
      <c r="E32" s="105">
        <v>7800000000</v>
      </c>
      <c r="F32" s="105">
        <v>7200000000</v>
      </c>
      <c r="G32" s="105">
        <v>7200000000</v>
      </c>
      <c r="H32" s="105">
        <v>6900000000</v>
      </c>
      <c r="I32" s="105">
        <v>7000000000</v>
      </c>
      <c r="J32" s="105">
        <v>7100000000</v>
      </c>
      <c r="K32" s="105" t="s">
        <v>450</v>
      </c>
      <c r="L32" s="22" t="s">
        <v>450</v>
      </c>
      <c r="M32" s="23">
        <f t="shared" si="1"/>
        <v>7285714285.7142859</v>
      </c>
      <c r="N32" s="48">
        <v>64523</v>
      </c>
      <c r="O32" s="49">
        <v>64888</v>
      </c>
      <c r="P32" s="49">
        <v>65273</v>
      </c>
      <c r="Q32" s="49">
        <v>65636</v>
      </c>
      <c r="R32" s="49">
        <v>65124</v>
      </c>
      <c r="S32" s="49">
        <v>64564</v>
      </c>
      <c r="T32" s="49">
        <v>64798</v>
      </c>
      <c r="U32" s="49">
        <v>65001</v>
      </c>
      <c r="V32" s="49">
        <v>65181</v>
      </c>
      <c r="W32" s="50" t="s">
        <v>450</v>
      </c>
      <c r="X32" s="44">
        <f t="shared" si="2"/>
        <v>64998.666666666664</v>
      </c>
    </row>
    <row r="33" spans="1:24" ht="20.100000000000001" customHeight="1" x14ac:dyDescent="0.25">
      <c r="A33" s="36" t="s">
        <v>56</v>
      </c>
      <c r="B33" s="11" t="s">
        <v>167</v>
      </c>
      <c r="C33" s="104">
        <v>890000000</v>
      </c>
      <c r="D33" s="105">
        <v>1200000000</v>
      </c>
      <c r="E33" s="105">
        <v>1200000000</v>
      </c>
      <c r="F33" s="105">
        <v>1200000000</v>
      </c>
      <c r="G33" s="105">
        <v>1500000000</v>
      </c>
      <c r="H33" s="105">
        <v>1700000000</v>
      </c>
      <c r="I33" s="105">
        <v>1700000000</v>
      </c>
      <c r="J33" s="105">
        <v>1700000000</v>
      </c>
      <c r="K33" s="105">
        <v>1800000000</v>
      </c>
      <c r="L33" s="22" t="s">
        <v>450</v>
      </c>
      <c r="M33" s="23">
        <f t="shared" si="1"/>
        <v>1432222222.2222223</v>
      </c>
      <c r="N33" s="48">
        <v>666920</v>
      </c>
      <c r="O33" s="49">
        <v>681471</v>
      </c>
      <c r="P33" s="49">
        <v>694990</v>
      </c>
      <c r="Q33" s="49">
        <v>707830</v>
      </c>
      <c r="R33" s="49">
        <v>720246</v>
      </c>
      <c r="S33" s="49">
        <v>732246</v>
      </c>
      <c r="T33" s="49">
        <v>743711</v>
      </c>
      <c r="U33" s="49">
        <v>754637</v>
      </c>
      <c r="V33" s="49">
        <v>765008</v>
      </c>
      <c r="W33" s="50" t="s">
        <v>450</v>
      </c>
      <c r="X33" s="44">
        <f t="shared" si="2"/>
        <v>718562.11111111112</v>
      </c>
    </row>
    <row r="34" spans="1:24" ht="20.100000000000001" customHeight="1" x14ac:dyDescent="0.25">
      <c r="A34" s="36" t="s">
        <v>322</v>
      </c>
      <c r="B34" s="11" t="s">
        <v>79</v>
      </c>
      <c r="C34" s="104">
        <v>11000000000</v>
      </c>
      <c r="D34" s="105">
        <v>13000000000</v>
      </c>
      <c r="E34" s="105">
        <v>16000000000</v>
      </c>
      <c r="F34" s="105">
        <v>17000000000</v>
      </c>
      <c r="G34" s="105">
        <v>19000000000</v>
      </c>
      <c r="H34" s="105">
        <v>23000000000</v>
      </c>
      <c r="I34" s="105">
        <v>25000000000</v>
      </c>
      <c r="J34" s="105">
        <v>29000000000</v>
      </c>
      <c r="K34" s="105">
        <v>31000000000</v>
      </c>
      <c r="L34" s="22" t="s">
        <v>450</v>
      </c>
      <c r="M34" s="23">
        <f t="shared" si="1"/>
        <v>20444444444.444443</v>
      </c>
      <c r="N34" s="48">
        <v>9300000</v>
      </c>
      <c r="O34" s="49">
        <v>9400000</v>
      </c>
      <c r="P34" s="49">
        <v>9600000</v>
      </c>
      <c r="Q34" s="49">
        <v>9800000</v>
      </c>
      <c r="R34" s="49">
        <v>9900000</v>
      </c>
      <c r="S34" s="49">
        <v>10000000</v>
      </c>
      <c r="T34" s="49">
        <v>10000000</v>
      </c>
      <c r="U34" s="49">
        <v>10000000</v>
      </c>
      <c r="V34" s="49">
        <v>11000000</v>
      </c>
      <c r="W34" s="50" t="s">
        <v>450</v>
      </c>
      <c r="X34" s="44">
        <f t="shared" si="2"/>
        <v>9888888.8888888881</v>
      </c>
    </row>
    <row r="35" spans="1:24" ht="20.100000000000001" customHeight="1" x14ac:dyDescent="0.25">
      <c r="A35" s="36" t="s">
        <v>301</v>
      </c>
      <c r="B35" s="11" t="s">
        <v>400</v>
      </c>
      <c r="C35" s="104">
        <v>13000000000</v>
      </c>
      <c r="D35" s="105">
        <v>16000000000</v>
      </c>
      <c r="E35" s="105">
        <v>20000000000</v>
      </c>
      <c r="F35" s="105">
        <v>18000000000</v>
      </c>
      <c r="G35" s="105">
        <v>17000000000</v>
      </c>
      <c r="H35" s="105">
        <v>19000000000</v>
      </c>
      <c r="I35" s="105">
        <v>17000000000</v>
      </c>
      <c r="J35" s="105">
        <v>18000000000</v>
      </c>
      <c r="K35" s="105">
        <v>19000000000</v>
      </c>
      <c r="L35" s="22" t="s">
        <v>450</v>
      </c>
      <c r="M35" s="23">
        <f t="shared" si="1"/>
        <v>17444444444.444443</v>
      </c>
      <c r="N35" s="48">
        <v>3800000</v>
      </c>
      <c r="O35" s="49">
        <v>3800000</v>
      </c>
      <c r="P35" s="49">
        <v>3800000</v>
      </c>
      <c r="Q35" s="49">
        <v>3800000</v>
      </c>
      <c r="R35" s="49">
        <v>3800000</v>
      </c>
      <c r="S35" s="49">
        <v>3800000</v>
      </c>
      <c r="T35" s="49">
        <v>3800000</v>
      </c>
      <c r="U35" s="49">
        <v>3800000</v>
      </c>
      <c r="V35" s="49">
        <v>3800000</v>
      </c>
      <c r="W35" s="50" t="s">
        <v>450</v>
      </c>
      <c r="X35" s="44">
        <f t="shared" si="2"/>
        <v>3800000</v>
      </c>
    </row>
    <row r="36" spans="1:24" ht="20.100000000000001" customHeight="1" x14ac:dyDescent="0.25">
      <c r="A36" s="36" t="s">
        <v>60</v>
      </c>
      <c r="B36" s="11" t="s">
        <v>289</v>
      </c>
      <c r="C36" s="104">
        <v>9400000000</v>
      </c>
      <c r="D36" s="105">
        <v>10000000000</v>
      </c>
      <c r="E36" s="105">
        <v>10000000000</v>
      </c>
      <c r="F36" s="105">
        <v>10000000000</v>
      </c>
      <c r="G36" s="105">
        <v>12000000000</v>
      </c>
      <c r="H36" s="105">
        <v>16000000000</v>
      </c>
      <c r="I36" s="105">
        <v>15000000000</v>
      </c>
      <c r="J36" s="105">
        <v>15000000000</v>
      </c>
      <c r="K36" s="105">
        <v>16000000000</v>
      </c>
      <c r="L36" s="22" t="s">
        <v>450</v>
      </c>
      <c r="M36" s="23">
        <f t="shared" si="1"/>
        <v>12600000000</v>
      </c>
      <c r="N36" s="48">
        <v>1900000</v>
      </c>
      <c r="O36" s="49">
        <v>1900000</v>
      </c>
      <c r="P36" s="49">
        <v>2000000</v>
      </c>
      <c r="Q36" s="49">
        <v>2000000</v>
      </c>
      <c r="R36" s="49">
        <v>2000000</v>
      </c>
      <c r="S36" s="49">
        <v>2100000</v>
      </c>
      <c r="T36" s="49">
        <v>2100000</v>
      </c>
      <c r="U36" s="49">
        <v>2200000</v>
      </c>
      <c r="V36" s="49">
        <v>2200000</v>
      </c>
      <c r="W36" s="50" t="s">
        <v>450</v>
      </c>
      <c r="X36" s="44">
        <f t="shared" si="2"/>
        <v>2044444.4444444445</v>
      </c>
    </row>
    <row r="37" spans="1:24" ht="20.100000000000001" customHeight="1" x14ac:dyDescent="0.25">
      <c r="A37" s="36" t="s">
        <v>371</v>
      </c>
      <c r="B37" s="11" t="s">
        <v>148</v>
      </c>
      <c r="C37" s="104">
        <v>1100000000000</v>
      </c>
      <c r="D37" s="105">
        <v>1300000000000</v>
      </c>
      <c r="E37" s="105">
        <v>1600000000000</v>
      </c>
      <c r="F37" s="105">
        <v>1600000000000</v>
      </c>
      <c r="G37" s="105">
        <v>2200000000000</v>
      </c>
      <c r="H37" s="105">
        <v>2600000000000</v>
      </c>
      <c r="I37" s="105">
        <v>2400000000000</v>
      </c>
      <c r="J37" s="105">
        <v>2400000000000</v>
      </c>
      <c r="K37" s="105">
        <v>2400000000000</v>
      </c>
      <c r="L37" s="22" t="s">
        <v>450</v>
      </c>
      <c r="M37" s="23">
        <f t="shared" si="1"/>
        <v>1955555555555.5557</v>
      </c>
      <c r="N37" s="48">
        <v>190000000</v>
      </c>
      <c r="O37" s="49">
        <v>190000000</v>
      </c>
      <c r="P37" s="49">
        <v>190000000</v>
      </c>
      <c r="Q37" s="49">
        <v>200000000</v>
      </c>
      <c r="R37" s="49">
        <v>200000000</v>
      </c>
      <c r="S37" s="49">
        <v>200000000</v>
      </c>
      <c r="T37" s="49">
        <v>200000000</v>
      </c>
      <c r="U37" s="49">
        <v>200000000</v>
      </c>
      <c r="V37" s="49">
        <v>210000000</v>
      </c>
      <c r="W37" s="50" t="s">
        <v>450</v>
      </c>
      <c r="X37" s="44">
        <f t="shared" si="2"/>
        <v>197777777.77777779</v>
      </c>
    </row>
    <row r="38" spans="1:24" ht="20.100000000000001" customHeight="1" x14ac:dyDescent="0.25">
      <c r="A38" s="36" t="s">
        <v>178</v>
      </c>
      <c r="B38" s="11" t="s">
        <v>145</v>
      </c>
      <c r="C38" s="104">
        <v>11000000000</v>
      </c>
      <c r="D38" s="105">
        <v>12000000000</v>
      </c>
      <c r="E38" s="105">
        <v>14000000000</v>
      </c>
      <c r="F38" s="105">
        <v>11000000000</v>
      </c>
      <c r="G38" s="105" t="s">
        <v>450</v>
      </c>
      <c r="H38" s="105" t="s">
        <v>450</v>
      </c>
      <c r="I38" s="105">
        <v>17000000000</v>
      </c>
      <c r="J38" s="105" t="s">
        <v>450</v>
      </c>
      <c r="K38" s="105" t="s">
        <v>450</v>
      </c>
      <c r="L38" s="22" t="s">
        <v>450</v>
      </c>
      <c r="M38" s="23">
        <f t="shared" si="1"/>
        <v>13000000000</v>
      </c>
      <c r="N38" s="48">
        <v>368150</v>
      </c>
      <c r="O38" s="49">
        <v>374459</v>
      </c>
      <c r="P38" s="49">
        <v>380786</v>
      </c>
      <c r="Q38" s="49">
        <v>387080</v>
      </c>
      <c r="R38" s="49">
        <v>393302</v>
      </c>
      <c r="S38" s="49">
        <v>399443</v>
      </c>
      <c r="T38" s="49">
        <v>405512</v>
      </c>
      <c r="U38" s="49">
        <v>411499</v>
      </c>
      <c r="V38" s="49">
        <v>417394</v>
      </c>
      <c r="W38" s="50" t="s">
        <v>450</v>
      </c>
      <c r="X38" s="44">
        <f t="shared" si="2"/>
        <v>393069.44444444444</v>
      </c>
    </row>
    <row r="39" spans="1:24" ht="20.100000000000001" customHeight="1" x14ac:dyDescent="0.25">
      <c r="A39" s="36" t="s">
        <v>64</v>
      </c>
      <c r="B39" s="11" t="s">
        <v>265</v>
      </c>
      <c r="C39" s="104">
        <v>33000000000</v>
      </c>
      <c r="D39" s="105">
        <v>42000000000</v>
      </c>
      <c r="E39" s="105">
        <v>52000000000</v>
      </c>
      <c r="F39" s="105">
        <v>50000000000</v>
      </c>
      <c r="G39" s="105">
        <v>49000000000</v>
      </c>
      <c r="H39" s="105">
        <v>55000000000</v>
      </c>
      <c r="I39" s="105">
        <v>52000000000</v>
      </c>
      <c r="J39" s="105">
        <v>54000000000</v>
      </c>
      <c r="K39" s="105">
        <v>56000000000</v>
      </c>
      <c r="L39" s="22" t="s">
        <v>450</v>
      </c>
      <c r="M39" s="23">
        <f t="shared" si="1"/>
        <v>49222222222.222221</v>
      </c>
      <c r="N39" s="48">
        <v>7700000</v>
      </c>
      <c r="O39" s="49">
        <v>7500000</v>
      </c>
      <c r="P39" s="49">
        <v>7500000</v>
      </c>
      <c r="Q39" s="49">
        <v>7400000</v>
      </c>
      <c r="R39" s="49">
        <v>7400000</v>
      </c>
      <c r="S39" s="49">
        <v>7300000</v>
      </c>
      <c r="T39" s="49">
        <v>7300000</v>
      </c>
      <c r="U39" s="49">
        <v>7300000</v>
      </c>
      <c r="V39" s="49">
        <v>7200000</v>
      </c>
      <c r="W39" s="50" t="s">
        <v>450</v>
      </c>
      <c r="X39" s="44">
        <f t="shared" si="2"/>
        <v>7400000</v>
      </c>
    </row>
    <row r="40" spans="1:24" ht="20.100000000000001" customHeight="1" x14ac:dyDescent="0.25">
      <c r="A40" s="36" t="s">
        <v>226</v>
      </c>
      <c r="B40" s="11" t="s">
        <v>267</v>
      </c>
      <c r="C40" s="104">
        <v>5800000000</v>
      </c>
      <c r="D40" s="105">
        <v>6800000000</v>
      </c>
      <c r="E40" s="105">
        <v>8300000000</v>
      </c>
      <c r="F40" s="105">
        <v>8300000000</v>
      </c>
      <c r="G40" s="105">
        <v>9200000000</v>
      </c>
      <c r="H40" s="105">
        <v>10000000000</v>
      </c>
      <c r="I40" s="105">
        <v>11000000000</v>
      </c>
      <c r="J40" s="105">
        <v>12000000000</v>
      </c>
      <c r="K40" s="105">
        <v>12000000000</v>
      </c>
      <c r="L40" s="22" t="s">
        <v>450</v>
      </c>
      <c r="M40" s="23">
        <f t="shared" si="1"/>
        <v>9266666666.666666</v>
      </c>
      <c r="N40" s="48">
        <v>14000000</v>
      </c>
      <c r="O40" s="49">
        <v>14000000</v>
      </c>
      <c r="P40" s="49">
        <v>15000000</v>
      </c>
      <c r="Q40" s="49">
        <v>15000000</v>
      </c>
      <c r="R40" s="49">
        <v>16000000</v>
      </c>
      <c r="S40" s="49">
        <v>16000000</v>
      </c>
      <c r="T40" s="49">
        <v>17000000</v>
      </c>
      <c r="U40" s="49">
        <v>17000000</v>
      </c>
      <c r="V40" s="49">
        <v>18000000</v>
      </c>
      <c r="W40" s="50" t="s">
        <v>450</v>
      </c>
      <c r="X40" s="44">
        <f t="shared" si="2"/>
        <v>15777777.777777778</v>
      </c>
    </row>
    <row r="41" spans="1:24" ht="20.100000000000001" customHeight="1" x14ac:dyDescent="0.25">
      <c r="A41" s="36" t="s">
        <v>423</v>
      </c>
      <c r="B41" s="11" t="s">
        <v>166</v>
      </c>
      <c r="C41" s="104">
        <v>1300000000</v>
      </c>
      <c r="D41" s="105">
        <v>1400000000</v>
      </c>
      <c r="E41" s="105">
        <v>1600000000</v>
      </c>
      <c r="F41" s="105">
        <v>1700000000</v>
      </c>
      <c r="G41" s="105">
        <v>2000000000</v>
      </c>
      <c r="H41" s="105">
        <v>2300000000</v>
      </c>
      <c r="I41" s="105">
        <v>2500000000</v>
      </c>
      <c r="J41" s="105">
        <v>2700000000</v>
      </c>
      <c r="K41" s="105">
        <v>3100000000</v>
      </c>
      <c r="L41" s="22" t="s">
        <v>450</v>
      </c>
      <c r="M41" s="23">
        <f t="shared" si="1"/>
        <v>2066666666.6666667</v>
      </c>
      <c r="N41" s="48">
        <v>8200000</v>
      </c>
      <c r="O41" s="49">
        <v>8500000</v>
      </c>
      <c r="P41" s="49">
        <v>8800000</v>
      </c>
      <c r="Q41" s="49">
        <v>9100000</v>
      </c>
      <c r="R41" s="49">
        <v>9500000</v>
      </c>
      <c r="S41" s="49">
        <v>9800000</v>
      </c>
      <c r="T41" s="49">
        <v>10000000</v>
      </c>
      <c r="U41" s="49">
        <v>10000000</v>
      </c>
      <c r="V41" s="49">
        <v>11000000</v>
      </c>
      <c r="W41" s="50" t="s">
        <v>450</v>
      </c>
      <c r="X41" s="44">
        <f t="shared" si="2"/>
        <v>9433333.333333334</v>
      </c>
    </row>
    <row r="42" spans="1:24" ht="20.100000000000001" customHeight="1" x14ac:dyDescent="0.25">
      <c r="A42" s="36" t="s">
        <v>179</v>
      </c>
      <c r="B42" s="11" t="s">
        <v>25</v>
      </c>
      <c r="C42" s="104">
        <v>7000000000</v>
      </c>
      <c r="D42" s="105">
        <v>8300000000</v>
      </c>
      <c r="E42" s="105">
        <v>9900000000</v>
      </c>
      <c r="F42" s="105">
        <v>10000000000</v>
      </c>
      <c r="G42" s="105">
        <v>11000000000</v>
      </c>
      <c r="H42" s="105">
        <v>12000000000</v>
      </c>
      <c r="I42" s="105">
        <v>13000000000</v>
      </c>
      <c r="J42" s="105">
        <v>15000000000</v>
      </c>
      <c r="K42" s="105">
        <v>16000000000</v>
      </c>
      <c r="L42" s="22" t="s">
        <v>450</v>
      </c>
      <c r="M42" s="23">
        <f t="shared" si="1"/>
        <v>11355555555.555555</v>
      </c>
      <c r="N42" s="48">
        <v>14000000</v>
      </c>
      <c r="O42" s="49">
        <v>14000000</v>
      </c>
      <c r="P42" s="49">
        <v>14000000</v>
      </c>
      <c r="Q42" s="49">
        <v>14000000</v>
      </c>
      <c r="R42" s="49">
        <v>14000000</v>
      </c>
      <c r="S42" s="49">
        <v>15000000</v>
      </c>
      <c r="T42" s="49">
        <v>15000000</v>
      </c>
      <c r="U42" s="49">
        <v>15000000</v>
      </c>
      <c r="V42" s="49">
        <v>15000000</v>
      </c>
      <c r="W42" s="50" t="s">
        <v>450</v>
      </c>
      <c r="X42" s="44">
        <f t="shared" si="2"/>
        <v>14444444.444444444</v>
      </c>
    </row>
    <row r="43" spans="1:24" ht="20.100000000000001" customHeight="1" x14ac:dyDescent="0.25">
      <c r="A43" s="36" t="s">
        <v>210</v>
      </c>
      <c r="B43" s="11" t="s">
        <v>331</v>
      </c>
      <c r="C43" s="104">
        <v>18000000000</v>
      </c>
      <c r="D43" s="105">
        <v>20000000000</v>
      </c>
      <c r="E43" s="105">
        <v>23000000000</v>
      </c>
      <c r="F43" s="105">
        <v>23000000000</v>
      </c>
      <c r="G43" s="105">
        <v>23000000000</v>
      </c>
      <c r="H43" s="105">
        <v>26000000000</v>
      </c>
      <c r="I43" s="105">
        <v>26000000000</v>
      </c>
      <c r="J43" s="105">
        <v>29000000000</v>
      </c>
      <c r="K43" s="105">
        <v>32000000000</v>
      </c>
      <c r="L43" s="22" t="s">
        <v>450</v>
      </c>
      <c r="M43" s="23">
        <f t="shared" si="1"/>
        <v>24444444444.444443</v>
      </c>
      <c r="N43" s="48">
        <v>19000000</v>
      </c>
      <c r="O43" s="49">
        <v>19000000</v>
      </c>
      <c r="P43" s="49">
        <v>20000000</v>
      </c>
      <c r="Q43" s="49">
        <v>20000000</v>
      </c>
      <c r="R43" s="49">
        <v>21000000</v>
      </c>
      <c r="S43" s="49">
        <v>21000000</v>
      </c>
      <c r="T43" s="49">
        <v>22000000</v>
      </c>
      <c r="U43" s="49">
        <v>22000000</v>
      </c>
      <c r="V43" s="49">
        <v>23000000</v>
      </c>
      <c r="W43" s="50" t="s">
        <v>450</v>
      </c>
      <c r="X43" s="44">
        <f t="shared" si="2"/>
        <v>20777777.777777776</v>
      </c>
    </row>
    <row r="44" spans="1:24" ht="20.100000000000001" customHeight="1" x14ac:dyDescent="0.25">
      <c r="A44" s="36" t="s">
        <v>72</v>
      </c>
      <c r="B44" s="11" t="s">
        <v>185</v>
      </c>
      <c r="C44" s="104">
        <v>1300000000000</v>
      </c>
      <c r="D44" s="105">
        <v>1400000000000</v>
      </c>
      <c r="E44" s="105">
        <v>1500000000000</v>
      </c>
      <c r="F44" s="105">
        <v>1300000000000</v>
      </c>
      <c r="G44" s="105">
        <v>1600000000000</v>
      </c>
      <c r="H44" s="105">
        <v>1800000000000</v>
      </c>
      <c r="I44" s="105">
        <v>1800000000000</v>
      </c>
      <c r="J44" s="105">
        <v>1800000000000</v>
      </c>
      <c r="K44" s="105">
        <v>1800000000000</v>
      </c>
      <c r="L44" s="22" t="s">
        <v>450</v>
      </c>
      <c r="M44" s="23">
        <f t="shared" si="1"/>
        <v>1588888888888.8889</v>
      </c>
      <c r="N44" s="48">
        <v>33000000</v>
      </c>
      <c r="O44" s="49">
        <v>33000000</v>
      </c>
      <c r="P44" s="49">
        <v>33000000</v>
      </c>
      <c r="Q44" s="49">
        <v>34000000</v>
      </c>
      <c r="R44" s="49">
        <v>34000000</v>
      </c>
      <c r="S44" s="49">
        <v>34000000</v>
      </c>
      <c r="T44" s="49">
        <v>35000000</v>
      </c>
      <c r="U44" s="49">
        <v>35000000</v>
      </c>
      <c r="V44" s="49">
        <v>36000000</v>
      </c>
      <c r="W44" s="50" t="s">
        <v>450</v>
      </c>
      <c r="X44" s="44">
        <f t="shared" si="2"/>
        <v>34111111.111111112</v>
      </c>
    </row>
    <row r="45" spans="1:24" ht="20.100000000000001" customHeight="1" x14ac:dyDescent="0.25">
      <c r="A45" s="36" t="s">
        <v>323</v>
      </c>
      <c r="B45" s="11" t="s">
        <v>107</v>
      </c>
      <c r="C45" s="104">
        <v>1100000000</v>
      </c>
      <c r="D45" s="105">
        <v>1500000000</v>
      </c>
      <c r="E45" s="105">
        <v>1700000000</v>
      </c>
      <c r="F45" s="105">
        <v>1700000000</v>
      </c>
      <c r="G45" s="105">
        <v>1600000000</v>
      </c>
      <c r="H45" s="105">
        <v>1800000000</v>
      </c>
      <c r="I45" s="105">
        <v>1700000000</v>
      </c>
      <c r="J45" s="105">
        <v>1800000000</v>
      </c>
      <c r="K45" s="105">
        <v>1800000000</v>
      </c>
      <c r="L45" s="22" t="s">
        <v>450</v>
      </c>
      <c r="M45" s="23">
        <f t="shared" si="1"/>
        <v>1633333333.3333333</v>
      </c>
      <c r="N45" s="48">
        <v>478265</v>
      </c>
      <c r="O45" s="49">
        <v>481278</v>
      </c>
      <c r="P45" s="49">
        <v>483824</v>
      </c>
      <c r="Q45" s="49">
        <v>486673</v>
      </c>
      <c r="R45" s="49">
        <v>490379</v>
      </c>
      <c r="S45" s="49">
        <v>495159</v>
      </c>
      <c r="T45" s="49">
        <v>500870</v>
      </c>
      <c r="U45" s="49">
        <v>507258</v>
      </c>
      <c r="V45" s="49">
        <v>513906</v>
      </c>
      <c r="W45" s="50" t="s">
        <v>450</v>
      </c>
      <c r="X45" s="44">
        <f t="shared" si="2"/>
        <v>493068</v>
      </c>
    </row>
    <row r="46" spans="1:24" ht="20.100000000000001" customHeight="1" x14ac:dyDescent="0.25">
      <c r="A46" s="36" t="s">
        <v>66</v>
      </c>
      <c r="B46" s="11" t="s">
        <v>190</v>
      </c>
      <c r="C46" s="104">
        <v>1400000000</v>
      </c>
      <c r="D46" s="105">
        <v>1700000000</v>
      </c>
      <c r="E46" s="105">
        <v>2000000000</v>
      </c>
      <c r="F46" s="105">
        <v>2000000000</v>
      </c>
      <c r="G46" s="105">
        <v>2000000000</v>
      </c>
      <c r="H46" s="105">
        <v>2200000000</v>
      </c>
      <c r="I46" s="105">
        <v>2200000000</v>
      </c>
      <c r="J46" s="105">
        <v>1500000000</v>
      </c>
      <c r="K46" s="105">
        <v>1700000000</v>
      </c>
      <c r="L46" s="22" t="s">
        <v>450</v>
      </c>
      <c r="M46" s="23">
        <f t="shared" si="1"/>
        <v>1855555555.5555556</v>
      </c>
      <c r="N46" s="48">
        <v>4100000</v>
      </c>
      <c r="O46" s="49">
        <v>4200000</v>
      </c>
      <c r="P46" s="49">
        <v>4300000</v>
      </c>
      <c r="Q46" s="49">
        <v>4400000</v>
      </c>
      <c r="R46" s="49">
        <v>4400000</v>
      </c>
      <c r="S46" s="49">
        <v>4500000</v>
      </c>
      <c r="T46" s="49">
        <v>4600000</v>
      </c>
      <c r="U46" s="49">
        <v>4700000</v>
      </c>
      <c r="V46" s="49">
        <v>4800000</v>
      </c>
      <c r="W46" s="50" t="s">
        <v>450</v>
      </c>
      <c r="X46" s="44">
        <f t="shared" si="2"/>
        <v>4444444.444444444</v>
      </c>
    </row>
    <row r="47" spans="1:24" ht="20.100000000000001" customHeight="1" x14ac:dyDescent="0.25">
      <c r="A47" s="36" t="s">
        <v>13</v>
      </c>
      <c r="B47" s="11" t="s">
        <v>268</v>
      </c>
      <c r="C47" s="104">
        <v>6200000000</v>
      </c>
      <c r="D47" s="105">
        <v>7400000000</v>
      </c>
      <c r="E47" s="105">
        <v>8700000000</v>
      </c>
      <c r="F47" s="105">
        <v>8900000000</v>
      </c>
      <c r="G47" s="105">
        <v>10000000000</v>
      </c>
      <c r="H47" s="105">
        <v>12000000000</v>
      </c>
      <c r="I47" s="105">
        <v>12000000000</v>
      </c>
      <c r="J47" s="105">
        <v>12000000000</v>
      </c>
      <c r="K47" s="105">
        <v>13000000000</v>
      </c>
      <c r="L47" s="22" t="s">
        <v>450</v>
      </c>
      <c r="M47" s="23">
        <f t="shared" si="1"/>
        <v>10022222222.222221</v>
      </c>
      <c r="N47" s="48">
        <v>10000000</v>
      </c>
      <c r="O47" s="49">
        <v>11000000</v>
      </c>
      <c r="P47" s="49">
        <v>11000000</v>
      </c>
      <c r="Q47" s="49">
        <v>12000000</v>
      </c>
      <c r="R47" s="49">
        <v>12000000</v>
      </c>
      <c r="S47" s="49">
        <v>12000000</v>
      </c>
      <c r="T47" s="49">
        <v>13000000</v>
      </c>
      <c r="U47" s="49">
        <v>13000000</v>
      </c>
      <c r="V47" s="49">
        <v>14000000</v>
      </c>
      <c r="W47" s="50" t="s">
        <v>450</v>
      </c>
      <c r="X47" s="44">
        <f t="shared" si="2"/>
        <v>12000000</v>
      </c>
    </row>
    <row r="48" spans="1:24" ht="20.100000000000001" customHeight="1" x14ac:dyDescent="0.25">
      <c r="A48" s="36" t="s">
        <v>430</v>
      </c>
      <c r="B48" s="11" t="s">
        <v>196</v>
      </c>
      <c r="C48" s="104">
        <v>140000000000</v>
      </c>
      <c r="D48" s="105">
        <v>150000000000</v>
      </c>
      <c r="E48" s="105">
        <v>170000000000</v>
      </c>
      <c r="F48" s="105">
        <v>160000000000</v>
      </c>
      <c r="G48" s="105">
        <v>200000000000</v>
      </c>
      <c r="H48" s="105">
        <v>240000000000</v>
      </c>
      <c r="I48" s="105">
        <v>250000000000</v>
      </c>
      <c r="J48" s="105">
        <v>270000000000</v>
      </c>
      <c r="K48" s="105">
        <v>250000000000</v>
      </c>
      <c r="L48" s="22" t="s">
        <v>450</v>
      </c>
      <c r="M48" s="23">
        <f t="shared" si="1"/>
        <v>203333333333.33334</v>
      </c>
      <c r="N48" s="48">
        <v>16000000</v>
      </c>
      <c r="O48" s="49">
        <v>16000000</v>
      </c>
      <c r="P48" s="49">
        <v>17000000</v>
      </c>
      <c r="Q48" s="49">
        <v>17000000</v>
      </c>
      <c r="R48" s="49">
        <v>17000000</v>
      </c>
      <c r="S48" s="49">
        <v>17000000</v>
      </c>
      <c r="T48" s="49">
        <v>17000000</v>
      </c>
      <c r="U48" s="49">
        <v>18000000</v>
      </c>
      <c r="V48" s="49">
        <v>18000000</v>
      </c>
      <c r="W48" s="50" t="s">
        <v>450</v>
      </c>
      <c r="X48" s="44">
        <f t="shared" si="2"/>
        <v>17000000</v>
      </c>
    </row>
    <row r="49" spans="1:24" ht="20.100000000000001" customHeight="1" x14ac:dyDescent="0.25">
      <c r="A49" s="36" t="s">
        <v>287</v>
      </c>
      <c r="B49" s="11" t="s">
        <v>144</v>
      </c>
      <c r="C49" s="104">
        <v>2700000000000</v>
      </c>
      <c r="D49" s="105">
        <v>3500000000000</v>
      </c>
      <c r="E49" s="105">
        <v>4600000000000</v>
      </c>
      <c r="F49" s="105">
        <v>5100000000000</v>
      </c>
      <c r="G49" s="105">
        <v>6000000000000</v>
      </c>
      <c r="H49" s="105">
        <v>7400000000000</v>
      </c>
      <c r="I49" s="105">
        <v>8400000000000</v>
      </c>
      <c r="J49" s="105">
        <v>9400000000000</v>
      </c>
      <c r="K49" s="105">
        <v>10000000000000</v>
      </c>
      <c r="L49" s="22" t="s">
        <v>450</v>
      </c>
      <c r="M49" s="23">
        <f t="shared" si="1"/>
        <v>6344444444444.4443</v>
      </c>
      <c r="N49" s="48">
        <v>1300000000</v>
      </c>
      <c r="O49" s="49">
        <v>1300000000</v>
      </c>
      <c r="P49" s="49">
        <v>1300000000</v>
      </c>
      <c r="Q49" s="49">
        <v>1300000000</v>
      </c>
      <c r="R49" s="49">
        <v>1300000000</v>
      </c>
      <c r="S49" s="49">
        <v>1300000000</v>
      </c>
      <c r="T49" s="49">
        <v>1400000000</v>
      </c>
      <c r="U49" s="49">
        <v>1400000000</v>
      </c>
      <c r="V49" s="49">
        <v>1400000000</v>
      </c>
      <c r="W49" s="50" t="s">
        <v>450</v>
      </c>
      <c r="X49" s="44">
        <f t="shared" si="2"/>
        <v>1333333333.3333333</v>
      </c>
    </row>
    <row r="50" spans="1:24" ht="20.100000000000001" customHeight="1" x14ac:dyDescent="0.25">
      <c r="A50" s="36" t="s">
        <v>345</v>
      </c>
      <c r="B50" s="11" t="s">
        <v>238</v>
      </c>
      <c r="C50" s="104">
        <v>160000000000</v>
      </c>
      <c r="D50" s="105">
        <v>200000000000</v>
      </c>
      <c r="E50" s="105">
        <v>230000000000</v>
      </c>
      <c r="F50" s="105">
        <v>230000000000</v>
      </c>
      <c r="G50" s="105">
        <v>280000000000</v>
      </c>
      <c r="H50" s="105">
        <v>320000000000</v>
      </c>
      <c r="I50" s="105">
        <v>350000000000</v>
      </c>
      <c r="J50" s="105">
        <v>370000000000</v>
      </c>
      <c r="K50" s="105">
        <v>370000000000</v>
      </c>
      <c r="L50" s="22" t="s">
        <v>450</v>
      </c>
      <c r="M50" s="23">
        <f t="shared" si="1"/>
        <v>278888888888.88892</v>
      </c>
      <c r="N50" s="48">
        <v>44000000</v>
      </c>
      <c r="O50" s="49">
        <v>44000000</v>
      </c>
      <c r="P50" s="49">
        <v>45000000</v>
      </c>
      <c r="Q50" s="49">
        <v>45000000</v>
      </c>
      <c r="R50" s="49">
        <v>46000000</v>
      </c>
      <c r="S50" s="49">
        <v>46000000</v>
      </c>
      <c r="T50" s="49">
        <v>47000000</v>
      </c>
      <c r="U50" s="49">
        <v>47000000</v>
      </c>
      <c r="V50" s="49">
        <v>48000000</v>
      </c>
      <c r="W50" s="50" t="s">
        <v>450</v>
      </c>
      <c r="X50" s="44">
        <f t="shared" si="2"/>
        <v>45777777.777777776</v>
      </c>
    </row>
    <row r="51" spans="1:24" ht="20.100000000000001" customHeight="1" x14ac:dyDescent="0.25">
      <c r="A51" s="36" t="s">
        <v>405</v>
      </c>
      <c r="B51" s="11" t="s">
        <v>120</v>
      </c>
      <c r="C51" s="104">
        <v>400000000</v>
      </c>
      <c r="D51" s="105">
        <v>460000000</v>
      </c>
      <c r="E51" s="105">
        <v>520000000</v>
      </c>
      <c r="F51" s="105">
        <v>510000000</v>
      </c>
      <c r="G51" s="105">
        <v>520000000</v>
      </c>
      <c r="H51" s="105">
        <v>560000000</v>
      </c>
      <c r="I51" s="105">
        <v>550000000</v>
      </c>
      <c r="J51" s="105">
        <v>600000000</v>
      </c>
      <c r="K51" s="105">
        <v>620000000</v>
      </c>
      <c r="L51" s="22" t="s">
        <v>450</v>
      </c>
      <c r="M51" s="23">
        <f t="shared" si="1"/>
        <v>526666666.66666669</v>
      </c>
      <c r="N51" s="48">
        <v>633814</v>
      </c>
      <c r="O51" s="49">
        <v>649404</v>
      </c>
      <c r="P51" s="49">
        <v>665414</v>
      </c>
      <c r="Q51" s="49">
        <v>681845</v>
      </c>
      <c r="R51" s="49">
        <v>698695</v>
      </c>
      <c r="S51" s="49">
        <v>715972</v>
      </c>
      <c r="T51" s="49">
        <v>733661</v>
      </c>
      <c r="U51" s="49">
        <v>751697</v>
      </c>
      <c r="V51" s="49">
        <v>769991</v>
      </c>
      <c r="W51" s="50" t="s">
        <v>450</v>
      </c>
      <c r="X51" s="44">
        <f t="shared" si="2"/>
        <v>700054.77777777775</v>
      </c>
    </row>
    <row r="52" spans="1:24" ht="20.100000000000001" customHeight="1" x14ac:dyDescent="0.25">
      <c r="A52" s="36" t="s">
        <v>176</v>
      </c>
      <c r="B52" s="11" t="s">
        <v>67</v>
      </c>
      <c r="C52" s="104">
        <v>14000000000</v>
      </c>
      <c r="D52" s="105">
        <v>16000000000</v>
      </c>
      <c r="E52" s="105">
        <v>18000000000</v>
      </c>
      <c r="F52" s="105">
        <v>17000000000</v>
      </c>
      <c r="G52" s="105">
        <v>20000000000</v>
      </c>
      <c r="H52" s="105">
        <v>23000000000</v>
      </c>
      <c r="I52" s="105">
        <v>26000000000</v>
      </c>
      <c r="J52" s="105">
        <v>27000000000</v>
      </c>
      <c r="K52" s="105">
        <v>29000000000</v>
      </c>
      <c r="L52" s="22" t="s">
        <v>450</v>
      </c>
      <c r="M52" s="23">
        <f t="shared" si="1"/>
        <v>21111111111.111111</v>
      </c>
      <c r="N52" s="48">
        <v>58000000</v>
      </c>
      <c r="O52" s="49">
        <v>60000000</v>
      </c>
      <c r="P52" s="49">
        <v>62000000</v>
      </c>
      <c r="Q52" s="49">
        <v>64000000</v>
      </c>
      <c r="R52" s="49">
        <v>66000000</v>
      </c>
      <c r="S52" s="49">
        <v>68000000</v>
      </c>
      <c r="T52" s="49">
        <v>70000000</v>
      </c>
      <c r="U52" s="49">
        <v>73000000</v>
      </c>
      <c r="V52" s="49">
        <v>75000000</v>
      </c>
      <c r="W52" s="50" t="s">
        <v>450</v>
      </c>
      <c r="X52" s="44">
        <f t="shared" si="2"/>
        <v>66222222.222222224</v>
      </c>
    </row>
    <row r="53" spans="1:24" ht="20.100000000000001" customHeight="1" x14ac:dyDescent="0.25">
      <c r="A53" s="36" t="s">
        <v>123</v>
      </c>
      <c r="B53" s="11" t="s">
        <v>424</v>
      </c>
      <c r="C53" s="104">
        <v>5100000000</v>
      </c>
      <c r="D53" s="105">
        <v>5800000000</v>
      </c>
      <c r="E53" s="105">
        <v>8800000000</v>
      </c>
      <c r="F53" s="105">
        <v>7000000000</v>
      </c>
      <c r="G53" s="105">
        <v>9000000000</v>
      </c>
      <c r="H53" s="105">
        <v>11000000000</v>
      </c>
      <c r="I53" s="105">
        <v>11000000000</v>
      </c>
      <c r="J53" s="105">
        <v>11000000000</v>
      </c>
      <c r="K53" s="105">
        <v>12000000000</v>
      </c>
      <c r="L53" s="22" t="s">
        <v>450</v>
      </c>
      <c r="M53" s="23">
        <f t="shared" si="1"/>
        <v>8966666666.666666</v>
      </c>
      <c r="N53" s="48">
        <v>3600000</v>
      </c>
      <c r="O53" s="49">
        <v>3700000</v>
      </c>
      <c r="P53" s="49">
        <v>3800000</v>
      </c>
      <c r="Q53" s="49">
        <v>4000000</v>
      </c>
      <c r="R53" s="49">
        <v>4100000</v>
      </c>
      <c r="S53" s="49">
        <v>4200000</v>
      </c>
      <c r="T53" s="49">
        <v>4300000</v>
      </c>
      <c r="U53" s="49">
        <v>4400000</v>
      </c>
      <c r="V53" s="49">
        <v>4500000</v>
      </c>
      <c r="W53" s="50" t="s">
        <v>450</v>
      </c>
      <c r="X53" s="44">
        <f t="shared" si="2"/>
        <v>4066666.6666666665</v>
      </c>
    </row>
    <row r="54" spans="1:24" ht="20.100000000000001" customHeight="1" x14ac:dyDescent="0.25">
      <c r="A54" s="36" t="s">
        <v>263</v>
      </c>
      <c r="B54" s="11" t="s">
        <v>44</v>
      </c>
      <c r="C54" s="104">
        <v>23000000000</v>
      </c>
      <c r="D54" s="105">
        <v>25000000000</v>
      </c>
      <c r="E54" s="105">
        <v>29000000000</v>
      </c>
      <c r="F54" s="105">
        <v>28000000000</v>
      </c>
      <c r="G54" s="105">
        <v>36000000000</v>
      </c>
      <c r="H54" s="105">
        <v>41000000000</v>
      </c>
      <c r="I54" s="105">
        <v>44000000000</v>
      </c>
      <c r="J54" s="105">
        <v>48000000000</v>
      </c>
      <c r="K54" s="105">
        <v>48000000000</v>
      </c>
      <c r="L54" s="22" t="s">
        <v>450</v>
      </c>
      <c r="M54" s="23">
        <f t="shared" si="1"/>
        <v>35777777777.777779</v>
      </c>
      <c r="N54" s="48">
        <v>4300000</v>
      </c>
      <c r="O54" s="49">
        <v>4400000</v>
      </c>
      <c r="P54" s="49">
        <v>4400000</v>
      </c>
      <c r="Q54" s="49">
        <v>4500000</v>
      </c>
      <c r="R54" s="49">
        <v>4500000</v>
      </c>
      <c r="S54" s="49">
        <v>4600000</v>
      </c>
      <c r="T54" s="49">
        <v>4700000</v>
      </c>
      <c r="U54" s="49">
        <v>4700000</v>
      </c>
      <c r="V54" s="49">
        <v>4800000</v>
      </c>
      <c r="W54" s="50" t="s">
        <v>450</v>
      </c>
      <c r="X54" s="44">
        <f t="shared" si="2"/>
        <v>4544444.444444444</v>
      </c>
    </row>
    <row r="55" spans="1:24" ht="20.100000000000001" customHeight="1" x14ac:dyDescent="0.25">
      <c r="A55" s="36" t="s">
        <v>162</v>
      </c>
      <c r="B55" s="11" t="s">
        <v>164</v>
      </c>
      <c r="C55" s="104">
        <v>17000000000</v>
      </c>
      <c r="D55" s="105">
        <v>20000000000</v>
      </c>
      <c r="E55" s="105">
        <v>23000000000</v>
      </c>
      <c r="F55" s="105">
        <v>23000000000</v>
      </c>
      <c r="G55" s="105">
        <v>24000000000</v>
      </c>
      <c r="H55" s="105">
        <v>24000000000</v>
      </c>
      <c r="I55" s="105">
        <v>26000000000</v>
      </c>
      <c r="J55" s="105">
        <v>30000000000</v>
      </c>
      <c r="K55" s="105">
        <v>33000000000</v>
      </c>
      <c r="L55" s="22" t="s">
        <v>450</v>
      </c>
      <c r="M55" s="23">
        <f t="shared" si="1"/>
        <v>24444444444.444443</v>
      </c>
      <c r="N55" s="48">
        <v>18000000</v>
      </c>
      <c r="O55" s="49">
        <v>19000000</v>
      </c>
      <c r="P55" s="49">
        <v>19000000</v>
      </c>
      <c r="Q55" s="49">
        <v>20000000</v>
      </c>
      <c r="R55" s="49">
        <v>20000000</v>
      </c>
      <c r="S55" s="49">
        <v>21000000</v>
      </c>
      <c r="T55" s="49">
        <v>21000000</v>
      </c>
      <c r="U55" s="49">
        <v>22000000</v>
      </c>
      <c r="V55" s="49">
        <v>22000000</v>
      </c>
      <c r="W55" s="50" t="s">
        <v>450</v>
      </c>
      <c r="X55" s="44">
        <f t="shared" si="2"/>
        <v>20222222.222222224</v>
      </c>
    </row>
    <row r="56" spans="1:24" ht="20.100000000000001" customHeight="1" x14ac:dyDescent="0.25">
      <c r="A56" s="36" t="s">
        <v>425</v>
      </c>
      <c r="B56" s="11" t="s">
        <v>4</v>
      </c>
      <c r="C56" s="104">
        <v>49000000000</v>
      </c>
      <c r="D56" s="105">
        <v>59000000000</v>
      </c>
      <c r="E56" s="105">
        <v>69000000000</v>
      </c>
      <c r="F56" s="105">
        <v>61000000000</v>
      </c>
      <c r="G56" s="105">
        <v>58000000000</v>
      </c>
      <c r="H56" s="105">
        <v>61000000000</v>
      </c>
      <c r="I56" s="105">
        <v>55000000000</v>
      </c>
      <c r="J56" s="105">
        <v>57000000000</v>
      </c>
      <c r="K56" s="105">
        <v>55000000000</v>
      </c>
      <c r="L56" s="22" t="s">
        <v>450</v>
      </c>
      <c r="M56" s="23">
        <f t="shared" si="1"/>
        <v>58222222222.222221</v>
      </c>
      <c r="N56" s="48">
        <v>4400000</v>
      </c>
      <c r="O56" s="49">
        <v>4400000</v>
      </c>
      <c r="P56" s="49">
        <v>4400000</v>
      </c>
      <c r="Q56" s="49">
        <v>4400000</v>
      </c>
      <c r="R56" s="49">
        <v>4400000</v>
      </c>
      <c r="S56" s="49">
        <v>4300000</v>
      </c>
      <c r="T56" s="49">
        <v>4300000</v>
      </c>
      <c r="U56" s="49">
        <v>4300000</v>
      </c>
      <c r="V56" s="49">
        <v>4200000</v>
      </c>
      <c r="W56" s="50" t="s">
        <v>450</v>
      </c>
      <c r="X56" s="44">
        <f t="shared" si="2"/>
        <v>4344444.444444444</v>
      </c>
    </row>
    <row r="57" spans="1:24" ht="20.100000000000001" customHeight="1" x14ac:dyDescent="0.25">
      <c r="A57" s="36" t="s">
        <v>128</v>
      </c>
      <c r="B57" s="11" t="s">
        <v>312</v>
      </c>
      <c r="C57" s="104">
        <v>52000000000</v>
      </c>
      <c r="D57" s="105">
        <v>58000000000</v>
      </c>
      <c r="E57" s="105">
        <v>60000000000</v>
      </c>
      <c r="F57" s="105">
        <v>60000000000</v>
      </c>
      <c r="G57" s="105">
        <v>63000000000</v>
      </c>
      <c r="H57" s="105">
        <v>68000000000</v>
      </c>
      <c r="I57" s="105" t="s">
        <v>450</v>
      </c>
      <c r="J57" s="105" t="s">
        <v>450</v>
      </c>
      <c r="K57" s="105" t="s">
        <v>450</v>
      </c>
      <c r="L57" s="22" t="s">
        <v>450</v>
      </c>
      <c r="M57" s="23">
        <f t="shared" si="1"/>
        <v>60166666666.666664</v>
      </c>
      <c r="N57" s="48">
        <v>11000000</v>
      </c>
      <c r="O57" s="49">
        <v>11000000</v>
      </c>
      <c r="P57" s="49">
        <v>11000000</v>
      </c>
      <c r="Q57" s="49">
        <v>11000000</v>
      </c>
      <c r="R57" s="49">
        <v>11000000</v>
      </c>
      <c r="S57" s="49">
        <v>11000000</v>
      </c>
      <c r="T57" s="49">
        <v>11000000</v>
      </c>
      <c r="U57" s="49">
        <v>11000000</v>
      </c>
      <c r="V57" s="49">
        <v>11000000</v>
      </c>
      <c r="W57" s="50" t="s">
        <v>450</v>
      </c>
      <c r="X57" s="44">
        <f t="shared" si="2"/>
        <v>11000000</v>
      </c>
    </row>
    <row r="58" spans="1:24" ht="20.100000000000001" customHeight="1" x14ac:dyDescent="0.25">
      <c r="A58" s="36" t="s">
        <v>163</v>
      </c>
      <c r="B58" s="11" t="s">
        <v>396</v>
      </c>
      <c r="C58" s="104">
        <v>19000000000</v>
      </c>
      <c r="D58" s="105">
        <v>22000000000</v>
      </c>
      <c r="E58" s="105">
        <v>27000000000</v>
      </c>
      <c r="F58" s="105">
        <v>24000000000</v>
      </c>
      <c r="G58" s="105">
        <v>24000000000</v>
      </c>
      <c r="H58" s="105">
        <v>27000000000</v>
      </c>
      <c r="I58" s="105">
        <v>24000000000</v>
      </c>
      <c r="J58" s="105">
        <v>23000000000</v>
      </c>
      <c r="K58" s="105">
        <v>22000000000</v>
      </c>
      <c r="L58" s="22" t="s">
        <v>450</v>
      </c>
      <c r="M58" s="23">
        <f t="shared" si="1"/>
        <v>23555555555.555557</v>
      </c>
      <c r="N58" s="48">
        <v>1000000</v>
      </c>
      <c r="O58" s="49">
        <v>1100000</v>
      </c>
      <c r="P58" s="49">
        <v>1100000</v>
      </c>
      <c r="Q58" s="49">
        <v>1100000</v>
      </c>
      <c r="R58" s="49">
        <v>1100000</v>
      </c>
      <c r="S58" s="49">
        <v>1100000</v>
      </c>
      <c r="T58" s="49">
        <v>1100000</v>
      </c>
      <c r="U58" s="49">
        <v>1100000</v>
      </c>
      <c r="V58" s="49">
        <v>1200000</v>
      </c>
      <c r="W58" s="50" t="s">
        <v>450</v>
      </c>
      <c r="X58" s="44">
        <f t="shared" si="2"/>
        <v>1100000</v>
      </c>
    </row>
    <row r="59" spans="1:24" ht="20.100000000000001" customHeight="1" x14ac:dyDescent="0.25">
      <c r="A59" s="36" t="s">
        <v>147</v>
      </c>
      <c r="B59" s="11" t="s">
        <v>286</v>
      </c>
      <c r="C59" s="104">
        <v>150000000000</v>
      </c>
      <c r="D59" s="105">
        <v>180000000000</v>
      </c>
      <c r="E59" s="105">
        <v>220000000000</v>
      </c>
      <c r="F59" s="105">
        <v>190000000000</v>
      </c>
      <c r="G59" s="105">
        <v>190000000000</v>
      </c>
      <c r="H59" s="105">
        <v>210000000000</v>
      </c>
      <c r="I59" s="105">
        <v>190000000000</v>
      </c>
      <c r="J59" s="105">
        <v>200000000000</v>
      </c>
      <c r="K59" s="105">
        <v>190000000000</v>
      </c>
      <c r="L59" s="22" t="s">
        <v>450</v>
      </c>
      <c r="M59" s="23">
        <f t="shared" si="1"/>
        <v>191111111111.11111</v>
      </c>
      <c r="N59" s="48">
        <v>10000000</v>
      </c>
      <c r="O59" s="49">
        <v>10000000</v>
      </c>
      <c r="P59" s="49">
        <v>10000000</v>
      </c>
      <c r="Q59" s="49">
        <v>10000000</v>
      </c>
      <c r="R59" s="49">
        <v>10000000</v>
      </c>
      <c r="S59" s="49">
        <v>10000000</v>
      </c>
      <c r="T59" s="49">
        <v>11000000</v>
      </c>
      <c r="U59" s="49">
        <v>11000000</v>
      </c>
      <c r="V59" s="49">
        <v>11000000</v>
      </c>
      <c r="W59" s="50" t="s">
        <v>450</v>
      </c>
      <c r="X59" s="44">
        <f t="shared" si="2"/>
        <v>10333333.333333334</v>
      </c>
    </row>
    <row r="60" spans="1:24" ht="20.100000000000001" customHeight="1" x14ac:dyDescent="0.25">
      <c r="A60" s="36" t="s">
        <v>293</v>
      </c>
      <c r="B60" s="11" t="s">
        <v>227</v>
      </c>
      <c r="C60" s="104">
        <v>290000000000</v>
      </c>
      <c r="D60" s="105">
        <v>320000000000</v>
      </c>
      <c r="E60" s="105">
        <v>360000000000</v>
      </c>
      <c r="F60" s="105">
        <v>320000000000</v>
      </c>
      <c r="G60" s="105">
        <v>330000000000</v>
      </c>
      <c r="H60" s="105">
        <v>350000000000</v>
      </c>
      <c r="I60" s="105">
        <v>330000000000</v>
      </c>
      <c r="J60" s="105">
        <v>350000000000</v>
      </c>
      <c r="K60" s="105">
        <v>350000000000</v>
      </c>
      <c r="L60" s="22" t="s">
        <v>450</v>
      </c>
      <c r="M60" s="23">
        <f t="shared" si="1"/>
        <v>333333333333.33331</v>
      </c>
      <c r="N60" s="48">
        <v>5400000</v>
      </c>
      <c r="O60" s="49">
        <v>5500000</v>
      </c>
      <c r="P60" s="49">
        <v>5500000</v>
      </c>
      <c r="Q60" s="49">
        <v>5500000</v>
      </c>
      <c r="R60" s="49">
        <v>5500000</v>
      </c>
      <c r="S60" s="49">
        <v>5600000</v>
      </c>
      <c r="T60" s="49">
        <v>5600000</v>
      </c>
      <c r="U60" s="49">
        <v>5600000</v>
      </c>
      <c r="V60" s="49">
        <v>5600000</v>
      </c>
      <c r="W60" s="50" t="s">
        <v>450</v>
      </c>
      <c r="X60" s="44">
        <f t="shared" si="2"/>
        <v>5533333.333333333</v>
      </c>
    </row>
    <row r="61" spans="1:24" ht="20.100000000000001" customHeight="1" x14ac:dyDescent="0.25">
      <c r="A61" s="36" t="s">
        <v>174</v>
      </c>
      <c r="B61" s="11" t="s">
        <v>246</v>
      </c>
      <c r="C61" s="104" t="s">
        <v>450</v>
      </c>
      <c r="D61" s="105" t="s">
        <v>450</v>
      </c>
      <c r="E61" s="105" t="s">
        <v>450</v>
      </c>
      <c r="F61" s="105" t="s">
        <v>450</v>
      </c>
      <c r="G61" s="105" t="s">
        <v>450</v>
      </c>
      <c r="H61" s="105" t="s">
        <v>450</v>
      </c>
      <c r="I61" s="105" t="s">
        <v>450</v>
      </c>
      <c r="J61" s="105" t="s">
        <v>450</v>
      </c>
      <c r="K61" s="105" t="s">
        <v>450</v>
      </c>
      <c r="L61" s="22" t="s">
        <v>450</v>
      </c>
      <c r="M61" s="23" t="str">
        <f t="shared" si="1"/>
        <v/>
      </c>
      <c r="N61" s="48">
        <v>788941</v>
      </c>
      <c r="O61" s="49">
        <v>799309</v>
      </c>
      <c r="P61" s="49">
        <v>809639</v>
      </c>
      <c r="Q61" s="49">
        <v>820097</v>
      </c>
      <c r="R61" s="49">
        <v>830802</v>
      </c>
      <c r="S61" s="49">
        <v>841802</v>
      </c>
      <c r="T61" s="49">
        <v>853069</v>
      </c>
      <c r="U61" s="49">
        <v>864554</v>
      </c>
      <c r="V61" s="49">
        <v>876174</v>
      </c>
      <c r="W61" s="50" t="s">
        <v>450</v>
      </c>
      <c r="X61" s="44">
        <f t="shared" si="2"/>
        <v>831598.5555555555</v>
      </c>
    </row>
    <row r="62" spans="1:24" ht="20.100000000000001" customHeight="1" x14ac:dyDescent="0.25">
      <c r="A62" s="36" t="s">
        <v>92</v>
      </c>
      <c r="B62" s="11" t="s">
        <v>420</v>
      </c>
      <c r="C62" s="104">
        <v>380000000</v>
      </c>
      <c r="D62" s="105">
        <v>400000000</v>
      </c>
      <c r="E62" s="105">
        <v>440000000</v>
      </c>
      <c r="F62" s="105">
        <v>480000000</v>
      </c>
      <c r="G62" s="105">
        <v>480000000</v>
      </c>
      <c r="H62" s="105">
        <v>490000000</v>
      </c>
      <c r="I62" s="105">
        <v>470000000</v>
      </c>
      <c r="J62" s="105">
        <v>490000000</v>
      </c>
      <c r="K62" s="105">
        <v>500000000</v>
      </c>
      <c r="L62" s="22" t="s">
        <v>450</v>
      </c>
      <c r="M62" s="23">
        <f t="shared" si="1"/>
        <v>458888888.8888889</v>
      </c>
      <c r="N62" s="48">
        <v>70690</v>
      </c>
      <c r="O62" s="49">
        <v>70795</v>
      </c>
      <c r="P62" s="49">
        <v>70881</v>
      </c>
      <c r="Q62" s="49">
        <v>70995</v>
      </c>
      <c r="R62" s="49">
        <v>71167</v>
      </c>
      <c r="S62" s="49">
        <v>71402</v>
      </c>
      <c r="T62" s="49">
        <v>71685</v>
      </c>
      <c r="U62" s="49">
        <v>72005</v>
      </c>
      <c r="V62" s="49">
        <v>72341</v>
      </c>
      <c r="W62" s="50" t="s">
        <v>450</v>
      </c>
      <c r="X62" s="44">
        <f t="shared" si="2"/>
        <v>71329</v>
      </c>
    </row>
    <row r="63" spans="1:24" ht="20.100000000000001" customHeight="1" x14ac:dyDescent="0.25">
      <c r="A63" s="36" t="s">
        <v>181</v>
      </c>
      <c r="B63" s="11" t="s">
        <v>99</v>
      </c>
      <c r="C63" s="104">
        <v>34000000000</v>
      </c>
      <c r="D63" s="105">
        <v>42000000000</v>
      </c>
      <c r="E63" s="105">
        <v>46000000000</v>
      </c>
      <c r="F63" s="105">
        <v>46000000000</v>
      </c>
      <c r="G63" s="105">
        <v>52000000000</v>
      </c>
      <c r="H63" s="105">
        <v>56000000000</v>
      </c>
      <c r="I63" s="105">
        <v>58000000000</v>
      </c>
      <c r="J63" s="105">
        <v>59000000000</v>
      </c>
      <c r="K63" s="105">
        <v>61000000000</v>
      </c>
      <c r="L63" s="22" t="s">
        <v>450</v>
      </c>
      <c r="M63" s="23">
        <f t="shared" si="1"/>
        <v>50444444444.444443</v>
      </c>
      <c r="N63" s="48">
        <v>9400000</v>
      </c>
      <c r="O63" s="49">
        <v>9500000</v>
      </c>
      <c r="P63" s="49">
        <v>9600000</v>
      </c>
      <c r="Q63" s="49">
        <v>9800000</v>
      </c>
      <c r="R63" s="49">
        <v>9900000</v>
      </c>
      <c r="S63" s="49">
        <v>10000000</v>
      </c>
      <c r="T63" s="49">
        <v>10000000</v>
      </c>
      <c r="U63" s="49">
        <v>10000000</v>
      </c>
      <c r="V63" s="49">
        <v>10000000</v>
      </c>
      <c r="W63" s="50" t="s">
        <v>450</v>
      </c>
      <c r="X63" s="44">
        <f t="shared" si="2"/>
        <v>9800000</v>
      </c>
    </row>
    <row r="64" spans="1:24" ht="20.100000000000001" customHeight="1" x14ac:dyDescent="0.25">
      <c r="A64" s="36" t="s">
        <v>27</v>
      </c>
      <c r="B64" s="11" t="s">
        <v>2</v>
      </c>
      <c r="C64" s="104">
        <v>45000000000</v>
      </c>
      <c r="D64" s="105">
        <v>49000000000</v>
      </c>
      <c r="E64" s="105">
        <v>60000000000</v>
      </c>
      <c r="F64" s="105">
        <v>61000000000</v>
      </c>
      <c r="G64" s="105">
        <v>69000000000</v>
      </c>
      <c r="H64" s="105">
        <v>78000000000</v>
      </c>
      <c r="I64" s="105">
        <v>87000000000</v>
      </c>
      <c r="J64" s="105">
        <v>93000000000</v>
      </c>
      <c r="K64" s="105">
        <v>99000000000</v>
      </c>
      <c r="L64" s="22" t="s">
        <v>450</v>
      </c>
      <c r="M64" s="23">
        <f t="shared" si="1"/>
        <v>71222222222.222229</v>
      </c>
      <c r="N64" s="48">
        <v>14000000</v>
      </c>
      <c r="O64" s="49">
        <v>14000000</v>
      </c>
      <c r="P64" s="49">
        <v>14000000</v>
      </c>
      <c r="Q64" s="49">
        <v>15000000</v>
      </c>
      <c r="R64" s="49">
        <v>15000000</v>
      </c>
      <c r="S64" s="49">
        <v>15000000</v>
      </c>
      <c r="T64" s="49">
        <v>15000000</v>
      </c>
      <c r="U64" s="49">
        <v>16000000</v>
      </c>
      <c r="V64" s="49">
        <v>16000000</v>
      </c>
      <c r="W64" s="50" t="s">
        <v>450</v>
      </c>
      <c r="X64" s="44">
        <f t="shared" si="2"/>
        <v>14888888.888888888</v>
      </c>
    </row>
    <row r="65" spans="1:24" ht="20.100000000000001" customHeight="1" x14ac:dyDescent="0.25">
      <c r="A65" s="36" t="s">
        <v>234</v>
      </c>
      <c r="B65" s="11" t="s">
        <v>395</v>
      </c>
      <c r="C65" s="104">
        <v>110000000000</v>
      </c>
      <c r="D65" s="105">
        <v>130000000000</v>
      </c>
      <c r="E65" s="105">
        <v>160000000000</v>
      </c>
      <c r="F65" s="105">
        <v>190000000000</v>
      </c>
      <c r="G65" s="105">
        <v>210000000000</v>
      </c>
      <c r="H65" s="105">
        <v>230000000000</v>
      </c>
      <c r="I65" s="105">
        <v>270000000000</v>
      </c>
      <c r="J65" s="105">
        <v>280000000000</v>
      </c>
      <c r="K65" s="105">
        <v>290000000000</v>
      </c>
      <c r="L65" s="22" t="s">
        <v>450</v>
      </c>
      <c r="M65" s="23">
        <f t="shared" si="1"/>
        <v>207777777777.77777</v>
      </c>
      <c r="N65" s="48">
        <v>76000000</v>
      </c>
      <c r="O65" s="49">
        <v>78000000</v>
      </c>
      <c r="P65" s="49">
        <v>79000000</v>
      </c>
      <c r="Q65" s="49">
        <v>80000000</v>
      </c>
      <c r="R65" s="49">
        <v>82000000</v>
      </c>
      <c r="S65" s="49">
        <v>84000000</v>
      </c>
      <c r="T65" s="49">
        <v>86000000</v>
      </c>
      <c r="U65" s="49">
        <v>88000000</v>
      </c>
      <c r="V65" s="49">
        <v>90000000</v>
      </c>
      <c r="W65" s="50" t="s">
        <v>450</v>
      </c>
      <c r="X65" s="44">
        <f t="shared" si="2"/>
        <v>82555555.555555552</v>
      </c>
    </row>
    <row r="66" spans="1:24" ht="20.100000000000001" customHeight="1" x14ac:dyDescent="0.25">
      <c r="A66" s="36" t="s">
        <v>260</v>
      </c>
      <c r="B66" s="11" t="s">
        <v>406</v>
      </c>
      <c r="C66" s="104">
        <v>18000000000</v>
      </c>
      <c r="D66" s="105">
        <v>20000000000</v>
      </c>
      <c r="E66" s="105">
        <v>21000000000</v>
      </c>
      <c r="F66" s="105">
        <v>20000000000</v>
      </c>
      <c r="G66" s="105">
        <v>21000000000</v>
      </c>
      <c r="H66" s="105">
        <v>23000000000</v>
      </c>
      <c r="I66" s="105">
        <v>23000000000</v>
      </c>
      <c r="J66" s="105">
        <v>23000000000</v>
      </c>
      <c r="K66" s="105">
        <v>24000000000</v>
      </c>
      <c r="L66" s="22" t="s">
        <v>450</v>
      </c>
      <c r="M66" s="23">
        <f t="shared" si="1"/>
        <v>21444444444.444443</v>
      </c>
      <c r="N66" s="48">
        <v>6000000</v>
      </c>
      <c r="O66" s="49">
        <v>6000000</v>
      </c>
      <c r="P66" s="49">
        <v>6000000</v>
      </c>
      <c r="Q66" s="49">
        <v>6000000</v>
      </c>
      <c r="R66" s="49">
        <v>6000000</v>
      </c>
      <c r="S66" s="49">
        <v>6100000</v>
      </c>
      <c r="T66" s="49">
        <v>6100000</v>
      </c>
      <c r="U66" s="49">
        <v>6100000</v>
      </c>
      <c r="V66" s="49">
        <v>6100000</v>
      </c>
      <c r="W66" s="50" t="s">
        <v>450</v>
      </c>
      <c r="X66" s="44">
        <f t="shared" si="2"/>
        <v>6044444.444444444</v>
      </c>
    </row>
    <row r="67" spans="1:24" ht="20.100000000000001" customHeight="1" x14ac:dyDescent="0.25">
      <c r="A67" s="36" t="s">
        <v>53</v>
      </c>
      <c r="B67" s="11" t="s">
        <v>16</v>
      </c>
      <c r="C67" s="104">
        <v>7000000000</v>
      </c>
      <c r="D67" s="105">
        <v>8200000000</v>
      </c>
      <c r="E67" s="105">
        <v>11000000000</v>
      </c>
      <c r="F67" s="105">
        <v>5100000000</v>
      </c>
      <c r="G67" s="105">
        <v>6000000000</v>
      </c>
      <c r="H67" s="105">
        <v>9700000000</v>
      </c>
      <c r="I67" s="105">
        <v>10000000000</v>
      </c>
      <c r="J67" s="105">
        <v>9500000000</v>
      </c>
      <c r="K67" s="105">
        <v>7900000000</v>
      </c>
      <c r="L67" s="22" t="s">
        <v>450</v>
      </c>
      <c r="M67" s="23">
        <f t="shared" si="1"/>
        <v>8266666666.666667</v>
      </c>
      <c r="N67" s="48">
        <v>645718</v>
      </c>
      <c r="O67" s="49">
        <v>665798</v>
      </c>
      <c r="P67" s="49">
        <v>686223</v>
      </c>
      <c r="Q67" s="49">
        <v>707155</v>
      </c>
      <c r="R67" s="49">
        <v>728710</v>
      </c>
      <c r="S67" s="49">
        <v>750918</v>
      </c>
      <c r="T67" s="49">
        <v>773729</v>
      </c>
      <c r="U67" s="49">
        <v>797082</v>
      </c>
      <c r="V67" s="49">
        <v>820885</v>
      </c>
      <c r="W67" s="50" t="s">
        <v>450</v>
      </c>
      <c r="X67" s="44">
        <f t="shared" si="2"/>
        <v>730690.88888888888</v>
      </c>
    </row>
    <row r="68" spans="1:24" ht="20.100000000000001" customHeight="1" x14ac:dyDescent="0.25">
      <c r="A68" s="36" t="s">
        <v>204</v>
      </c>
      <c r="B68" s="11" t="s">
        <v>182</v>
      </c>
      <c r="C68" s="104">
        <v>1200000000</v>
      </c>
      <c r="D68" s="105">
        <v>1300000000</v>
      </c>
      <c r="E68" s="105">
        <v>1400000000</v>
      </c>
      <c r="F68" s="105">
        <v>1800000000</v>
      </c>
      <c r="G68" s="105">
        <v>2100000000</v>
      </c>
      <c r="H68" s="105">
        <v>2600000000</v>
      </c>
      <c r="I68" s="105" t="s">
        <v>450</v>
      </c>
      <c r="J68" s="105" t="s">
        <v>450</v>
      </c>
      <c r="K68" s="105" t="s">
        <v>450</v>
      </c>
      <c r="L68" s="22" t="s">
        <v>450</v>
      </c>
      <c r="M68" s="23">
        <f t="shared" si="1"/>
        <v>1733333333.3333333</v>
      </c>
      <c r="N68" s="48">
        <v>4300000</v>
      </c>
      <c r="O68" s="49">
        <v>4400000</v>
      </c>
      <c r="P68" s="49">
        <v>4500000</v>
      </c>
      <c r="Q68" s="49">
        <v>4600000</v>
      </c>
      <c r="R68" s="49">
        <v>4700000</v>
      </c>
      <c r="S68" s="49">
        <v>4800000</v>
      </c>
      <c r="T68" s="49">
        <v>4900000</v>
      </c>
      <c r="U68" s="49">
        <v>5000000</v>
      </c>
      <c r="V68" s="49">
        <v>5100000</v>
      </c>
      <c r="W68" s="50" t="s">
        <v>450</v>
      </c>
      <c r="X68" s="44">
        <f t="shared" si="2"/>
        <v>4700000</v>
      </c>
    </row>
    <row r="69" spans="1:24" ht="20.100000000000001" customHeight="1" x14ac:dyDescent="0.25">
      <c r="A69" s="36" t="s">
        <v>132</v>
      </c>
      <c r="B69" s="11" t="s">
        <v>34</v>
      </c>
      <c r="C69" s="104">
        <v>16000000000</v>
      </c>
      <c r="D69" s="105">
        <v>21000000000</v>
      </c>
      <c r="E69" s="105">
        <v>23000000000</v>
      </c>
      <c r="F69" s="105">
        <v>19000000000</v>
      </c>
      <c r="G69" s="105">
        <v>18000000000</v>
      </c>
      <c r="H69" s="105">
        <v>22000000000</v>
      </c>
      <c r="I69" s="105">
        <v>22000000000</v>
      </c>
      <c r="J69" s="105">
        <v>25000000000</v>
      </c>
      <c r="K69" s="105">
        <v>26000000000</v>
      </c>
      <c r="L69" s="22" t="s">
        <v>450</v>
      </c>
      <c r="M69" s="23">
        <f t="shared" si="1"/>
        <v>21333333333.333332</v>
      </c>
      <c r="N69" s="48">
        <v>1300000</v>
      </c>
      <c r="O69" s="49">
        <v>1300000</v>
      </c>
      <c r="P69" s="49">
        <v>1300000</v>
      </c>
      <c r="Q69" s="49">
        <v>1300000</v>
      </c>
      <c r="R69" s="49">
        <v>1300000</v>
      </c>
      <c r="S69" s="49">
        <v>1300000</v>
      </c>
      <c r="T69" s="49">
        <v>1300000</v>
      </c>
      <c r="U69" s="49">
        <v>1300000</v>
      </c>
      <c r="V69" s="49">
        <v>1300000</v>
      </c>
      <c r="W69" s="50" t="s">
        <v>450</v>
      </c>
      <c r="X69" s="44">
        <f t="shared" si="2"/>
        <v>1300000</v>
      </c>
    </row>
    <row r="70" spans="1:24" ht="20.100000000000001" customHeight="1" x14ac:dyDescent="0.25">
      <c r="A70" s="36" t="s">
        <v>30</v>
      </c>
      <c r="B70" s="11" t="s">
        <v>314</v>
      </c>
      <c r="C70" s="104">
        <v>15000000000</v>
      </c>
      <c r="D70" s="105">
        <v>20000000000</v>
      </c>
      <c r="E70" s="105">
        <v>27000000000</v>
      </c>
      <c r="F70" s="105">
        <v>32000000000</v>
      </c>
      <c r="G70" s="105">
        <v>30000000000</v>
      </c>
      <c r="H70" s="105">
        <v>32000000000</v>
      </c>
      <c r="I70" s="105">
        <v>43000000000</v>
      </c>
      <c r="J70" s="105">
        <v>48000000000</v>
      </c>
      <c r="K70" s="105">
        <v>55000000000</v>
      </c>
      <c r="L70" s="22" t="s">
        <v>450</v>
      </c>
      <c r="M70" s="23">
        <f t="shared" si="1"/>
        <v>33555555555.555557</v>
      </c>
      <c r="N70" s="48">
        <v>79000000</v>
      </c>
      <c r="O70" s="49">
        <v>81000000</v>
      </c>
      <c r="P70" s="49">
        <v>83000000</v>
      </c>
      <c r="Q70" s="49">
        <v>85000000</v>
      </c>
      <c r="R70" s="49">
        <v>88000000</v>
      </c>
      <c r="S70" s="49">
        <v>90000000</v>
      </c>
      <c r="T70" s="49">
        <v>92000000</v>
      </c>
      <c r="U70" s="49">
        <v>95000000</v>
      </c>
      <c r="V70" s="49">
        <v>97000000</v>
      </c>
      <c r="W70" s="50" t="s">
        <v>450</v>
      </c>
      <c r="X70" s="44">
        <f t="shared" si="2"/>
        <v>87777777.777777776</v>
      </c>
    </row>
    <row r="71" spans="1:24" ht="20.100000000000001" customHeight="1" x14ac:dyDescent="0.25">
      <c r="A71" s="36" t="s">
        <v>383</v>
      </c>
      <c r="B71" s="11" t="s">
        <v>307</v>
      </c>
      <c r="C71" s="104">
        <v>2100000000</v>
      </c>
      <c r="D71" s="105">
        <v>2400000000</v>
      </c>
      <c r="E71" s="105">
        <v>2500000000</v>
      </c>
      <c r="F71" s="105">
        <v>2200000000</v>
      </c>
      <c r="G71" s="105">
        <v>2400000000</v>
      </c>
      <c r="H71" s="105">
        <v>2600000000</v>
      </c>
      <c r="I71" s="105">
        <v>2500000000</v>
      </c>
      <c r="J71" s="105" t="s">
        <v>450</v>
      </c>
      <c r="K71" s="105" t="s">
        <v>450</v>
      </c>
      <c r="L71" s="22" t="s">
        <v>450</v>
      </c>
      <c r="M71" s="23">
        <f t="shared" si="1"/>
        <v>2385714285.7142859</v>
      </c>
      <c r="N71" s="48">
        <v>48505</v>
      </c>
      <c r="O71" s="49">
        <v>48599</v>
      </c>
      <c r="P71" s="49">
        <v>48629</v>
      </c>
      <c r="Q71" s="49">
        <v>48613</v>
      </c>
      <c r="R71" s="49">
        <v>48567</v>
      </c>
      <c r="S71" s="49">
        <v>48492</v>
      </c>
      <c r="T71" s="49">
        <v>48393</v>
      </c>
      <c r="U71" s="49">
        <v>48292</v>
      </c>
      <c r="V71" s="49">
        <v>48221</v>
      </c>
      <c r="W71" s="50" t="s">
        <v>450</v>
      </c>
      <c r="X71" s="44">
        <f t="shared" si="2"/>
        <v>48479</v>
      </c>
    </row>
    <row r="72" spans="1:24" ht="20.100000000000001" customHeight="1" x14ac:dyDescent="0.25">
      <c r="A72" s="36" t="s">
        <v>85</v>
      </c>
      <c r="B72" s="11" t="s">
        <v>362</v>
      </c>
      <c r="C72" s="104">
        <v>3000000000</v>
      </c>
      <c r="D72" s="105">
        <v>3300000000</v>
      </c>
      <c r="E72" s="105">
        <v>3400000000</v>
      </c>
      <c r="F72" s="105">
        <v>2900000000</v>
      </c>
      <c r="G72" s="105">
        <v>3000000000</v>
      </c>
      <c r="H72" s="105">
        <v>3700000000</v>
      </c>
      <c r="I72" s="105">
        <v>3800000000</v>
      </c>
      <c r="J72" s="105">
        <v>4100000000</v>
      </c>
      <c r="K72" s="105">
        <v>4300000000</v>
      </c>
      <c r="L72" s="22" t="s">
        <v>450</v>
      </c>
      <c r="M72" s="23">
        <f t="shared" si="1"/>
        <v>3500000000</v>
      </c>
      <c r="N72" s="48">
        <v>827390</v>
      </c>
      <c r="O72" s="49">
        <v>834729</v>
      </c>
      <c r="P72" s="49">
        <v>843206</v>
      </c>
      <c r="Q72" s="49">
        <v>851854</v>
      </c>
      <c r="R72" s="49">
        <v>859952</v>
      </c>
      <c r="S72" s="49">
        <v>867327</v>
      </c>
      <c r="T72" s="49">
        <v>874158</v>
      </c>
      <c r="U72" s="49">
        <v>880487</v>
      </c>
      <c r="V72" s="49">
        <v>886450</v>
      </c>
      <c r="W72" s="50" t="s">
        <v>450</v>
      </c>
      <c r="X72" s="44">
        <f t="shared" si="2"/>
        <v>858394.77777777775</v>
      </c>
    </row>
    <row r="73" spans="1:24" ht="20.100000000000001" customHeight="1" x14ac:dyDescent="0.25">
      <c r="A73" s="36" t="s">
        <v>117</v>
      </c>
      <c r="B73" s="11" t="s">
        <v>355</v>
      </c>
      <c r="C73" s="104">
        <v>220000000000</v>
      </c>
      <c r="D73" s="105">
        <v>260000000000</v>
      </c>
      <c r="E73" s="105">
        <v>280000000000</v>
      </c>
      <c r="F73" s="105">
        <v>250000000000</v>
      </c>
      <c r="G73" s="105">
        <v>250000000000</v>
      </c>
      <c r="H73" s="105">
        <v>270000000000</v>
      </c>
      <c r="I73" s="105">
        <v>260000000000</v>
      </c>
      <c r="J73" s="105">
        <v>270000000000</v>
      </c>
      <c r="K73" s="105">
        <v>270000000000</v>
      </c>
      <c r="L73" s="22" t="s">
        <v>450</v>
      </c>
      <c r="M73" s="23">
        <f t="shared" si="1"/>
        <v>258888888888.88889</v>
      </c>
      <c r="N73" s="48">
        <v>5300000</v>
      </c>
      <c r="O73" s="49">
        <v>5300000</v>
      </c>
      <c r="P73" s="49">
        <v>5300000</v>
      </c>
      <c r="Q73" s="49">
        <v>5300000</v>
      </c>
      <c r="R73" s="49">
        <v>5400000</v>
      </c>
      <c r="S73" s="49">
        <v>5400000</v>
      </c>
      <c r="T73" s="49">
        <v>5400000</v>
      </c>
      <c r="U73" s="49">
        <v>5400000</v>
      </c>
      <c r="V73" s="49">
        <v>5500000</v>
      </c>
      <c r="W73" s="50" t="s">
        <v>450</v>
      </c>
      <c r="X73" s="44">
        <f t="shared" si="2"/>
        <v>5366666.666666667</v>
      </c>
    </row>
    <row r="74" spans="1:24" ht="20.100000000000001" customHeight="1" x14ac:dyDescent="0.25">
      <c r="A74" s="36" t="s">
        <v>330</v>
      </c>
      <c r="B74" s="11" t="s">
        <v>403</v>
      </c>
      <c r="C74" s="104">
        <v>2400000000000</v>
      </c>
      <c r="D74" s="105">
        <v>2700000000000</v>
      </c>
      <c r="E74" s="105">
        <v>3000000000000</v>
      </c>
      <c r="F74" s="105">
        <v>2700000000000</v>
      </c>
      <c r="G74" s="105">
        <v>2700000000000</v>
      </c>
      <c r="H74" s="105">
        <v>2900000000000</v>
      </c>
      <c r="I74" s="105">
        <v>2700000000000</v>
      </c>
      <c r="J74" s="105">
        <v>2900000000000</v>
      </c>
      <c r="K74" s="105">
        <v>2900000000000</v>
      </c>
      <c r="L74" s="22" t="s">
        <v>450</v>
      </c>
      <c r="M74" s="23">
        <f t="shared" si="1"/>
        <v>2766666666666.6665</v>
      </c>
      <c r="N74" s="48">
        <v>64000000</v>
      </c>
      <c r="O74" s="49">
        <v>64000000</v>
      </c>
      <c r="P74" s="49">
        <v>64000000</v>
      </c>
      <c r="Q74" s="49">
        <v>65000000</v>
      </c>
      <c r="R74" s="49">
        <v>65000000</v>
      </c>
      <c r="S74" s="49">
        <v>65000000</v>
      </c>
      <c r="T74" s="49">
        <v>66000000</v>
      </c>
      <c r="U74" s="49">
        <v>66000000</v>
      </c>
      <c r="V74" s="49">
        <v>66000000</v>
      </c>
      <c r="W74" s="50" t="s">
        <v>450</v>
      </c>
      <c r="X74" s="44">
        <f t="shared" si="2"/>
        <v>65000000</v>
      </c>
    </row>
    <row r="75" spans="1:24" ht="20.100000000000001" customHeight="1" x14ac:dyDescent="0.25">
      <c r="A75" s="36" t="s">
        <v>284</v>
      </c>
      <c r="B75" s="11" t="s">
        <v>273</v>
      </c>
      <c r="C75" s="104">
        <v>8800000000</v>
      </c>
      <c r="D75" s="105">
        <v>11000000000</v>
      </c>
      <c r="E75" s="105">
        <v>14000000000</v>
      </c>
      <c r="F75" s="105">
        <v>11000000000</v>
      </c>
      <c r="G75" s="105">
        <v>13000000000</v>
      </c>
      <c r="H75" s="105">
        <v>16000000000</v>
      </c>
      <c r="I75" s="105">
        <v>15000000000</v>
      </c>
      <c r="J75" s="105">
        <v>15000000000</v>
      </c>
      <c r="K75" s="105">
        <v>16000000000</v>
      </c>
      <c r="L75" s="22" t="s">
        <v>450</v>
      </c>
      <c r="M75" s="23">
        <f t="shared" si="1"/>
        <v>13311111111.111111</v>
      </c>
      <c r="N75" s="48">
        <v>1400000</v>
      </c>
      <c r="O75" s="49">
        <v>1400000</v>
      </c>
      <c r="P75" s="49">
        <v>1500000</v>
      </c>
      <c r="Q75" s="49">
        <v>1500000</v>
      </c>
      <c r="R75" s="49">
        <v>1500000</v>
      </c>
      <c r="S75" s="49">
        <v>1600000</v>
      </c>
      <c r="T75" s="49">
        <v>1600000</v>
      </c>
      <c r="U75" s="49">
        <v>1700000</v>
      </c>
      <c r="V75" s="49">
        <v>1700000</v>
      </c>
      <c r="W75" s="50" t="s">
        <v>450</v>
      </c>
      <c r="X75" s="44">
        <f t="shared" si="2"/>
        <v>1544444.4444444445</v>
      </c>
    </row>
    <row r="76" spans="1:24" ht="20.100000000000001" customHeight="1" x14ac:dyDescent="0.25">
      <c r="A76" s="36" t="s">
        <v>229</v>
      </c>
      <c r="B76" s="11" t="s">
        <v>421</v>
      </c>
      <c r="C76" s="104">
        <v>620000000</v>
      </c>
      <c r="D76" s="105">
        <v>750000000</v>
      </c>
      <c r="E76" s="105">
        <v>930000000</v>
      </c>
      <c r="F76" s="105">
        <v>890000000</v>
      </c>
      <c r="G76" s="105">
        <v>940000000</v>
      </c>
      <c r="H76" s="105">
        <v>890000000</v>
      </c>
      <c r="I76" s="105">
        <v>890000000</v>
      </c>
      <c r="J76" s="105">
        <v>880000000</v>
      </c>
      <c r="K76" s="105">
        <v>820000000</v>
      </c>
      <c r="L76" s="22" t="s">
        <v>450</v>
      </c>
      <c r="M76" s="23">
        <f t="shared" ref="M76:M134" si="3">IF(SUM(C76:L76)=0,"",(SUM(C76:L76))/(COUNT(C76:L76)))</f>
        <v>845555555.55555558</v>
      </c>
      <c r="N76" s="48">
        <v>1500000</v>
      </c>
      <c r="O76" s="49">
        <v>1500000</v>
      </c>
      <c r="P76" s="49">
        <v>1600000</v>
      </c>
      <c r="Q76" s="49">
        <v>1600000</v>
      </c>
      <c r="R76" s="49">
        <v>1700000</v>
      </c>
      <c r="S76" s="49">
        <v>1700000</v>
      </c>
      <c r="T76" s="49">
        <v>1800000</v>
      </c>
      <c r="U76" s="49">
        <v>1900000</v>
      </c>
      <c r="V76" s="49">
        <v>1900000</v>
      </c>
      <c r="W76" s="50" t="s">
        <v>450</v>
      </c>
      <c r="X76" s="44">
        <f t="shared" ref="X76:X134" si="4">IF(SUM(N76:W76)=0,"",(SUM(N76:W76))/(COUNT(N76:W76)))</f>
        <v>1688888.888888889</v>
      </c>
    </row>
    <row r="77" spans="1:24" ht="20.100000000000001" customHeight="1" x14ac:dyDescent="0.25">
      <c r="A77" s="36" t="s">
        <v>177</v>
      </c>
      <c r="B77" s="11" t="s">
        <v>188</v>
      </c>
      <c r="C77" s="104">
        <v>7900000000</v>
      </c>
      <c r="D77" s="105">
        <v>10000000000</v>
      </c>
      <c r="E77" s="105">
        <v>13000000000</v>
      </c>
      <c r="F77" s="105">
        <v>11000000000</v>
      </c>
      <c r="G77" s="105">
        <v>11000000000</v>
      </c>
      <c r="H77" s="105">
        <v>14000000000</v>
      </c>
      <c r="I77" s="105">
        <v>16000000000</v>
      </c>
      <c r="J77" s="105">
        <v>16000000000</v>
      </c>
      <c r="K77" s="105">
        <v>16000000000</v>
      </c>
      <c r="L77" s="22" t="s">
        <v>450</v>
      </c>
      <c r="M77" s="23">
        <f t="shared" si="3"/>
        <v>12766666666.666666</v>
      </c>
      <c r="N77" s="48">
        <v>4100000</v>
      </c>
      <c r="O77" s="49">
        <v>4100000</v>
      </c>
      <c r="P77" s="49">
        <v>4000000</v>
      </c>
      <c r="Q77" s="49">
        <v>4000000</v>
      </c>
      <c r="R77" s="49">
        <v>3900000</v>
      </c>
      <c r="S77" s="49">
        <v>3900000</v>
      </c>
      <c r="T77" s="49">
        <v>3800000</v>
      </c>
      <c r="U77" s="49">
        <v>3800000</v>
      </c>
      <c r="V77" s="49">
        <v>3700000</v>
      </c>
      <c r="W77" s="50" t="s">
        <v>450</v>
      </c>
      <c r="X77" s="44">
        <f t="shared" si="4"/>
        <v>3922222.222222222</v>
      </c>
    </row>
    <row r="78" spans="1:24" ht="20.100000000000001" customHeight="1" x14ac:dyDescent="0.25">
      <c r="A78" s="36" t="s">
        <v>5</v>
      </c>
      <c r="B78" s="11" t="s">
        <v>39</v>
      </c>
      <c r="C78" s="104">
        <v>3100000000000</v>
      </c>
      <c r="D78" s="105">
        <v>3500000000000</v>
      </c>
      <c r="E78" s="105">
        <v>3800000000000</v>
      </c>
      <c r="F78" s="105">
        <v>3500000000000</v>
      </c>
      <c r="G78" s="105">
        <v>3500000000000</v>
      </c>
      <c r="H78" s="105">
        <v>3900000000000</v>
      </c>
      <c r="I78" s="105">
        <v>3600000000000</v>
      </c>
      <c r="J78" s="105">
        <v>3800000000000</v>
      </c>
      <c r="K78" s="105">
        <v>4000000000000</v>
      </c>
      <c r="L78" s="22" t="s">
        <v>450</v>
      </c>
      <c r="M78" s="23">
        <f t="shared" si="3"/>
        <v>3633333333333.3335</v>
      </c>
      <c r="N78" s="48">
        <v>82000000</v>
      </c>
      <c r="O78" s="49">
        <v>82000000</v>
      </c>
      <c r="P78" s="49">
        <v>82000000</v>
      </c>
      <c r="Q78" s="49">
        <v>82000000</v>
      </c>
      <c r="R78" s="49">
        <v>82000000</v>
      </c>
      <c r="S78" s="49">
        <v>82000000</v>
      </c>
      <c r="T78" s="49">
        <v>80000000</v>
      </c>
      <c r="U78" s="49">
        <v>82000000</v>
      </c>
      <c r="V78" s="49">
        <v>81000000</v>
      </c>
      <c r="W78" s="50" t="s">
        <v>450</v>
      </c>
      <c r="X78" s="44">
        <f t="shared" si="4"/>
        <v>81666666.666666672</v>
      </c>
    </row>
    <row r="79" spans="1:24" ht="20.100000000000001" customHeight="1" x14ac:dyDescent="0.25">
      <c r="A79" s="36" t="s">
        <v>235</v>
      </c>
      <c r="B79" s="11" t="s">
        <v>245</v>
      </c>
      <c r="C79" s="104">
        <v>20000000000</v>
      </c>
      <c r="D79" s="105">
        <v>25000000000</v>
      </c>
      <c r="E79" s="105">
        <v>28000000000</v>
      </c>
      <c r="F79" s="105">
        <v>26000000000</v>
      </c>
      <c r="G79" s="105">
        <v>32000000000</v>
      </c>
      <c r="H79" s="105">
        <v>38000000000</v>
      </c>
      <c r="I79" s="105">
        <v>40000000000</v>
      </c>
      <c r="J79" s="105">
        <v>46000000000</v>
      </c>
      <c r="K79" s="105">
        <v>37000000000</v>
      </c>
      <c r="L79" s="22" t="s">
        <v>450</v>
      </c>
      <c r="M79" s="23">
        <f t="shared" si="3"/>
        <v>32444444444.444443</v>
      </c>
      <c r="N79" s="48">
        <v>22000000</v>
      </c>
      <c r="O79" s="49">
        <v>23000000</v>
      </c>
      <c r="P79" s="49">
        <v>23000000</v>
      </c>
      <c r="Q79" s="49">
        <v>24000000</v>
      </c>
      <c r="R79" s="49">
        <v>24000000</v>
      </c>
      <c r="S79" s="49">
        <v>25000000</v>
      </c>
      <c r="T79" s="49">
        <v>26000000</v>
      </c>
      <c r="U79" s="49">
        <v>26000000</v>
      </c>
      <c r="V79" s="49">
        <v>27000000</v>
      </c>
      <c r="W79" s="50" t="s">
        <v>450</v>
      </c>
      <c r="X79" s="44">
        <f t="shared" si="4"/>
        <v>24444444.444444444</v>
      </c>
    </row>
    <row r="80" spans="1:24" ht="20.100000000000001" customHeight="1" x14ac:dyDescent="0.25">
      <c r="A80" s="36" t="s">
        <v>308</v>
      </c>
      <c r="B80" s="11" t="s">
        <v>346</v>
      </c>
      <c r="C80" s="104">
        <v>270000000000</v>
      </c>
      <c r="D80" s="105">
        <v>310000000000</v>
      </c>
      <c r="E80" s="105">
        <v>340000000000</v>
      </c>
      <c r="F80" s="105">
        <v>320000000000</v>
      </c>
      <c r="G80" s="105">
        <v>290000000000</v>
      </c>
      <c r="H80" s="105">
        <v>280000000000</v>
      </c>
      <c r="I80" s="105">
        <v>250000000000</v>
      </c>
      <c r="J80" s="105">
        <v>240000000000</v>
      </c>
      <c r="K80" s="105" t="s">
        <v>450</v>
      </c>
      <c r="L80" s="22" t="s">
        <v>450</v>
      </c>
      <c r="M80" s="23">
        <f t="shared" si="3"/>
        <v>287500000000</v>
      </c>
      <c r="N80" s="48">
        <v>11000000</v>
      </c>
      <c r="O80" s="49">
        <v>11000000</v>
      </c>
      <c r="P80" s="49">
        <v>11000000</v>
      </c>
      <c r="Q80" s="49">
        <v>11000000</v>
      </c>
      <c r="R80" s="49">
        <v>11000000</v>
      </c>
      <c r="S80" s="49">
        <v>11000000</v>
      </c>
      <c r="T80" s="49">
        <v>11000000</v>
      </c>
      <c r="U80" s="49">
        <v>11000000</v>
      </c>
      <c r="V80" s="49">
        <v>11000000</v>
      </c>
      <c r="W80" s="50" t="s">
        <v>450</v>
      </c>
      <c r="X80" s="44">
        <f t="shared" si="4"/>
        <v>11000000</v>
      </c>
    </row>
    <row r="81" spans="1:24" ht="20.100000000000001" customHeight="1" x14ac:dyDescent="0.25">
      <c r="A81" s="36" t="s">
        <v>165</v>
      </c>
      <c r="B81" s="11" t="s">
        <v>240</v>
      </c>
      <c r="C81" s="104">
        <v>670000000</v>
      </c>
      <c r="D81" s="105">
        <v>720000000</v>
      </c>
      <c r="E81" s="105">
        <v>780000000</v>
      </c>
      <c r="F81" s="105">
        <v>710000000</v>
      </c>
      <c r="G81" s="105">
        <v>730000000</v>
      </c>
      <c r="H81" s="105">
        <v>750000000</v>
      </c>
      <c r="I81" s="105">
        <v>770000000</v>
      </c>
      <c r="J81" s="105">
        <v>810000000</v>
      </c>
      <c r="K81" s="105">
        <v>860000000</v>
      </c>
      <c r="L81" s="22" t="s">
        <v>450</v>
      </c>
      <c r="M81" s="23">
        <f t="shared" si="3"/>
        <v>755555555.55555558</v>
      </c>
      <c r="N81" s="48">
        <v>103259</v>
      </c>
      <c r="O81" s="49">
        <v>103587</v>
      </c>
      <c r="P81" s="49">
        <v>103934</v>
      </c>
      <c r="Q81" s="49">
        <v>104298</v>
      </c>
      <c r="R81" s="49">
        <v>104677</v>
      </c>
      <c r="S81" s="49">
        <v>105070</v>
      </c>
      <c r="T81" s="49">
        <v>105476</v>
      </c>
      <c r="U81" s="49">
        <v>105902</v>
      </c>
      <c r="V81" s="49">
        <v>106349</v>
      </c>
      <c r="W81" s="50" t="s">
        <v>450</v>
      </c>
      <c r="X81" s="44">
        <f t="shared" si="4"/>
        <v>104728</v>
      </c>
    </row>
    <row r="82" spans="1:24" ht="20.100000000000001" customHeight="1" x14ac:dyDescent="0.25">
      <c r="A82" s="36" t="s">
        <v>82</v>
      </c>
      <c r="B82" s="11" t="s">
        <v>239</v>
      </c>
      <c r="C82" s="104">
        <v>30000000000</v>
      </c>
      <c r="D82" s="105">
        <v>33000000000</v>
      </c>
      <c r="E82" s="105">
        <v>38000000000</v>
      </c>
      <c r="F82" s="105">
        <v>37000000000</v>
      </c>
      <c r="G82" s="105">
        <v>40000000000</v>
      </c>
      <c r="H82" s="105">
        <v>46000000000</v>
      </c>
      <c r="I82" s="105">
        <v>49000000000</v>
      </c>
      <c r="J82" s="105">
        <v>53000000000</v>
      </c>
      <c r="K82" s="105">
        <v>57000000000</v>
      </c>
      <c r="L82" s="22" t="s">
        <v>450</v>
      </c>
      <c r="M82" s="23">
        <f t="shared" si="3"/>
        <v>42555555555.555557</v>
      </c>
      <c r="N82" s="48">
        <v>13000000</v>
      </c>
      <c r="O82" s="49">
        <v>14000000</v>
      </c>
      <c r="P82" s="49">
        <v>14000000</v>
      </c>
      <c r="Q82" s="49">
        <v>14000000</v>
      </c>
      <c r="R82" s="49">
        <v>15000000</v>
      </c>
      <c r="S82" s="49">
        <v>15000000</v>
      </c>
      <c r="T82" s="49">
        <v>15000000</v>
      </c>
      <c r="U82" s="49">
        <v>16000000</v>
      </c>
      <c r="V82" s="49">
        <v>16000000</v>
      </c>
      <c r="W82" s="50" t="s">
        <v>450</v>
      </c>
      <c r="X82" s="44">
        <f t="shared" si="4"/>
        <v>14666666.666666666</v>
      </c>
    </row>
    <row r="83" spans="1:24" ht="20.100000000000001" customHeight="1" x14ac:dyDescent="0.25">
      <c r="A83" s="36" t="s">
        <v>214</v>
      </c>
      <c r="B83" s="11" t="s">
        <v>46</v>
      </c>
      <c r="C83" s="104">
        <v>2600000000</v>
      </c>
      <c r="D83" s="105">
        <v>3800000000</v>
      </c>
      <c r="E83" s="105">
        <v>4000000000</v>
      </c>
      <c r="F83" s="105">
        <v>4100000000</v>
      </c>
      <c r="G83" s="105">
        <v>4300000000</v>
      </c>
      <c r="H83" s="105">
        <v>4600000000</v>
      </c>
      <c r="I83" s="105">
        <v>5200000000</v>
      </c>
      <c r="J83" s="105">
        <v>5800000000</v>
      </c>
      <c r="K83" s="105">
        <v>6100000000</v>
      </c>
      <c r="L83" s="22" t="s">
        <v>450</v>
      </c>
      <c r="M83" s="23">
        <f t="shared" si="3"/>
        <v>4500000000</v>
      </c>
      <c r="N83" s="48">
        <v>9900000</v>
      </c>
      <c r="O83" s="49">
        <v>10000000</v>
      </c>
      <c r="P83" s="49">
        <v>10000000</v>
      </c>
      <c r="Q83" s="49">
        <v>11000000</v>
      </c>
      <c r="R83" s="49">
        <v>11000000</v>
      </c>
      <c r="S83" s="49">
        <v>11000000</v>
      </c>
      <c r="T83" s="49">
        <v>12000000</v>
      </c>
      <c r="U83" s="49">
        <v>12000000</v>
      </c>
      <c r="V83" s="49">
        <v>12000000</v>
      </c>
      <c r="W83" s="50" t="s">
        <v>450</v>
      </c>
      <c r="X83" s="44">
        <f t="shared" si="4"/>
        <v>10988888.888888888</v>
      </c>
    </row>
    <row r="84" spans="1:24" ht="20.100000000000001" customHeight="1" x14ac:dyDescent="0.25">
      <c r="A84" s="36" t="s">
        <v>75</v>
      </c>
      <c r="B84" s="11" t="s">
        <v>69</v>
      </c>
      <c r="C84" s="104">
        <v>590000000</v>
      </c>
      <c r="D84" s="105">
        <v>690000000</v>
      </c>
      <c r="E84" s="105">
        <v>850000000</v>
      </c>
      <c r="F84" s="105">
        <v>820000000</v>
      </c>
      <c r="G84" s="105">
        <v>850000000</v>
      </c>
      <c r="H84" s="105">
        <v>1100000000</v>
      </c>
      <c r="I84" s="105">
        <v>960000000</v>
      </c>
      <c r="J84" s="105">
        <v>950000000</v>
      </c>
      <c r="K84" s="105">
        <v>1000000000</v>
      </c>
      <c r="L84" s="22" t="s">
        <v>450</v>
      </c>
      <c r="M84" s="23">
        <f t="shared" si="3"/>
        <v>867777777.77777779</v>
      </c>
      <c r="N84" s="48">
        <v>1500000</v>
      </c>
      <c r="O84" s="49">
        <v>1500000</v>
      </c>
      <c r="P84" s="49">
        <v>1600000</v>
      </c>
      <c r="Q84" s="49">
        <v>1600000</v>
      </c>
      <c r="R84" s="49">
        <v>1600000</v>
      </c>
      <c r="S84" s="49">
        <v>1700000</v>
      </c>
      <c r="T84" s="49">
        <v>1700000</v>
      </c>
      <c r="U84" s="49">
        <v>1800000</v>
      </c>
      <c r="V84" s="49">
        <v>1800000</v>
      </c>
      <c r="W84" s="50" t="s">
        <v>450</v>
      </c>
      <c r="X84" s="44">
        <f t="shared" si="4"/>
        <v>1644444.4444444445</v>
      </c>
    </row>
    <row r="85" spans="1:24" ht="20.100000000000001" customHeight="1" x14ac:dyDescent="0.25">
      <c r="A85" s="36" t="s">
        <v>133</v>
      </c>
      <c r="B85" s="11" t="s">
        <v>272</v>
      </c>
      <c r="C85" s="104">
        <v>1400000000</v>
      </c>
      <c r="D85" s="105">
        <v>1700000000</v>
      </c>
      <c r="E85" s="105">
        <v>1900000000</v>
      </c>
      <c r="F85" s="105">
        <v>2000000000</v>
      </c>
      <c r="G85" s="105">
        <v>2300000000</v>
      </c>
      <c r="H85" s="105">
        <v>2600000000</v>
      </c>
      <c r="I85" s="105">
        <v>2900000000</v>
      </c>
      <c r="J85" s="105">
        <v>3000000000</v>
      </c>
      <c r="K85" s="105">
        <v>3100000000</v>
      </c>
      <c r="L85" s="22" t="s">
        <v>450</v>
      </c>
      <c r="M85" s="23">
        <f t="shared" si="3"/>
        <v>2322222222.2222223</v>
      </c>
      <c r="N85" s="48">
        <v>743705</v>
      </c>
      <c r="O85" s="49">
        <v>745638</v>
      </c>
      <c r="P85" s="49">
        <v>748096</v>
      </c>
      <c r="Q85" s="49">
        <v>750749</v>
      </c>
      <c r="R85" s="49">
        <v>753362</v>
      </c>
      <c r="S85" s="49">
        <v>755883</v>
      </c>
      <c r="T85" s="49">
        <v>758410</v>
      </c>
      <c r="U85" s="49">
        <v>761033</v>
      </c>
      <c r="V85" s="49">
        <v>763893</v>
      </c>
      <c r="W85" s="50" t="s">
        <v>450</v>
      </c>
      <c r="X85" s="44">
        <f t="shared" si="4"/>
        <v>753418.77777777775</v>
      </c>
    </row>
    <row r="86" spans="1:24" ht="20.100000000000001" customHeight="1" x14ac:dyDescent="0.25">
      <c r="A86" s="36" t="s">
        <v>198</v>
      </c>
      <c r="B86" s="11" t="s">
        <v>20</v>
      </c>
      <c r="C86" s="104">
        <v>4800000000</v>
      </c>
      <c r="D86" s="105">
        <v>5900000000</v>
      </c>
      <c r="E86" s="105">
        <v>6600000000</v>
      </c>
      <c r="F86" s="105">
        <v>6600000000</v>
      </c>
      <c r="G86" s="105">
        <v>6600000000</v>
      </c>
      <c r="H86" s="105">
        <v>7600000000</v>
      </c>
      <c r="I86" s="105">
        <v>7900000000</v>
      </c>
      <c r="J86" s="105">
        <v>8500000000</v>
      </c>
      <c r="K86" s="105">
        <v>8700000000</v>
      </c>
      <c r="L86" s="22" t="s">
        <v>450</v>
      </c>
      <c r="M86" s="23">
        <f t="shared" si="3"/>
        <v>7022222222.2222223</v>
      </c>
      <c r="N86" s="48">
        <v>9400000</v>
      </c>
      <c r="O86" s="49">
        <v>9600000</v>
      </c>
      <c r="P86" s="49">
        <v>9700000</v>
      </c>
      <c r="Q86" s="49">
        <v>9900000</v>
      </c>
      <c r="R86" s="49">
        <v>10000000</v>
      </c>
      <c r="S86" s="49">
        <v>10000000</v>
      </c>
      <c r="T86" s="49">
        <v>10000000</v>
      </c>
      <c r="U86" s="49">
        <v>10000000</v>
      </c>
      <c r="V86" s="49">
        <v>11000000</v>
      </c>
      <c r="W86" s="50" t="s">
        <v>450</v>
      </c>
      <c r="X86" s="44">
        <f t="shared" si="4"/>
        <v>9955555.555555556</v>
      </c>
    </row>
    <row r="87" spans="1:24" ht="20.100000000000001" customHeight="1" x14ac:dyDescent="0.25">
      <c r="A87" s="36" t="s">
        <v>262</v>
      </c>
      <c r="B87" s="11" t="s">
        <v>3</v>
      </c>
      <c r="C87" s="104">
        <v>10000000000</v>
      </c>
      <c r="D87" s="105">
        <v>12000000000</v>
      </c>
      <c r="E87" s="105">
        <v>13000000000</v>
      </c>
      <c r="F87" s="105">
        <v>14000000000</v>
      </c>
      <c r="G87" s="105">
        <v>15000000000</v>
      </c>
      <c r="H87" s="105">
        <v>17000000000</v>
      </c>
      <c r="I87" s="105">
        <v>17000000000</v>
      </c>
      <c r="J87" s="105">
        <v>17000000000</v>
      </c>
      <c r="K87" s="105">
        <v>18000000000</v>
      </c>
      <c r="L87" s="22" t="s">
        <v>450</v>
      </c>
      <c r="M87" s="23">
        <f t="shared" si="3"/>
        <v>14777777777.777779</v>
      </c>
      <c r="N87" s="48">
        <v>7000000</v>
      </c>
      <c r="O87" s="49">
        <v>7100000</v>
      </c>
      <c r="P87" s="49">
        <v>7300000</v>
      </c>
      <c r="Q87" s="49">
        <v>7400000</v>
      </c>
      <c r="R87" s="49">
        <v>7500000</v>
      </c>
      <c r="S87" s="49">
        <v>7600000</v>
      </c>
      <c r="T87" s="49">
        <v>7700000</v>
      </c>
      <c r="U87" s="49">
        <v>7800000</v>
      </c>
      <c r="V87" s="49">
        <v>8000000</v>
      </c>
      <c r="W87" s="50" t="s">
        <v>450</v>
      </c>
      <c r="X87" s="44">
        <f t="shared" si="4"/>
        <v>7488888.888888889</v>
      </c>
    </row>
    <row r="88" spans="1:24" ht="20.100000000000001" customHeight="1" x14ac:dyDescent="0.25">
      <c r="A88" s="36" t="s">
        <v>305</v>
      </c>
      <c r="B88" s="11" t="s">
        <v>192</v>
      </c>
      <c r="C88" s="104">
        <v>200000000000</v>
      </c>
      <c r="D88" s="105">
        <v>220000000000</v>
      </c>
      <c r="E88" s="105">
        <v>230000000000</v>
      </c>
      <c r="F88" s="105">
        <v>220000000000</v>
      </c>
      <c r="G88" s="105">
        <v>230000000000</v>
      </c>
      <c r="H88" s="105">
        <v>260000000000</v>
      </c>
      <c r="I88" s="105">
        <v>270000000000</v>
      </c>
      <c r="J88" s="105">
        <v>280000000000</v>
      </c>
      <c r="K88" s="105">
        <v>300000000000</v>
      </c>
      <c r="L88" s="22" t="s">
        <v>450</v>
      </c>
      <c r="M88" s="23">
        <f t="shared" si="3"/>
        <v>245555555555.55554</v>
      </c>
      <c r="N88" s="48">
        <v>6900000</v>
      </c>
      <c r="O88" s="49">
        <v>6900000</v>
      </c>
      <c r="P88" s="49">
        <v>7000000</v>
      </c>
      <c r="Q88" s="49">
        <v>7000000</v>
      </c>
      <c r="R88" s="49">
        <v>7000000</v>
      </c>
      <c r="S88" s="49">
        <v>7100000</v>
      </c>
      <c r="T88" s="49">
        <v>7200000</v>
      </c>
      <c r="U88" s="49">
        <v>7200000</v>
      </c>
      <c r="V88" s="49">
        <v>7200000</v>
      </c>
      <c r="W88" s="50" t="s">
        <v>450</v>
      </c>
      <c r="X88" s="44">
        <f t="shared" si="4"/>
        <v>7055555.555555556</v>
      </c>
    </row>
    <row r="89" spans="1:24" ht="20.100000000000001" customHeight="1" x14ac:dyDescent="0.25">
      <c r="A89" s="36" t="s">
        <v>399</v>
      </c>
      <c r="B89" s="11" t="s">
        <v>200</v>
      </c>
      <c r="C89" s="104">
        <v>110000000000</v>
      </c>
      <c r="D89" s="105">
        <v>130000000000</v>
      </c>
      <c r="E89" s="105">
        <v>150000000000</v>
      </c>
      <c r="F89" s="105">
        <v>120000000000</v>
      </c>
      <c r="G89" s="105">
        <v>120000000000</v>
      </c>
      <c r="H89" s="105">
        <v>130000000000</v>
      </c>
      <c r="I89" s="105">
        <v>120000000000</v>
      </c>
      <c r="J89" s="105">
        <v>130000000000</v>
      </c>
      <c r="K89" s="105">
        <v>130000000000</v>
      </c>
      <c r="L89" s="22" t="s">
        <v>450</v>
      </c>
      <c r="M89" s="23">
        <f t="shared" si="3"/>
        <v>126666666666.66667</v>
      </c>
      <c r="N89" s="48">
        <v>10000000</v>
      </c>
      <c r="O89" s="49">
        <v>10000000</v>
      </c>
      <c r="P89" s="49">
        <v>10000000</v>
      </c>
      <c r="Q89" s="49">
        <v>10000000</v>
      </c>
      <c r="R89" s="49">
        <v>10000000</v>
      </c>
      <c r="S89" s="49">
        <v>10000000</v>
      </c>
      <c r="T89" s="49">
        <v>9900000</v>
      </c>
      <c r="U89" s="49">
        <v>9900000</v>
      </c>
      <c r="V89" s="49">
        <v>9900000</v>
      </c>
      <c r="W89" s="50" t="s">
        <v>450</v>
      </c>
      <c r="X89" s="44">
        <f t="shared" si="4"/>
        <v>9966666.666666666</v>
      </c>
    </row>
    <row r="90" spans="1:24" ht="20.100000000000001" customHeight="1" x14ac:dyDescent="0.25">
      <c r="A90" s="36" t="s">
        <v>55</v>
      </c>
      <c r="B90" s="11" t="s">
        <v>373</v>
      </c>
      <c r="C90" s="104">
        <v>16000000000</v>
      </c>
      <c r="D90" s="105">
        <v>20000000000</v>
      </c>
      <c r="E90" s="105">
        <v>14000000000</v>
      </c>
      <c r="F90" s="105">
        <v>10000000000</v>
      </c>
      <c r="G90" s="105">
        <v>11000000000</v>
      </c>
      <c r="H90" s="105">
        <v>13000000000</v>
      </c>
      <c r="I90" s="105">
        <v>13000000000</v>
      </c>
      <c r="J90" s="105">
        <v>15000000000</v>
      </c>
      <c r="K90" s="105" t="s">
        <v>450</v>
      </c>
      <c r="L90" s="22" t="s">
        <v>450</v>
      </c>
      <c r="M90" s="23">
        <f t="shared" si="3"/>
        <v>14000000000</v>
      </c>
      <c r="N90" s="48">
        <v>303782</v>
      </c>
      <c r="O90" s="49">
        <v>311566</v>
      </c>
      <c r="P90" s="49">
        <v>317414</v>
      </c>
      <c r="Q90" s="49">
        <v>318499</v>
      </c>
      <c r="R90" s="49">
        <v>318041</v>
      </c>
      <c r="S90" s="49">
        <v>319014</v>
      </c>
      <c r="T90" s="49">
        <v>320716</v>
      </c>
      <c r="U90" s="49">
        <v>323764</v>
      </c>
      <c r="V90" s="49">
        <v>327386</v>
      </c>
      <c r="W90" s="50" t="s">
        <v>450</v>
      </c>
      <c r="X90" s="44">
        <f t="shared" si="4"/>
        <v>317798</v>
      </c>
    </row>
    <row r="91" spans="1:24" ht="20.100000000000001" customHeight="1" x14ac:dyDescent="0.25">
      <c r="A91" s="36" t="s">
        <v>409</v>
      </c>
      <c r="B91" s="11" t="s">
        <v>155</v>
      </c>
      <c r="C91" s="104">
        <v>940000000000</v>
      </c>
      <c r="D91" s="105">
        <v>1200000000000</v>
      </c>
      <c r="E91" s="105">
        <v>1200000000000</v>
      </c>
      <c r="F91" s="105">
        <v>1400000000000</v>
      </c>
      <c r="G91" s="105">
        <v>1700000000000</v>
      </c>
      <c r="H91" s="105">
        <v>1800000000000</v>
      </c>
      <c r="I91" s="105">
        <v>1800000000000</v>
      </c>
      <c r="J91" s="105">
        <v>1800000000000</v>
      </c>
      <c r="K91" s="105">
        <v>2000000000000</v>
      </c>
      <c r="L91" s="22" t="s">
        <v>450</v>
      </c>
      <c r="M91" s="23">
        <f t="shared" si="3"/>
        <v>1537777777777.7778</v>
      </c>
      <c r="N91" s="48">
        <v>1200000000</v>
      </c>
      <c r="O91" s="49">
        <v>1200000000</v>
      </c>
      <c r="P91" s="49">
        <v>1200000000</v>
      </c>
      <c r="Q91" s="49">
        <v>1200000000</v>
      </c>
      <c r="R91" s="49">
        <v>1200000000</v>
      </c>
      <c r="S91" s="49">
        <v>1200000000</v>
      </c>
      <c r="T91" s="49">
        <v>1300000000</v>
      </c>
      <c r="U91" s="49">
        <v>1300000000</v>
      </c>
      <c r="V91" s="49">
        <v>1300000000</v>
      </c>
      <c r="W91" s="50" t="s">
        <v>450</v>
      </c>
      <c r="X91" s="44">
        <f t="shared" si="4"/>
        <v>1233333333.3333333</v>
      </c>
    </row>
    <row r="92" spans="1:24" ht="20.100000000000001" customHeight="1" x14ac:dyDescent="0.25">
      <c r="A92" s="36" t="s">
        <v>231</v>
      </c>
      <c r="B92" s="11" t="s">
        <v>337</v>
      </c>
      <c r="C92" s="104">
        <v>350000000000</v>
      </c>
      <c r="D92" s="105">
        <v>410000000000</v>
      </c>
      <c r="E92" s="105">
        <v>490000000000</v>
      </c>
      <c r="F92" s="105">
        <v>520000000000</v>
      </c>
      <c r="G92" s="105">
        <v>730000000000</v>
      </c>
      <c r="H92" s="105">
        <v>870000000000</v>
      </c>
      <c r="I92" s="105">
        <v>890000000000</v>
      </c>
      <c r="J92" s="105">
        <v>880000000000</v>
      </c>
      <c r="K92" s="105">
        <v>860000000000</v>
      </c>
      <c r="L92" s="22" t="s">
        <v>450</v>
      </c>
      <c r="M92" s="23">
        <f t="shared" si="3"/>
        <v>666666666666.66663</v>
      </c>
      <c r="N92" s="48">
        <v>230000000</v>
      </c>
      <c r="O92" s="49">
        <v>230000000</v>
      </c>
      <c r="P92" s="49">
        <v>240000000</v>
      </c>
      <c r="Q92" s="49">
        <v>240000000</v>
      </c>
      <c r="R92" s="49">
        <v>240000000</v>
      </c>
      <c r="S92" s="49">
        <v>240000000</v>
      </c>
      <c r="T92" s="49">
        <v>250000000</v>
      </c>
      <c r="U92" s="49">
        <v>250000000</v>
      </c>
      <c r="V92" s="49">
        <v>250000000</v>
      </c>
      <c r="W92" s="50" t="s">
        <v>450</v>
      </c>
      <c r="X92" s="44">
        <f t="shared" si="4"/>
        <v>241111111.1111111</v>
      </c>
    </row>
    <row r="93" spans="1:24" ht="20.100000000000001" customHeight="1" x14ac:dyDescent="0.25">
      <c r="A93" s="36" t="s">
        <v>209</v>
      </c>
      <c r="B93" s="11" t="s">
        <v>59</v>
      </c>
      <c r="C93" s="104">
        <v>260000000000</v>
      </c>
      <c r="D93" s="105">
        <v>340000000000</v>
      </c>
      <c r="E93" s="105">
        <v>400000000000</v>
      </c>
      <c r="F93" s="105">
        <v>400000000000</v>
      </c>
      <c r="G93" s="105">
        <v>470000000000</v>
      </c>
      <c r="H93" s="105">
        <v>590000000000</v>
      </c>
      <c r="I93" s="105">
        <v>590000000000</v>
      </c>
      <c r="J93" s="105">
        <v>510000000000</v>
      </c>
      <c r="K93" s="105" t="s">
        <v>450</v>
      </c>
      <c r="L93" s="22" t="s">
        <v>450</v>
      </c>
      <c r="M93" s="23">
        <f t="shared" si="3"/>
        <v>445000000000</v>
      </c>
      <c r="N93" s="48">
        <v>71000000</v>
      </c>
      <c r="O93" s="49">
        <v>72000000</v>
      </c>
      <c r="P93" s="49">
        <v>73000000</v>
      </c>
      <c r="Q93" s="49">
        <v>73000000</v>
      </c>
      <c r="R93" s="49">
        <v>74000000</v>
      </c>
      <c r="S93" s="49">
        <v>75000000</v>
      </c>
      <c r="T93" s="49">
        <v>76000000</v>
      </c>
      <c r="U93" s="49">
        <v>77000000</v>
      </c>
      <c r="V93" s="49">
        <v>78000000</v>
      </c>
      <c r="W93" s="50" t="s">
        <v>450</v>
      </c>
      <c r="X93" s="44">
        <f t="shared" si="4"/>
        <v>74333333.333333328</v>
      </c>
    </row>
    <row r="94" spans="1:24" ht="20.100000000000001" customHeight="1" x14ac:dyDescent="0.25">
      <c r="A94" s="36" t="s">
        <v>129</v>
      </c>
      <c r="B94" s="11" t="s">
        <v>359</v>
      </c>
      <c r="C94" s="104">
        <v>66000000000</v>
      </c>
      <c r="D94" s="105">
        <v>90000000000</v>
      </c>
      <c r="E94" s="105">
        <v>140000000000</v>
      </c>
      <c r="F94" s="105">
        <v>110000000000</v>
      </c>
      <c r="G94" s="105">
        <v>140000000000</v>
      </c>
      <c r="H94" s="105">
        <v>190000000000</v>
      </c>
      <c r="I94" s="105">
        <v>220000000000</v>
      </c>
      <c r="J94" s="105">
        <v>230000000000</v>
      </c>
      <c r="K94" s="105">
        <v>220000000000</v>
      </c>
      <c r="L94" s="22" t="s">
        <v>450</v>
      </c>
      <c r="M94" s="23">
        <f t="shared" si="3"/>
        <v>156222222222.22223</v>
      </c>
      <c r="N94" s="48">
        <v>28000000</v>
      </c>
      <c r="O94" s="49">
        <v>28000000</v>
      </c>
      <c r="P94" s="49">
        <v>29000000</v>
      </c>
      <c r="Q94" s="49">
        <v>30000000</v>
      </c>
      <c r="R94" s="49">
        <v>31000000</v>
      </c>
      <c r="S94" s="49">
        <v>32000000</v>
      </c>
      <c r="T94" s="49">
        <v>33000000</v>
      </c>
      <c r="U94" s="49">
        <v>34000000</v>
      </c>
      <c r="V94" s="49">
        <v>35000000</v>
      </c>
      <c r="W94" s="50" t="s">
        <v>450</v>
      </c>
      <c r="X94" s="44">
        <f t="shared" si="4"/>
        <v>31111111.111111112</v>
      </c>
    </row>
    <row r="95" spans="1:24" ht="20.100000000000001" customHeight="1" x14ac:dyDescent="0.25">
      <c r="A95" s="36" t="s">
        <v>143</v>
      </c>
      <c r="B95" s="11" t="s">
        <v>295</v>
      </c>
      <c r="C95" s="104">
        <v>200000000000</v>
      </c>
      <c r="D95" s="105">
        <v>230000000000</v>
      </c>
      <c r="E95" s="105">
        <v>240000000000</v>
      </c>
      <c r="F95" s="105">
        <v>200000000000</v>
      </c>
      <c r="G95" s="105">
        <v>190000000000</v>
      </c>
      <c r="H95" s="105">
        <v>200000000000</v>
      </c>
      <c r="I95" s="105">
        <v>190000000000</v>
      </c>
      <c r="J95" s="105">
        <v>200000000000</v>
      </c>
      <c r="K95" s="105">
        <v>220000000000</v>
      </c>
      <c r="L95" s="22" t="s">
        <v>450</v>
      </c>
      <c r="M95" s="23">
        <f t="shared" si="3"/>
        <v>207777777777.77777</v>
      </c>
      <c r="N95" s="48">
        <v>4300000</v>
      </c>
      <c r="O95" s="49">
        <v>4400000</v>
      </c>
      <c r="P95" s="49">
        <v>4500000</v>
      </c>
      <c r="Q95" s="49">
        <v>4500000</v>
      </c>
      <c r="R95" s="49">
        <v>4600000</v>
      </c>
      <c r="S95" s="49">
        <v>4600000</v>
      </c>
      <c r="T95" s="49">
        <v>4600000</v>
      </c>
      <c r="U95" s="49">
        <v>4600000</v>
      </c>
      <c r="V95" s="49">
        <v>4600000</v>
      </c>
      <c r="W95" s="50" t="s">
        <v>450</v>
      </c>
      <c r="X95" s="44">
        <f t="shared" si="4"/>
        <v>4522222.222222222</v>
      </c>
    </row>
    <row r="96" spans="1:24" ht="20.100000000000001" customHeight="1" x14ac:dyDescent="0.25">
      <c r="A96" s="36" t="s">
        <v>153</v>
      </c>
      <c r="B96" s="11" t="s">
        <v>350</v>
      </c>
      <c r="C96" s="104">
        <v>150000000000</v>
      </c>
      <c r="D96" s="105">
        <v>180000000000</v>
      </c>
      <c r="E96" s="105">
        <v>210000000000</v>
      </c>
      <c r="F96" s="105">
        <v>200000000000</v>
      </c>
      <c r="G96" s="105">
        <v>230000000000</v>
      </c>
      <c r="H96" s="105">
        <v>250000000000</v>
      </c>
      <c r="I96" s="105">
        <v>250000000000</v>
      </c>
      <c r="J96" s="105">
        <v>290000000000</v>
      </c>
      <c r="K96" s="105">
        <v>300000000000</v>
      </c>
      <c r="L96" s="22" t="s">
        <v>450</v>
      </c>
      <c r="M96" s="23">
        <f t="shared" si="3"/>
        <v>228888888888.88889</v>
      </c>
      <c r="N96" s="48">
        <v>7100000</v>
      </c>
      <c r="O96" s="49">
        <v>7200000</v>
      </c>
      <c r="P96" s="49">
        <v>7300000</v>
      </c>
      <c r="Q96" s="49">
        <v>7500000</v>
      </c>
      <c r="R96" s="49">
        <v>7600000</v>
      </c>
      <c r="S96" s="49">
        <v>7800000</v>
      </c>
      <c r="T96" s="49">
        <v>7900000</v>
      </c>
      <c r="U96" s="49">
        <v>8100000</v>
      </c>
      <c r="V96" s="49">
        <v>8200000</v>
      </c>
      <c r="W96" s="50" t="s">
        <v>450</v>
      </c>
      <c r="X96" s="44">
        <f t="shared" si="4"/>
        <v>7633333.333333333</v>
      </c>
    </row>
    <row r="97" spans="1:24" ht="20.100000000000001" customHeight="1" x14ac:dyDescent="0.25">
      <c r="A97" s="36" t="s">
        <v>364</v>
      </c>
      <c r="B97" s="11" t="s">
        <v>264</v>
      </c>
      <c r="C97" s="104">
        <v>2000000000000</v>
      </c>
      <c r="D97" s="105">
        <v>2200000000000</v>
      </c>
      <c r="E97" s="105">
        <v>2400000000000</v>
      </c>
      <c r="F97" s="105">
        <v>2200000000000</v>
      </c>
      <c r="G97" s="105">
        <v>2100000000000</v>
      </c>
      <c r="H97" s="105">
        <v>2300000000000</v>
      </c>
      <c r="I97" s="105">
        <v>2100000000000</v>
      </c>
      <c r="J97" s="105">
        <v>2100000000000</v>
      </c>
      <c r="K97" s="105">
        <v>2100000000000</v>
      </c>
      <c r="L97" s="22" t="s">
        <v>450</v>
      </c>
      <c r="M97" s="23">
        <f t="shared" si="3"/>
        <v>2166666666666.6667</v>
      </c>
      <c r="N97" s="48">
        <v>58000000</v>
      </c>
      <c r="O97" s="49">
        <v>58000000</v>
      </c>
      <c r="P97" s="49">
        <v>59000000</v>
      </c>
      <c r="Q97" s="49">
        <v>59000000</v>
      </c>
      <c r="R97" s="49">
        <v>59000000</v>
      </c>
      <c r="S97" s="49">
        <v>59000000</v>
      </c>
      <c r="T97" s="49">
        <v>60000000</v>
      </c>
      <c r="U97" s="49">
        <v>60000000</v>
      </c>
      <c r="V97" s="49">
        <v>61000000</v>
      </c>
      <c r="W97" s="50" t="s">
        <v>450</v>
      </c>
      <c r="X97" s="44">
        <f t="shared" si="4"/>
        <v>59222222.222222224</v>
      </c>
    </row>
    <row r="98" spans="1:24" ht="20.100000000000001" customHeight="1" x14ac:dyDescent="0.25">
      <c r="A98" s="36" t="s">
        <v>294</v>
      </c>
      <c r="B98" s="11" t="s">
        <v>315</v>
      </c>
      <c r="C98" s="104">
        <v>11000000000</v>
      </c>
      <c r="D98" s="105">
        <v>12000000000</v>
      </c>
      <c r="E98" s="105">
        <v>13000000000</v>
      </c>
      <c r="F98" s="105">
        <v>11000000000</v>
      </c>
      <c r="G98" s="105">
        <v>13000000000</v>
      </c>
      <c r="H98" s="105">
        <v>14000000000</v>
      </c>
      <c r="I98" s="105">
        <v>15000000000</v>
      </c>
      <c r="J98" s="105">
        <v>14000000000</v>
      </c>
      <c r="K98" s="105">
        <v>14000000000</v>
      </c>
      <c r="L98" s="22" t="s">
        <v>450</v>
      </c>
      <c r="M98" s="23">
        <f t="shared" si="3"/>
        <v>13000000000</v>
      </c>
      <c r="N98" s="48">
        <v>2700000</v>
      </c>
      <c r="O98" s="49">
        <v>2700000</v>
      </c>
      <c r="P98" s="49">
        <v>2700000</v>
      </c>
      <c r="Q98" s="49">
        <v>2700000</v>
      </c>
      <c r="R98" s="49">
        <v>2700000</v>
      </c>
      <c r="S98" s="49">
        <v>2700000</v>
      </c>
      <c r="T98" s="49">
        <v>2700000</v>
      </c>
      <c r="U98" s="49">
        <v>2700000</v>
      </c>
      <c r="V98" s="49">
        <v>2700000</v>
      </c>
      <c r="W98" s="50" t="s">
        <v>450</v>
      </c>
      <c r="X98" s="44">
        <f t="shared" si="4"/>
        <v>2700000</v>
      </c>
    </row>
    <row r="99" spans="1:24" ht="20.100000000000001" customHeight="1" x14ac:dyDescent="0.25">
      <c r="A99" s="36" t="s">
        <v>170</v>
      </c>
      <c r="B99" s="11" t="s">
        <v>19</v>
      </c>
      <c r="C99" s="104">
        <v>4500000000000</v>
      </c>
      <c r="D99" s="105">
        <v>4500000000000</v>
      </c>
      <c r="E99" s="105">
        <v>5000000000000</v>
      </c>
      <c r="F99" s="105">
        <v>5200000000000</v>
      </c>
      <c r="G99" s="105">
        <v>5600000000000</v>
      </c>
      <c r="H99" s="105">
        <v>6100000000000</v>
      </c>
      <c r="I99" s="105">
        <v>6100000000000</v>
      </c>
      <c r="J99" s="105">
        <v>5100000000000</v>
      </c>
      <c r="K99" s="105">
        <v>4800000000000</v>
      </c>
      <c r="L99" s="22" t="s">
        <v>450</v>
      </c>
      <c r="M99" s="23">
        <f t="shared" si="3"/>
        <v>5211111111111.1113</v>
      </c>
      <c r="N99" s="48">
        <v>130000000</v>
      </c>
      <c r="O99" s="49">
        <v>130000000</v>
      </c>
      <c r="P99" s="49">
        <v>130000000</v>
      </c>
      <c r="Q99" s="49">
        <v>130000000</v>
      </c>
      <c r="R99" s="49">
        <v>130000000</v>
      </c>
      <c r="S99" s="49">
        <v>130000000</v>
      </c>
      <c r="T99" s="49">
        <v>130000000</v>
      </c>
      <c r="U99" s="49">
        <v>130000000</v>
      </c>
      <c r="V99" s="49">
        <v>130000000</v>
      </c>
      <c r="W99" s="50" t="s">
        <v>450</v>
      </c>
      <c r="X99" s="44">
        <f t="shared" si="4"/>
        <v>130000000</v>
      </c>
    </row>
    <row r="100" spans="1:24" ht="20.100000000000001" customHeight="1" x14ac:dyDescent="0.25">
      <c r="A100" s="36" t="s">
        <v>389</v>
      </c>
      <c r="B100" s="11" t="s">
        <v>302</v>
      </c>
      <c r="C100" s="104">
        <v>16000000000</v>
      </c>
      <c r="D100" s="105">
        <v>18000000000</v>
      </c>
      <c r="E100" s="105">
        <v>23000000000</v>
      </c>
      <c r="F100" s="105">
        <v>24000000000</v>
      </c>
      <c r="G100" s="105">
        <v>26000000000</v>
      </c>
      <c r="H100" s="105">
        <v>29000000000</v>
      </c>
      <c r="I100" s="105">
        <v>31000000000</v>
      </c>
      <c r="J100" s="105">
        <v>33000000000</v>
      </c>
      <c r="K100" s="105">
        <v>35000000000</v>
      </c>
      <c r="L100" s="22" t="s">
        <v>450</v>
      </c>
      <c r="M100" s="23">
        <f t="shared" si="3"/>
        <v>26111111111.111111</v>
      </c>
      <c r="N100" s="48">
        <v>5500000</v>
      </c>
      <c r="O100" s="49">
        <v>5700000</v>
      </c>
      <c r="P100" s="49">
        <v>5800000</v>
      </c>
      <c r="Q100" s="49">
        <v>5900000</v>
      </c>
      <c r="R100" s="49">
        <v>6000000</v>
      </c>
      <c r="S100" s="49">
        <v>6200000</v>
      </c>
      <c r="T100" s="49">
        <v>6300000</v>
      </c>
      <c r="U100" s="49">
        <v>6500000</v>
      </c>
      <c r="V100" s="49">
        <v>6600000</v>
      </c>
      <c r="W100" s="50" t="s">
        <v>450</v>
      </c>
      <c r="X100" s="44">
        <f t="shared" si="4"/>
        <v>6055555.555555556</v>
      </c>
    </row>
    <row r="101" spans="1:24" ht="20.100000000000001" customHeight="1" x14ac:dyDescent="0.25">
      <c r="A101" s="36" t="s">
        <v>401</v>
      </c>
      <c r="B101" s="11" t="s">
        <v>1</v>
      </c>
      <c r="C101" s="104">
        <v>72000000000</v>
      </c>
      <c r="D101" s="105">
        <v>92000000000</v>
      </c>
      <c r="E101" s="105">
        <v>110000000000</v>
      </c>
      <c r="F101" s="105">
        <v>100000000000</v>
      </c>
      <c r="G101" s="105">
        <v>130000000000</v>
      </c>
      <c r="H101" s="105">
        <v>160000000000</v>
      </c>
      <c r="I101" s="105">
        <v>180000000000</v>
      </c>
      <c r="J101" s="105">
        <v>210000000000</v>
      </c>
      <c r="K101" s="105">
        <v>200000000000</v>
      </c>
      <c r="L101" s="22" t="s">
        <v>450</v>
      </c>
      <c r="M101" s="23">
        <f t="shared" si="3"/>
        <v>139333333333.33334</v>
      </c>
      <c r="N101" s="48">
        <v>15000000</v>
      </c>
      <c r="O101" s="49">
        <v>15000000</v>
      </c>
      <c r="P101" s="49">
        <v>16000000</v>
      </c>
      <c r="Q101" s="49">
        <v>16000000</v>
      </c>
      <c r="R101" s="49">
        <v>16000000</v>
      </c>
      <c r="S101" s="49">
        <v>17000000</v>
      </c>
      <c r="T101" s="49">
        <v>17000000</v>
      </c>
      <c r="U101" s="49">
        <v>17000000</v>
      </c>
      <c r="V101" s="49">
        <v>17000000</v>
      </c>
      <c r="W101" s="50" t="s">
        <v>450</v>
      </c>
      <c r="X101" s="44">
        <f t="shared" si="4"/>
        <v>16222222.222222222</v>
      </c>
    </row>
    <row r="102" spans="1:24" ht="20.100000000000001" customHeight="1" x14ac:dyDescent="0.25">
      <c r="A102" s="36" t="s">
        <v>230</v>
      </c>
      <c r="B102" s="11" t="s">
        <v>100</v>
      </c>
      <c r="C102" s="104">
        <v>26000000000</v>
      </c>
      <c r="D102" s="105">
        <v>32000000000</v>
      </c>
      <c r="E102" s="105">
        <v>36000000000</v>
      </c>
      <c r="F102" s="105">
        <v>37000000000</v>
      </c>
      <c r="G102" s="105">
        <v>40000000000</v>
      </c>
      <c r="H102" s="105">
        <v>42000000000</v>
      </c>
      <c r="I102" s="105">
        <v>50000000000</v>
      </c>
      <c r="J102" s="105">
        <v>55000000000</v>
      </c>
      <c r="K102" s="105">
        <v>61000000000</v>
      </c>
      <c r="L102" s="22" t="s">
        <v>450</v>
      </c>
      <c r="M102" s="23">
        <f t="shared" si="3"/>
        <v>42111111111.111115</v>
      </c>
      <c r="N102" s="48">
        <v>36000000</v>
      </c>
      <c r="O102" s="49">
        <v>37000000</v>
      </c>
      <c r="P102" s="49">
        <v>38000000</v>
      </c>
      <c r="Q102" s="49">
        <v>39000000</v>
      </c>
      <c r="R102" s="49">
        <v>40000000</v>
      </c>
      <c r="S102" s="49">
        <v>41000000</v>
      </c>
      <c r="T102" s="49">
        <v>43000000</v>
      </c>
      <c r="U102" s="49">
        <v>44000000</v>
      </c>
      <c r="V102" s="49">
        <v>45000000</v>
      </c>
      <c r="W102" s="50" t="s">
        <v>450</v>
      </c>
      <c r="X102" s="44">
        <f t="shared" si="4"/>
        <v>40333333.333333336</v>
      </c>
    </row>
    <row r="103" spans="1:24" ht="20.100000000000001" customHeight="1" x14ac:dyDescent="0.25">
      <c r="A103" s="36" t="s">
        <v>124</v>
      </c>
      <c r="B103" s="11" t="s">
        <v>279</v>
      </c>
      <c r="C103" s="104">
        <v>1000000000000</v>
      </c>
      <c r="D103" s="105">
        <v>1100000000000</v>
      </c>
      <c r="E103" s="105">
        <v>1000000000000</v>
      </c>
      <c r="F103" s="105">
        <v>900000000000</v>
      </c>
      <c r="G103" s="105">
        <v>1100000000000</v>
      </c>
      <c r="H103" s="105">
        <v>1200000000000</v>
      </c>
      <c r="I103" s="105">
        <v>1200000000000</v>
      </c>
      <c r="J103" s="105">
        <v>1300000000000</v>
      </c>
      <c r="K103" s="105">
        <v>1400000000000</v>
      </c>
      <c r="L103" s="22" t="s">
        <v>450</v>
      </c>
      <c r="M103" s="23">
        <f t="shared" si="3"/>
        <v>1133333333333.3333</v>
      </c>
      <c r="N103" s="48">
        <v>48000000</v>
      </c>
      <c r="O103" s="49">
        <v>49000000</v>
      </c>
      <c r="P103" s="49">
        <v>49000000</v>
      </c>
      <c r="Q103" s="49">
        <v>49000000</v>
      </c>
      <c r="R103" s="49">
        <v>49000000</v>
      </c>
      <c r="S103" s="49">
        <v>50000000</v>
      </c>
      <c r="T103" s="49">
        <v>50000000</v>
      </c>
      <c r="U103" s="49">
        <v>50000000</v>
      </c>
      <c r="V103" s="49">
        <v>50000000</v>
      </c>
      <c r="W103" s="50" t="s">
        <v>450</v>
      </c>
      <c r="X103" s="44">
        <f t="shared" si="4"/>
        <v>49333333.333333336</v>
      </c>
    </row>
    <row r="104" spans="1:24" ht="20.100000000000001" customHeight="1" x14ac:dyDescent="0.25">
      <c r="A104" s="36" t="s">
        <v>10</v>
      </c>
      <c r="B104" s="11" t="s">
        <v>212</v>
      </c>
      <c r="C104" s="104">
        <v>4200000000</v>
      </c>
      <c r="D104" s="105">
        <v>5100000000</v>
      </c>
      <c r="E104" s="105">
        <v>5900000000</v>
      </c>
      <c r="F104" s="105">
        <v>5700000000</v>
      </c>
      <c r="G104" s="105">
        <v>5900000000</v>
      </c>
      <c r="H104" s="105">
        <v>6900000000</v>
      </c>
      <c r="I104" s="105">
        <v>6700000000</v>
      </c>
      <c r="J104" s="105">
        <v>7200000000</v>
      </c>
      <c r="K104" s="105">
        <v>7500000000</v>
      </c>
      <c r="L104" s="22" t="s">
        <v>450</v>
      </c>
      <c r="M104" s="23">
        <f t="shared" si="3"/>
        <v>6122222222.2222223</v>
      </c>
      <c r="N104" s="48">
        <v>1700000</v>
      </c>
      <c r="O104" s="49">
        <v>1700000</v>
      </c>
      <c r="P104" s="49">
        <v>1700000</v>
      </c>
      <c r="Q104" s="49">
        <v>1800000</v>
      </c>
      <c r="R104" s="49">
        <v>1800000</v>
      </c>
      <c r="S104" s="49">
        <v>1800000</v>
      </c>
      <c r="T104" s="49">
        <v>1800000</v>
      </c>
      <c r="U104" s="49">
        <v>1800000</v>
      </c>
      <c r="V104" s="49">
        <v>1800000</v>
      </c>
      <c r="W104" s="50" t="s">
        <v>450</v>
      </c>
      <c r="X104" s="44">
        <f t="shared" si="4"/>
        <v>1766666.6666666667</v>
      </c>
    </row>
    <row r="105" spans="1:24" ht="20.100000000000001" customHeight="1" x14ac:dyDescent="0.25">
      <c r="A105" s="36" t="s">
        <v>96</v>
      </c>
      <c r="B105" s="11" t="s">
        <v>186</v>
      </c>
      <c r="C105" s="104">
        <v>110000000000</v>
      </c>
      <c r="D105" s="105">
        <v>130000000000</v>
      </c>
      <c r="E105" s="105">
        <v>160000000000</v>
      </c>
      <c r="F105" s="105">
        <v>120000000000</v>
      </c>
      <c r="G105" s="105">
        <v>120000000000</v>
      </c>
      <c r="H105" s="105">
        <v>160000000000</v>
      </c>
      <c r="I105" s="105">
        <v>190000000000</v>
      </c>
      <c r="J105" s="105">
        <v>190000000000</v>
      </c>
      <c r="K105" s="105">
        <v>180000000000</v>
      </c>
      <c r="L105" s="22" t="s">
        <v>450</v>
      </c>
      <c r="M105" s="23">
        <f t="shared" si="3"/>
        <v>151111111111.11111</v>
      </c>
      <c r="N105" s="48">
        <v>2400000</v>
      </c>
      <c r="O105" s="49">
        <v>2500000</v>
      </c>
      <c r="P105" s="49">
        <v>2700000</v>
      </c>
      <c r="Q105" s="49">
        <v>2900000</v>
      </c>
      <c r="R105" s="49">
        <v>3100000</v>
      </c>
      <c r="S105" s="49">
        <v>3200000</v>
      </c>
      <c r="T105" s="49">
        <v>3400000</v>
      </c>
      <c r="U105" s="49">
        <v>3600000</v>
      </c>
      <c r="V105" s="49">
        <v>3800000</v>
      </c>
      <c r="W105" s="50" t="s">
        <v>450</v>
      </c>
      <c r="X105" s="44">
        <f t="shared" si="4"/>
        <v>3066666.6666666665</v>
      </c>
    </row>
    <row r="106" spans="1:24" ht="20.100000000000001" customHeight="1" x14ac:dyDescent="0.25">
      <c r="A106" s="36" t="s">
        <v>328</v>
      </c>
      <c r="B106" s="11" t="s">
        <v>228</v>
      </c>
      <c r="C106" s="104">
        <v>2800000000</v>
      </c>
      <c r="D106" s="105">
        <v>3800000000</v>
      </c>
      <c r="E106" s="105">
        <v>4900000000</v>
      </c>
      <c r="F106" s="105">
        <v>4500000000</v>
      </c>
      <c r="G106" s="105">
        <v>4500000000</v>
      </c>
      <c r="H106" s="105">
        <v>5500000000</v>
      </c>
      <c r="I106" s="105">
        <v>6400000000</v>
      </c>
      <c r="J106" s="105">
        <v>7000000000</v>
      </c>
      <c r="K106" s="105">
        <v>7200000000</v>
      </c>
      <c r="L106" s="22" t="s">
        <v>450</v>
      </c>
      <c r="M106" s="23">
        <f t="shared" si="3"/>
        <v>5177777777.7777777</v>
      </c>
      <c r="N106" s="48">
        <v>5200000</v>
      </c>
      <c r="O106" s="49">
        <v>5300000</v>
      </c>
      <c r="P106" s="49">
        <v>5300000</v>
      </c>
      <c r="Q106" s="49">
        <v>5400000</v>
      </c>
      <c r="R106" s="49">
        <v>5400000</v>
      </c>
      <c r="S106" s="49">
        <v>5500000</v>
      </c>
      <c r="T106" s="49">
        <v>5600000</v>
      </c>
      <c r="U106" s="49">
        <v>5700000</v>
      </c>
      <c r="V106" s="49">
        <v>5800000</v>
      </c>
      <c r="W106" s="50" t="s">
        <v>450</v>
      </c>
      <c r="X106" s="44">
        <f t="shared" si="4"/>
        <v>5466666.666666667</v>
      </c>
    </row>
    <row r="107" spans="1:24" ht="20.100000000000001" customHeight="1" x14ac:dyDescent="0.25">
      <c r="A107" s="36" t="s">
        <v>11</v>
      </c>
      <c r="B107" s="11" t="s">
        <v>218</v>
      </c>
      <c r="C107" s="104">
        <v>3300000000</v>
      </c>
      <c r="D107" s="105">
        <v>4100000000</v>
      </c>
      <c r="E107" s="105">
        <v>5200000000</v>
      </c>
      <c r="F107" s="105">
        <v>5700000000</v>
      </c>
      <c r="G107" s="105">
        <v>6700000000</v>
      </c>
      <c r="H107" s="105">
        <v>7700000000</v>
      </c>
      <c r="I107" s="105">
        <v>8800000000</v>
      </c>
      <c r="J107" s="105">
        <v>11000000000</v>
      </c>
      <c r="K107" s="105">
        <v>11000000000</v>
      </c>
      <c r="L107" s="22" t="s">
        <v>450</v>
      </c>
      <c r="M107" s="23">
        <f t="shared" si="3"/>
        <v>7055555555.5555553</v>
      </c>
      <c r="N107" s="48">
        <v>5800000</v>
      </c>
      <c r="O107" s="49">
        <v>5900000</v>
      </c>
      <c r="P107" s="49">
        <v>6000000</v>
      </c>
      <c r="Q107" s="49">
        <v>6200000</v>
      </c>
      <c r="R107" s="49">
        <v>6300000</v>
      </c>
      <c r="S107" s="49">
        <v>6400000</v>
      </c>
      <c r="T107" s="49">
        <v>6500000</v>
      </c>
      <c r="U107" s="49">
        <v>6600000</v>
      </c>
      <c r="V107" s="49">
        <v>6700000</v>
      </c>
      <c r="W107" s="50" t="s">
        <v>450</v>
      </c>
      <c r="X107" s="44">
        <f t="shared" si="4"/>
        <v>6266666.666666667</v>
      </c>
    </row>
    <row r="108" spans="1:24" ht="20.100000000000001" customHeight="1" x14ac:dyDescent="0.25">
      <c r="A108" s="36" t="s">
        <v>111</v>
      </c>
      <c r="B108" s="11" t="s">
        <v>102</v>
      </c>
      <c r="C108" s="104">
        <v>21000000000</v>
      </c>
      <c r="D108" s="105">
        <v>30000000000</v>
      </c>
      <c r="E108" s="105">
        <v>35000000000</v>
      </c>
      <c r="F108" s="105">
        <v>28000000000</v>
      </c>
      <c r="G108" s="105">
        <v>24000000000</v>
      </c>
      <c r="H108" s="105">
        <v>28000000000</v>
      </c>
      <c r="I108" s="105">
        <v>28000000000</v>
      </c>
      <c r="J108" s="105">
        <v>30000000000</v>
      </c>
      <c r="K108" s="105">
        <v>31000000000</v>
      </c>
      <c r="L108" s="22" t="s">
        <v>450</v>
      </c>
      <c r="M108" s="23">
        <f t="shared" si="3"/>
        <v>28333333333.333332</v>
      </c>
      <c r="N108" s="48">
        <v>2200000</v>
      </c>
      <c r="O108" s="49">
        <v>2200000</v>
      </c>
      <c r="P108" s="49">
        <v>2200000</v>
      </c>
      <c r="Q108" s="49">
        <v>2100000</v>
      </c>
      <c r="R108" s="49">
        <v>2100000</v>
      </c>
      <c r="S108" s="49">
        <v>2100000</v>
      </c>
      <c r="T108" s="49">
        <v>2000000</v>
      </c>
      <c r="U108" s="49">
        <v>2000000</v>
      </c>
      <c r="V108" s="49">
        <v>2000000</v>
      </c>
      <c r="W108" s="50" t="s">
        <v>450</v>
      </c>
      <c r="X108" s="44">
        <f t="shared" si="4"/>
        <v>2100000</v>
      </c>
    </row>
    <row r="109" spans="1:24" ht="20.100000000000001" customHeight="1" x14ac:dyDescent="0.25">
      <c r="A109" s="36" t="s">
        <v>23</v>
      </c>
      <c r="B109" s="11" t="s">
        <v>416</v>
      </c>
      <c r="C109" s="104">
        <v>22000000000</v>
      </c>
      <c r="D109" s="105">
        <v>25000000000</v>
      </c>
      <c r="E109" s="105">
        <v>29000000000</v>
      </c>
      <c r="F109" s="105">
        <v>35000000000</v>
      </c>
      <c r="G109" s="105">
        <v>38000000000</v>
      </c>
      <c r="H109" s="105">
        <v>40000000000</v>
      </c>
      <c r="I109" s="105">
        <v>43000000000</v>
      </c>
      <c r="J109" s="105">
        <v>44000000000</v>
      </c>
      <c r="K109" s="105">
        <v>46000000000</v>
      </c>
      <c r="L109" s="22" t="s">
        <v>450</v>
      </c>
      <c r="M109" s="23">
        <f t="shared" si="3"/>
        <v>35777777777.777779</v>
      </c>
      <c r="N109" s="48">
        <v>4100000</v>
      </c>
      <c r="O109" s="49">
        <v>4100000</v>
      </c>
      <c r="P109" s="49">
        <v>4100000</v>
      </c>
      <c r="Q109" s="49">
        <v>4200000</v>
      </c>
      <c r="R109" s="49">
        <v>4300000</v>
      </c>
      <c r="S109" s="49">
        <v>4400000</v>
      </c>
      <c r="T109" s="49">
        <v>4400000</v>
      </c>
      <c r="U109" s="49">
        <v>4500000</v>
      </c>
      <c r="V109" s="49">
        <v>4500000</v>
      </c>
      <c r="W109" s="50" t="s">
        <v>450</v>
      </c>
      <c r="X109" s="44">
        <f t="shared" si="4"/>
        <v>4288888.888888889</v>
      </c>
    </row>
    <row r="110" spans="1:24" ht="20.100000000000001" customHeight="1" x14ac:dyDescent="0.25">
      <c r="A110" s="36" t="s">
        <v>361</v>
      </c>
      <c r="B110" s="11" t="s">
        <v>339</v>
      </c>
      <c r="C110" s="104">
        <v>1900000000</v>
      </c>
      <c r="D110" s="105">
        <v>2000000000</v>
      </c>
      <c r="E110" s="105">
        <v>2000000000</v>
      </c>
      <c r="F110" s="105">
        <v>2100000000</v>
      </c>
      <c r="G110" s="105">
        <v>2600000000</v>
      </c>
      <c r="H110" s="105">
        <v>3100000000</v>
      </c>
      <c r="I110" s="105">
        <v>2900000000</v>
      </c>
      <c r="J110" s="105">
        <v>2900000000</v>
      </c>
      <c r="K110" s="105">
        <v>2600000000</v>
      </c>
      <c r="L110" s="22" t="s">
        <v>450</v>
      </c>
      <c r="M110" s="23">
        <f t="shared" si="3"/>
        <v>2455555555.5555553</v>
      </c>
      <c r="N110" s="48">
        <v>1900000</v>
      </c>
      <c r="O110" s="49">
        <v>2000000</v>
      </c>
      <c r="P110" s="49">
        <v>2000000</v>
      </c>
      <c r="Q110" s="49">
        <v>2000000</v>
      </c>
      <c r="R110" s="49">
        <v>2000000</v>
      </c>
      <c r="S110" s="49">
        <v>2000000</v>
      </c>
      <c r="T110" s="49">
        <v>2100000</v>
      </c>
      <c r="U110" s="49">
        <v>2100000</v>
      </c>
      <c r="V110" s="49">
        <v>2100000</v>
      </c>
      <c r="W110" s="50" t="s">
        <v>450</v>
      </c>
      <c r="X110" s="44">
        <f t="shared" si="4"/>
        <v>2022222.2222222222</v>
      </c>
    </row>
    <row r="111" spans="1:24" ht="20.100000000000001" customHeight="1" x14ac:dyDescent="0.25">
      <c r="A111" s="36" t="s">
        <v>216</v>
      </c>
      <c r="B111" s="11" t="s">
        <v>156</v>
      </c>
      <c r="C111" s="104">
        <v>450000000</v>
      </c>
      <c r="D111" s="105">
        <v>580000000</v>
      </c>
      <c r="E111" s="105">
        <v>690000000</v>
      </c>
      <c r="F111" s="105">
        <v>1000000000</v>
      </c>
      <c r="G111" s="105">
        <v>1100000000</v>
      </c>
      <c r="H111" s="105">
        <v>1400000000</v>
      </c>
      <c r="I111" s="105">
        <v>1500000000</v>
      </c>
      <c r="J111" s="105">
        <v>1600000000</v>
      </c>
      <c r="K111" s="105">
        <v>1700000000</v>
      </c>
      <c r="L111" s="22" t="s">
        <v>450</v>
      </c>
      <c r="M111" s="23">
        <f t="shared" si="3"/>
        <v>1113333333.3333333</v>
      </c>
      <c r="N111" s="48">
        <v>3400000</v>
      </c>
      <c r="O111" s="49">
        <v>3500000</v>
      </c>
      <c r="P111" s="49">
        <v>3700000</v>
      </c>
      <c r="Q111" s="49">
        <v>3800000</v>
      </c>
      <c r="R111" s="49">
        <v>4000000</v>
      </c>
      <c r="S111" s="49">
        <v>4100000</v>
      </c>
      <c r="T111" s="49">
        <v>4200000</v>
      </c>
      <c r="U111" s="49">
        <v>4300000</v>
      </c>
      <c r="V111" s="49">
        <v>4400000</v>
      </c>
      <c r="W111" s="50" t="s">
        <v>450</v>
      </c>
      <c r="X111" s="44">
        <f t="shared" si="4"/>
        <v>3933333.3333333335</v>
      </c>
    </row>
    <row r="112" spans="1:24" ht="20.100000000000001" customHeight="1" x14ac:dyDescent="0.25">
      <c r="A112" s="36" t="s">
        <v>367</v>
      </c>
      <c r="B112" s="11" t="s">
        <v>189</v>
      </c>
      <c r="C112" s="104">
        <v>56000000000</v>
      </c>
      <c r="D112" s="105">
        <v>68000000000</v>
      </c>
      <c r="E112" s="105">
        <v>88000000000</v>
      </c>
      <c r="F112" s="105">
        <v>64000000000</v>
      </c>
      <c r="G112" s="105">
        <v>75000000000</v>
      </c>
      <c r="H112" s="105">
        <v>35000000000</v>
      </c>
      <c r="I112" s="105">
        <v>80000000000</v>
      </c>
      <c r="J112" s="105">
        <v>65000000000</v>
      </c>
      <c r="K112" s="105">
        <v>42000000000</v>
      </c>
      <c r="L112" s="22" t="s">
        <v>450</v>
      </c>
      <c r="M112" s="23">
        <f t="shared" si="3"/>
        <v>63666666666.666664</v>
      </c>
      <c r="N112" s="48">
        <v>5900000</v>
      </c>
      <c r="O112" s="49">
        <v>6000000</v>
      </c>
      <c r="P112" s="49">
        <v>6100000</v>
      </c>
      <c r="Q112" s="49">
        <v>6200000</v>
      </c>
      <c r="R112" s="49">
        <v>6300000</v>
      </c>
      <c r="S112" s="49">
        <v>6300000</v>
      </c>
      <c r="T112" s="49">
        <v>6300000</v>
      </c>
      <c r="U112" s="49">
        <v>6300000</v>
      </c>
      <c r="V112" s="49">
        <v>6300000</v>
      </c>
      <c r="W112" s="50" t="s">
        <v>450</v>
      </c>
      <c r="X112" s="44">
        <f t="shared" si="4"/>
        <v>6188888.888888889</v>
      </c>
    </row>
    <row r="113" spans="1:24" ht="20.100000000000001" customHeight="1" x14ac:dyDescent="0.25">
      <c r="A113" s="36" t="s">
        <v>62</v>
      </c>
      <c r="B113" s="11" t="s">
        <v>22</v>
      </c>
      <c r="C113" s="104">
        <v>3500000000</v>
      </c>
      <c r="D113" s="105">
        <v>4100000000</v>
      </c>
      <c r="E113" s="105">
        <v>4600000000</v>
      </c>
      <c r="F113" s="105">
        <v>3900000000</v>
      </c>
      <c r="G113" s="105">
        <v>4300000000</v>
      </c>
      <c r="H113" s="105">
        <v>4500000000</v>
      </c>
      <c r="I113" s="105">
        <v>3800000000</v>
      </c>
      <c r="J113" s="105" t="s">
        <v>450</v>
      </c>
      <c r="K113" s="105" t="s">
        <v>450</v>
      </c>
      <c r="L113" s="22" t="s">
        <v>450</v>
      </c>
      <c r="M113" s="23">
        <f t="shared" si="3"/>
        <v>4100000000</v>
      </c>
      <c r="N113" s="48">
        <v>35141</v>
      </c>
      <c r="O113" s="49">
        <v>35431</v>
      </c>
      <c r="P113" s="49">
        <v>35721</v>
      </c>
      <c r="Q113" s="49">
        <v>36004</v>
      </c>
      <c r="R113" s="49">
        <v>36276</v>
      </c>
      <c r="S113" s="49">
        <v>36537</v>
      </c>
      <c r="T113" s="49">
        <v>36791</v>
      </c>
      <c r="U113" s="49">
        <v>37040</v>
      </c>
      <c r="V113" s="49">
        <v>37286</v>
      </c>
      <c r="W113" s="50" t="s">
        <v>450</v>
      </c>
      <c r="X113" s="44">
        <f t="shared" si="4"/>
        <v>36247.444444444445</v>
      </c>
    </row>
    <row r="114" spans="1:24" ht="20.100000000000001" customHeight="1" x14ac:dyDescent="0.25">
      <c r="A114" s="36" t="s">
        <v>341</v>
      </c>
      <c r="B114" s="11" t="s">
        <v>393</v>
      </c>
      <c r="C114" s="104">
        <v>29000000000</v>
      </c>
      <c r="D114" s="105">
        <v>38000000000</v>
      </c>
      <c r="E114" s="105">
        <v>46000000000</v>
      </c>
      <c r="F114" s="105">
        <v>38000000000</v>
      </c>
      <c r="G114" s="105">
        <v>36000000000</v>
      </c>
      <c r="H114" s="105">
        <v>41000000000</v>
      </c>
      <c r="I114" s="105">
        <v>41000000000</v>
      </c>
      <c r="J114" s="105">
        <v>45000000000</v>
      </c>
      <c r="K114" s="105">
        <v>46000000000</v>
      </c>
      <c r="L114" s="22" t="s">
        <v>450</v>
      </c>
      <c r="M114" s="23">
        <f t="shared" si="3"/>
        <v>40000000000</v>
      </c>
      <c r="N114" s="48">
        <v>3300000</v>
      </c>
      <c r="O114" s="49">
        <v>3200000</v>
      </c>
      <c r="P114" s="49">
        <v>3200000</v>
      </c>
      <c r="Q114" s="49">
        <v>3200000</v>
      </c>
      <c r="R114" s="49">
        <v>3100000</v>
      </c>
      <c r="S114" s="49">
        <v>3000000</v>
      </c>
      <c r="T114" s="49">
        <v>3000000</v>
      </c>
      <c r="U114" s="49">
        <v>3000000</v>
      </c>
      <c r="V114" s="49">
        <v>2900000</v>
      </c>
      <c r="W114" s="50" t="s">
        <v>450</v>
      </c>
      <c r="X114" s="44">
        <f t="shared" si="4"/>
        <v>3100000</v>
      </c>
    </row>
    <row r="115" spans="1:24" ht="20.100000000000001" customHeight="1" x14ac:dyDescent="0.25">
      <c r="A115" s="36" t="s">
        <v>180</v>
      </c>
      <c r="B115" s="11" t="s">
        <v>338</v>
      </c>
      <c r="C115" s="104">
        <v>29000000000</v>
      </c>
      <c r="D115" s="105">
        <v>38000000000</v>
      </c>
      <c r="E115" s="105">
        <v>41000000000</v>
      </c>
      <c r="F115" s="105">
        <v>34000000000</v>
      </c>
      <c r="G115" s="105">
        <v>39000000000</v>
      </c>
      <c r="H115" s="105">
        <v>41000000000</v>
      </c>
      <c r="I115" s="105">
        <v>39000000000</v>
      </c>
      <c r="J115" s="105">
        <v>41000000000</v>
      </c>
      <c r="K115" s="105">
        <v>43000000000</v>
      </c>
      <c r="L115" s="22" t="s">
        <v>450</v>
      </c>
      <c r="M115" s="23">
        <f t="shared" si="3"/>
        <v>38333333333.333336</v>
      </c>
      <c r="N115" s="48">
        <v>472637</v>
      </c>
      <c r="O115" s="49">
        <v>479993</v>
      </c>
      <c r="P115" s="49">
        <v>488650</v>
      </c>
      <c r="Q115" s="49">
        <v>497783</v>
      </c>
      <c r="R115" s="49">
        <v>506953</v>
      </c>
      <c r="S115" s="49">
        <v>518347</v>
      </c>
      <c r="T115" s="49">
        <v>530946</v>
      </c>
      <c r="U115" s="49">
        <v>543360</v>
      </c>
      <c r="V115" s="49">
        <v>556319</v>
      </c>
      <c r="W115" s="50" t="s">
        <v>450</v>
      </c>
      <c r="X115" s="44">
        <f t="shared" si="4"/>
        <v>510554.22222222225</v>
      </c>
    </row>
    <row r="116" spans="1:24" ht="20.100000000000001" customHeight="1" x14ac:dyDescent="0.25">
      <c r="A116" s="36" t="s">
        <v>9</v>
      </c>
      <c r="B116" s="11" t="s">
        <v>274</v>
      </c>
      <c r="C116" s="104">
        <v>13000000000</v>
      </c>
      <c r="D116" s="105">
        <v>18000000000</v>
      </c>
      <c r="E116" s="105">
        <v>19000000000</v>
      </c>
      <c r="F116" s="105">
        <v>19000000000</v>
      </c>
      <c r="G116" s="105">
        <v>25000000000</v>
      </c>
      <c r="H116" s="105">
        <v>32000000000</v>
      </c>
      <c r="I116" s="105">
        <v>37000000000</v>
      </c>
      <c r="J116" s="105">
        <v>43000000000</v>
      </c>
      <c r="K116" s="105">
        <v>48000000000</v>
      </c>
      <c r="L116" s="22" t="s">
        <v>450</v>
      </c>
      <c r="M116" s="23">
        <f t="shared" si="3"/>
        <v>28222222222.222221</v>
      </c>
      <c r="N116" s="48">
        <v>479728</v>
      </c>
      <c r="O116" s="49">
        <v>493022</v>
      </c>
      <c r="P116" s="49">
        <v>507274</v>
      </c>
      <c r="Q116" s="49">
        <v>521405</v>
      </c>
      <c r="R116" s="49">
        <v>534626</v>
      </c>
      <c r="S116" s="49">
        <v>546682</v>
      </c>
      <c r="T116" s="49">
        <v>557763</v>
      </c>
      <c r="U116" s="49">
        <v>568056</v>
      </c>
      <c r="V116" s="49">
        <v>577914</v>
      </c>
      <c r="W116" s="50" t="s">
        <v>450</v>
      </c>
      <c r="X116" s="44">
        <f t="shared" si="4"/>
        <v>531830</v>
      </c>
    </row>
    <row r="117" spans="1:24" ht="20.100000000000001" customHeight="1" x14ac:dyDescent="0.25">
      <c r="A117" s="36" t="s">
        <v>86</v>
      </c>
      <c r="B117" s="11" t="s">
        <v>131</v>
      </c>
      <c r="C117" s="104">
        <v>6800000000</v>
      </c>
      <c r="D117" s="105">
        <v>7900000000</v>
      </c>
      <c r="E117" s="105">
        <v>9800000000</v>
      </c>
      <c r="F117" s="105">
        <v>9300000000</v>
      </c>
      <c r="G117" s="105">
        <v>9300000000</v>
      </c>
      <c r="H117" s="105">
        <v>10000000000</v>
      </c>
      <c r="I117" s="105">
        <v>9600000000</v>
      </c>
      <c r="J117" s="105">
        <v>10000000000</v>
      </c>
      <c r="K117" s="105">
        <v>11000000000</v>
      </c>
      <c r="L117" s="22" t="s">
        <v>450</v>
      </c>
      <c r="M117" s="23">
        <f t="shared" si="3"/>
        <v>9300000000</v>
      </c>
      <c r="N117" s="48">
        <v>2000000</v>
      </c>
      <c r="O117" s="49">
        <v>2100000</v>
      </c>
      <c r="P117" s="49">
        <v>2100000</v>
      </c>
      <c r="Q117" s="49">
        <v>2100000</v>
      </c>
      <c r="R117" s="49">
        <v>2100000</v>
      </c>
      <c r="S117" s="49">
        <v>2100000</v>
      </c>
      <c r="T117" s="49">
        <v>2100000</v>
      </c>
      <c r="U117" s="49">
        <v>2100000</v>
      </c>
      <c r="V117" s="49">
        <v>2100000</v>
      </c>
      <c r="W117" s="50" t="s">
        <v>450</v>
      </c>
      <c r="X117" s="44">
        <f t="shared" si="4"/>
        <v>2088888.888888889</v>
      </c>
    </row>
    <row r="118" spans="1:24" ht="20.100000000000001" customHeight="1" x14ac:dyDescent="0.25">
      <c r="A118" s="36" t="s">
        <v>411</v>
      </c>
      <c r="B118" s="11" t="s">
        <v>108</v>
      </c>
      <c r="C118" s="104">
        <v>5400000000</v>
      </c>
      <c r="D118" s="105">
        <v>7300000000</v>
      </c>
      <c r="E118" s="105">
        <v>9400000000</v>
      </c>
      <c r="F118" s="105">
        <v>8500000000</v>
      </c>
      <c r="G118" s="105">
        <v>8600000000</v>
      </c>
      <c r="H118" s="105">
        <v>9700000000</v>
      </c>
      <c r="I118" s="105">
        <v>9600000000</v>
      </c>
      <c r="J118" s="105">
        <v>10000000000</v>
      </c>
      <c r="K118" s="105">
        <v>10000000000</v>
      </c>
      <c r="L118" s="22" t="s">
        <v>450</v>
      </c>
      <c r="M118" s="23">
        <f t="shared" si="3"/>
        <v>8722222222.2222214</v>
      </c>
      <c r="N118" s="48">
        <v>19000000</v>
      </c>
      <c r="O118" s="49">
        <v>19000000</v>
      </c>
      <c r="P118" s="49">
        <v>20000000</v>
      </c>
      <c r="Q118" s="49">
        <v>20000000</v>
      </c>
      <c r="R118" s="49">
        <v>21000000</v>
      </c>
      <c r="S118" s="49">
        <v>22000000</v>
      </c>
      <c r="T118" s="49">
        <v>22000000</v>
      </c>
      <c r="U118" s="49">
        <v>23000000</v>
      </c>
      <c r="V118" s="49">
        <v>24000000</v>
      </c>
      <c r="W118" s="50" t="s">
        <v>450</v>
      </c>
      <c r="X118" s="44">
        <f t="shared" si="4"/>
        <v>21111111.111111112</v>
      </c>
    </row>
    <row r="119" spans="1:24" ht="20.100000000000001" customHeight="1" x14ac:dyDescent="0.25">
      <c r="A119" s="36" t="s">
        <v>375</v>
      </c>
      <c r="B119" s="11" t="s">
        <v>94</v>
      </c>
      <c r="C119" s="104">
        <v>3100000000</v>
      </c>
      <c r="D119" s="105">
        <v>3600000000</v>
      </c>
      <c r="E119" s="105">
        <v>4300000000</v>
      </c>
      <c r="F119" s="105">
        <v>5000000000</v>
      </c>
      <c r="G119" s="105">
        <v>5300000000</v>
      </c>
      <c r="H119" s="105">
        <v>5500000000</v>
      </c>
      <c r="I119" s="105">
        <v>4100000000</v>
      </c>
      <c r="J119" s="105">
        <v>3700000000</v>
      </c>
      <c r="K119" s="105">
        <v>4100000000</v>
      </c>
      <c r="L119" s="22" t="s">
        <v>450</v>
      </c>
      <c r="M119" s="23">
        <f t="shared" si="3"/>
        <v>4300000000</v>
      </c>
      <c r="N119" s="48">
        <v>13000000</v>
      </c>
      <c r="O119" s="49">
        <v>13000000</v>
      </c>
      <c r="P119" s="49">
        <v>14000000</v>
      </c>
      <c r="Q119" s="49">
        <v>14000000</v>
      </c>
      <c r="R119" s="49">
        <v>15000000</v>
      </c>
      <c r="S119" s="49">
        <v>15000000</v>
      </c>
      <c r="T119" s="49">
        <v>16000000</v>
      </c>
      <c r="U119" s="49">
        <v>16000000</v>
      </c>
      <c r="V119" s="49">
        <v>17000000</v>
      </c>
      <c r="W119" s="50" t="s">
        <v>450</v>
      </c>
      <c r="X119" s="44">
        <f t="shared" si="4"/>
        <v>14777777.777777778</v>
      </c>
    </row>
    <row r="120" spans="1:24" ht="20.100000000000001" customHeight="1" x14ac:dyDescent="0.25">
      <c r="A120" s="36" t="s">
        <v>213</v>
      </c>
      <c r="B120" s="11" t="s">
        <v>427</v>
      </c>
      <c r="C120" s="104">
        <v>160000000000</v>
      </c>
      <c r="D120" s="105">
        <v>190000000000</v>
      </c>
      <c r="E120" s="105">
        <v>220000000000</v>
      </c>
      <c r="F120" s="105">
        <v>200000000000</v>
      </c>
      <c r="G120" s="105">
        <v>250000000000</v>
      </c>
      <c r="H120" s="105">
        <v>290000000000</v>
      </c>
      <c r="I120" s="105">
        <v>300000000000</v>
      </c>
      <c r="J120" s="105">
        <v>310000000000</v>
      </c>
      <c r="K120" s="105">
        <v>330000000000</v>
      </c>
      <c r="L120" s="22" t="s">
        <v>450</v>
      </c>
      <c r="M120" s="23">
        <f t="shared" si="3"/>
        <v>250000000000</v>
      </c>
      <c r="N120" s="48">
        <v>26000000</v>
      </c>
      <c r="O120" s="49">
        <v>27000000</v>
      </c>
      <c r="P120" s="49">
        <v>27000000</v>
      </c>
      <c r="Q120" s="49">
        <v>28000000</v>
      </c>
      <c r="R120" s="49">
        <v>28000000</v>
      </c>
      <c r="S120" s="49">
        <v>29000000</v>
      </c>
      <c r="T120" s="49">
        <v>29000000</v>
      </c>
      <c r="U120" s="49">
        <v>29000000</v>
      </c>
      <c r="V120" s="49">
        <v>30000000</v>
      </c>
      <c r="W120" s="50" t="s">
        <v>450</v>
      </c>
      <c r="X120" s="44">
        <f t="shared" si="4"/>
        <v>28111111.111111112</v>
      </c>
    </row>
    <row r="121" spans="1:24" ht="20.100000000000001" customHeight="1" x14ac:dyDescent="0.25">
      <c r="A121" s="36" t="s">
        <v>257</v>
      </c>
      <c r="B121" s="11" t="s">
        <v>54</v>
      </c>
      <c r="C121" s="104">
        <v>1400000000</v>
      </c>
      <c r="D121" s="105">
        <v>1500000000</v>
      </c>
      <c r="E121" s="105">
        <v>1800000000</v>
      </c>
      <c r="F121" s="105">
        <v>1900000000</v>
      </c>
      <c r="G121" s="105">
        <v>2000000000</v>
      </c>
      <c r="H121" s="105">
        <v>2100000000</v>
      </c>
      <c r="I121" s="105">
        <v>2200000000</v>
      </c>
      <c r="J121" s="105">
        <v>2400000000</v>
      </c>
      <c r="K121" s="105">
        <v>2700000000</v>
      </c>
      <c r="L121" s="22" t="s">
        <v>450</v>
      </c>
      <c r="M121" s="23">
        <f t="shared" si="3"/>
        <v>2000000000</v>
      </c>
      <c r="N121" s="48">
        <v>333000</v>
      </c>
      <c r="O121" s="49">
        <v>349000</v>
      </c>
      <c r="P121" s="49">
        <v>362000</v>
      </c>
      <c r="Q121" s="49">
        <v>360000</v>
      </c>
      <c r="R121" s="49">
        <v>367000</v>
      </c>
      <c r="S121" s="49">
        <v>377000</v>
      </c>
      <c r="T121" s="49">
        <v>385000</v>
      </c>
      <c r="U121" s="49">
        <v>393000</v>
      </c>
      <c r="V121" s="49">
        <v>401000</v>
      </c>
      <c r="W121" s="50" t="s">
        <v>450</v>
      </c>
      <c r="X121" s="44">
        <f t="shared" si="4"/>
        <v>369666.66666666669</v>
      </c>
    </row>
    <row r="122" spans="1:24" ht="20.100000000000001" customHeight="1" x14ac:dyDescent="0.25">
      <c r="A122" s="36" t="s">
        <v>244</v>
      </c>
      <c r="B122" s="11" t="s">
        <v>17</v>
      </c>
      <c r="C122" s="104">
        <v>5900000000</v>
      </c>
      <c r="D122" s="105">
        <v>6900000000</v>
      </c>
      <c r="E122" s="105">
        <v>8400000000</v>
      </c>
      <c r="F122" s="105">
        <v>8500000000</v>
      </c>
      <c r="G122" s="105">
        <v>8800000000</v>
      </c>
      <c r="H122" s="105">
        <v>10000000000</v>
      </c>
      <c r="I122" s="105">
        <v>9800000000</v>
      </c>
      <c r="J122" s="105">
        <v>10000000000</v>
      </c>
      <c r="K122" s="105">
        <v>11000000000</v>
      </c>
      <c r="L122" s="22" t="s">
        <v>450</v>
      </c>
      <c r="M122" s="23">
        <f t="shared" si="3"/>
        <v>8811111111.1111107</v>
      </c>
      <c r="N122" s="48">
        <v>13000000</v>
      </c>
      <c r="O122" s="49">
        <v>14000000</v>
      </c>
      <c r="P122" s="49">
        <v>14000000</v>
      </c>
      <c r="Q122" s="49">
        <v>15000000</v>
      </c>
      <c r="R122" s="49">
        <v>15000000</v>
      </c>
      <c r="S122" s="49">
        <v>16000000</v>
      </c>
      <c r="T122" s="49">
        <v>16000000</v>
      </c>
      <c r="U122" s="49">
        <v>17000000</v>
      </c>
      <c r="V122" s="49">
        <v>17000000</v>
      </c>
      <c r="W122" s="50" t="s">
        <v>450</v>
      </c>
      <c r="X122" s="44">
        <f t="shared" si="4"/>
        <v>15222222.222222222</v>
      </c>
    </row>
    <row r="123" spans="1:24" ht="20.100000000000001" customHeight="1" x14ac:dyDescent="0.25">
      <c r="A123" s="36" t="s">
        <v>191</v>
      </c>
      <c r="B123" s="11" t="s">
        <v>65</v>
      </c>
      <c r="C123" s="104">
        <v>6100000000</v>
      </c>
      <c r="D123" s="105">
        <v>7200000000</v>
      </c>
      <c r="E123" s="105">
        <v>8400000000</v>
      </c>
      <c r="F123" s="105">
        <v>7700000000</v>
      </c>
      <c r="G123" s="105">
        <v>8000000000</v>
      </c>
      <c r="H123" s="105">
        <v>8800000000</v>
      </c>
      <c r="I123" s="105">
        <v>8300000000</v>
      </c>
      <c r="J123" s="105">
        <v>8900000000</v>
      </c>
      <c r="K123" s="105" t="s">
        <v>450</v>
      </c>
      <c r="L123" s="22" t="s">
        <v>450</v>
      </c>
      <c r="M123" s="23">
        <f t="shared" si="3"/>
        <v>7925000000</v>
      </c>
      <c r="N123" s="48">
        <v>405308</v>
      </c>
      <c r="O123" s="49">
        <v>406724</v>
      </c>
      <c r="P123" s="49">
        <v>409379</v>
      </c>
      <c r="Q123" s="49">
        <v>412477</v>
      </c>
      <c r="R123" s="49">
        <v>414508</v>
      </c>
      <c r="S123" s="49">
        <v>416268</v>
      </c>
      <c r="T123" s="49">
        <v>419455</v>
      </c>
      <c r="U123" s="49">
        <v>423374</v>
      </c>
      <c r="V123" s="49">
        <v>427364</v>
      </c>
      <c r="W123" s="50" t="s">
        <v>450</v>
      </c>
      <c r="X123" s="44">
        <f t="shared" si="4"/>
        <v>414984.11111111112</v>
      </c>
    </row>
    <row r="124" spans="1:24" ht="20.100000000000001" customHeight="1" x14ac:dyDescent="0.25">
      <c r="A124" s="36" t="s">
        <v>258</v>
      </c>
      <c r="B124" s="11" t="s">
        <v>7</v>
      </c>
      <c r="C124" s="104">
        <v>3000000000</v>
      </c>
      <c r="D124" s="105">
        <v>3400000000</v>
      </c>
      <c r="E124" s="105">
        <v>4000000000</v>
      </c>
      <c r="F124" s="105">
        <v>3600000000</v>
      </c>
      <c r="G124" s="105">
        <v>4300000000</v>
      </c>
      <c r="H124" s="105">
        <v>5000000000</v>
      </c>
      <c r="I124" s="105">
        <v>4700000000</v>
      </c>
      <c r="J124" s="105">
        <v>4900000000</v>
      </c>
      <c r="K124" s="105">
        <v>4800000000</v>
      </c>
      <c r="L124" s="22" t="s">
        <v>450</v>
      </c>
      <c r="M124" s="23">
        <f t="shared" si="3"/>
        <v>4188888888.8888888</v>
      </c>
      <c r="N124" s="48">
        <v>3200000</v>
      </c>
      <c r="O124" s="49">
        <v>3300000</v>
      </c>
      <c r="P124" s="49">
        <v>3400000</v>
      </c>
      <c r="Q124" s="49">
        <v>3500000</v>
      </c>
      <c r="R124" s="49">
        <v>3600000</v>
      </c>
      <c r="S124" s="49">
        <v>3700000</v>
      </c>
      <c r="T124" s="49">
        <v>3800000</v>
      </c>
      <c r="U124" s="49">
        <v>3900000</v>
      </c>
      <c r="V124" s="49">
        <v>4000000</v>
      </c>
      <c r="W124" s="50" t="s">
        <v>450</v>
      </c>
      <c r="X124" s="44">
        <f t="shared" si="4"/>
        <v>3600000</v>
      </c>
    </row>
    <row r="125" spans="1:24" ht="20.100000000000001" customHeight="1" x14ac:dyDescent="0.25">
      <c r="A125" s="36" t="s">
        <v>407</v>
      </c>
      <c r="B125" s="11" t="s">
        <v>241</v>
      </c>
      <c r="C125" s="104">
        <v>6800000000</v>
      </c>
      <c r="D125" s="105">
        <v>8000000000</v>
      </c>
      <c r="E125" s="105">
        <v>9700000000</v>
      </c>
      <c r="F125" s="105">
        <v>8800000000</v>
      </c>
      <c r="G125" s="105">
        <v>9800000000</v>
      </c>
      <c r="H125" s="105">
        <v>11000000000</v>
      </c>
      <c r="I125" s="105">
        <v>11000000000</v>
      </c>
      <c r="J125" s="105">
        <v>12000000000</v>
      </c>
      <c r="K125" s="105">
        <v>12000000000</v>
      </c>
      <c r="L125" s="22" t="s">
        <v>450</v>
      </c>
      <c r="M125" s="23">
        <f t="shared" si="3"/>
        <v>9900000000</v>
      </c>
      <c r="N125" s="48">
        <v>1200000</v>
      </c>
      <c r="O125" s="49">
        <v>1200000</v>
      </c>
      <c r="P125" s="49">
        <v>1200000</v>
      </c>
      <c r="Q125" s="49">
        <v>1200000</v>
      </c>
      <c r="R125" s="49">
        <v>1300000</v>
      </c>
      <c r="S125" s="49">
        <v>1300000</v>
      </c>
      <c r="T125" s="49">
        <v>1300000</v>
      </c>
      <c r="U125" s="49">
        <v>1300000</v>
      </c>
      <c r="V125" s="49">
        <v>1300000</v>
      </c>
      <c r="W125" s="50" t="s">
        <v>450</v>
      </c>
      <c r="X125" s="44">
        <f t="shared" si="4"/>
        <v>1255555.5555555555</v>
      </c>
    </row>
    <row r="126" spans="1:24" ht="20.100000000000001" customHeight="1" x14ac:dyDescent="0.25">
      <c r="A126" s="36" t="s">
        <v>408</v>
      </c>
      <c r="B126" s="11" t="s">
        <v>384</v>
      </c>
      <c r="C126" s="104">
        <v>940000000000</v>
      </c>
      <c r="D126" s="105">
        <v>1000000000000</v>
      </c>
      <c r="E126" s="105">
        <v>1100000000000</v>
      </c>
      <c r="F126" s="105">
        <v>880000000000</v>
      </c>
      <c r="G126" s="105">
        <v>1000000000000</v>
      </c>
      <c r="H126" s="105">
        <v>1100000000000</v>
      </c>
      <c r="I126" s="105">
        <v>1200000000000</v>
      </c>
      <c r="J126" s="105">
        <v>1200000000000</v>
      </c>
      <c r="K126" s="105">
        <v>1300000000000</v>
      </c>
      <c r="L126" s="22" t="s">
        <v>450</v>
      </c>
      <c r="M126" s="23">
        <f t="shared" si="3"/>
        <v>1080000000000</v>
      </c>
      <c r="N126" s="48">
        <v>110000000</v>
      </c>
      <c r="O126" s="49">
        <v>110000000</v>
      </c>
      <c r="P126" s="49">
        <v>110000000</v>
      </c>
      <c r="Q126" s="49">
        <v>120000000</v>
      </c>
      <c r="R126" s="49">
        <v>120000000</v>
      </c>
      <c r="S126" s="49">
        <v>120000000</v>
      </c>
      <c r="T126" s="49">
        <v>120000000</v>
      </c>
      <c r="U126" s="49">
        <v>120000000</v>
      </c>
      <c r="V126" s="49">
        <v>130000000</v>
      </c>
      <c r="W126" s="50" t="s">
        <v>450</v>
      </c>
      <c r="X126" s="44">
        <f t="shared" si="4"/>
        <v>117777777.77777778</v>
      </c>
    </row>
    <row r="127" spans="1:24" ht="20.100000000000001" customHeight="1" x14ac:dyDescent="0.25">
      <c r="A127" s="36" t="s">
        <v>139</v>
      </c>
      <c r="B127" s="11" t="s">
        <v>417</v>
      </c>
      <c r="C127" s="104">
        <v>3800000000</v>
      </c>
      <c r="D127" s="105">
        <v>4800000000</v>
      </c>
      <c r="E127" s="105">
        <v>6600000000</v>
      </c>
      <c r="F127" s="105">
        <v>5700000000</v>
      </c>
      <c r="G127" s="105">
        <v>6300000000</v>
      </c>
      <c r="H127" s="105">
        <v>7600000000</v>
      </c>
      <c r="I127" s="105">
        <v>8100000000</v>
      </c>
      <c r="J127" s="105">
        <v>8900000000</v>
      </c>
      <c r="K127" s="105">
        <v>8800000000</v>
      </c>
      <c r="L127" s="22" t="s">
        <v>450</v>
      </c>
      <c r="M127" s="23">
        <f t="shared" si="3"/>
        <v>6733333333.333333</v>
      </c>
      <c r="N127" s="48">
        <v>3600000</v>
      </c>
      <c r="O127" s="49">
        <v>3600000</v>
      </c>
      <c r="P127" s="49">
        <v>3600000</v>
      </c>
      <c r="Q127" s="49">
        <v>3600000</v>
      </c>
      <c r="R127" s="49">
        <v>3600000</v>
      </c>
      <c r="S127" s="49">
        <v>3600000</v>
      </c>
      <c r="T127" s="49">
        <v>3600000</v>
      </c>
      <c r="U127" s="49">
        <v>3600000</v>
      </c>
      <c r="V127" s="49">
        <v>3600000</v>
      </c>
      <c r="W127" s="50" t="s">
        <v>450</v>
      </c>
      <c r="X127" s="44">
        <f t="shared" si="4"/>
        <v>3600000</v>
      </c>
    </row>
    <row r="128" spans="1:24" ht="20.100000000000001" customHeight="1" x14ac:dyDescent="0.25">
      <c r="A128" s="36" t="s">
        <v>251</v>
      </c>
      <c r="B128" s="11" t="s">
        <v>385</v>
      </c>
      <c r="C128" s="104">
        <v>4700000000</v>
      </c>
      <c r="D128" s="105">
        <v>6000000000</v>
      </c>
      <c r="E128" s="105">
        <v>6900000000</v>
      </c>
      <c r="F128" s="105" t="s">
        <v>450</v>
      </c>
      <c r="G128" s="105" t="s">
        <v>450</v>
      </c>
      <c r="H128" s="105" t="s">
        <v>450</v>
      </c>
      <c r="I128" s="105" t="s">
        <v>450</v>
      </c>
      <c r="J128" s="105" t="s">
        <v>450</v>
      </c>
      <c r="K128" s="105" t="s">
        <v>450</v>
      </c>
      <c r="L128" s="22" t="s">
        <v>450</v>
      </c>
      <c r="M128" s="23">
        <f t="shared" si="3"/>
        <v>5866666666.666667</v>
      </c>
      <c r="N128" s="48">
        <v>34384</v>
      </c>
      <c r="O128" s="49">
        <v>35046</v>
      </c>
      <c r="P128" s="49">
        <v>35731</v>
      </c>
      <c r="Q128" s="49">
        <v>36351</v>
      </c>
      <c r="R128" s="49">
        <v>36845</v>
      </c>
      <c r="S128" s="49">
        <v>37189</v>
      </c>
      <c r="T128" s="49">
        <v>37404</v>
      </c>
      <c r="U128" s="49">
        <v>37528</v>
      </c>
      <c r="V128" s="49">
        <v>37623</v>
      </c>
      <c r="W128" s="50" t="s">
        <v>450</v>
      </c>
      <c r="X128" s="44">
        <f t="shared" si="4"/>
        <v>36455.666666666664</v>
      </c>
    </row>
    <row r="129" spans="1:24" ht="20.100000000000001" customHeight="1" x14ac:dyDescent="0.25">
      <c r="A129" s="36" t="s">
        <v>101</v>
      </c>
      <c r="B129" s="11" t="s">
        <v>266</v>
      </c>
      <c r="C129" s="104">
        <v>3400000000</v>
      </c>
      <c r="D129" s="105">
        <v>4100000000</v>
      </c>
      <c r="E129" s="105">
        <v>5400000000</v>
      </c>
      <c r="F129" s="105">
        <v>4400000000</v>
      </c>
      <c r="G129" s="105">
        <v>6600000000</v>
      </c>
      <c r="H129" s="105">
        <v>9600000000</v>
      </c>
      <c r="I129" s="105">
        <v>11000000000</v>
      </c>
      <c r="J129" s="105">
        <v>12000000000</v>
      </c>
      <c r="K129" s="105">
        <v>11000000000</v>
      </c>
      <c r="L129" s="22" t="s">
        <v>450</v>
      </c>
      <c r="M129" s="23">
        <f t="shared" si="3"/>
        <v>7500000000</v>
      </c>
      <c r="N129" s="48">
        <v>2600000</v>
      </c>
      <c r="O129" s="49">
        <v>2600000</v>
      </c>
      <c r="P129" s="49">
        <v>2600000</v>
      </c>
      <c r="Q129" s="49">
        <v>2700000</v>
      </c>
      <c r="R129" s="49">
        <v>2700000</v>
      </c>
      <c r="S129" s="49">
        <v>2800000</v>
      </c>
      <c r="T129" s="49">
        <v>2800000</v>
      </c>
      <c r="U129" s="49">
        <v>2900000</v>
      </c>
      <c r="V129" s="49">
        <v>2900000</v>
      </c>
      <c r="W129" s="50" t="s">
        <v>450</v>
      </c>
      <c r="X129" s="44">
        <f t="shared" si="4"/>
        <v>2733333.3333333335</v>
      </c>
    </row>
    <row r="130" spans="1:24" ht="20.100000000000001" customHeight="1" x14ac:dyDescent="0.25">
      <c r="A130" s="36" t="s">
        <v>43</v>
      </c>
      <c r="B130" s="11" t="s">
        <v>316</v>
      </c>
      <c r="C130" s="104">
        <v>2700000000</v>
      </c>
      <c r="D130" s="105">
        <v>3700000000</v>
      </c>
      <c r="E130" s="105">
        <v>4600000000</v>
      </c>
      <c r="F130" s="105">
        <v>4100000000</v>
      </c>
      <c r="G130" s="105">
        <v>4100000000</v>
      </c>
      <c r="H130" s="105">
        <v>4600000000</v>
      </c>
      <c r="I130" s="105">
        <v>4200000000</v>
      </c>
      <c r="J130" s="105">
        <v>4600000000</v>
      </c>
      <c r="K130" s="105">
        <v>4600000000</v>
      </c>
      <c r="L130" s="22" t="s">
        <v>450</v>
      </c>
      <c r="M130" s="23">
        <f t="shared" si="3"/>
        <v>4133333333.3333335</v>
      </c>
      <c r="N130" s="48">
        <v>615025</v>
      </c>
      <c r="O130" s="49">
        <v>615875</v>
      </c>
      <c r="P130" s="49">
        <v>616969</v>
      </c>
      <c r="Q130" s="49">
        <v>618294</v>
      </c>
      <c r="R130" s="49">
        <v>619428</v>
      </c>
      <c r="S130" s="49">
        <v>620079</v>
      </c>
      <c r="T130" s="49">
        <v>620601</v>
      </c>
      <c r="U130" s="49">
        <v>621207</v>
      </c>
      <c r="V130" s="49">
        <v>621810</v>
      </c>
      <c r="W130" s="50" t="s">
        <v>450</v>
      </c>
      <c r="X130" s="44">
        <f t="shared" si="4"/>
        <v>618809.77777777775</v>
      </c>
    </row>
    <row r="131" spans="1:24" ht="20.100000000000001" customHeight="1" x14ac:dyDescent="0.25">
      <c r="A131" s="36" t="s">
        <v>414</v>
      </c>
      <c r="B131" s="11" t="s">
        <v>38</v>
      </c>
      <c r="C131" s="104">
        <v>65000000000</v>
      </c>
      <c r="D131" s="105">
        <v>78000000000</v>
      </c>
      <c r="E131" s="105">
        <v>91000000000</v>
      </c>
      <c r="F131" s="105">
        <v>91000000000</v>
      </c>
      <c r="G131" s="105">
        <v>91000000000</v>
      </c>
      <c r="H131" s="105">
        <v>98000000000</v>
      </c>
      <c r="I131" s="105">
        <v>95000000000</v>
      </c>
      <c r="J131" s="105">
        <v>100000000000</v>
      </c>
      <c r="K131" s="105">
        <v>110000000000</v>
      </c>
      <c r="L131" s="22" t="s">
        <v>450</v>
      </c>
      <c r="M131" s="23">
        <f t="shared" si="3"/>
        <v>91000000000</v>
      </c>
      <c r="N131" s="48">
        <v>31000000</v>
      </c>
      <c r="O131" s="49">
        <v>31000000</v>
      </c>
      <c r="P131" s="49">
        <v>31000000</v>
      </c>
      <c r="Q131" s="49">
        <v>32000000</v>
      </c>
      <c r="R131" s="49">
        <v>32000000</v>
      </c>
      <c r="S131" s="49">
        <v>33000000</v>
      </c>
      <c r="T131" s="49">
        <v>33000000</v>
      </c>
      <c r="U131" s="49">
        <v>33000000</v>
      </c>
      <c r="V131" s="49">
        <v>34000000</v>
      </c>
      <c r="W131" s="50" t="s">
        <v>450</v>
      </c>
      <c r="X131" s="44">
        <f t="shared" si="4"/>
        <v>32222222.222222224</v>
      </c>
    </row>
    <row r="132" spans="1:24" ht="20.100000000000001" customHeight="1" x14ac:dyDescent="0.25">
      <c r="A132" s="36" t="s">
        <v>122</v>
      </c>
      <c r="B132" s="11" t="s">
        <v>326</v>
      </c>
      <c r="C132" s="104">
        <v>7700000000</v>
      </c>
      <c r="D132" s="105">
        <v>8800000000</v>
      </c>
      <c r="E132" s="105">
        <v>11000000000</v>
      </c>
      <c r="F132" s="105">
        <v>11000000000</v>
      </c>
      <c r="G132" s="105">
        <v>9800000000</v>
      </c>
      <c r="H132" s="105">
        <v>13000000000</v>
      </c>
      <c r="I132" s="105">
        <v>14000000000</v>
      </c>
      <c r="J132" s="105">
        <v>16000000000</v>
      </c>
      <c r="K132" s="105">
        <v>16000000000</v>
      </c>
      <c r="L132" s="22" t="s">
        <v>450</v>
      </c>
      <c r="M132" s="23">
        <f t="shared" si="3"/>
        <v>11922222222.222221</v>
      </c>
      <c r="N132" s="48">
        <v>22000000</v>
      </c>
      <c r="O132" s="49">
        <v>22000000</v>
      </c>
      <c r="P132" s="49">
        <v>23000000</v>
      </c>
      <c r="Q132" s="49">
        <v>24000000</v>
      </c>
      <c r="R132" s="49">
        <v>24000000</v>
      </c>
      <c r="S132" s="49">
        <v>25000000</v>
      </c>
      <c r="T132" s="49">
        <v>26000000</v>
      </c>
      <c r="U132" s="49">
        <v>26000000</v>
      </c>
      <c r="V132" s="49">
        <v>27000000</v>
      </c>
      <c r="W132" s="50" t="s">
        <v>450</v>
      </c>
      <c r="X132" s="44">
        <f t="shared" si="4"/>
        <v>24333333.333333332</v>
      </c>
    </row>
    <row r="133" spans="1:24" ht="20.100000000000001" customHeight="1" x14ac:dyDescent="0.25">
      <c r="A133" s="36" t="s">
        <v>390</v>
      </c>
      <c r="B133" s="11" t="s">
        <v>114</v>
      </c>
      <c r="C133" s="104">
        <v>7900000000</v>
      </c>
      <c r="D133" s="105">
        <v>8600000000</v>
      </c>
      <c r="E133" s="105">
        <v>8300000000</v>
      </c>
      <c r="F133" s="105">
        <v>8700000000</v>
      </c>
      <c r="G133" s="105">
        <v>11000000000</v>
      </c>
      <c r="H133" s="105">
        <v>12000000000</v>
      </c>
      <c r="I133" s="105">
        <v>12000000000</v>
      </c>
      <c r="J133" s="105">
        <v>13000000000</v>
      </c>
      <c r="K133" s="105">
        <v>13000000000</v>
      </c>
      <c r="L133" s="22" t="s">
        <v>450</v>
      </c>
      <c r="M133" s="23">
        <f t="shared" si="3"/>
        <v>10500000000</v>
      </c>
      <c r="N133" s="48">
        <v>2100000</v>
      </c>
      <c r="O133" s="49">
        <v>2100000</v>
      </c>
      <c r="P133" s="49">
        <v>2100000</v>
      </c>
      <c r="Q133" s="49">
        <v>2200000</v>
      </c>
      <c r="R133" s="49">
        <v>2200000</v>
      </c>
      <c r="S133" s="49">
        <v>2200000</v>
      </c>
      <c r="T133" s="49">
        <v>2300000</v>
      </c>
      <c r="U133" s="49">
        <v>2300000</v>
      </c>
      <c r="V133" s="49">
        <v>2400000</v>
      </c>
      <c r="W133" s="50" t="s">
        <v>450</v>
      </c>
      <c r="X133" s="44">
        <f t="shared" si="4"/>
        <v>2211111.111111111</v>
      </c>
    </row>
    <row r="134" spans="1:24" ht="20.100000000000001" customHeight="1" x14ac:dyDescent="0.25">
      <c r="A134" s="36" t="s">
        <v>24</v>
      </c>
      <c r="B134" s="11" t="s">
        <v>51</v>
      </c>
      <c r="C134" s="104">
        <v>9100000000</v>
      </c>
      <c r="D134" s="105">
        <v>10000000000</v>
      </c>
      <c r="E134" s="105">
        <v>13000000000</v>
      </c>
      <c r="F134" s="105">
        <v>13000000000</v>
      </c>
      <c r="G134" s="105">
        <v>16000000000</v>
      </c>
      <c r="H134" s="105">
        <v>19000000000</v>
      </c>
      <c r="I134" s="105">
        <v>19000000000</v>
      </c>
      <c r="J134" s="105">
        <v>19000000000</v>
      </c>
      <c r="K134" s="105">
        <v>20000000000</v>
      </c>
      <c r="L134" s="22" t="s">
        <v>450</v>
      </c>
      <c r="M134" s="23">
        <f t="shared" si="3"/>
        <v>15344444444.444445</v>
      </c>
      <c r="N134" s="48">
        <v>26000000</v>
      </c>
      <c r="O134" s="49">
        <v>26000000</v>
      </c>
      <c r="P134" s="49">
        <v>26000000</v>
      </c>
      <c r="Q134" s="49">
        <v>27000000</v>
      </c>
      <c r="R134" s="49">
        <v>27000000</v>
      </c>
      <c r="S134" s="49">
        <v>27000000</v>
      </c>
      <c r="T134" s="49">
        <v>28000000</v>
      </c>
      <c r="U134" s="49">
        <v>28000000</v>
      </c>
      <c r="V134" s="49">
        <v>28000000</v>
      </c>
      <c r="W134" s="50" t="s">
        <v>450</v>
      </c>
      <c r="X134" s="44">
        <f t="shared" si="4"/>
        <v>27000000</v>
      </c>
    </row>
    <row r="135" spans="1:24" ht="20.100000000000001" customHeight="1" x14ac:dyDescent="0.25">
      <c r="A135" s="36" t="s">
        <v>8</v>
      </c>
      <c r="B135" s="11" t="s">
        <v>374</v>
      </c>
      <c r="C135" s="104">
        <v>740000000000</v>
      </c>
      <c r="D135" s="105">
        <v>850000000000</v>
      </c>
      <c r="E135" s="105">
        <v>920000000000</v>
      </c>
      <c r="F135" s="105">
        <v>860000000000</v>
      </c>
      <c r="G135" s="105">
        <v>840000000000</v>
      </c>
      <c r="H135" s="105">
        <v>910000000000</v>
      </c>
      <c r="I135" s="105">
        <v>850000000000</v>
      </c>
      <c r="J135" s="105">
        <v>880000000000</v>
      </c>
      <c r="K135" s="105">
        <v>890000000000</v>
      </c>
      <c r="L135" s="22" t="s">
        <v>450</v>
      </c>
      <c r="M135" s="23">
        <f t="shared" ref="M135:M196" si="5">IF(SUM(C135:L135)=0,"",(SUM(C135:L135))/(COUNT(C135:L135)))</f>
        <v>860000000000</v>
      </c>
      <c r="N135" s="48">
        <v>16000000</v>
      </c>
      <c r="O135" s="49">
        <v>16000000</v>
      </c>
      <c r="P135" s="49">
        <v>16000000</v>
      </c>
      <c r="Q135" s="49">
        <v>17000000</v>
      </c>
      <c r="R135" s="49">
        <v>17000000</v>
      </c>
      <c r="S135" s="49">
        <v>17000000</v>
      </c>
      <c r="T135" s="49">
        <v>17000000</v>
      </c>
      <c r="U135" s="49">
        <v>17000000</v>
      </c>
      <c r="V135" s="49">
        <v>17000000</v>
      </c>
      <c r="W135" s="50" t="s">
        <v>450</v>
      </c>
      <c r="X135" s="44">
        <f t="shared" ref="X135:X196" si="6">IF(SUM(N135:W135)=0,"",(SUM(N135:W135))/(COUNT(N135:W135)))</f>
        <v>16666666.666666666</v>
      </c>
    </row>
    <row r="136" spans="1:24" ht="20.100000000000001" customHeight="1" x14ac:dyDescent="0.25">
      <c r="A136" s="36" t="s">
        <v>103</v>
      </c>
      <c r="B136" s="11" t="s">
        <v>26</v>
      </c>
      <c r="C136" s="104">
        <v>100000000000</v>
      </c>
      <c r="D136" s="105">
        <v>130000000000</v>
      </c>
      <c r="E136" s="105">
        <v>120000000000</v>
      </c>
      <c r="F136" s="105">
        <v>120000000000</v>
      </c>
      <c r="G136" s="105">
        <v>140000000000</v>
      </c>
      <c r="H136" s="105">
        <v>160000000000</v>
      </c>
      <c r="I136" s="105">
        <v>170000000000</v>
      </c>
      <c r="J136" s="105">
        <v>180000000000</v>
      </c>
      <c r="K136" s="105">
        <v>190000000000</v>
      </c>
      <c r="L136" s="22" t="s">
        <v>450</v>
      </c>
      <c r="M136" s="23">
        <f t="shared" si="5"/>
        <v>145555555555.55554</v>
      </c>
      <c r="N136" s="48">
        <v>4200000</v>
      </c>
      <c r="O136" s="49">
        <v>4200000</v>
      </c>
      <c r="P136" s="49">
        <v>4300000</v>
      </c>
      <c r="Q136" s="49">
        <v>4300000</v>
      </c>
      <c r="R136" s="49">
        <v>4400000</v>
      </c>
      <c r="S136" s="49">
        <v>4400000</v>
      </c>
      <c r="T136" s="49">
        <v>4400000</v>
      </c>
      <c r="U136" s="49">
        <v>4400000</v>
      </c>
      <c r="V136" s="49">
        <v>4500000</v>
      </c>
      <c r="W136" s="50" t="s">
        <v>450</v>
      </c>
      <c r="X136" s="44">
        <f t="shared" si="6"/>
        <v>4344444.444444444</v>
      </c>
    </row>
    <row r="137" spans="1:24" ht="20.100000000000001" customHeight="1" x14ac:dyDescent="0.25">
      <c r="A137" s="36" t="s">
        <v>303</v>
      </c>
      <c r="B137" s="11" t="s">
        <v>207</v>
      </c>
      <c r="C137" s="104">
        <v>6500000000</v>
      </c>
      <c r="D137" s="105">
        <v>7200000000</v>
      </c>
      <c r="E137" s="105">
        <v>8300000000</v>
      </c>
      <c r="F137" s="105">
        <v>8100000000</v>
      </c>
      <c r="G137" s="105">
        <v>8500000000</v>
      </c>
      <c r="H137" s="105">
        <v>9500000000</v>
      </c>
      <c r="I137" s="105">
        <v>10000000000</v>
      </c>
      <c r="J137" s="105">
        <v>11000000000</v>
      </c>
      <c r="K137" s="105">
        <v>11000000000</v>
      </c>
      <c r="L137" s="22" t="s">
        <v>450</v>
      </c>
      <c r="M137" s="23">
        <f t="shared" si="5"/>
        <v>8900000000</v>
      </c>
      <c r="N137" s="48">
        <v>5500000</v>
      </c>
      <c r="O137" s="49">
        <v>5500000</v>
      </c>
      <c r="P137" s="49">
        <v>5600000</v>
      </c>
      <c r="Q137" s="49">
        <v>5700000</v>
      </c>
      <c r="R137" s="49">
        <v>5700000</v>
      </c>
      <c r="S137" s="49">
        <v>5800000</v>
      </c>
      <c r="T137" s="49">
        <v>5900000</v>
      </c>
      <c r="U137" s="49">
        <v>5900000</v>
      </c>
      <c r="V137" s="49">
        <v>6000000</v>
      </c>
      <c r="W137" s="50" t="s">
        <v>450</v>
      </c>
      <c r="X137" s="44">
        <f t="shared" si="6"/>
        <v>5733333.333333333</v>
      </c>
    </row>
    <row r="138" spans="1:24" ht="20.100000000000001" customHeight="1" x14ac:dyDescent="0.25">
      <c r="A138" s="36" t="s">
        <v>394</v>
      </c>
      <c r="B138" s="11" t="s">
        <v>398</v>
      </c>
      <c r="C138" s="104">
        <v>3600000000</v>
      </c>
      <c r="D138" s="105">
        <v>4300000000</v>
      </c>
      <c r="E138" s="105">
        <v>5400000000</v>
      </c>
      <c r="F138" s="105">
        <v>5400000000</v>
      </c>
      <c r="G138" s="105">
        <v>5700000000</v>
      </c>
      <c r="H138" s="105">
        <v>6400000000</v>
      </c>
      <c r="I138" s="105">
        <v>6800000000</v>
      </c>
      <c r="J138" s="105">
        <v>7500000000</v>
      </c>
      <c r="K138" s="105">
        <v>7900000000</v>
      </c>
      <c r="L138" s="22" t="s">
        <v>450</v>
      </c>
      <c r="M138" s="23">
        <f t="shared" si="5"/>
        <v>5888888888.8888893</v>
      </c>
      <c r="N138" s="48">
        <v>14000000</v>
      </c>
      <c r="O138" s="49">
        <v>15000000</v>
      </c>
      <c r="P138" s="49">
        <v>15000000</v>
      </c>
      <c r="Q138" s="49">
        <v>16000000</v>
      </c>
      <c r="R138" s="49">
        <v>16000000</v>
      </c>
      <c r="S138" s="49">
        <v>17000000</v>
      </c>
      <c r="T138" s="49">
        <v>18000000</v>
      </c>
      <c r="U138" s="49">
        <v>18000000</v>
      </c>
      <c r="V138" s="49">
        <v>19000000</v>
      </c>
      <c r="W138" s="50" t="s">
        <v>450</v>
      </c>
      <c r="X138" s="44">
        <f t="shared" si="6"/>
        <v>16444444.444444444</v>
      </c>
    </row>
    <row r="139" spans="1:24" ht="20.100000000000001" customHeight="1" x14ac:dyDescent="0.25">
      <c r="A139" s="36" t="s">
        <v>125</v>
      </c>
      <c r="B139" s="11" t="s">
        <v>242</v>
      </c>
      <c r="C139" s="104">
        <v>140000000000</v>
      </c>
      <c r="D139" s="105">
        <v>150000000000</v>
      </c>
      <c r="E139" s="105">
        <v>190000000000</v>
      </c>
      <c r="F139" s="105">
        <v>150000000000</v>
      </c>
      <c r="G139" s="105">
        <v>350000000000</v>
      </c>
      <c r="H139" s="105">
        <v>390000000000</v>
      </c>
      <c r="I139" s="105">
        <v>440000000000</v>
      </c>
      <c r="J139" s="105">
        <v>490000000000</v>
      </c>
      <c r="K139" s="105">
        <v>550000000000</v>
      </c>
      <c r="L139" s="22" t="s">
        <v>450</v>
      </c>
      <c r="M139" s="23">
        <f t="shared" si="5"/>
        <v>316666666666.66669</v>
      </c>
      <c r="N139" s="48">
        <v>140000000</v>
      </c>
      <c r="O139" s="49">
        <v>150000000</v>
      </c>
      <c r="P139" s="49">
        <v>150000000</v>
      </c>
      <c r="Q139" s="49">
        <v>160000000</v>
      </c>
      <c r="R139" s="49">
        <v>160000000</v>
      </c>
      <c r="S139" s="49">
        <v>160000000</v>
      </c>
      <c r="T139" s="49">
        <v>170000000</v>
      </c>
      <c r="U139" s="49">
        <v>170000000</v>
      </c>
      <c r="V139" s="49">
        <v>180000000</v>
      </c>
      <c r="W139" s="50" t="s">
        <v>450</v>
      </c>
      <c r="X139" s="44">
        <f t="shared" si="6"/>
        <v>160000000</v>
      </c>
    </row>
    <row r="140" spans="1:24" ht="20.100000000000001" customHeight="1" x14ac:dyDescent="0.25">
      <c r="A140" s="36" t="s">
        <v>203</v>
      </c>
      <c r="B140" s="11" t="s">
        <v>95</v>
      </c>
      <c r="C140" s="104">
        <v>350000000000</v>
      </c>
      <c r="D140" s="105">
        <v>400000000000</v>
      </c>
      <c r="E140" s="105">
        <v>460000000000</v>
      </c>
      <c r="F140" s="105">
        <v>390000000000</v>
      </c>
      <c r="G140" s="105">
        <v>430000000000</v>
      </c>
      <c r="H140" s="105">
        <v>500000000000</v>
      </c>
      <c r="I140" s="105">
        <v>510000000000</v>
      </c>
      <c r="J140" s="105">
        <v>530000000000</v>
      </c>
      <c r="K140" s="105">
        <v>510000000000</v>
      </c>
      <c r="L140" s="22" t="s">
        <v>450</v>
      </c>
      <c r="M140" s="23">
        <f t="shared" si="5"/>
        <v>453333333333.33331</v>
      </c>
      <c r="N140" s="48">
        <v>4700000</v>
      </c>
      <c r="O140" s="49">
        <v>4700000</v>
      </c>
      <c r="P140" s="49">
        <v>4800000</v>
      </c>
      <c r="Q140" s="49">
        <v>4800000</v>
      </c>
      <c r="R140" s="49">
        <v>4900000</v>
      </c>
      <c r="S140" s="49">
        <v>5000000</v>
      </c>
      <c r="T140" s="49">
        <v>5000000</v>
      </c>
      <c r="U140" s="49">
        <v>5100000</v>
      </c>
      <c r="V140" s="49">
        <v>5100000</v>
      </c>
      <c r="W140" s="50" t="s">
        <v>450</v>
      </c>
      <c r="X140" s="44">
        <f t="shared" si="6"/>
        <v>4900000</v>
      </c>
    </row>
    <row r="141" spans="1:24" ht="20.100000000000001" customHeight="1" x14ac:dyDescent="0.25">
      <c r="A141" s="36" t="s">
        <v>247</v>
      </c>
      <c r="B141" s="11" t="s">
        <v>332</v>
      </c>
      <c r="C141" s="104">
        <v>33000000000</v>
      </c>
      <c r="D141" s="105">
        <v>37000000000</v>
      </c>
      <c r="E141" s="105">
        <v>53000000000</v>
      </c>
      <c r="F141" s="105">
        <v>40000000000</v>
      </c>
      <c r="G141" s="105">
        <v>50000000000</v>
      </c>
      <c r="H141" s="105">
        <v>56000000000</v>
      </c>
      <c r="I141" s="105">
        <v>64000000000</v>
      </c>
      <c r="J141" s="105">
        <v>66000000000</v>
      </c>
      <c r="K141" s="105" t="s">
        <v>450</v>
      </c>
      <c r="L141" s="22" t="s">
        <v>450</v>
      </c>
      <c r="M141" s="23">
        <f t="shared" si="5"/>
        <v>49875000000</v>
      </c>
      <c r="N141" s="48">
        <v>2600000</v>
      </c>
      <c r="O141" s="49">
        <v>2600000</v>
      </c>
      <c r="P141" s="49">
        <v>2700000</v>
      </c>
      <c r="Q141" s="49">
        <v>2800000</v>
      </c>
      <c r="R141" s="49">
        <v>2900000</v>
      </c>
      <c r="S141" s="49">
        <v>3200000</v>
      </c>
      <c r="T141" s="49">
        <v>3500000</v>
      </c>
      <c r="U141" s="49">
        <v>3900000</v>
      </c>
      <c r="V141" s="49">
        <v>4200000</v>
      </c>
      <c r="W141" s="50" t="s">
        <v>450</v>
      </c>
      <c r="X141" s="44">
        <f t="shared" si="6"/>
        <v>3155555.5555555555</v>
      </c>
    </row>
    <row r="142" spans="1:24" ht="20.100000000000001" customHeight="1" x14ac:dyDescent="0.25">
      <c r="A142" s="36" t="s">
        <v>422</v>
      </c>
      <c r="B142" s="11" t="s">
        <v>304</v>
      </c>
      <c r="C142" s="104">
        <v>140000000000</v>
      </c>
      <c r="D142" s="105">
        <v>150000000000</v>
      </c>
      <c r="E142" s="105">
        <v>170000000000</v>
      </c>
      <c r="F142" s="105">
        <v>170000000000</v>
      </c>
      <c r="G142" s="105">
        <v>180000000000</v>
      </c>
      <c r="H142" s="105">
        <v>220000000000</v>
      </c>
      <c r="I142" s="105">
        <v>240000000000</v>
      </c>
      <c r="J142" s="105">
        <v>240000000000</v>
      </c>
      <c r="K142" s="105">
        <v>260000000000</v>
      </c>
      <c r="L142" s="22" t="s">
        <v>450</v>
      </c>
      <c r="M142" s="23">
        <f t="shared" si="5"/>
        <v>196666666666.66666</v>
      </c>
      <c r="N142" s="48">
        <v>160000000</v>
      </c>
      <c r="O142" s="49">
        <v>160000000</v>
      </c>
      <c r="P142" s="49">
        <v>160000000</v>
      </c>
      <c r="Q142" s="49">
        <v>170000000</v>
      </c>
      <c r="R142" s="49">
        <v>170000000</v>
      </c>
      <c r="S142" s="49">
        <v>170000000</v>
      </c>
      <c r="T142" s="49">
        <v>180000000</v>
      </c>
      <c r="U142" s="49">
        <v>180000000</v>
      </c>
      <c r="V142" s="49">
        <v>190000000</v>
      </c>
      <c r="W142" s="50" t="s">
        <v>450</v>
      </c>
      <c r="X142" s="44">
        <f t="shared" si="6"/>
        <v>171111111.1111111</v>
      </c>
    </row>
    <row r="143" spans="1:24" ht="20.100000000000001" customHeight="1" x14ac:dyDescent="0.25">
      <c r="A143" s="36" t="s">
        <v>106</v>
      </c>
      <c r="B143" s="11" t="s">
        <v>135</v>
      </c>
      <c r="C143" s="104">
        <v>18000000000</v>
      </c>
      <c r="D143" s="105">
        <v>23000000000</v>
      </c>
      <c r="E143" s="105">
        <v>26000000000</v>
      </c>
      <c r="F143" s="105">
        <v>27000000000</v>
      </c>
      <c r="G143" s="105">
        <v>30000000000</v>
      </c>
      <c r="H143" s="105">
        <v>31000000000</v>
      </c>
      <c r="I143" s="105">
        <v>35000000000</v>
      </c>
      <c r="J143" s="105">
        <v>42000000000</v>
      </c>
      <c r="K143" s="105">
        <v>44000000000</v>
      </c>
      <c r="L143" s="22" t="s">
        <v>450</v>
      </c>
      <c r="M143" s="23">
        <f t="shared" si="5"/>
        <v>30666666666.666668</v>
      </c>
      <c r="N143" s="48">
        <v>3400000</v>
      </c>
      <c r="O143" s="49">
        <v>3400000</v>
      </c>
      <c r="P143" s="49">
        <v>3500000</v>
      </c>
      <c r="Q143" s="49">
        <v>3600000</v>
      </c>
      <c r="R143" s="49">
        <v>3600000</v>
      </c>
      <c r="S143" s="49">
        <v>3700000</v>
      </c>
      <c r="T143" s="49">
        <v>3700000</v>
      </c>
      <c r="U143" s="49">
        <v>3800000</v>
      </c>
      <c r="V143" s="49">
        <v>3900000</v>
      </c>
      <c r="W143" s="50" t="s">
        <v>450</v>
      </c>
      <c r="X143" s="44">
        <f t="shared" si="6"/>
        <v>3622222.222222222</v>
      </c>
    </row>
    <row r="144" spans="1:24" ht="20.100000000000001" customHeight="1" x14ac:dyDescent="0.25">
      <c r="A144" s="36" t="s">
        <v>360</v>
      </c>
      <c r="B144" s="11" t="s">
        <v>365</v>
      </c>
      <c r="C144" s="104">
        <v>4900000000</v>
      </c>
      <c r="D144" s="105">
        <v>6300000000</v>
      </c>
      <c r="E144" s="105">
        <v>7900000000</v>
      </c>
      <c r="F144" s="105">
        <v>7900000000</v>
      </c>
      <c r="G144" s="105">
        <v>9100000000</v>
      </c>
      <c r="H144" s="105">
        <v>12000000000</v>
      </c>
      <c r="I144" s="105">
        <v>15000000000</v>
      </c>
      <c r="J144" s="105">
        <v>15000000000</v>
      </c>
      <c r="K144" s="105">
        <v>17000000000</v>
      </c>
      <c r="L144" s="22" t="s">
        <v>450</v>
      </c>
      <c r="M144" s="23">
        <f t="shared" si="5"/>
        <v>10566666666.666666</v>
      </c>
      <c r="N144" s="48">
        <v>6200000</v>
      </c>
      <c r="O144" s="49">
        <v>6400000</v>
      </c>
      <c r="P144" s="49">
        <v>6500000</v>
      </c>
      <c r="Q144" s="49">
        <v>6700000</v>
      </c>
      <c r="R144" s="49">
        <v>6800000</v>
      </c>
      <c r="S144" s="49">
        <v>7000000</v>
      </c>
      <c r="T144" s="49">
        <v>7200000</v>
      </c>
      <c r="U144" s="49">
        <v>7300000</v>
      </c>
      <c r="V144" s="49">
        <v>7500000</v>
      </c>
      <c r="W144" s="50" t="s">
        <v>450</v>
      </c>
      <c r="X144" s="44">
        <f t="shared" si="6"/>
        <v>6844444.444444444</v>
      </c>
    </row>
    <row r="145" spans="1:24" ht="20.100000000000001" customHeight="1" x14ac:dyDescent="0.25">
      <c r="A145" s="36" t="s">
        <v>121</v>
      </c>
      <c r="B145" s="11" t="s">
        <v>366</v>
      </c>
      <c r="C145" s="104">
        <v>9300000000</v>
      </c>
      <c r="D145" s="105">
        <v>13000000000</v>
      </c>
      <c r="E145" s="105">
        <v>17000000000</v>
      </c>
      <c r="F145" s="105">
        <v>15000000000</v>
      </c>
      <c r="G145" s="105">
        <v>19000000000</v>
      </c>
      <c r="H145" s="105">
        <v>24000000000</v>
      </c>
      <c r="I145" s="105">
        <v>23000000000</v>
      </c>
      <c r="J145" s="105">
        <v>27000000000</v>
      </c>
      <c r="K145" s="105">
        <v>29000000000</v>
      </c>
      <c r="L145" s="22" t="s">
        <v>450</v>
      </c>
      <c r="M145" s="23">
        <f t="shared" si="5"/>
        <v>19588888888.888889</v>
      </c>
      <c r="N145" s="48">
        <v>5900000</v>
      </c>
      <c r="O145" s="49">
        <v>6000000</v>
      </c>
      <c r="P145" s="49">
        <v>6000000</v>
      </c>
      <c r="Q145" s="49">
        <v>6100000</v>
      </c>
      <c r="R145" s="49">
        <v>6200000</v>
      </c>
      <c r="S145" s="49">
        <v>6300000</v>
      </c>
      <c r="T145" s="49">
        <v>6400000</v>
      </c>
      <c r="U145" s="49">
        <v>6500000</v>
      </c>
      <c r="V145" s="49">
        <v>6600000</v>
      </c>
      <c r="W145" s="50" t="s">
        <v>450</v>
      </c>
      <c r="X145" s="44">
        <f t="shared" si="6"/>
        <v>6222222.222222222</v>
      </c>
    </row>
    <row r="146" spans="1:24" ht="20.100000000000001" customHeight="1" x14ac:dyDescent="0.25">
      <c r="A146" s="36" t="s">
        <v>49</v>
      </c>
      <c r="B146" s="11" t="s">
        <v>76</v>
      </c>
      <c r="C146" s="104">
        <v>80000000000</v>
      </c>
      <c r="D146" s="105">
        <v>94000000000</v>
      </c>
      <c r="E146" s="105">
        <v>110000000000</v>
      </c>
      <c r="F146" s="105">
        <v>110000000000</v>
      </c>
      <c r="G146" s="105">
        <v>140000000000</v>
      </c>
      <c r="H146" s="105">
        <v>160000000000</v>
      </c>
      <c r="I146" s="105">
        <v>180000000000</v>
      </c>
      <c r="J146" s="105">
        <v>190000000000</v>
      </c>
      <c r="K146" s="105">
        <v>190000000000</v>
      </c>
      <c r="L146" s="22" t="s">
        <v>450</v>
      </c>
      <c r="M146" s="23">
        <f t="shared" si="5"/>
        <v>139333333333.33334</v>
      </c>
      <c r="N146" s="48">
        <v>28000000</v>
      </c>
      <c r="O146" s="49">
        <v>28000000</v>
      </c>
      <c r="P146" s="49">
        <v>29000000</v>
      </c>
      <c r="Q146" s="49">
        <v>29000000</v>
      </c>
      <c r="R146" s="49">
        <v>29000000</v>
      </c>
      <c r="S146" s="49">
        <v>30000000</v>
      </c>
      <c r="T146" s="49">
        <v>30000000</v>
      </c>
      <c r="U146" s="49">
        <v>31000000</v>
      </c>
      <c r="V146" s="49">
        <v>31000000</v>
      </c>
      <c r="W146" s="50" t="s">
        <v>450</v>
      </c>
      <c r="X146" s="44">
        <f t="shared" si="6"/>
        <v>29444444.444444444</v>
      </c>
    </row>
    <row r="147" spans="1:24" ht="20.100000000000001" customHeight="1" x14ac:dyDescent="0.25">
      <c r="A147" s="36" t="s">
        <v>309</v>
      </c>
      <c r="B147" s="11" t="s">
        <v>224</v>
      </c>
      <c r="C147" s="104">
        <v>150000000000</v>
      </c>
      <c r="D147" s="105">
        <v>190000000000</v>
      </c>
      <c r="E147" s="105">
        <v>220000000000</v>
      </c>
      <c r="F147" s="105">
        <v>220000000000</v>
      </c>
      <c r="G147" s="105">
        <v>270000000000</v>
      </c>
      <c r="H147" s="105">
        <v>270000000000</v>
      </c>
      <c r="I147" s="105">
        <v>300000000000</v>
      </c>
      <c r="J147" s="105">
        <v>330000000000</v>
      </c>
      <c r="K147" s="105">
        <v>350000000000</v>
      </c>
      <c r="L147" s="22" t="s">
        <v>450</v>
      </c>
      <c r="M147" s="23">
        <f t="shared" si="5"/>
        <v>255555555555.55554</v>
      </c>
      <c r="N147" s="48">
        <v>88000000</v>
      </c>
      <c r="O147" s="49">
        <v>89000000</v>
      </c>
      <c r="P147" s="49">
        <v>90000000</v>
      </c>
      <c r="Q147" s="49">
        <v>92000000</v>
      </c>
      <c r="R147" s="49">
        <v>93000000</v>
      </c>
      <c r="S147" s="49">
        <v>95000000</v>
      </c>
      <c r="T147" s="49">
        <v>96000000</v>
      </c>
      <c r="U147" s="49">
        <v>98000000</v>
      </c>
      <c r="V147" s="49">
        <v>99000000</v>
      </c>
      <c r="W147" s="50" t="s">
        <v>450</v>
      </c>
      <c r="X147" s="44">
        <f t="shared" si="6"/>
        <v>93333333.333333328</v>
      </c>
    </row>
    <row r="148" spans="1:24" ht="20.100000000000001" customHeight="1" x14ac:dyDescent="0.25">
      <c r="A148" s="36" t="s">
        <v>297</v>
      </c>
      <c r="B148" s="11" t="s">
        <v>84</v>
      </c>
      <c r="C148" s="104">
        <v>340000000000</v>
      </c>
      <c r="D148" s="105">
        <v>420000000000</v>
      </c>
      <c r="E148" s="105">
        <v>520000000000</v>
      </c>
      <c r="F148" s="105">
        <v>420000000000</v>
      </c>
      <c r="G148" s="105">
        <v>460000000000</v>
      </c>
      <c r="H148" s="105">
        <v>510000000000</v>
      </c>
      <c r="I148" s="105">
        <v>480000000000</v>
      </c>
      <c r="J148" s="105">
        <v>510000000000</v>
      </c>
      <c r="K148" s="105">
        <v>530000000000</v>
      </c>
      <c r="L148" s="22" t="s">
        <v>450</v>
      </c>
      <c r="M148" s="23">
        <f t="shared" si="5"/>
        <v>465555555555.55554</v>
      </c>
      <c r="N148" s="48">
        <v>38000000</v>
      </c>
      <c r="O148" s="49">
        <v>38000000</v>
      </c>
      <c r="P148" s="49">
        <v>38000000</v>
      </c>
      <c r="Q148" s="49">
        <v>38000000</v>
      </c>
      <c r="R148" s="49">
        <v>38000000</v>
      </c>
      <c r="S148" s="49">
        <v>38000000</v>
      </c>
      <c r="T148" s="49">
        <v>38000000</v>
      </c>
      <c r="U148" s="49">
        <v>38000000</v>
      </c>
      <c r="V148" s="49">
        <v>38000000</v>
      </c>
      <c r="W148" s="50" t="s">
        <v>450</v>
      </c>
      <c r="X148" s="44">
        <f t="shared" si="6"/>
        <v>38000000</v>
      </c>
    </row>
    <row r="149" spans="1:24" ht="20.100000000000001" customHeight="1" x14ac:dyDescent="0.25">
      <c r="A149" s="36" t="s">
        <v>88</v>
      </c>
      <c r="B149" s="11" t="s">
        <v>119</v>
      </c>
      <c r="C149" s="104">
        <v>200000000000</v>
      </c>
      <c r="D149" s="105">
        <v>230000000000</v>
      </c>
      <c r="E149" s="105">
        <v>250000000000</v>
      </c>
      <c r="F149" s="105">
        <v>230000000000</v>
      </c>
      <c r="G149" s="105">
        <v>230000000000</v>
      </c>
      <c r="H149" s="105">
        <v>240000000000</v>
      </c>
      <c r="I149" s="105">
        <v>210000000000</v>
      </c>
      <c r="J149" s="105">
        <v>220000000000</v>
      </c>
      <c r="K149" s="105">
        <v>230000000000</v>
      </c>
      <c r="L149" s="22" t="s">
        <v>450</v>
      </c>
      <c r="M149" s="23">
        <f t="shared" si="5"/>
        <v>226666666666.66666</v>
      </c>
      <c r="N149" s="48">
        <v>11000000</v>
      </c>
      <c r="O149" s="49">
        <v>11000000</v>
      </c>
      <c r="P149" s="49">
        <v>11000000</v>
      </c>
      <c r="Q149" s="49">
        <v>11000000</v>
      </c>
      <c r="R149" s="49">
        <v>11000000</v>
      </c>
      <c r="S149" s="49">
        <v>11000000</v>
      </c>
      <c r="T149" s="49">
        <v>11000000</v>
      </c>
      <c r="U149" s="49">
        <v>10000000</v>
      </c>
      <c r="V149" s="49">
        <v>10000000</v>
      </c>
      <c r="W149" s="50" t="s">
        <v>450</v>
      </c>
      <c r="X149" s="44">
        <f t="shared" si="6"/>
        <v>10777777.777777778</v>
      </c>
    </row>
    <row r="150" spans="1:24" ht="20.100000000000001" customHeight="1" x14ac:dyDescent="0.25">
      <c r="A150" s="36" t="s">
        <v>105</v>
      </c>
      <c r="B150" s="11" t="s">
        <v>77</v>
      </c>
      <c r="C150" s="104">
        <v>58000000000</v>
      </c>
      <c r="D150" s="105">
        <v>61000000000</v>
      </c>
      <c r="E150" s="105">
        <v>63000000000</v>
      </c>
      <c r="F150" s="105">
        <v>64000000000</v>
      </c>
      <c r="G150" s="105">
        <v>64000000000</v>
      </c>
      <c r="H150" s="105">
        <v>66000000000</v>
      </c>
      <c r="I150" s="105">
        <v>69000000000</v>
      </c>
      <c r="J150" s="105">
        <v>71000000000</v>
      </c>
      <c r="K150" s="105" t="s">
        <v>450</v>
      </c>
      <c r="L150" s="22" t="s">
        <v>450</v>
      </c>
      <c r="M150" s="23">
        <f t="shared" si="5"/>
        <v>64500000000</v>
      </c>
      <c r="N150" s="48">
        <v>3800000</v>
      </c>
      <c r="O150" s="49">
        <v>3800000</v>
      </c>
      <c r="P150" s="49">
        <v>3800000</v>
      </c>
      <c r="Q150" s="49">
        <v>3700000</v>
      </c>
      <c r="R150" s="49">
        <v>3700000</v>
      </c>
      <c r="S150" s="49">
        <v>3700000</v>
      </c>
      <c r="T150" s="49">
        <v>3600000</v>
      </c>
      <c r="U150" s="49">
        <v>3600000</v>
      </c>
      <c r="V150" s="49">
        <v>3500000</v>
      </c>
      <c r="W150" s="50" t="s">
        <v>450</v>
      </c>
      <c r="X150" s="44">
        <f t="shared" si="6"/>
        <v>3688888.888888889</v>
      </c>
    </row>
    <row r="151" spans="1:24" ht="20.100000000000001" customHeight="1" x14ac:dyDescent="0.25">
      <c r="A151" s="36" t="s">
        <v>261</v>
      </c>
      <c r="B151" s="11" t="s">
        <v>259</v>
      </c>
      <c r="C151" s="104">
        <v>58000000000</v>
      </c>
      <c r="D151" s="105">
        <v>75000000000</v>
      </c>
      <c r="E151" s="105">
        <v>110000000000</v>
      </c>
      <c r="F151" s="105">
        <v>88000000000</v>
      </c>
      <c r="G151" s="105">
        <v>110000000000</v>
      </c>
      <c r="H151" s="105">
        <v>160000000000</v>
      </c>
      <c r="I151" s="105">
        <v>180000000000</v>
      </c>
      <c r="J151" s="105">
        <v>190000000000</v>
      </c>
      <c r="K151" s="105">
        <v>200000000000</v>
      </c>
      <c r="L151" s="22" t="s">
        <v>450</v>
      </c>
      <c r="M151" s="23">
        <f t="shared" si="5"/>
        <v>130111111111.11111</v>
      </c>
      <c r="N151" s="48">
        <v>988448</v>
      </c>
      <c r="O151" s="49">
        <v>1200000</v>
      </c>
      <c r="P151" s="49">
        <v>1400000</v>
      </c>
      <c r="Q151" s="49">
        <v>1600000</v>
      </c>
      <c r="R151" s="49">
        <v>1800000</v>
      </c>
      <c r="S151" s="49">
        <v>1900000</v>
      </c>
      <c r="T151" s="49">
        <v>2000000</v>
      </c>
      <c r="U151" s="49">
        <v>2100000</v>
      </c>
      <c r="V151" s="49">
        <v>2200000</v>
      </c>
      <c r="W151" s="50" t="s">
        <v>450</v>
      </c>
      <c r="X151" s="44">
        <f t="shared" si="6"/>
        <v>1687605.3333333333</v>
      </c>
    </row>
    <row r="152" spans="1:24" ht="20.100000000000001" customHeight="1" x14ac:dyDescent="0.25">
      <c r="A152" s="36" t="s">
        <v>317</v>
      </c>
      <c r="B152" s="11" t="s">
        <v>109</v>
      </c>
      <c r="C152" s="104">
        <v>120000000000</v>
      </c>
      <c r="D152" s="105">
        <v>170000000000</v>
      </c>
      <c r="E152" s="105">
        <v>200000000000</v>
      </c>
      <c r="F152" s="105">
        <v>160000000000</v>
      </c>
      <c r="G152" s="105">
        <v>170000000000</v>
      </c>
      <c r="H152" s="105">
        <v>180000000000</v>
      </c>
      <c r="I152" s="105">
        <v>170000000000</v>
      </c>
      <c r="J152" s="105">
        <v>190000000000</v>
      </c>
      <c r="K152" s="105">
        <v>200000000000</v>
      </c>
      <c r="L152" s="22" t="s">
        <v>450</v>
      </c>
      <c r="M152" s="23">
        <f t="shared" si="5"/>
        <v>173333333333.33334</v>
      </c>
      <c r="N152" s="48">
        <v>21000000</v>
      </c>
      <c r="O152" s="49">
        <v>21000000</v>
      </c>
      <c r="P152" s="49">
        <v>21000000</v>
      </c>
      <c r="Q152" s="49">
        <v>20000000</v>
      </c>
      <c r="R152" s="49">
        <v>20000000</v>
      </c>
      <c r="S152" s="49">
        <v>20000000</v>
      </c>
      <c r="T152" s="49">
        <v>20000000</v>
      </c>
      <c r="U152" s="49">
        <v>20000000</v>
      </c>
      <c r="V152" s="49">
        <v>20000000</v>
      </c>
      <c r="W152" s="50" t="s">
        <v>450</v>
      </c>
      <c r="X152" s="44">
        <f t="shared" si="6"/>
        <v>20333333.333333332</v>
      </c>
    </row>
    <row r="153" spans="1:24" ht="20.100000000000001" customHeight="1" x14ac:dyDescent="0.25">
      <c r="A153" s="36" t="s">
        <v>6</v>
      </c>
      <c r="B153" s="11" t="s">
        <v>14</v>
      </c>
      <c r="C153" s="104">
        <v>960000000000</v>
      </c>
      <c r="D153" s="105">
        <v>1300000000000</v>
      </c>
      <c r="E153" s="105">
        <v>1600000000000</v>
      </c>
      <c r="F153" s="105">
        <v>1200000000000</v>
      </c>
      <c r="G153" s="105">
        <v>1500000000000</v>
      </c>
      <c r="H153" s="105">
        <v>1800000000000</v>
      </c>
      <c r="I153" s="105">
        <v>1900000000000</v>
      </c>
      <c r="J153" s="105">
        <v>2000000000000</v>
      </c>
      <c r="K153" s="105">
        <v>1800000000000</v>
      </c>
      <c r="L153" s="22" t="s">
        <v>450</v>
      </c>
      <c r="M153" s="23">
        <f t="shared" si="5"/>
        <v>1562222222222.2222</v>
      </c>
      <c r="N153" s="48">
        <v>140000000</v>
      </c>
      <c r="O153" s="49">
        <v>140000000</v>
      </c>
      <c r="P153" s="49">
        <v>140000000</v>
      </c>
      <c r="Q153" s="49">
        <v>140000000</v>
      </c>
      <c r="R153" s="49">
        <v>140000000</v>
      </c>
      <c r="S153" s="49">
        <v>140000000</v>
      </c>
      <c r="T153" s="49">
        <v>140000000</v>
      </c>
      <c r="U153" s="49">
        <v>140000000</v>
      </c>
      <c r="V153" s="49">
        <v>140000000</v>
      </c>
      <c r="W153" s="50" t="s">
        <v>450</v>
      </c>
      <c r="X153" s="44">
        <f t="shared" si="6"/>
        <v>140000000</v>
      </c>
    </row>
    <row r="154" spans="1:24" ht="20.100000000000001" customHeight="1" x14ac:dyDescent="0.25">
      <c r="A154" s="36" t="s">
        <v>280</v>
      </c>
      <c r="B154" s="11" t="s">
        <v>412</v>
      </c>
      <c r="C154" s="104">
        <v>3100000000</v>
      </c>
      <c r="D154" s="105">
        <v>3800000000</v>
      </c>
      <c r="E154" s="105">
        <v>4800000000</v>
      </c>
      <c r="F154" s="105">
        <v>5300000000</v>
      </c>
      <c r="G154" s="105">
        <v>5700000000</v>
      </c>
      <c r="H154" s="105">
        <v>6300000000</v>
      </c>
      <c r="I154" s="105">
        <v>7100000000</v>
      </c>
      <c r="J154" s="105">
        <v>7400000000</v>
      </c>
      <c r="K154" s="105">
        <v>7800000000</v>
      </c>
      <c r="L154" s="22" t="s">
        <v>450</v>
      </c>
      <c r="M154" s="23">
        <f t="shared" si="5"/>
        <v>5700000000</v>
      </c>
      <c r="N154" s="48">
        <v>9200000</v>
      </c>
      <c r="O154" s="49">
        <v>9500000</v>
      </c>
      <c r="P154" s="49">
        <v>9800000</v>
      </c>
      <c r="Q154" s="49">
        <v>10000000</v>
      </c>
      <c r="R154" s="49">
        <v>10000000</v>
      </c>
      <c r="S154" s="49">
        <v>11000000</v>
      </c>
      <c r="T154" s="49">
        <v>11000000</v>
      </c>
      <c r="U154" s="49">
        <v>11000000</v>
      </c>
      <c r="V154" s="49">
        <v>11000000</v>
      </c>
      <c r="W154" s="50" t="s">
        <v>450</v>
      </c>
      <c r="X154" s="44">
        <f t="shared" si="6"/>
        <v>10277777.777777778</v>
      </c>
    </row>
    <row r="155" spans="1:24" ht="20.100000000000001" customHeight="1" x14ac:dyDescent="0.25">
      <c r="A155" s="36" t="s">
        <v>356</v>
      </c>
      <c r="B155" s="11" t="s">
        <v>288</v>
      </c>
      <c r="C155" s="104">
        <v>470000000</v>
      </c>
      <c r="D155" s="105">
        <v>530000000</v>
      </c>
      <c r="E155" s="105">
        <v>580000000</v>
      </c>
      <c r="F155" s="105">
        <v>550000000</v>
      </c>
      <c r="G155" s="105">
        <v>640000000</v>
      </c>
      <c r="H155" s="105">
        <v>730000000</v>
      </c>
      <c r="I155" s="105">
        <v>770000000</v>
      </c>
      <c r="J155" s="105">
        <v>760000000</v>
      </c>
      <c r="K155" s="105">
        <v>780000000</v>
      </c>
      <c r="L155" s="22" t="s">
        <v>450</v>
      </c>
      <c r="M155" s="23">
        <f t="shared" si="5"/>
        <v>645555555.55555558</v>
      </c>
      <c r="N155" s="48">
        <v>181072</v>
      </c>
      <c r="O155" s="49">
        <v>182238</v>
      </c>
      <c r="P155" s="49">
        <v>183440</v>
      </c>
      <c r="Q155" s="49">
        <v>184700</v>
      </c>
      <c r="R155" s="49">
        <v>186029</v>
      </c>
      <c r="S155" s="49">
        <v>187434</v>
      </c>
      <c r="T155" s="49">
        <v>188901</v>
      </c>
      <c r="U155" s="49">
        <v>190390</v>
      </c>
      <c r="V155" s="49">
        <v>191845</v>
      </c>
      <c r="W155" s="50" t="s">
        <v>450</v>
      </c>
      <c r="X155" s="44">
        <f t="shared" si="6"/>
        <v>186227.66666666666</v>
      </c>
    </row>
    <row r="156" spans="1:24" ht="20.100000000000001" customHeight="1" x14ac:dyDescent="0.25">
      <c r="A156" s="36" t="s">
        <v>306</v>
      </c>
      <c r="B156" s="11" t="s">
        <v>243</v>
      </c>
      <c r="C156" s="104">
        <v>140000000</v>
      </c>
      <c r="D156" s="105">
        <v>150000000</v>
      </c>
      <c r="E156" s="105">
        <v>190000000</v>
      </c>
      <c r="F156" s="105">
        <v>190000000</v>
      </c>
      <c r="G156" s="105">
        <v>190000000</v>
      </c>
      <c r="H156" s="105">
        <v>240000000</v>
      </c>
      <c r="I156" s="105">
        <v>260000000</v>
      </c>
      <c r="J156" s="105">
        <v>300000000</v>
      </c>
      <c r="K156" s="105">
        <v>330000000</v>
      </c>
      <c r="L156" s="22" t="s">
        <v>450</v>
      </c>
      <c r="M156" s="23">
        <f t="shared" si="5"/>
        <v>221111111.1111111</v>
      </c>
      <c r="N156" s="48">
        <v>156584</v>
      </c>
      <c r="O156" s="49">
        <v>160064</v>
      </c>
      <c r="P156" s="49">
        <v>163595</v>
      </c>
      <c r="Q156" s="49">
        <v>167196</v>
      </c>
      <c r="R156" s="49">
        <v>170880</v>
      </c>
      <c r="S156" s="49">
        <v>174646</v>
      </c>
      <c r="T156" s="49">
        <v>178484</v>
      </c>
      <c r="U156" s="49">
        <v>182386</v>
      </c>
      <c r="V156" s="49">
        <v>186342</v>
      </c>
      <c r="W156" s="50" t="s">
        <v>450</v>
      </c>
      <c r="X156" s="44">
        <f t="shared" si="6"/>
        <v>171130.77777777778</v>
      </c>
    </row>
    <row r="157" spans="1:24" ht="20.100000000000001" customHeight="1" x14ac:dyDescent="0.25">
      <c r="A157" s="36" t="s">
        <v>347</v>
      </c>
      <c r="B157" s="11" t="s">
        <v>285</v>
      </c>
      <c r="C157" s="104">
        <v>390000000000</v>
      </c>
      <c r="D157" s="105">
        <v>420000000000</v>
      </c>
      <c r="E157" s="105">
        <v>530000000000</v>
      </c>
      <c r="F157" s="105">
        <v>440000000000</v>
      </c>
      <c r="G157" s="105">
        <v>530000000000</v>
      </c>
      <c r="H157" s="105">
        <v>680000000000</v>
      </c>
      <c r="I157" s="105">
        <v>740000000000</v>
      </c>
      <c r="J157" s="105">
        <v>760000000000</v>
      </c>
      <c r="K157" s="105" t="s">
        <v>450</v>
      </c>
      <c r="L157" s="22" t="s">
        <v>450</v>
      </c>
      <c r="M157" s="23">
        <f t="shared" si="5"/>
        <v>561250000000</v>
      </c>
      <c r="N157" s="48">
        <v>25000000</v>
      </c>
      <c r="O157" s="49">
        <v>26000000</v>
      </c>
      <c r="P157" s="49">
        <v>27000000</v>
      </c>
      <c r="Q157" s="49">
        <v>27000000</v>
      </c>
      <c r="R157" s="49">
        <v>28000000</v>
      </c>
      <c r="S157" s="49">
        <v>29000000</v>
      </c>
      <c r="T157" s="49">
        <v>29000000</v>
      </c>
      <c r="U157" s="49">
        <v>30000000</v>
      </c>
      <c r="V157" s="49">
        <v>31000000</v>
      </c>
      <c r="W157" s="50" t="s">
        <v>450</v>
      </c>
      <c r="X157" s="44">
        <f t="shared" si="6"/>
        <v>28000000</v>
      </c>
    </row>
    <row r="158" spans="1:24" ht="20.100000000000001" customHeight="1" x14ac:dyDescent="0.25">
      <c r="A158" s="36" t="s">
        <v>183</v>
      </c>
      <c r="B158" s="11" t="s">
        <v>175</v>
      </c>
      <c r="C158" s="104">
        <v>9300000000</v>
      </c>
      <c r="D158" s="105">
        <v>11000000000</v>
      </c>
      <c r="E158" s="105">
        <v>13000000000</v>
      </c>
      <c r="F158" s="105">
        <v>13000000000</v>
      </c>
      <c r="G158" s="105">
        <v>13000000000</v>
      </c>
      <c r="H158" s="105">
        <v>14000000000</v>
      </c>
      <c r="I158" s="105">
        <v>14000000000</v>
      </c>
      <c r="J158" s="105">
        <v>15000000000</v>
      </c>
      <c r="K158" s="105">
        <v>15000000000</v>
      </c>
      <c r="L158" s="22" t="s">
        <v>450</v>
      </c>
      <c r="M158" s="23">
        <f t="shared" si="5"/>
        <v>13033333333.333334</v>
      </c>
      <c r="N158" s="48">
        <v>12000000</v>
      </c>
      <c r="O158" s="49">
        <v>12000000</v>
      </c>
      <c r="P158" s="49">
        <v>12000000</v>
      </c>
      <c r="Q158" s="49">
        <v>13000000</v>
      </c>
      <c r="R158" s="49">
        <v>13000000</v>
      </c>
      <c r="S158" s="49">
        <v>13000000</v>
      </c>
      <c r="T158" s="49">
        <v>14000000</v>
      </c>
      <c r="U158" s="49">
        <v>14000000</v>
      </c>
      <c r="V158" s="49">
        <v>15000000</v>
      </c>
      <c r="W158" s="50" t="s">
        <v>450</v>
      </c>
      <c r="X158" s="44">
        <f t="shared" si="6"/>
        <v>13111111.111111112</v>
      </c>
    </row>
    <row r="159" spans="1:24" ht="20.100000000000001" customHeight="1" x14ac:dyDescent="0.25">
      <c r="A159" s="36" t="s">
        <v>431</v>
      </c>
      <c r="B159" s="11" t="s">
        <v>158</v>
      </c>
      <c r="C159" s="104">
        <v>30000000000</v>
      </c>
      <c r="D159" s="105">
        <v>39000000000</v>
      </c>
      <c r="E159" s="105">
        <v>48000000000</v>
      </c>
      <c r="F159" s="105">
        <v>42000000000</v>
      </c>
      <c r="G159" s="105">
        <v>39000000000</v>
      </c>
      <c r="H159" s="105">
        <v>45000000000</v>
      </c>
      <c r="I159" s="105">
        <v>39000000000</v>
      </c>
      <c r="J159" s="105">
        <v>44000000000</v>
      </c>
      <c r="K159" s="105">
        <v>42000000000</v>
      </c>
      <c r="L159" s="22" t="s">
        <v>450</v>
      </c>
      <c r="M159" s="23">
        <f t="shared" si="5"/>
        <v>40888888888.888885</v>
      </c>
      <c r="N159" s="48">
        <v>7400000</v>
      </c>
      <c r="O159" s="49">
        <v>7400000</v>
      </c>
      <c r="P159" s="49">
        <v>7400000</v>
      </c>
      <c r="Q159" s="49">
        <v>7300000</v>
      </c>
      <c r="R159" s="49">
        <v>7300000</v>
      </c>
      <c r="S159" s="49">
        <v>7200000</v>
      </c>
      <c r="T159" s="49">
        <v>7200000</v>
      </c>
      <c r="U159" s="49">
        <v>7200000</v>
      </c>
      <c r="V159" s="49">
        <v>7100000</v>
      </c>
      <c r="W159" s="50" t="s">
        <v>450</v>
      </c>
      <c r="X159" s="44">
        <f t="shared" si="6"/>
        <v>7277777.777777778</v>
      </c>
    </row>
    <row r="160" spans="1:24" ht="20.100000000000001" customHeight="1" x14ac:dyDescent="0.25">
      <c r="A160" s="36" t="s">
        <v>232</v>
      </c>
      <c r="B160" s="11" t="s">
        <v>83</v>
      </c>
      <c r="C160" s="104">
        <v>1000000000</v>
      </c>
      <c r="D160" s="105">
        <v>960000000</v>
      </c>
      <c r="E160" s="105">
        <v>880000000</v>
      </c>
      <c r="F160" s="105">
        <v>790000000</v>
      </c>
      <c r="G160" s="105">
        <v>920000000</v>
      </c>
      <c r="H160" s="105">
        <v>990000000</v>
      </c>
      <c r="I160" s="105">
        <v>1100000000</v>
      </c>
      <c r="J160" s="105">
        <v>1300000000</v>
      </c>
      <c r="K160" s="105">
        <v>1300000000</v>
      </c>
      <c r="L160" s="22" t="s">
        <v>450</v>
      </c>
      <c r="M160" s="23">
        <f t="shared" si="5"/>
        <v>1026666666.6666666</v>
      </c>
      <c r="N160" s="48">
        <v>84600</v>
      </c>
      <c r="O160" s="49">
        <v>85033</v>
      </c>
      <c r="P160" s="49">
        <v>86956</v>
      </c>
      <c r="Q160" s="49">
        <v>87298</v>
      </c>
      <c r="R160" s="49">
        <v>89770</v>
      </c>
      <c r="S160" s="49">
        <v>87441</v>
      </c>
      <c r="T160" s="49">
        <v>88303</v>
      </c>
      <c r="U160" s="49">
        <v>89900</v>
      </c>
      <c r="V160" s="49">
        <v>91400</v>
      </c>
      <c r="W160" s="50" t="s">
        <v>450</v>
      </c>
      <c r="X160" s="44">
        <f t="shared" si="6"/>
        <v>87855.666666666672</v>
      </c>
    </row>
    <row r="161" spans="1:24" ht="20.100000000000001" customHeight="1" x14ac:dyDescent="0.25">
      <c r="A161" s="36" t="s">
        <v>126</v>
      </c>
      <c r="B161" s="11" t="s">
        <v>233</v>
      </c>
      <c r="C161" s="104">
        <v>1800000000</v>
      </c>
      <c r="D161" s="105">
        <v>2300000000</v>
      </c>
      <c r="E161" s="105">
        <v>2700000000</v>
      </c>
      <c r="F161" s="105">
        <v>2700000000</v>
      </c>
      <c r="G161" s="105">
        <v>2600000000</v>
      </c>
      <c r="H161" s="105">
        <v>3000000000</v>
      </c>
      <c r="I161" s="105">
        <v>3400000000</v>
      </c>
      <c r="J161" s="105">
        <v>4500000000</v>
      </c>
      <c r="K161" s="105">
        <v>4400000000</v>
      </c>
      <c r="L161" s="22" t="s">
        <v>450</v>
      </c>
      <c r="M161" s="23">
        <f t="shared" si="5"/>
        <v>3044444444.4444447</v>
      </c>
      <c r="N161" s="48">
        <v>5200000</v>
      </c>
      <c r="O161" s="49">
        <v>5400000</v>
      </c>
      <c r="P161" s="49">
        <v>5500000</v>
      </c>
      <c r="Q161" s="49">
        <v>5600000</v>
      </c>
      <c r="R161" s="49">
        <v>5800000</v>
      </c>
      <c r="S161" s="49">
        <v>5900000</v>
      </c>
      <c r="T161" s="49">
        <v>6000000</v>
      </c>
      <c r="U161" s="49">
        <v>6200000</v>
      </c>
      <c r="V161" s="49">
        <v>6300000</v>
      </c>
      <c r="W161" s="50" t="s">
        <v>450</v>
      </c>
      <c r="X161" s="44">
        <f t="shared" si="6"/>
        <v>5766666.666666667</v>
      </c>
    </row>
    <row r="162" spans="1:24" ht="20.100000000000001" customHeight="1" x14ac:dyDescent="0.25">
      <c r="A162" s="36" t="s">
        <v>116</v>
      </c>
      <c r="B162" s="11" t="s">
        <v>142</v>
      </c>
      <c r="C162" s="104">
        <v>140000000000</v>
      </c>
      <c r="D162" s="105">
        <v>170000000000</v>
      </c>
      <c r="E162" s="105">
        <v>180000000000</v>
      </c>
      <c r="F162" s="105">
        <v>180000000000</v>
      </c>
      <c r="G162" s="105">
        <v>240000000000</v>
      </c>
      <c r="H162" s="105">
        <v>270000000000</v>
      </c>
      <c r="I162" s="105">
        <v>280000000000</v>
      </c>
      <c r="J162" s="105">
        <v>290000000000</v>
      </c>
      <c r="K162" s="105">
        <v>300000000000</v>
      </c>
      <c r="L162" s="22" t="s">
        <v>450</v>
      </c>
      <c r="M162" s="23">
        <f t="shared" si="5"/>
        <v>227777777777.77777</v>
      </c>
      <c r="N162" s="48">
        <v>4400000</v>
      </c>
      <c r="O162" s="49">
        <v>4600000</v>
      </c>
      <c r="P162" s="49">
        <v>4800000</v>
      </c>
      <c r="Q162" s="49">
        <v>5000000</v>
      </c>
      <c r="R162" s="49">
        <v>5100000</v>
      </c>
      <c r="S162" s="49">
        <v>5200000</v>
      </c>
      <c r="T162" s="49">
        <v>5300000</v>
      </c>
      <c r="U162" s="49">
        <v>5400000</v>
      </c>
      <c r="V162" s="49">
        <v>5500000</v>
      </c>
      <c r="W162" s="50" t="s">
        <v>450</v>
      </c>
      <c r="X162" s="44">
        <f t="shared" si="6"/>
        <v>5033333.333333333</v>
      </c>
    </row>
    <row r="163" spans="1:24" ht="20.100000000000001" customHeight="1" x14ac:dyDescent="0.25">
      <c r="A163" s="36" t="s">
        <v>90</v>
      </c>
      <c r="B163" s="11" t="s">
        <v>351</v>
      </c>
      <c r="C163" s="104">
        <v>68000000000</v>
      </c>
      <c r="D163" s="105">
        <v>84000000000</v>
      </c>
      <c r="E163" s="105">
        <v>98000000000</v>
      </c>
      <c r="F163" s="105">
        <v>88000000000</v>
      </c>
      <c r="G163" s="105">
        <v>87000000000</v>
      </c>
      <c r="H163" s="105">
        <v>94000000000</v>
      </c>
      <c r="I163" s="105">
        <v>91000000000</v>
      </c>
      <c r="J163" s="105">
        <v>96000000000</v>
      </c>
      <c r="K163" s="105">
        <v>97000000000</v>
      </c>
      <c r="L163" s="22" t="s">
        <v>450</v>
      </c>
      <c r="M163" s="23">
        <f t="shared" si="5"/>
        <v>89222222222.222229</v>
      </c>
      <c r="N163" s="48">
        <v>5400000</v>
      </c>
      <c r="O163" s="49">
        <v>5400000</v>
      </c>
      <c r="P163" s="49">
        <v>5400000</v>
      </c>
      <c r="Q163" s="49">
        <v>5400000</v>
      </c>
      <c r="R163" s="49">
        <v>5400000</v>
      </c>
      <c r="S163" s="49">
        <v>5400000</v>
      </c>
      <c r="T163" s="49">
        <v>5400000</v>
      </c>
      <c r="U163" s="49">
        <v>5400000</v>
      </c>
      <c r="V163" s="49">
        <v>5400000</v>
      </c>
      <c r="W163" s="50" t="s">
        <v>450</v>
      </c>
      <c r="X163" s="44">
        <f t="shared" si="6"/>
        <v>5400000</v>
      </c>
    </row>
    <row r="164" spans="1:24" ht="20.100000000000001" customHeight="1" x14ac:dyDescent="0.25">
      <c r="A164" s="36" t="s">
        <v>15</v>
      </c>
      <c r="B164" s="11" t="s">
        <v>12</v>
      </c>
      <c r="C164" s="104">
        <v>39000000000</v>
      </c>
      <c r="D164" s="105">
        <v>47000000000</v>
      </c>
      <c r="E164" s="105">
        <v>54000000000</v>
      </c>
      <c r="F164" s="105">
        <v>50000000000</v>
      </c>
      <c r="G164" s="105">
        <v>48000000000</v>
      </c>
      <c r="H164" s="105">
        <v>51000000000</v>
      </c>
      <c r="I164" s="105">
        <v>46000000000</v>
      </c>
      <c r="J164" s="105">
        <v>47000000000</v>
      </c>
      <c r="K164" s="105">
        <v>49000000000</v>
      </c>
      <c r="L164" s="22" t="s">
        <v>450</v>
      </c>
      <c r="M164" s="23">
        <f t="shared" si="5"/>
        <v>47888888888.888885</v>
      </c>
      <c r="N164" s="48">
        <v>2000000</v>
      </c>
      <c r="O164" s="49">
        <v>2000000</v>
      </c>
      <c r="P164" s="49">
        <v>2000000</v>
      </c>
      <c r="Q164" s="49">
        <v>2000000</v>
      </c>
      <c r="R164" s="49">
        <v>2000000</v>
      </c>
      <c r="S164" s="49">
        <v>2100000</v>
      </c>
      <c r="T164" s="49">
        <v>2100000</v>
      </c>
      <c r="U164" s="49">
        <v>2100000</v>
      </c>
      <c r="V164" s="49">
        <v>2100000</v>
      </c>
      <c r="W164" s="50" t="s">
        <v>450</v>
      </c>
      <c r="X164" s="44">
        <f t="shared" si="6"/>
        <v>2044444.4444444445</v>
      </c>
    </row>
    <row r="165" spans="1:24" ht="20.100000000000001" customHeight="1" x14ac:dyDescent="0.25">
      <c r="A165" s="36" t="s">
        <v>281</v>
      </c>
      <c r="B165" s="11" t="s">
        <v>382</v>
      </c>
      <c r="C165" s="104">
        <v>460000000</v>
      </c>
      <c r="D165" s="105">
        <v>480000000</v>
      </c>
      <c r="E165" s="105">
        <v>510000000</v>
      </c>
      <c r="F165" s="105">
        <v>430000000</v>
      </c>
      <c r="G165" s="105">
        <v>500000000</v>
      </c>
      <c r="H165" s="105">
        <v>670000000</v>
      </c>
      <c r="I165" s="105">
        <v>930000000</v>
      </c>
      <c r="J165" s="105">
        <v>1100000000</v>
      </c>
      <c r="K165" s="105">
        <v>1100000000</v>
      </c>
      <c r="L165" s="22" t="s">
        <v>450</v>
      </c>
      <c r="M165" s="23">
        <f t="shared" si="5"/>
        <v>686666666.66666663</v>
      </c>
      <c r="N165" s="48">
        <v>480716</v>
      </c>
      <c r="O165" s="49">
        <v>492075</v>
      </c>
      <c r="P165" s="49">
        <v>503410</v>
      </c>
      <c r="Q165" s="49">
        <v>514767</v>
      </c>
      <c r="R165" s="49">
        <v>526177</v>
      </c>
      <c r="S165" s="49">
        <v>537648</v>
      </c>
      <c r="T165" s="49">
        <v>549162</v>
      </c>
      <c r="U165" s="49">
        <v>560685</v>
      </c>
      <c r="V165" s="49">
        <v>572171</v>
      </c>
      <c r="W165" s="50" t="s">
        <v>450</v>
      </c>
      <c r="X165" s="44">
        <f t="shared" si="6"/>
        <v>526312.33333333337</v>
      </c>
    </row>
    <row r="166" spans="1:24" ht="20.100000000000001" customHeight="1" x14ac:dyDescent="0.25">
      <c r="A166" s="36" t="s">
        <v>87</v>
      </c>
      <c r="B166" s="11" t="s">
        <v>410</v>
      </c>
      <c r="C166" s="104">
        <v>270000000000</v>
      </c>
      <c r="D166" s="105">
        <v>290000000000</v>
      </c>
      <c r="E166" s="105">
        <v>280000000000</v>
      </c>
      <c r="F166" s="105">
        <v>290000000000</v>
      </c>
      <c r="G166" s="105">
        <v>370000000000</v>
      </c>
      <c r="H166" s="105">
        <v>410000000000</v>
      </c>
      <c r="I166" s="105">
        <v>390000000000</v>
      </c>
      <c r="J166" s="105">
        <v>360000000000</v>
      </c>
      <c r="K166" s="105">
        <v>340000000000</v>
      </c>
      <c r="L166" s="22" t="s">
        <v>450</v>
      </c>
      <c r="M166" s="23">
        <f t="shared" si="5"/>
        <v>333333333333.33331</v>
      </c>
      <c r="N166" s="48">
        <v>48000000</v>
      </c>
      <c r="O166" s="49">
        <v>49000000</v>
      </c>
      <c r="P166" s="49">
        <v>49000000</v>
      </c>
      <c r="Q166" s="49">
        <v>50000000</v>
      </c>
      <c r="R166" s="49">
        <v>51000000</v>
      </c>
      <c r="S166" s="49">
        <v>52000000</v>
      </c>
      <c r="T166" s="49">
        <v>52000000</v>
      </c>
      <c r="U166" s="49">
        <v>53000000</v>
      </c>
      <c r="V166" s="49">
        <v>54000000</v>
      </c>
      <c r="W166" s="50" t="s">
        <v>450</v>
      </c>
      <c r="X166" s="44">
        <f t="shared" si="6"/>
        <v>50888888.888888888</v>
      </c>
    </row>
    <row r="167" spans="1:24" ht="20.100000000000001" customHeight="1" x14ac:dyDescent="0.25">
      <c r="A167" s="36" t="s">
        <v>61</v>
      </c>
      <c r="B167" s="11" t="s">
        <v>208</v>
      </c>
      <c r="C167" s="104" t="s">
        <v>450</v>
      </c>
      <c r="D167" s="105" t="s">
        <v>450</v>
      </c>
      <c r="E167" s="105">
        <v>11000000000</v>
      </c>
      <c r="F167" s="105">
        <v>8900000000</v>
      </c>
      <c r="G167" s="105">
        <v>11000000000</v>
      </c>
      <c r="H167" s="105">
        <v>11000000000</v>
      </c>
      <c r="I167" s="105">
        <v>9900000000</v>
      </c>
      <c r="J167" s="105">
        <v>12000000000</v>
      </c>
      <c r="K167" s="105">
        <v>12000000000</v>
      </c>
      <c r="L167" s="22" t="s">
        <v>450</v>
      </c>
      <c r="M167" s="23">
        <f t="shared" si="5"/>
        <v>10828571428.571428</v>
      </c>
      <c r="N167" s="48">
        <v>8400000</v>
      </c>
      <c r="O167" s="49">
        <v>8800000</v>
      </c>
      <c r="P167" s="49">
        <v>9200000</v>
      </c>
      <c r="Q167" s="49">
        <v>9600000</v>
      </c>
      <c r="R167" s="49">
        <v>10000000</v>
      </c>
      <c r="S167" s="49">
        <v>11000000</v>
      </c>
      <c r="T167" s="49">
        <v>11000000</v>
      </c>
      <c r="U167" s="49">
        <v>11000000</v>
      </c>
      <c r="V167" s="49">
        <v>12000000</v>
      </c>
      <c r="W167" s="50" t="s">
        <v>450</v>
      </c>
      <c r="X167" s="44">
        <f t="shared" si="6"/>
        <v>10111111.111111112</v>
      </c>
    </row>
    <row r="168" spans="1:24" ht="20.100000000000001" customHeight="1" x14ac:dyDescent="0.25">
      <c r="A168" s="36" t="s">
        <v>319</v>
      </c>
      <c r="B168" s="11" t="s">
        <v>313</v>
      </c>
      <c r="C168" s="104">
        <v>1200000000000</v>
      </c>
      <c r="D168" s="105">
        <v>1400000000000</v>
      </c>
      <c r="E168" s="105">
        <v>1600000000000</v>
      </c>
      <c r="F168" s="105">
        <v>1500000000000</v>
      </c>
      <c r="G168" s="105">
        <v>1400000000000</v>
      </c>
      <c r="H168" s="105">
        <v>1500000000000</v>
      </c>
      <c r="I168" s="105">
        <v>1300000000000</v>
      </c>
      <c r="J168" s="105">
        <v>1400000000000</v>
      </c>
      <c r="K168" s="105">
        <v>1400000000000</v>
      </c>
      <c r="L168" s="22" t="s">
        <v>450</v>
      </c>
      <c r="M168" s="23">
        <f t="shared" si="5"/>
        <v>1411111111111.1111</v>
      </c>
      <c r="N168" s="48">
        <v>44000000</v>
      </c>
      <c r="O168" s="49">
        <v>45000000</v>
      </c>
      <c r="P168" s="49">
        <v>46000000</v>
      </c>
      <c r="Q168" s="49">
        <v>46000000</v>
      </c>
      <c r="R168" s="49">
        <v>47000000</v>
      </c>
      <c r="S168" s="49">
        <v>47000000</v>
      </c>
      <c r="T168" s="49">
        <v>47000000</v>
      </c>
      <c r="U168" s="49">
        <v>47000000</v>
      </c>
      <c r="V168" s="49">
        <v>46000000</v>
      </c>
      <c r="W168" s="50" t="s">
        <v>450</v>
      </c>
      <c r="X168" s="44">
        <f t="shared" si="6"/>
        <v>46111111.111111112</v>
      </c>
    </row>
    <row r="169" spans="1:24" ht="20.100000000000001" customHeight="1" x14ac:dyDescent="0.25">
      <c r="A169" s="36" t="s">
        <v>112</v>
      </c>
      <c r="B169" s="11" t="s">
        <v>320</v>
      </c>
      <c r="C169" s="104">
        <v>28000000000</v>
      </c>
      <c r="D169" s="105">
        <v>32000000000</v>
      </c>
      <c r="E169" s="105">
        <v>40000000000</v>
      </c>
      <c r="F169" s="105">
        <v>42000000000</v>
      </c>
      <c r="G169" s="105">
        <v>56000000000</v>
      </c>
      <c r="H169" s="105">
        <v>59000000000</v>
      </c>
      <c r="I169" s="105">
        <v>58000000000</v>
      </c>
      <c r="J169" s="105">
        <v>65000000000</v>
      </c>
      <c r="K169" s="105">
        <v>73000000000</v>
      </c>
      <c r="L169" s="22" t="s">
        <v>450</v>
      </c>
      <c r="M169" s="23">
        <f t="shared" si="5"/>
        <v>50333333333.333336</v>
      </c>
      <c r="N169" s="48">
        <v>20000000</v>
      </c>
      <c r="O169" s="49">
        <v>20000000</v>
      </c>
      <c r="P169" s="49">
        <v>20000000</v>
      </c>
      <c r="Q169" s="49">
        <v>20000000</v>
      </c>
      <c r="R169" s="49">
        <v>21000000</v>
      </c>
      <c r="S169" s="49">
        <v>21000000</v>
      </c>
      <c r="T169" s="49">
        <v>20000000</v>
      </c>
      <c r="U169" s="49">
        <v>21000000</v>
      </c>
      <c r="V169" s="49">
        <v>21000000</v>
      </c>
      <c r="W169" s="50" t="s">
        <v>450</v>
      </c>
      <c r="X169" s="44">
        <f t="shared" si="6"/>
        <v>20444444.444444444</v>
      </c>
    </row>
    <row r="170" spans="1:24" ht="20.100000000000001" customHeight="1" x14ac:dyDescent="0.25">
      <c r="A170" s="36" t="s">
        <v>343</v>
      </c>
      <c r="B170" s="11" t="s">
        <v>428</v>
      </c>
      <c r="C170" s="104">
        <v>600000000</v>
      </c>
      <c r="D170" s="105">
        <v>650000000</v>
      </c>
      <c r="E170" s="105">
        <v>700000000</v>
      </c>
      <c r="F170" s="105">
        <v>670000000</v>
      </c>
      <c r="G170" s="105">
        <v>660000000</v>
      </c>
      <c r="H170" s="105">
        <v>700000000</v>
      </c>
      <c r="I170" s="105">
        <v>710000000</v>
      </c>
      <c r="J170" s="105">
        <v>760000000</v>
      </c>
      <c r="K170" s="105">
        <v>830000000</v>
      </c>
      <c r="L170" s="22" t="s">
        <v>450</v>
      </c>
      <c r="M170" s="23">
        <f t="shared" si="5"/>
        <v>697777777.77777779</v>
      </c>
      <c r="N170" s="48">
        <v>49818</v>
      </c>
      <c r="O170" s="49">
        <v>50465</v>
      </c>
      <c r="P170" s="49">
        <v>51093</v>
      </c>
      <c r="Q170" s="49">
        <v>51717</v>
      </c>
      <c r="R170" s="49">
        <v>52352</v>
      </c>
      <c r="S170" s="49">
        <v>52998</v>
      </c>
      <c r="T170" s="49">
        <v>53650</v>
      </c>
      <c r="U170" s="49">
        <v>54301</v>
      </c>
      <c r="V170" s="49">
        <v>54944</v>
      </c>
      <c r="W170" s="50" t="s">
        <v>450</v>
      </c>
      <c r="X170" s="44">
        <f t="shared" si="6"/>
        <v>52370.888888888891</v>
      </c>
    </row>
    <row r="171" spans="1:24" ht="20.100000000000001" customHeight="1" x14ac:dyDescent="0.25">
      <c r="A171" s="36" t="s">
        <v>0</v>
      </c>
      <c r="B171" s="11" t="s">
        <v>353</v>
      </c>
      <c r="C171" s="104">
        <v>1000000000</v>
      </c>
      <c r="D171" s="105">
        <v>1100000000</v>
      </c>
      <c r="E171" s="105">
        <v>1100000000</v>
      </c>
      <c r="F171" s="105">
        <v>1100000000</v>
      </c>
      <c r="G171" s="105">
        <v>1200000000</v>
      </c>
      <c r="H171" s="105">
        <v>1300000000</v>
      </c>
      <c r="I171" s="105">
        <v>1300000000</v>
      </c>
      <c r="J171" s="105">
        <v>1300000000</v>
      </c>
      <c r="K171" s="105">
        <v>1400000000</v>
      </c>
      <c r="L171" s="22" t="s">
        <v>450</v>
      </c>
      <c r="M171" s="23">
        <f t="shared" si="5"/>
        <v>1200000000</v>
      </c>
      <c r="N171" s="48">
        <v>167656</v>
      </c>
      <c r="O171" s="49">
        <v>170146</v>
      </c>
      <c r="P171" s="49">
        <v>172729</v>
      </c>
      <c r="Q171" s="49">
        <v>175196</v>
      </c>
      <c r="R171" s="49">
        <v>177397</v>
      </c>
      <c r="S171" s="49">
        <v>179278</v>
      </c>
      <c r="T171" s="49">
        <v>180890</v>
      </c>
      <c r="U171" s="49">
        <v>182305</v>
      </c>
      <c r="V171" s="49">
        <v>183645</v>
      </c>
      <c r="W171" s="50" t="s">
        <v>450</v>
      </c>
      <c r="X171" s="44">
        <f t="shared" si="6"/>
        <v>176582.44444444444</v>
      </c>
    </row>
    <row r="172" spans="1:24" ht="20.100000000000001" customHeight="1" x14ac:dyDescent="0.25">
      <c r="A172" s="36" t="s">
        <v>342</v>
      </c>
      <c r="B172" s="11" t="s">
        <v>236</v>
      </c>
      <c r="C172" s="104">
        <v>590000000</v>
      </c>
      <c r="D172" s="105">
        <v>630000000</v>
      </c>
      <c r="E172" s="105">
        <v>670000000</v>
      </c>
      <c r="F172" s="105">
        <v>660000000</v>
      </c>
      <c r="G172" s="105">
        <v>670000000</v>
      </c>
      <c r="H172" s="105">
        <v>660000000</v>
      </c>
      <c r="I172" s="105">
        <v>690000000</v>
      </c>
      <c r="J172" s="105">
        <v>720000000</v>
      </c>
      <c r="K172" s="105">
        <v>730000000</v>
      </c>
      <c r="L172" s="22" t="s">
        <v>450</v>
      </c>
      <c r="M172" s="23">
        <f t="shared" si="5"/>
        <v>668888888.88888884</v>
      </c>
      <c r="N172" s="48">
        <v>108908</v>
      </c>
      <c r="O172" s="49">
        <v>109049</v>
      </c>
      <c r="P172" s="49">
        <v>109165</v>
      </c>
      <c r="Q172" s="49">
        <v>109255</v>
      </c>
      <c r="R172" s="49">
        <v>109316</v>
      </c>
      <c r="S172" s="49">
        <v>109341</v>
      </c>
      <c r="T172" s="49">
        <v>109334</v>
      </c>
      <c r="U172" s="49">
        <v>109327</v>
      </c>
      <c r="V172" s="49">
        <v>109360</v>
      </c>
      <c r="W172" s="50" t="s">
        <v>450</v>
      </c>
      <c r="X172" s="44">
        <f t="shared" si="6"/>
        <v>109228.33333333333</v>
      </c>
    </row>
    <row r="173" spans="1:24" ht="20.100000000000001" customHeight="1" x14ac:dyDescent="0.25">
      <c r="A173" s="36" t="s">
        <v>80</v>
      </c>
      <c r="B173" s="11" t="s">
        <v>78</v>
      </c>
      <c r="C173" s="104">
        <v>34000000000</v>
      </c>
      <c r="D173" s="105">
        <v>43000000000</v>
      </c>
      <c r="E173" s="105">
        <v>51000000000</v>
      </c>
      <c r="F173" s="105">
        <v>49000000000</v>
      </c>
      <c r="G173" s="105">
        <v>61000000000</v>
      </c>
      <c r="H173" s="105">
        <v>65000000000</v>
      </c>
      <c r="I173" s="105">
        <v>60000000000</v>
      </c>
      <c r="J173" s="105">
        <v>64000000000</v>
      </c>
      <c r="K173" s="105">
        <v>71000000000</v>
      </c>
      <c r="L173" s="22" t="s">
        <v>450</v>
      </c>
      <c r="M173" s="23">
        <f t="shared" si="5"/>
        <v>55333333333.333336</v>
      </c>
      <c r="N173" s="48">
        <v>33000000</v>
      </c>
      <c r="O173" s="49">
        <v>34000000</v>
      </c>
      <c r="P173" s="49">
        <v>34000000</v>
      </c>
      <c r="Q173" s="49">
        <v>35000000</v>
      </c>
      <c r="R173" s="49">
        <v>36000000</v>
      </c>
      <c r="S173" s="49">
        <v>37000000</v>
      </c>
      <c r="T173" s="49">
        <v>38000000</v>
      </c>
      <c r="U173" s="49">
        <v>39000000</v>
      </c>
      <c r="V173" s="49">
        <v>39000000</v>
      </c>
      <c r="W173" s="50" t="s">
        <v>450</v>
      </c>
      <c r="X173" s="44">
        <f t="shared" si="6"/>
        <v>36111111.111111112</v>
      </c>
    </row>
    <row r="174" spans="1:24" ht="20.100000000000001" customHeight="1" x14ac:dyDescent="0.25">
      <c r="A174" s="36" t="s">
        <v>335</v>
      </c>
      <c r="B174" s="11" t="s">
        <v>291</v>
      </c>
      <c r="C174" s="104">
        <v>2600000000</v>
      </c>
      <c r="D174" s="105">
        <v>2900000000</v>
      </c>
      <c r="E174" s="105">
        <v>3500000000</v>
      </c>
      <c r="F174" s="105">
        <v>3900000000</v>
      </c>
      <c r="G174" s="105">
        <v>4300000000</v>
      </c>
      <c r="H174" s="105">
        <v>4300000000</v>
      </c>
      <c r="I174" s="105">
        <v>5000000000</v>
      </c>
      <c r="J174" s="105">
        <v>5300000000</v>
      </c>
      <c r="K174" s="105">
        <v>5300000000</v>
      </c>
      <c r="L174" s="22" t="s">
        <v>450</v>
      </c>
      <c r="M174" s="23">
        <f t="shared" si="5"/>
        <v>4122222222.2222223</v>
      </c>
      <c r="N174" s="48">
        <v>495953</v>
      </c>
      <c r="O174" s="49">
        <v>500953</v>
      </c>
      <c r="P174" s="49">
        <v>506657</v>
      </c>
      <c r="Q174" s="49">
        <v>512522</v>
      </c>
      <c r="R174" s="49">
        <v>518141</v>
      </c>
      <c r="S174" s="49">
        <v>523439</v>
      </c>
      <c r="T174" s="49">
        <v>528535</v>
      </c>
      <c r="U174" s="49">
        <v>533450</v>
      </c>
      <c r="V174" s="49">
        <v>538248</v>
      </c>
      <c r="W174" s="50" t="s">
        <v>450</v>
      </c>
      <c r="X174" s="44">
        <f t="shared" si="6"/>
        <v>517544.22222222225</v>
      </c>
    </row>
    <row r="175" spans="1:24" ht="20.100000000000001" customHeight="1" x14ac:dyDescent="0.25">
      <c r="A175" s="36" t="s">
        <v>344</v>
      </c>
      <c r="B175" s="11" t="s">
        <v>220</v>
      </c>
      <c r="C175" s="104">
        <v>3000000000</v>
      </c>
      <c r="D175" s="105">
        <v>3100000000</v>
      </c>
      <c r="E175" s="105">
        <v>3000000000</v>
      </c>
      <c r="F175" s="105">
        <v>3100000000</v>
      </c>
      <c r="G175" s="105">
        <v>3300000000</v>
      </c>
      <c r="H175" s="105">
        <v>4700000000</v>
      </c>
      <c r="I175" s="105">
        <v>4600000000</v>
      </c>
      <c r="J175" s="105">
        <v>4200000000</v>
      </c>
      <c r="K175" s="105">
        <v>4200000000</v>
      </c>
      <c r="L175" s="22" t="s">
        <v>450</v>
      </c>
      <c r="M175" s="23">
        <f t="shared" si="5"/>
        <v>3688888888.8888888</v>
      </c>
      <c r="N175" s="48">
        <v>1100000</v>
      </c>
      <c r="O175" s="49">
        <v>1100000</v>
      </c>
      <c r="P175" s="49">
        <v>1200000</v>
      </c>
      <c r="Q175" s="49">
        <v>1200000</v>
      </c>
      <c r="R175" s="49">
        <v>1200000</v>
      </c>
      <c r="S175" s="49">
        <v>1200000</v>
      </c>
      <c r="T175" s="49">
        <v>1200000</v>
      </c>
      <c r="U175" s="49">
        <v>1300000</v>
      </c>
      <c r="V175" s="49">
        <v>1300000</v>
      </c>
      <c r="W175" s="50" t="s">
        <v>450</v>
      </c>
      <c r="X175" s="44">
        <f t="shared" si="6"/>
        <v>1200000</v>
      </c>
    </row>
    <row r="176" spans="1:24" ht="20.100000000000001" customHeight="1" x14ac:dyDescent="0.25">
      <c r="A176" s="36" t="s">
        <v>358</v>
      </c>
      <c r="B176" s="11" t="s">
        <v>310</v>
      </c>
      <c r="C176" s="104">
        <v>430000000000</v>
      </c>
      <c r="D176" s="105">
        <v>510000000000</v>
      </c>
      <c r="E176" s="105">
        <v>530000000000</v>
      </c>
      <c r="F176" s="105">
        <v>440000000000</v>
      </c>
      <c r="G176" s="105">
        <v>500000000000</v>
      </c>
      <c r="H176" s="105">
        <v>580000000000</v>
      </c>
      <c r="I176" s="105">
        <v>560000000000</v>
      </c>
      <c r="J176" s="105">
        <v>600000000000</v>
      </c>
      <c r="K176" s="105">
        <v>590000000000</v>
      </c>
      <c r="L176" s="22" t="s">
        <v>450</v>
      </c>
      <c r="M176" s="23">
        <f t="shared" si="5"/>
        <v>526666666666.66669</v>
      </c>
      <c r="N176" s="48">
        <v>9100000</v>
      </c>
      <c r="O176" s="49">
        <v>9100000</v>
      </c>
      <c r="P176" s="49">
        <v>9200000</v>
      </c>
      <c r="Q176" s="49">
        <v>9300000</v>
      </c>
      <c r="R176" s="49">
        <v>9400000</v>
      </c>
      <c r="S176" s="49">
        <v>9400000</v>
      </c>
      <c r="T176" s="49">
        <v>9500000</v>
      </c>
      <c r="U176" s="49">
        <v>9600000</v>
      </c>
      <c r="V176" s="49">
        <v>9700000</v>
      </c>
      <c r="W176" s="50" t="s">
        <v>450</v>
      </c>
      <c r="X176" s="44">
        <f t="shared" si="6"/>
        <v>9366666.666666666</v>
      </c>
    </row>
    <row r="177" spans="1:24" ht="20.100000000000001" customHeight="1" x14ac:dyDescent="0.25">
      <c r="A177" s="36" t="s">
        <v>48</v>
      </c>
      <c r="B177" s="11" t="s">
        <v>168</v>
      </c>
      <c r="C177" s="104">
        <v>460000000000</v>
      </c>
      <c r="D177" s="105">
        <v>480000000000</v>
      </c>
      <c r="E177" s="105">
        <v>520000000000</v>
      </c>
      <c r="F177" s="105">
        <v>550000000000</v>
      </c>
      <c r="G177" s="105">
        <v>620000000000</v>
      </c>
      <c r="H177" s="105">
        <v>700000000000</v>
      </c>
      <c r="I177" s="105">
        <v>680000000000</v>
      </c>
      <c r="J177" s="105">
        <v>700000000000</v>
      </c>
      <c r="K177" s="105">
        <v>700000000000</v>
      </c>
      <c r="L177" s="22" t="s">
        <v>450</v>
      </c>
      <c r="M177" s="23">
        <f t="shared" si="5"/>
        <v>601111111111.11108</v>
      </c>
      <c r="N177" s="48">
        <v>7500000</v>
      </c>
      <c r="O177" s="49">
        <v>7600000</v>
      </c>
      <c r="P177" s="49">
        <v>7600000</v>
      </c>
      <c r="Q177" s="49">
        <v>7700000</v>
      </c>
      <c r="R177" s="49">
        <v>7800000</v>
      </c>
      <c r="S177" s="49">
        <v>7900000</v>
      </c>
      <c r="T177" s="49">
        <v>8000000</v>
      </c>
      <c r="U177" s="49">
        <v>8100000</v>
      </c>
      <c r="V177" s="49">
        <v>8200000</v>
      </c>
      <c r="W177" s="50" t="s">
        <v>450</v>
      </c>
      <c r="X177" s="44">
        <f t="shared" si="6"/>
        <v>7822222.222222222</v>
      </c>
    </row>
    <row r="178" spans="1:24" ht="20.100000000000001" customHeight="1" x14ac:dyDescent="0.25">
      <c r="A178" s="36" t="s">
        <v>127</v>
      </c>
      <c r="B178" s="11" t="s">
        <v>159</v>
      </c>
      <c r="C178" s="104">
        <v>2700000000</v>
      </c>
      <c r="D178" s="105">
        <v>3600000000</v>
      </c>
      <c r="E178" s="105">
        <v>5100000000</v>
      </c>
      <c r="F178" s="105">
        <v>4900000000</v>
      </c>
      <c r="G178" s="105">
        <v>5600000000</v>
      </c>
      <c r="H178" s="105">
        <v>6500000000</v>
      </c>
      <c r="I178" s="105">
        <v>7600000000</v>
      </c>
      <c r="J178" s="105">
        <v>8500000000</v>
      </c>
      <c r="K178" s="105">
        <v>9100000000</v>
      </c>
      <c r="L178" s="22" t="s">
        <v>450</v>
      </c>
      <c r="M178" s="23">
        <f t="shared" si="5"/>
        <v>5955555555.5555553</v>
      </c>
      <c r="N178" s="48">
        <v>6900000</v>
      </c>
      <c r="O178" s="49">
        <v>7100000</v>
      </c>
      <c r="P178" s="49">
        <v>7300000</v>
      </c>
      <c r="Q178" s="49">
        <v>7400000</v>
      </c>
      <c r="R178" s="49">
        <v>7600000</v>
      </c>
      <c r="S178" s="49">
        <v>7800000</v>
      </c>
      <c r="T178" s="49">
        <v>7900000</v>
      </c>
      <c r="U178" s="49">
        <v>8100000</v>
      </c>
      <c r="V178" s="49">
        <v>8300000</v>
      </c>
      <c r="W178" s="50" t="s">
        <v>450</v>
      </c>
      <c r="X178" s="44">
        <f t="shared" si="6"/>
        <v>7600000</v>
      </c>
    </row>
    <row r="179" spans="1:24" ht="20.100000000000001" customHeight="1" x14ac:dyDescent="0.25">
      <c r="A179" s="36" t="s">
        <v>149</v>
      </c>
      <c r="B179" s="11" t="s">
        <v>376</v>
      </c>
      <c r="C179" s="104">
        <v>19000000000</v>
      </c>
      <c r="D179" s="105">
        <v>21000000000</v>
      </c>
      <c r="E179" s="105">
        <v>27000000000</v>
      </c>
      <c r="F179" s="105">
        <v>28000000000</v>
      </c>
      <c r="G179" s="105">
        <v>31000000000</v>
      </c>
      <c r="H179" s="105">
        <v>34000000000</v>
      </c>
      <c r="I179" s="105">
        <v>39000000000</v>
      </c>
      <c r="J179" s="105">
        <v>44000000000</v>
      </c>
      <c r="K179" s="105">
        <v>48000000000</v>
      </c>
      <c r="L179" s="22" t="s">
        <v>450</v>
      </c>
      <c r="M179" s="23">
        <f t="shared" si="5"/>
        <v>32333333333.333332</v>
      </c>
      <c r="N179" s="48">
        <v>40000000</v>
      </c>
      <c r="O179" s="49">
        <v>42000000</v>
      </c>
      <c r="P179" s="49">
        <v>43000000</v>
      </c>
      <c r="Q179" s="49">
        <v>44000000</v>
      </c>
      <c r="R179" s="49">
        <v>46000000</v>
      </c>
      <c r="S179" s="49">
        <v>47000000</v>
      </c>
      <c r="T179" s="49">
        <v>49000000</v>
      </c>
      <c r="U179" s="49">
        <v>50000000</v>
      </c>
      <c r="V179" s="49">
        <v>52000000</v>
      </c>
      <c r="W179" s="50" t="s">
        <v>450</v>
      </c>
      <c r="X179" s="44">
        <f t="shared" si="6"/>
        <v>45888888.888888888</v>
      </c>
    </row>
    <row r="180" spans="1:24" ht="20.100000000000001" customHeight="1" x14ac:dyDescent="0.25">
      <c r="A180" s="36" t="s">
        <v>429</v>
      </c>
      <c r="B180" s="11" t="s">
        <v>277</v>
      </c>
      <c r="C180" s="104">
        <v>210000000000</v>
      </c>
      <c r="D180" s="105">
        <v>250000000000</v>
      </c>
      <c r="E180" s="105">
        <v>280000000000</v>
      </c>
      <c r="F180" s="105">
        <v>270000000000</v>
      </c>
      <c r="G180" s="105">
        <v>330000000000</v>
      </c>
      <c r="H180" s="105">
        <v>360000000000</v>
      </c>
      <c r="I180" s="105">
        <v>380000000000</v>
      </c>
      <c r="J180" s="105">
        <v>400000000000</v>
      </c>
      <c r="K180" s="105">
        <v>380000000000</v>
      </c>
      <c r="L180" s="22" t="s">
        <v>450</v>
      </c>
      <c r="M180" s="23">
        <f t="shared" si="5"/>
        <v>317777777777.77777</v>
      </c>
      <c r="N180" s="48">
        <v>66000000</v>
      </c>
      <c r="O180" s="49">
        <v>66000000</v>
      </c>
      <c r="P180" s="49">
        <v>66000000</v>
      </c>
      <c r="Q180" s="49">
        <v>67000000</v>
      </c>
      <c r="R180" s="49">
        <v>67000000</v>
      </c>
      <c r="S180" s="49">
        <v>67000000</v>
      </c>
      <c r="T180" s="49">
        <v>67000000</v>
      </c>
      <c r="U180" s="49">
        <v>67000000</v>
      </c>
      <c r="V180" s="49">
        <v>68000000</v>
      </c>
      <c r="W180" s="50" t="s">
        <v>450</v>
      </c>
      <c r="X180" s="44">
        <f t="shared" si="6"/>
        <v>66777777.777777776</v>
      </c>
    </row>
    <row r="181" spans="1:24" ht="20.100000000000001" customHeight="1" x14ac:dyDescent="0.25">
      <c r="A181" s="36" t="s">
        <v>21</v>
      </c>
      <c r="B181" s="11" t="s">
        <v>63</v>
      </c>
      <c r="C181" s="104">
        <v>1300000000</v>
      </c>
      <c r="D181" s="105">
        <v>1900000000</v>
      </c>
      <c r="E181" s="105">
        <v>3300000000</v>
      </c>
      <c r="F181" s="105">
        <v>2600000000</v>
      </c>
      <c r="G181" s="105">
        <v>3000000000</v>
      </c>
      <c r="H181" s="105">
        <v>4400000000</v>
      </c>
      <c r="I181" s="105">
        <v>4900000000</v>
      </c>
      <c r="J181" s="105">
        <v>4400000000</v>
      </c>
      <c r="K181" s="105">
        <v>3200000000</v>
      </c>
      <c r="L181" s="22" t="s">
        <v>450</v>
      </c>
      <c r="M181" s="23">
        <f t="shared" si="5"/>
        <v>3222222222.2222223</v>
      </c>
      <c r="N181" s="48">
        <v>996052</v>
      </c>
      <c r="O181" s="49">
        <v>1000000</v>
      </c>
      <c r="P181" s="49">
        <v>1000000</v>
      </c>
      <c r="Q181" s="49">
        <v>1000000</v>
      </c>
      <c r="R181" s="49">
        <v>1100000</v>
      </c>
      <c r="S181" s="49">
        <v>1100000</v>
      </c>
      <c r="T181" s="49">
        <v>1100000</v>
      </c>
      <c r="U181" s="49">
        <v>1200000</v>
      </c>
      <c r="V181" s="49">
        <v>1200000</v>
      </c>
      <c r="W181" s="50" t="s">
        <v>450</v>
      </c>
      <c r="X181" s="44">
        <f t="shared" si="6"/>
        <v>1077339.111111111</v>
      </c>
    </row>
    <row r="182" spans="1:24" ht="20.100000000000001" customHeight="1" x14ac:dyDescent="0.25">
      <c r="A182" s="36" t="s">
        <v>110</v>
      </c>
      <c r="B182" s="11" t="s">
        <v>237</v>
      </c>
      <c r="C182" s="104">
        <v>2200000000</v>
      </c>
      <c r="D182" s="105">
        <v>2500000000</v>
      </c>
      <c r="E182" s="105">
        <v>2800000000</v>
      </c>
      <c r="F182" s="105">
        <v>2800000000</v>
      </c>
      <c r="G182" s="105">
        <v>2800000000</v>
      </c>
      <c r="H182" s="105">
        <v>3200000000</v>
      </c>
      <c r="I182" s="105">
        <v>3300000000</v>
      </c>
      <c r="J182" s="105">
        <v>3700000000</v>
      </c>
      <c r="K182" s="105">
        <v>4100000000</v>
      </c>
      <c r="L182" s="22" t="s">
        <v>450</v>
      </c>
      <c r="M182" s="23">
        <f t="shared" si="5"/>
        <v>3044444444.4444447</v>
      </c>
      <c r="N182" s="48">
        <v>5700000</v>
      </c>
      <c r="O182" s="49">
        <v>5900000</v>
      </c>
      <c r="P182" s="49">
        <v>6100000</v>
      </c>
      <c r="Q182" s="49">
        <v>6200000</v>
      </c>
      <c r="R182" s="49">
        <v>6400000</v>
      </c>
      <c r="S182" s="49">
        <v>6600000</v>
      </c>
      <c r="T182" s="49">
        <v>6700000</v>
      </c>
      <c r="U182" s="49">
        <v>6900000</v>
      </c>
      <c r="V182" s="49">
        <v>7100000</v>
      </c>
      <c r="W182" s="50" t="s">
        <v>450</v>
      </c>
      <c r="X182" s="44">
        <f t="shared" si="6"/>
        <v>6400000</v>
      </c>
    </row>
    <row r="183" spans="1:24" ht="20.100000000000001" customHeight="1" x14ac:dyDescent="0.25">
      <c r="A183" s="36" t="s">
        <v>369</v>
      </c>
      <c r="B183" s="11" t="s">
        <v>311</v>
      </c>
      <c r="C183" s="104">
        <v>290000000</v>
      </c>
      <c r="D183" s="105">
        <v>310000000</v>
      </c>
      <c r="E183" s="105">
        <v>350000000</v>
      </c>
      <c r="F183" s="105">
        <v>330000000</v>
      </c>
      <c r="G183" s="105">
        <v>380000000</v>
      </c>
      <c r="H183" s="105">
        <v>450000000</v>
      </c>
      <c r="I183" s="105">
        <v>470000000</v>
      </c>
      <c r="J183" s="105">
        <v>440000000</v>
      </c>
      <c r="K183" s="105">
        <v>440000000</v>
      </c>
      <c r="L183" s="22" t="s">
        <v>450</v>
      </c>
      <c r="M183" s="23">
        <f t="shared" si="5"/>
        <v>384444444.44444442</v>
      </c>
      <c r="N183" s="48">
        <v>101507</v>
      </c>
      <c r="O183" s="49">
        <v>102169</v>
      </c>
      <c r="P183" s="49">
        <v>102816</v>
      </c>
      <c r="Q183" s="49">
        <v>103416</v>
      </c>
      <c r="R183" s="49">
        <v>103947</v>
      </c>
      <c r="S183" s="49">
        <v>104392</v>
      </c>
      <c r="T183" s="49">
        <v>104769</v>
      </c>
      <c r="U183" s="49">
        <v>105139</v>
      </c>
      <c r="V183" s="49">
        <v>105586</v>
      </c>
      <c r="W183" s="50" t="s">
        <v>450</v>
      </c>
      <c r="X183" s="44">
        <f t="shared" si="6"/>
        <v>103749</v>
      </c>
    </row>
    <row r="184" spans="1:24" ht="20.100000000000001" customHeight="1" x14ac:dyDescent="0.25">
      <c r="A184" s="36" t="s">
        <v>387</v>
      </c>
      <c r="B184" s="11" t="s">
        <v>40</v>
      </c>
      <c r="C184" s="104">
        <v>17000000000</v>
      </c>
      <c r="D184" s="105">
        <v>21000000000</v>
      </c>
      <c r="E184" s="105">
        <v>27000000000</v>
      </c>
      <c r="F184" s="105">
        <v>18000000000</v>
      </c>
      <c r="G184" s="105">
        <v>20000000000</v>
      </c>
      <c r="H184" s="105">
        <v>21000000000</v>
      </c>
      <c r="I184" s="105">
        <v>21000000000</v>
      </c>
      <c r="J184" s="105">
        <v>24000000000</v>
      </c>
      <c r="K184" s="105">
        <v>29000000000</v>
      </c>
      <c r="L184" s="22" t="s">
        <v>450</v>
      </c>
      <c r="M184" s="23">
        <f t="shared" si="5"/>
        <v>22000000000</v>
      </c>
      <c r="N184" s="48">
        <v>1300000</v>
      </c>
      <c r="O184" s="49">
        <v>1300000</v>
      </c>
      <c r="P184" s="49">
        <v>1300000</v>
      </c>
      <c r="Q184" s="49">
        <v>1300000</v>
      </c>
      <c r="R184" s="49">
        <v>1300000</v>
      </c>
      <c r="S184" s="49">
        <v>1300000</v>
      </c>
      <c r="T184" s="49">
        <v>1300000</v>
      </c>
      <c r="U184" s="49">
        <v>1300000</v>
      </c>
      <c r="V184" s="49">
        <v>1400000</v>
      </c>
      <c r="W184" s="50" t="s">
        <v>450</v>
      </c>
      <c r="X184" s="44">
        <f t="shared" si="6"/>
        <v>1311111.111111111</v>
      </c>
    </row>
    <row r="185" spans="1:24" ht="20.100000000000001" customHeight="1" x14ac:dyDescent="0.25">
      <c r="A185" s="36" t="s">
        <v>434</v>
      </c>
      <c r="B185" s="11" t="s">
        <v>73</v>
      </c>
      <c r="C185" s="104">
        <v>33000000000</v>
      </c>
      <c r="D185" s="105">
        <v>37000000000</v>
      </c>
      <c r="E185" s="105">
        <v>42000000000</v>
      </c>
      <c r="F185" s="105">
        <v>41000000000</v>
      </c>
      <c r="G185" s="105">
        <v>42000000000</v>
      </c>
      <c r="H185" s="105">
        <v>44000000000</v>
      </c>
      <c r="I185" s="105">
        <v>43000000000</v>
      </c>
      <c r="J185" s="105">
        <v>45000000000</v>
      </c>
      <c r="K185" s="105">
        <v>47000000000</v>
      </c>
      <c r="L185" s="22" t="s">
        <v>450</v>
      </c>
      <c r="M185" s="23">
        <f t="shared" si="5"/>
        <v>41555555555.555557</v>
      </c>
      <c r="N185" s="48">
        <v>10000000</v>
      </c>
      <c r="O185" s="49">
        <v>10000000</v>
      </c>
      <c r="P185" s="49">
        <v>10000000</v>
      </c>
      <c r="Q185" s="49">
        <v>10000000</v>
      </c>
      <c r="R185" s="49">
        <v>11000000</v>
      </c>
      <c r="S185" s="49">
        <v>11000000</v>
      </c>
      <c r="T185" s="49">
        <v>11000000</v>
      </c>
      <c r="U185" s="49">
        <v>11000000</v>
      </c>
      <c r="V185" s="49">
        <v>11000000</v>
      </c>
      <c r="W185" s="50" t="s">
        <v>450</v>
      </c>
      <c r="X185" s="44">
        <f t="shared" si="6"/>
        <v>10555555.555555556</v>
      </c>
    </row>
    <row r="186" spans="1:24" ht="20.100000000000001" customHeight="1" x14ac:dyDescent="0.25">
      <c r="A186" s="36" t="s">
        <v>363</v>
      </c>
      <c r="B186" s="11" t="s">
        <v>270</v>
      </c>
      <c r="C186" s="104">
        <v>520000000000</v>
      </c>
      <c r="D186" s="105">
        <v>640000000000</v>
      </c>
      <c r="E186" s="105">
        <v>720000000000</v>
      </c>
      <c r="F186" s="105">
        <v>610000000000</v>
      </c>
      <c r="G186" s="105">
        <v>720000000000</v>
      </c>
      <c r="H186" s="105">
        <v>770000000000</v>
      </c>
      <c r="I186" s="105">
        <v>780000000000</v>
      </c>
      <c r="J186" s="105">
        <v>810000000000</v>
      </c>
      <c r="K186" s="105">
        <v>790000000000</v>
      </c>
      <c r="L186" s="22" t="s">
        <v>450</v>
      </c>
      <c r="M186" s="23">
        <f t="shared" si="5"/>
        <v>706666666666.66663</v>
      </c>
      <c r="N186" s="48">
        <v>69000000</v>
      </c>
      <c r="O186" s="49">
        <v>70000000</v>
      </c>
      <c r="P186" s="49">
        <v>70000000</v>
      </c>
      <c r="Q186" s="49">
        <v>71000000</v>
      </c>
      <c r="R186" s="49">
        <v>72000000</v>
      </c>
      <c r="S186" s="49">
        <v>73000000</v>
      </c>
      <c r="T186" s="49">
        <v>74000000</v>
      </c>
      <c r="U186" s="49">
        <v>75000000</v>
      </c>
      <c r="V186" s="49">
        <v>76000000</v>
      </c>
      <c r="W186" s="50" t="s">
        <v>450</v>
      </c>
      <c r="X186" s="44">
        <f t="shared" si="6"/>
        <v>72222222.222222224</v>
      </c>
    </row>
    <row r="187" spans="1:24" ht="20.100000000000001" customHeight="1" x14ac:dyDescent="0.25">
      <c r="A187" s="36" t="s">
        <v>336</v>
      </c>
      <c r="B187" s="11" t="s">
        <v>28</v>
      </c>
      <c r="C187" s="104">
        <v>10000000000</v>
      </c>
      <c r="D187" s="105">
        <v>12000000000</v>
      </c>
      <c r="E187" s="105">
        <v>18000000000</v>
      </c>
      <c r="F187" s="105">
        <v>19000000000</v>
      </c>
      <c r="G187" s="105">
        <v>20000000000</v>
      </c>
      <c r="H187" s="105">
        <v>26000000000</v>
      </c>
      <c r="I187" s="105">
        <v>31000000000</v>
      </c>
      <c r="J187" s="105">
        <v>38000000000</v>
      </c>
      <c r="K187" s="105">
        <v>45000000000</v>
      </c>
      <c r="L187" s="22" t="s">
        <v>450</v>
      </c>
      <c r="M187" s="23">
        <f t="shared" si="5"/>
        <v>24333333333.333332</v>
      </c>
      <c r="N187" s="48">
        <v>4800000</v>
      </c>
      <c r="O187" s="49">
        <v>4900000</v>
      </c>
      <c r="P187" s="49">
        <v>4900000</v>
      </c>
      <c r="Q187" s="49">
        <v>5000000</v>
      </c>
      <c r="R187" s="49">
        <v>5000000</v>
      </c>
      <c r="S187" s="49">
        <v>5100000</v>
      </c>
      <c r="T187" s="49">
        <v>5200000</v>
      </c>
      <c r="U187" s="49">
        <v>5200000</v>
      </c>
      <c r="V187" s="49">
        <v>5300000</v>
      </c>
      <c r="W187" s="50" t="s">
        <v>450</v>
      </c>
      <c r="X187" s="44">
        <f t="shared" si="6"/>
        <v>5044444.444444444</v>
      </c>
    </row>
    <row r="188" spans="1:24" ht="20.100000000000001" customHeight="1" x14ac:dyDescent="0.25">
      <c r="A188" s="36" t="s">
        <v>205</v>
      </c>
      <c r="B188" s="11" t="s">
        <v>329</v>
      </c>
      <c r="C188" s="104">
        <v>9700000000</v>
      </c>
      <c r="D188" s="105">
        <v>12000000000</v>
      </c>
      <c r="E188" s="105">
        <v>14000000000</v>
      </c>
      <c r="F188" s="105">
        <v>18000000000</v>
      </c>
      <c r="G188" s="105">
        <v>20000000000</v>
      </c>
      <c r="H188" s="105">
        <v>20000000000</v>
      </c>
      <c r="I188" s="105">
        <v>23000000000</v>
      </c>
      <c r="J188" s="105">
        <v>24000000000</v>
      </c>
      <c r="K188" s="105">
        <v>26000000000</v>
      </c>
      <c r="L188" s="22" t="s">
        <v>450</v>
      </c>
      <c r="M188" s="23">
        <f t="shared" si="5"/>
        <v>18522222222.222221</v>
      </c>
      <c r="N188" s="48">
        <v>29000000</v>
      </c>
      <c r="O188" s="49">
        <v>30000000</v>
      </c>
      <c r="P188" s="49">
        <v>31000000</v>
      </c>
      <c r="Q188" s="49">
        <v>32000000</v>
      </c>
      <c r="R188" s="49">
        <v>33000000</v>
      </c>
      <c r="S188" s="49">
        <v>34000000</v>
      </c>
      <c r="T188" s="49">
        <v>35000000</v>
      </c>
      <c r="U188" s="49">
        <v>37000000</v>
      </c>
      <c r="V188" s="49">
        <v>38000000</v>
      </c>
      <c r="W188" s="50" t="s">
        <v>450</v>
      </c>
      <c r="X188" s="44">
        <f t="shared" si="6"/>
        <v>33222222.222222224</v>
      </c>
    </row>
    <row r="189" spans="1:24" ht="20.100000000000001" customHeight="1" x14ac:dyDescent="0.25">
      <c r="A189" s="36" t="s">
        <v>130</v>
      </c>
      <c r="B189" s="11" t="s">
        <v>271</v>
      </c>
      <c r="C189" s="104">
        <v>110000000000</v>
      </c>
      <c r="D189" s="105">
        <v>140000000000</v>
      </c>
      <c r="E189" s="105">
        <v>180000000000</v>
      </c>
      <c r="F189" s="105">
        <v>110000000000</v>
      </c>
      <c r="G189" s="105">
        <v>130000000000</v>
      </c>
      <c r="H189" s="105">
        <v>160000000000</v>
      </c>
      <c r="I189" s="105">
        <v>170000000000</v>
      </c>
      <c r="J189" s="105">
        <v>180000000000</v>
      </c>
      <c r="K189" s="105">
        <v>130000000000</v>
      </c>
      <c r="L189" s="22" t="s">
        <v>450</v>
      </c>
      <c r="M189" s="23">
        <f t="shared" si="5"/>
        <v>145555555555.55554</v>
      </c>
      <c r="N189" s="48">
        <v>47000000</v>
      </c>
      <c r="O189" s="49">
        <v>47000000</v>
      </c>
      <c r="P189" s="49">
        <v>46000000</v>
      </c>
      <c r="Q189" s="49">
        <v>46000000</v>
      </c>
      <c r="R189" s="49">
        <v>46000000</v>
      </c>
      <c r="S189" s="49">
        <v>46000000</v>
      </c>
      <c r="T189" s="49">
        <v>46000000</v>
      </c>
      <c r="U189" s="49">
        <v>45000000</v>
      </c>
      <c r="V189" s="49">
        <v>45000000</v>
      </c>
      <c r="W189" s="50" t="s">
        <v>450</v>
      </c>
      <c r="X189" s="44">
        <f t="shared" si="6"/>
        <v>46000000</v>
      </c>
    </row>
    <row r="190" spans="1:24" ht="20.100000000000001" customHeight="1" x14ac:dyDescent="0.25">
      <c r="A190" s="36" t="s">
        <v>33</v>
      </c>
      <c r="B190" s="11" t="s">
        <v>187</v>
      </c>
      <c r="C190" s="104">
        <v>230000000000</v>
      </c>
      <c r="D190" s="105">
        <v>270000000000</v>
      </c>
      <c r="E190" s="105">
        <v>320000000000</v>
      </c>
      <c r="F190" s="105">
        <v>260000000000</v>
      </c>
      <c r="G190" s="105">
        <v>290000000000</v>
      </c>
      <c r="H190" s="105">
        <v>350000000000</v>
      </c>
      <c r="I190" s="105">
        <v>370000000000</v>
      </c>
      <c r="J190" s="105">
        <v>390000000000</v>
      </c>
      <c r="K190" s="105">
        <v>400000000000</v>
      </c>
      <c r="L190" s="22" t="s">
        <v>450</v>
      </c>
      <c r="M190" s="23">
        <f t="shared" si="5"/>
        <v>320000000000</v>
      </c>
      <c r="N190" s="48">
        <v>5200000</v>
      </c>
      <c r="O190" s="49">
        <v>6000000</v>
      </c>
      <c r="P190" s="49">
        <v>6900000</v>
      </c>
      <c r="Q190" s="49">
        <v>7700000</v>
      </c>
      <c r="R190" s="49">
        <v>8300000</v>
      </c>
      <c r="S190" s="49">
        <v>8700000</v>
      </c>
      <c r="T190" s="49">
        <v>9000000</v>
      </c>
      <c r="U190" s="49">
        <v>9000000</v>
      </c>
      <c r="V190" s="49">
        <v>9100000</v>
      </c>
      <c r="W190" s="50" t="s">
        <v>450</v>
      </c>
      <c r="X190" s="44">
        <f t="shared" si="6"/>
        <v>7766666.666666667</v>
      </c>
    </row>
    <row r="191" spans="1:24" ht="20.100000000000001" customHeight="1" x14ac:dyDescent="0.25">
      <c r="A191" s="36" t="s">
        <v>211</v>
      </c>
      <c r="B191" s="11" t="s">
        <v>199</v>
      </c>
      <c r="C191" s="104">
        <v>2600000000000</v>
      </c>
      <c r="D191" s="105">
        <v>3000000000000</v>
      </c>
      <c r="E191" s="105">
        <v>2800000000000</v>
      </c>
      <c r="F191" s="105">
        <v>2300000000000</v>
      </c>
      <c r="G191" s="105">
        <v>2400000000000</v>
      </c>
      <c r="H191" s="105">
        <v>2600000000000</v>
      </c>
      <c r="I191" s="105">
        <v>2600000000000</v>
      </c>
      <c r="J191" s="105">
        <v>2700000000000</v>
      </c>
      <c r="K191" s="105">
        <v>2900000000000</v>
      </c>
      <c r="L191" s="22" t="s">
        <v>450</v>
      </c>
      <c r="M191" s="23">
        <f t="shared" si="5"/>
        <v>2655555555555.5557</v>
      </c>
      <c r="N191" s="48">
        <v>61000000</v>
      </c>
      <c r="O191" s="49">
        <v>61000000</v>
      </c>
      <c r="P191" s="49">
        <v>62000000</v>
      </c>
      <c r="Q191" s="49">
        <v>62000000</v>
      </c>
      <c r="R191" s="49">
        <v>63000000</v>
      </c>
      <c r="S191" s="49">
        <v>63000000</v>
      </c>
      <c r="T191" s="49">
        <v>64000000</v>
      </c>
      <c r="U191" s="49">
        <v>64000000</v>
      </c>
      <c r="V191" s="49">
        <v>65000000</v>
      </c>
      <c r="W191" s="50" t="s">
        <v>450</v>
      </c>
      <c r="X191" s="44">
        <f t="shared" si="6"/>
        <v>62777777.777777776</v>
      </c>
    </row>
    <row r="192" spans="1:24" ht="20.100000000000001" customHeight="1" x14ac:dyDescent="0.25">
      <c r="A192" s="36" t="s">
        <v>217</v>
      </c>
      <c r="B192" s="11" t="s">
        <v>37</v>
      </c>
      <c r="C192" s="104">
        <v>14000000000000</v>
      </c>
      <c r="D192" s="105">
        <v>15000000000000</v>
      </c>
      <c r="E192" s="105">
        <v>15000000000000</v>
      </c>
      <c r="F192" s="105">
        <v>14000000000000</v>
      </c>
      <c r="G192" s="105">
        <v>15000000000000</v>
      </c>
      <c r="H192" s="105">
        <v>16000000000000</v>
      </c>
      <c r="I192" s="105">
        <v>17000000000000</v>
      </c>
      <c r="J192" s="105">
        <v>17000000000000</v>
      </c>
      <c r="K192" s="105">
        <v>18000000000000</v>
      </c>
      <c r="L192" s="22" t="s">
        <v>450</v>
      </c>
      <c r="M192" s="23">
        <f t="shared" si="5"/>
        <v>15666666666666.666</v>
      </c>
      <c r="N192" s="48">
        <v>300000000</v>
      </c>
      <c r="O192" s="49">
        <v>300000000</v>
      </c>
      <c r="P192" s="49">
        <v>300000000</v>
      </c>
      <c r="Q192" s="49">
        <v>310000000</v>
      </c>
      <c r="R192" s="49">
        <v>310000000</v>
      </c>
      <c r="S192" s="49">
        <v>310000000</v>
      </c>
      <c r="T192" s="49">
        <v>310000000</v>
      </c>
      <c r="U192" s="49">
        <v>320000000</v>
      </c>
      <c r="V192" s="49">
        <v>320000000</v>
      </c>
      <c r="W192" s="50" t="s">
        <v>450</v>
      </c>
      <c r="X192" s="44">
        <f t="shared" si="6"/>
        <v>308888888.8888889</v>
      </c>
    </row>
    <row r="193" spans="1:24" ht="20.100000000000001" customHeight="1" x14ac:dyDescent="0.25">
      <c r="A193" s="36" t="s">
        <v>134</v>
      </c>
      <c r="B193" s="11" t="s">
        <v>160</v>
      </c>
      <c r="C193" s="104">
        <v>19000000000</v>
      </c>
      <c r="D193" s="105">
        <v>23000000000</v>
      </c>
      <c r="E193" s="105">
        <v>29000000000</v>
      </c>
      <c r="F193" s="105">
        <v>31000000000</v>
      </c>
      <c r="G193" s="105">
        <v>39000000000</v>
      </c>
      <c r="H193" s="105">
        <v>46000000000</v>
      </c>
      <c r="I193" s="105">
        <v>50000000000</v>
      </c>
      <c r="J193" s="105">
        <v>56000000000</v>
      </c>
      <c r="K193" s="105">
        <v>56000000000</v>
      </c>
      <c r="L193" s="22" t="s">
        <v>450</v>
      </c>
      <c r="M193" s="23">
        <f t="shared" si="5"/>
        <v>38777777777.777779</v>
      </c>
      <c r="N193" s="48">
        <v>3300000</v>
      </c>
      <c r="O193" s="49">
        <v>3300000</v>
      </c>
      <c r="P193" s="49">
        <v>3400000</v>
      </c>
      <c r="Q193" s="49">
        <v>3400000</v>
      </c>
      <c r="R193" s="49">
        <v>3400000</v>
      </c>
      <c r="S193" s="49">
        <v>3400000</v>
      </c>
      <c r="T193" s="49">
        <v>3400000</v>
      </c>
      <c r="U193" s="49">
        <v>3400000</v>
      </c>
      <c r="V193" s="49">
        <v>3400000</v>
      </c>
      <c r="W193" s="50" t="s">
        <v>450</v>
      </c>
      <c r="X193" s="44">
        <f t="shared" si="6"/>
        <v>3377777.777777778</v>
      </c>
    </row>
    <row r="194" spans="1:24" ht="20.100000000000001" customHeight="1" x14ac:dyDescent="0.25">
      <c r="A194" s="36" t="s">
        <v>173</v>
      </c>
      <c r="B194" s="11" t="s">
        <v>256</v>
      </c>
      <c r="C194" s="104">
        <v>17000000000</v>
      </c>
      <c r="D194" s="105">
        <v>23000000000</v>
      </c>
      <c r="E194" s="105">
        <v>30000000000</v>
      </c>
      <c r="F194" s="105">
        <v>34000000000</v>
      </c>
      <c r="G194" s="105">
        <v>40000000000</v>
      </c>
      <c r="H194" s="105">
        <v>47000000000</v>
      </c>
      <c r="I194" s="105">
        <v>53000000000</v>
      </c>
      <c r="J194" s="105">
        <v>60000000000</v>
      </c>
      <c r="K194" s="105">
        <v>66000000000</v>
      </c>
      <c r="L194" s="22" t="s">
        <v>450</v>
      </c>
      <c r="M194" s="23">
        <f t="shared" si="5"/>
        <v>41111111111.111115</v>
      </c>
      <c r="N194" s="48">
        <v>26000000</v>
      </c>
      <c r="O194" s="49">
        <v>27000000</v>
      </c>
      <c r="P194" s="49">
        <v>27000000</v>
      </c>
      <c r="Q194" s="49">
        <v>28000000</v>
      </c>
      <c r="R194" s="49">
        <v>29000000</v>
      </c>
      <c r="S194" s="49">
        <v>29000000</v>
      </c>
      <c r="T194" s="49">
        <v>30000000</v>
      </c>
      <c r="U194" s="49">
        <v>30000000</v>
      </c>
      <c r="V194" s="49">
        <v>31000000</v>
      </c>
      <c r="W194" s="50" t="s">
        <v>450</v>
      </c>
      <c r="X194" s="44">
        <f t="shared" si="6"/>
        <v>28555555.555555556</v>
      </c>
    </row>
    <row r="195" spans="1:24" ht="20.100000000000001" customHeight="1" x14ac:dyDescent="0.25">
      <c r="A195" s="36" t="s">
        <v>379</v>
      </c>
      <c r="B195" s="11" t="s">
        <v>349</v>
      </c>
      <c r="C195" s="104">
        <v>420000000</v>
      </c>
      <c r="D195" s="105">
        <v>500000000</v>
      </c>
      <c r="E195" s="105">
        <v>610000000</v>
      </c>
      <c r="F195" s="105">
        <v>590000000</v>
      </c>
      <c r="G195" s="105">
        <v>680000000</v>
      </c>
      <c r="H195" s="105">
        <v>770000000</v>
      </c>
      <c r="I195" s="105">
        <v>730000000</v>
      </c>
      <c r="J195" s="105">
        <v>800000000</v>
      </c>
      <c r="K195" s="105">
        <v>820000000</v>
      </c>
      <c r="L195" s="22" t="s">
        <v>450</v>
      </c>
      <c r="M195" s="23">
        <f t="shared" si="5"/>
        <v>657777777.77777779</v>
      </c>
      <c r="N195" s="48">
        <v>214635</v>
      </c>
      <c r="O195" s="49">
        <v>219956</v>
      </c>
      <c r="P195" s="49">
        <v>225335</v>
      </c>
      <c r="Q195" s="49">
        <v>230782</v>
      </c>
      <c r="R195" s="49">
        <v>236299</v>
      </c>
      <c r="S195" s="49">
        <v>241876</v>
      </c>
      <c r="T195" s="49">
        <v>247498</v>
      </c>
      <c r="U195" s="49">
        <v>253165</v>
      </c>
      <c r="V195" s="49">
        <v>258883</v>
      </c>
      <c r="W195" s="50" t="s">
        <v>450</v>
      </c>
      <c r="X195" s="44">
        <f t="shared" si="6"/>
        <v>236492.11111111112</v>
      </c>
    </row>
    <row r="196" spans="1:24" ht="20.100000000000001" customHeight="1" x14ac:dyDescent="0.25">
      <c r="A196" s="36" t="s">
        <v>278</v>
      </c>
      <c r="B196" s="11" t="s">
        <v>292</v>
      </c>
      <c r="C196" s="104">
        <v>180000000000</v>
      </c>
      <c r="D196" s="105">
        <v>230000000000</v>
      </c>
      <c r="E196" s="105">
        <v>320000000000</v>
      </c>
      <c r="F196" s="105">
        <v>330000000000</v>
      </c>
      <c r="G196" s="105">
        <v>390000000000</v>
      </c>
      <c r="H196" s="105">
        <v>310000000000</v>
      </c>
      <c r="I196" s="105">
        <v>370000000000</v>
      </c>
      <c r="J196" s="105" t="s">
        <v>450</v>
      </c>
      <c r="K196" s="105" t="s">
        <v>450</v>
      </c>
      <c r="L196" s="22" t="s">
        <v>450</v>
      </c>
      <c r="M196" s="23">
        <f t="shared" si="5"/>
        <v>304285714285.71429</v>
      </c>
      <c r="N196" s="48">
        <v>27000000</v>
      </c>
      <c r="O196" s="49">
        <v>28000000</v>
      </c>
      <c r="P196" s="49">
        <v>28000000</v>
      </c>
      <c r="Q196" s="49">
        <v>29000000</v>
      </c>
      <c r="R196" s="49">
        <v>29000000</v>
      </c>
      <c r="S196" s="49">
        <v>29000000</v>
      </c>
      <c r="T196" s="49">
        <v>30000000</v>
      </c>
      <c r="U196" s="49">
        <v>30000000</v>
      </c>
      <c r="V196" s="49">
        <v>31000000</v>
      </c>
      <c r="W196" s="50" t="s">
        <v>450</v>
      </c>
      <c r="X196" s="44">
        <f t="shared" si="6"/>
        <v>29000000</v>
      </c>
    </row>
    <row r="197" spans="1:24" ht="20.100000000000001" customHeight="1" x14ac:dyDescent="0.25">
      <c r="A197" s="36" t="s">
        <v>222</v>
      </c>
      <c r="B197" s="11" t="s">
        <v>433</v>
      </c>
      <c r="C197" s="104">
        <v>65000000000</v>
      </c>
      <c r="D197" s="105">
        <v>75000000000</v>
      </c>
      <c r="E197" s="105">
        <v>96000000000</v>
      </c>
      <c r="F197" s="105">
        <v>100000000000</v>
      </c>
      <c r="G197" s="105">
        <v>110000000000</v>
      </c>
      <c r="H197" s="105">
        <v>130000000000</v>
      </c>
      <c r="I197" s="105">
        <v>150000000000</v>
      </c>
      <c r="J197" s="105">
        <v>160000000000</v>
      </c>
      <c r="K197" s="105">
        <v>180000000000</v>
      </c>
      <c r="L197" s="22" t="s">
        <v>450</v>
      </c>
      <c r="M197" s="23">
        <f t="shared" ref="M197:M201" si="7">IF(SUM(C197:L197)=0,"",(SUM(C197:L197))/(COUNT(C197:L197)))</f>
        <v>118444444444.44444</v>
      </c>
      <c r="N197" s="48">
        <v>83000000</v>
      </c>
      <c r="O197" s="49">
        <v>84000000</v>
      </c>
      <c r="P197" s="49">
        <v>85000000</v>
      </c>
      <c r="Q197" s="49">
        <v>86000000</v>
      </c>
      <c r="R197" s="49">
        <v>87000000</v>
      </c>
      <c r="S197" s="49">
        <v>88000000</v>
      </c>
      <c r="T197" s="49">
        <v>89000000</v>
      </c>
      <c r="U197" s="49">
        <v>90000000</v>
      </c>
      <c r="V197" s="49">
        <v>91000000</v>
      </c>
      <c r="W197" s="50" t="s">
        <v>450</v>
      </c>
      <c r="X197" s="44">
        <f t="shared" ref="X197:X201" si="8">IF(SUM(N197:W197)=0,"",(SUM(N197:W197))/(COUNT(N197:W197)))</f>
        <v>87000000</v>
      </c>
    </row>
    <row r="198" spans="1:24" ht="20.100000000000001" customHeight="1" x14ac:dyDescent="0.25">
      <c r="A198" s="36" t="s">
        <v>71</v>
      </c>
      <c r="B198" s="11" t="s">
        <v>118</v>
      </c>
      <c r="C198" s="104">
        <v>5300000000</v>
      </c>
      <c r="D198" s="105">
        <v>6100000000</v>
      </c>
      <c r="E198" s="105">
        <v>7300000000</v>
      </c>
      <c r="F198" s="105">
        <v>7800000000</v>
      </c>
      <c r="G198" s="105">
        <v>9500000000</v>
      </c>
      <c r="H198" s="105">
        <v>11000000000</v>
      </c>
      <c r="I198" s="105">
        <v>12000000000</v>
      </c>
      <c r="J198" s="105">
        <v>14000000000</v>
      </c>
      <c r="K198" s="105">
        <v>14000000000</v>
      </c>
      <c r="L198" s="22" t="s">
        <v>450</v>
      </c>
      <c r="M198" s="23">
        <f t="shared" si="7"/>
        <v>9666666666.666666</v>
      </c>
      <c r="N198" s="48">
        <v>3400000</v>
      </c>
      <c r="O198" s="49">
        <v>3500000</v>
      </c>
      <c r="P198" s="49">
        <v>3600000</v>
      </c>
      <c r="Q198" s="49">
        <v>3700000</v>
      </c>
      <c r="R198" s="49">
        <v>3800000</v>
      </c>
      <c r="S198" s="49">
        <v>3900000</v>
      </c>
      <c r="T198" s="49">
        <v>4000000</v>
      </c>
      <c r="U198" s="49">
        <v>4200000</v>
      </c>
      <c r="V198" s="49">
        <v>4300000</v>
      </c>
      <c r="W198" s="50" t="s">
        <v>450</v>
      </c>
      <c r="X198" s="44">
        <f t="shared" si="8"/>
        <v>3822222.222222222</v>
      </c>
    </row>
    <row r="199" spans="1:24" ht="20.100000000000001" customHeight="1" x14ac:dyDescent="0.25">
      <c r="A199" s="36" t="s">
        <v>70</v>
      </c>
      <c r="B199" s="11" t="s">
        <v>45</v>
      </c>
      <c r="C199" s="104">
        <v>18000000000</v>
      </c>
      <c r="D199" s="105">
        <v>24000000000</v>
      </c>
      <c r="E199" s="105">
        <v>29000000000</v>
      </c>
      <c r="F199" s="105">
        <v>27000000000</v>
      </c>
      <c r="G199" s="105">
        <v>29000000000</v>
      </c>
      <c r="H199" s="105">
        <v>29000000000</v>
      </c>
      <c r="I199" s="105">
        <v>31000000000</v>
      </c>
      <c r="J199" s="105">
        <v>35000000000</v>
      </c>
      <c r="K199" s="105" t="s">
        <v>450</v>
      </c>
      <c r="L199" s="22" t="s">
        <v>450</v>
      </c>
      <c r="M199" s="23">
        <f t="shared" si="7"/>
        <v>27750000000</v>
      </c>
      <c r="N199" s="48">
        <v>21000000</v>
      </c>
      <c r="O199" s="49">
        <v>22000000</v>
      </c>
      <c r="P199" s="49">
        <v>22000000</v>
      </c>
      <c r="Q199" s="49">
        <v>23000000</v>
      </c>
      <c r="R199" s="49">
        <v>24000000</v>
      </c>
      <c r="S199" s="49">
        <v>24000000</v>
      </c>
      <c r="T199" s="49">
        <v>25000000</v>
      </c>
      <c r="U199" s="49">
        <v>26000000</v>
      </c>
      <c r="V199" s="49">
        <v>26000000</v>
      </c>
      <c r="W199" s="50" t="s">
        <v>450</v>
      </c>
      <c r="X199" s="44">
        <f t="shared" si="8"/>
        <v>23666666.666666668</v>
      </c>
    </row>
    <row r="200" spans="1:24" ht="20.100000000000001" customHeight="1" x14ac:dyDescent="0.25">
      <c r="A200" s="36" t="s">
        <v>282</v>
      </c>
      <c r="B200" s="11" t="s">
        <v>397</v>
      </c>
      <c r="C200" s="104">
        <v>12000000000</v>
      </c>
      <c r="D200" s="105">
        <v>13000000000</v>
      </c>
      <c r="E200" s="105">
        <v>17000000000</v>
      </c>
      <c r="F200" s="105">
        <v>15000000000</v>
      </c>
      <c r="G200" s="105">
        <v>19000000000</v>
      </c>
      <c r="H200" s="105">
        <v>23000000000</v>
      </c>
      <c r="I200" s="105">
        <v>25000000000</v>
      </c>
      <c r="J200" s="105">
        <v>26000000000</v>
      </c>
      <c r="K200" s="105">
        <v>26000000000</v>
      </c>
      <c r="L200" s="22" t="s">
        <v>450</v>
      </c>
      <c r="M200" s="23">
        <f t="shared" si="7"/>
        <v>19555555555.555557</v>
      </c>
      <c r="N200" s="48">
        <v>12000000</v>
      </c>
      <c r="O200" s="49">
        <v>13000000</v>
      </c>
      <c r="P200" s="49">
        <v>13000000</v>
      </c>
      <c r="Q200" s="49">
        <v>14000000</v>
      </c>
      <c r="R200" s="49">
        <v>14000000</v>
      </c>
      <c r="S200" s="49">
        <v>14000000</v>
      </c>
      <c r="T200" s="49">
        <v>15000000</v>
      </c>
      <c r="U200" s="49">
        <v>15000000</v>
      </c>
      <c r="V200" s="49">
        <v>16000000</v>
      </c>
      <c r="W200" s="50" t="s">
        <v>450</v>
      </c>
      <c r="X200" s="44">
        <f t="shared" si="8"/>
        <v>14000000</v>
      </c>
    </row>
    <row r="201" spans="1:24" ht="20.100000000000001" customHeight="1" x14ac:dyDescent="0.25">
      <c r="A201" s="36" t="s">
        <v>29</v>
      </c>
      <c r="B201" s="11" t="s">
        <v>223</v>
      </c>
      <c r="C201" s="104">
        <v>5100000000</v>
      </c>
      <c r="D201" s="105">
        <v>4900000000</v>
      </c>
      <c r="E201" s="105">
        <v>4000000000</v>
      </c>
      <c r="F201" s="105">
        <v>7900000000</v>
      </c>
      <c r="G201" s="105">
        <v>8900000000</v>
      </c>
      <c r="H201" s="105">
        <v>10000000000</v>
      </c>
      <c r="I201" s="105">
        <v>11000000000</v>
      </c>
      <c r="J201" s="105">
        <v>12000000000</v>
      </c>
      <c r="K201" s="105">
        <v>13000000000</v>
      </c>
      <c r="L201" s="22" t="s">
        <v>450</v>
      </c>
      <c r="M201" s="23">
        <f t="shared" si="7"/>
        <v>8533333333.333333</v>
      </c>
      <c r="N201" s="48">
        <v>13000000</v>
      </c>
      <c r="O201" s="49">
        <v>13000000</v>
      </c>
      <c r="P201" s="49">
        <v>13000000</v>
      </c>
      <c r="Q201" s="49">
        <v>14000000</v>
      </c>
      <c r="R201" s="49">
        <v>14000000</v>
      </c>
      <c r="S201" s="49">
        <v>14000000</v>
      </c>
      <c r="T201" s="49">
        <v>15000000</v>
      </c>
      <c r="U201" s="49">
        <v>15000000</v>
      </c>
      <c r="V201" s="49">
        <v>15000000</v>
      </c>
      <c r="W201" s="50" t="s">
        <v>450</v>
      </c>
      <c r="X201" s="44">
        <f t="shared" si="8"/>
        <v>14000000</v>
      </c>
    </row>
    <row r="205" spans="1:24" s="25" customFormat="1" x14ac:dyDescent="0.25">
      <c r="A205" s="37"/>
      <c r="B205" s="9"/>
      <c r="C205" s="18"/>
      <c r="D205" s="18"/>
      <c r="E205" s="18"/>
      <c r="F205" s="18"/>
      <c r="G205" s="18"/>
      <c r="H205" s="18"/>
      <c r="I205" s="18"/>
      <c r="J205" s="18"/>
      <c r="K205" s="18"/>
      <c r="L205" s="18"/>
      <c r="M205" s="1"/>
      <c r="X205" s="56"/>
    </row>
    <row r="206" spans="1:24" s="25" customFormat="1" x14ac:dyDescent="0.25">
      <c r="A206" s="37"/>
      <c r="B206" s="9"/>
      <c r="C206" s="18"/>
      <c r="D206" s="18"/>
      <c r="E206" s="18"/>
      <c r="F206" s="18"/>
      <c r="G206" s="18"/>
      <c r="H206" s="18"/>
      <c r="I206" s="18"/>
      <c r="J206" s="18"/>
      <c r="K206" s="18"/>
      <c r="L206" s="18"/>
      <c r="M206" s="1"/>
      <c r="X206" s="56"/>
    </row>
  </sheetData>
  <mergeCells count="6">
    <mergeCell ref="B1:X1"/>
    <mergeCell ref="B2:C2"/>
    <mergeCell ref="B3:C3"/>
    <mergeCell ref="B4:C4"/>
    <mergeCell ref="C6:L6"/>
    <mergeCell ref="N6:W6"/>
  </mergeCells>
  <hyperlinks>
    <hyperlink ref="B4" r:id="rId1"/>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tabColor rgb="FFC00000"/>
  </sheetPr>
  <dimension ref="A1:AI213"/>
  <sheetViews>
    <sheetView showGridLines="0" workbookViewId="0">
      <pane xSplit="1" topLeftCell="B1" activePane="topRight" state="frozen"/>
      <selection pane="topRight"/>
    </sheetView>
  </sheetViews>
  <sheetFormatPr defaultRowHeight="15" x14ac:dyDescent="0.25"/>
  <cols>
    <col min="1" max="1" width="30.7109375" style="37" customWidth="1"/>
    <col min="2" max="2" width="20.7109375" style="9" customWidth="1"/>
    <col min="3" max="12" width="20.7109375" style="26" customWidth="1"/>
    <col min="13" max="13" width="20.7109375" style="9" customWidth="1"/>
    <col min="14" max="34" width="15.7109375" style="25" customWidth="1"/>
    <col min="35" max="35" width="20.7109375" style="26" customWidth="1"/>
    <col min="36" max="16384" width="9.140625" style="2"/>
  </cols>
  <sheetData>
    <row r="1" spans="1:35" ht="60" customHeight="1" x14ac:dyDescent="0.25">
      <c r="A1" s="67" t="s">
        <v>447</v>
      </c>
      <c r="B1" s="140" t="s">
        <v>452</v>
      </c>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row>
    <row r="2" spans="1:35" ht="30" customHeight="1" x14ac:dyDescent="0.25">
      <c r="A2" s="31" t="s">
        <v>441</v>
      </c>
      <c r="B2" s="136" t="s">
        <v>550</v>
      </c>
      <c r="C2" s="136"/>
      <c r="D2" s="3"/>
      <c r="E2" s="3"/>
      <c r="F2" s="3"/>
      <c r="G2" s="3"/>
      <c r="H2" s="3"/>
      <c r="I2" s="3"/>
      <c r="J2" s="3"/>
      <c r="K2" s="3"/>
      <c r="L2" s="3"/>
      <c r="M2" s="3"/>
      <c r="N2" s="3"/>
      <c r="O2" s="135"/>
      <c r="P2" s="135"/>
      <c r="Q2" s="96"/>
      <c r="R2" s="96"/>
      <c r="S2" s="96"/>
      <c r="T2" s="96"/>
      <c r="U2" s="96"/>
      <c r="V2" s="96"/>
      <c r="W2" s="96"/>
      <c r="X2" s="12"/>
      <c r="Y2" s="12"/>
      <c r="Z2" s="12"/>
      <c r="AA2" s="96"/>
      <c r="AB2" s="96"/>
      <c r="AC2" s="96"/>
      <c r="AD2" s="96"/>
      <c r="AE2" s="96"/>
      <c r="AF2" s="96"/>
      <c r="AG2" s="96"/>
      <c r="AH2" s="12"/>
      <c r="AI2" s="12"/>
    </row>
    <row r="3" spans="1:35" ht="30" customHeight="1" x14ac:dyDescent="0.25">
      <c r="A3" s="31" t="s">
        <v>448</v>
      </c>
      <c r="B3" s="137" t="str">
        <f>("br.linkedin.com/in/brunocandea/en")</f>
        <v>br.linkedin.com/in/brunocandea/en</v>
      </c>
      <c r="C3" s="137"/>
      <c r="D3" s="12"/>
      <c r="E3" s="12"/>
      <c r="F3" s="96"/>
      <c r="G3" s="96"/>
      <c r="H3" s="96"/>
      <c r="I3" s="96"/>
      <c r="J3" s="96"/>
      <c r="K3" s="96"/>
      <c r="L3" s="96"/>
      <c r="M3" s="30"/>
      <c r="N3" s="30"/>
      <c r="O3" s="12"/>
      <c r="P3" s="12"/>
      <c r="Q3" s="96"/>
      <c r="R3" s="96"/>
      <c r="S3" s="96"/>
      <c r="T3" s="96"/>
      <c r="U3" s="96"/>
      <c r="V3" s="96"/>
      <c r="W3" s="96"/>
      <c r="X3" s="12"/>
      <c r="Y3" s="12"/>
      <c r="Z3" s="12"/>
      <c r="AA3" s="96"/>
      <c r="AB3" s="96"/>
      <c r="AC3" s="96"/>
      <c r="AD3" s="96"/>
      <c r="AE3" s="96"/>
      <c r="AF3" s="96"/>
      <c r="AG3" s="96"/>
      <c r="AH3" s="12"/>
      <c r="AI3" s="12"/>
    </row>
    <row r="4" spans="1:35" ht="30" customHeight="1" x14ac:dyDescent="0.25">
      <c r="A4" s="31" t="s">
        <v>449</v>
      </c>
      <c r="B4" s="152" t="s">
        <v>551</v>
      </c>
      <c r="C4" s="138"/>
      <c r="D4" s="62"/>
      <c r="E4" s="12"/>
      <c r="F4" s="96"/>
      <c r="G4" s="96"/>
      <c r="H4" s="96"/>
      <c r="I4" s="96"/>
      <c r="J4" s="96"/>
      <c r="K4" s="96"/>
      <c r="L4" s="96"/>
      <c r="M4" s="30"/>
      <c r="N4" s="30"/>
      <c r="O4" s="12"/>
      <c r="P4" s="12"/>
      <c r="Q4" s="96"/>
      <c r="R4" s="96"/>
      <c r="S4" s="96"/>
      <c r="T4" s="96"/>
      <c r="U4" s="96"/>
      <c r="V4" s="96"/>
      <c r="W4" s="96"/>
      <c r="X4" s="12"/>
      <c r="Y4" s="12"/>
      <c r="Z4" s="12"/>
      <c r="AA4" s="96"/>
      <c r="AB4" s="96"/>
      <c r="AC4" s="96"/>
      <c r="AD4" s="96"/>
      <c r="AE4" s="96"/>
      <c r="AF4" s="96"/>
      <c r="AG4" s="96"/>
      <c r="AH4" s="12"/>
      <c r="AI4" s="12"/>
    </row>
    <row r="5" spans="1:35" s="6" customFormat="1" ht="20.100000000000001" customHeight="1" x14ac:dyDescent="0.25">
      <c r="A5" s="32"/>
      <c r="B5" s="10"/>
      <c r="C5" s="17"/>
      <c r="D5"/>
      <c r="E5" s="17"/>
      <c r="F5" s="17"/>
      <c r="G5" s="17"/>
      <c r="H5" s="17"/>
      <c r="I5" s="17"/>
      <c r="J5" s="17"/>
      <c r="K5" s="17"/>
      <c r="L5" s="17"/>
      <c r="M5" s="10"/>
      <c r="N5" s="10"/>
      <c r="O5" s="10"/>
      <c r="P5" s="10"/>
      <c r="Q5" s="10"/>
      <c r="R5" s="10"/>
      <c r="S5" s="10"/>
      <c r="T5" s="10"/>
      <c r="U5" s="10"/>
      <c r="V5" s="10"/>
      <c r="W5" s="10"/>
      <c r="X5" s="10"/>
      <c r="Y5" s="10"/>
      <c r="Z5" s="10"/>
      <c r="AA5" s="10"/>
      <c r="AB5" s="10"/>
      <c r="AC5" s="10"/>
      <c r="AD5" s="10"/>
      <c r="AE5" s="10"/>
      <c r="AF5" s="10"/>
      <c r="AG5" s="10"/>
      <c r="AH5" s="10"/>
      <c r="AI5" s="17"/>
    </row>
    <row r="6" spans="1:35" s="9" customFormat="1" ht="45.75" customHeight="1" x14ac:dyDescent="0.25">
      <c r="A6" s="33" t="s">
        <v>446</v>
      </c>
      <c r="B6" s="14" t="s">
        <v>415</v>
      </c>
      <c r="C6" s="141" t="s">
        <v>440</v>
      </c>
      <c r="D6" s="142"/>
      <c r="E6" s="142"/>
      <c r="F6" s="142"/>
      <c r="G6" s="142"/>
      <c r="H6" s="142"/>
      <c r="I6" s="142"/>
      <c r="J6" s="142"/>
      <c r="K6" s="142"/>
      <c r="L6" s="143"/>
      <c r="M6" s="13" t="s">
        <v>439</v>
      </c>
      <c r="N6" s="147" t="s">
        <v>437</v>
      </c>
      <c r="O6" s="148"/>
      <c r="P6" s="148"/>
      <c r="Q6" s="148"/>
      <c r="R6" s="148"/>
      <c r="S6" s="148"/>
      <c r="T6" s="148"/>
      <c r="U6" s="148"/>
      <c r="V6" s="148"/>
      <c r="W6" s="149"/>
      <c r="X6" s="144" t="s">
        <v>438</v>
      </c>
      <c r="Y6" s="145"/>
      <c r="Z6" s="145"/>
      <c r="AA6" s="145"/>
      <c r="AB6" s="145"/>
      <c r="AC6" s="145"/>
      <c r="AD6" s="145"/>
      <c r="AE6" s="145"/>
      <c r="AF6" s="145"/>
      <c r="AG6" s="146"/>
      <c r="AH6" s="15" t="s">
        <v>443</v>
      </c>
      <c r="AI6" s="15" t="s">
        <v>442</v>
      </c>
    </row>
    <row r="7" spans="1:35" s="6" customFormat="1" ht="6.95" customHeight="1" x14ac:dyDescent="0.25">
      <c r="A7" s="34"/>
      <c r="B7" s="5"/>
      <c r="C7" s="17"/>
      <c r="D7" s="17"/>
      <c r="E7" s="17"/>
      <c r="F7" s="17"/>
      <c r="G7" s="17"/>
      <c r="H7" s="17"/>
      <c r="I7" s="17"/>
      <c r="J7" s="17"/>
      <c r="K7" s="17"/>
      <c r="L7" s="17"/>
      <c r="M7" s="10"/>
      <c r="N7" s="5"/>
      <c r="O7" s="5"/>
      <c r="P7" s="5"/>
      <c r="Q7" s="5"/>
      <c r="R7" s="5"/>
      <c r="S7" s="5"/>
      <c r="T7" s="5"/>
      <c r="U7" s="5"/>
      <c r="V7" s="5"/>
      <c r="W7" s="5"/>
      <c r="X7" s="8"/>
      <c r="Y7" s="8"/>
      <c r="Z7" s="8"/>
      <c r="AA7" s="8"/>
      <c r="AB7" s="8"/>
      <c r="AC7" s="8"/>
      <c r="AD7" s="8"/>
      <c r="AE7" s="8"/>
      <c r="AF7" s="8"/>
      <c r="AG7" s="8"/>
      <c r="AH7" s="8"/>
      <c r="AI7" s="17"/>
    </row>
    <row r="8" spans="1:35" ht="28.5" customHeight="1" x14ac:dyDescent="0.25">
      <c r="A8" s="68" t="s">
        <v>445</v>
      </c>
      <c r="B8" s="69">
        <f>COUNTA(B12:B208)</f>
        <v>197</v>
      </c>
      <c r="C8" s="70">
        <f t="shared" ref="C8:AI8" si="0">COUNT(C12:C208)</f>
        <v>196</v>
      </c>
      <c r="D8" s="70">
        <f t="shared" si="0"/>
        <v>196</v>
      </c>
      <c r="E8" s="70">
        <f t="shared" si="0"/>
        <v>197</v>
      </c>
      <c r="F8" s="70">
        <f t="shared" si="0"/>
        <v>197</v>
      </c>
      <c r="G8" s="70">
        <f t="shared" si="0"/>
        <v>197</v>
      </c>
      <c r="H8" s="70">
        <f t="shared" si="0"/>
        <v>197</v>
      </c>
      <c r="I8" s="70">
        <f t="shared" si="0"/>
        <v>194</v>
      </c>
      <c r="J8" s="70">
        <f t="shared" si="0"/>
        <v>193</v>
      </c>
      <c r="K8" s="70">
        <f t="shared" si="0"/>
        <v>184</v>
      </c>
      <c r="L8" s="70">
        <f t="shared" si="0"/>
        <v>169</v>
      </c>
      <c r="M8" s="71">
        <f t="shared" si="0"/>
        <v>197</v>
      </c>
      <c r="N8" s="70">
        <f t="shared" si="0"/>
        <v>109</v>
      </c>
      <c r="O8" s="70">
        <f t="shared" si="0"/>
        <v>109</v>
      </c>
      <c r="P8" s="70">
        <f t="shared" si="0"/>
        <v>120</v>
      </c>
      <c r="Q8" s="70">
        <f t="shared" si="0"/>
        <v>115</v>
      </c>
      <c r="R8" s="70">
        <f t="shared" si="0"/>
        <v>121</v>
      </c>
      <c r="S8" s="70">
        <f t="shared" si="0"/>
        <v>108</v>
      </c>
      <c r="T8" s="70">
        <f t="shared" si="0"/>
        <v>87</v>
      </c>
      <c r="U8" s="70">
        <f t="shared" si="0"/>
        <v>62</v>
      </c>
      <c r="V8" s="70">
        <f t="shared" si="0"/>
        <v>32</v>
      </c>
      <c r="W8" s="70">
        <f t="shared" si="0"/>
        <v>0</v>
      </c>
      <c r="X8" s="72">
        <f t="shared" si="0"/>
        <v>109</v>
      </c>
      <c r="Y8" s="70">
        <f t="shared" si="0"/>
        <v>109</v>
      </c>
      <c r="Z8" s="70">
        <f t="shared" si="0"/>
        <v>120</v>
      </c>
      <c r="AA8" s="70">
        <f t="shared" si="0"/>
        <v>115</v>
      </c>
      <c r="AB8" s="70">
        <f t="shared" si="0"/>
        <v>121</v>
      </c>
      <c r="AC8" s="70">
        <f t="shared" si="0"/>
        <v>108</v>
      </c>
      <c r="AD8" s="70">
        <f t="shared" si="0"/>
        <v>87</v>
      </c>
      <c r="AE8" s="70">
        <f t="shared" si="0"/>
        <v>62</v>
      </c>
      <c r="AF8" s="70">
        <f t="shared" si="0"/>
        <v>32</v>
      </c>
      <c r="AG8" s="73">
        <f t="shared" si="0"/>
        <v>0</v>
      </c>
      <c r="AH8" s="71">
        <f t="shared" si="0"/>
        <v>164</v>
      </c>
      <c r="AI8" s="73">
        <f t="shared" si="0"/>
        <v>164</v>
      </c>
    </row>
    <row r="9" spans="1:35" s="6" customFormat="1" ht="6.95" customHeight="1" x14ac:dyDescent="0.25">
      <c r="A9" s="35"/>
      <c r="B9" s="4"/>
      <c r="C9" s="17"/>
      <c r="D9" s="17"/>
      <c r="E9" s="17"/>
      <c r="F9" s="17"/>
      <c r="G9" s="17"/>
      <c r="H9" s="17"/>
      <c r="I9" s="17"/>
      <c r="J9" s="17"/>
      <c r="K9" s="17"/>
      <c r="L9" s="17"/>
      <c r="M9" s="10"/>
      <c r="N9" s="7"/>
      <c r="O9" s="7"/>
      <c r="P9" s="7"/>
      <c r="Q9" s="7"/>
      <c r="R9" s="7"/>
      <c r="S9" s="7"/>
      <c r="T9" s="7"/>
      <c r="U9" s="7"/>
      <c r="V9" s="7"/>
      <c r="W9" s="7"/>
      <c r="X9" s="7"/>
      <c r="Y9" s="7"/>
      <c r="Z9" s="7"/>
      <c r="AA9" s="7"/>
      <c r="AB9" s="7"/>
      <c r="AC9" s="7"/>
      <c r="AD9" s="7"/>
      <c r="AE9" s="7"/>
      <c r="AF9" s="7"/>
      <c r="AG9" s="7"/>
      <c r="AH9" s="7"/>
      <c r="AI9" s="17"/>
    </row>
    <row r="10" spans="1:35" ht="30" customHeight="1" x14ac:dyDescent="0.25">
      <c r="A10" s="46" t="s">
        <v>300</v>
      </c>
      <c r="B10" s="47"/>
      <c r="C10" s="43">
        <v>2006</v>
      </c>
      <c r="D10" s="40">
        <v>2007</v>
      </c>
      <c r="E10" s="40">
        <v>2008</v>
      </c>
      <c r="F10" s="40">
        <v>2009</v>
      </c>
      <c r="G10" s="40">
        <v>2010</v>
      </c>
      <c r="H10" s="40">
        <v>2011</v>
      </c>
      <c r="I10" s="40">
        <v>2012</v>
      </c>
      <c r="J10" s="40">
        <v>2013</v>
      </c>
      <c r="K10" s="40">
        <v>2014</v>
      </c>
      <c r="L10" s="44">
        <v>2015</v>
      </c>
      <c r="M10" s="45" t="s">
        <v>435</v>
      </c>
      <c r="N10" s="43">
        <v>2006</v>
      </c>
      <c r="O10" s="40">
        <v>2007</v>
      </c>
      <c r="P10" s="40">
        <v>2008</v>
      </c>
      <c r="Q10" s="40">
        <v>2009</v>
      </c>
      <c r="R10" s="40">
        <v>2010</v>
      </c>
      <c r="S10" s="40">
        <v>2011</v>
      </c>
      <c r="T10" s="40">
        <v>2012</v>
      </c>
      <c r="U10" s="40">
        <v>2013</v>
      </c>
      <c r="V10" s="40">
        <v>2014</v>
      </c>
      <c r="W10" s="44">
        <v>2015</v>
      </c>
      <c r="X10" s="43">
        <v>2006</v>
      </c>
      <c r="Y10" s="40">
        <v>2007</v>
      </c>
      <c r="Z10" s="40">
        <v>2008</v>
      </c>
      <c r="AA10" s="40">
        <v>2009</v>
      </c>
      <c r="AB10" s="40">
        <v>2010</v>
      </c>
      <c r="AC10" s="40">
        <v>2011</v>
      </c>
      <c r="AD10" s="40">
        <v>2012</v>
      </c>
      <c r="AE10" s="40">
        <v>2013</v>
      </c>
      <c r="AF10" s="40">
        <v>2014</v>
      </c>
      <c r="AG10" s="44">
        <v>2015</v>
      </c>
      <c r="AH10" s="41" t="s">
        <v>436</v>
      </c>
      <c r="AI10" s="42" t="s">
        <v>444</v>
      </c>
    </row>
    <row r="11" spans="1:35" s="6" customFormat="1" ht="6.95" customHeight="1" x14ac:dyDescent="0.25">
      <c r="A11" s="32"/>
      <c r="B11" s="10"/>
      <c r="C11" s="18"/>
      <c r="D11" s="18"/>
      <c r="E11" s="18"/>
      <c r="F11" s="18"/>
      <c r="G11" s="18"/>
      <c r="H11" s="18"/>
      <c r="I11" s="18"/>
      <c r="J11" s="18"/>
      <c r="K11" s="18"/>
      <c r="L11" s="18"/>
      <c r="M11" s="1"/>
      <c r="N11" s="19"/>
      <c r="O11" s="19"/>
      <c r="P11" s="19"/>
      <c r="Q11" s="19"/>
      <c r="R11" s="19"/>
      <c r="S11" s="19"/>
      <c r="T11" s="19"/>
      <c r="U11" s="19"/>
      <c r="V11" s="19"/>
      <c r="W11" s="19"/>
      <c r="X11" s="19"/>
      <c r="Y11" s="19"/>
      <c r="Z11" s="19"/>
      <c r="AA11" s="19"/>
      <c r="AB11" s="19"/>
      <c r="AC11" s="19"/>
      <c r="AD11" s="19"/>
      <c r="AE11" s="19"/>
      <c r="AF11" s="19"/>
      <c r="AG11" s="19"/>
      <c r="AH11" s="19"/>
      <c r="AI11" s="18"/>
    </row>
    <row r="12" spans="1:35" ht="20.100000000000001" customHeight="1" x14ac:dyDescent="0.25">
      <c r="A12" s="36" t="s">
        <v>334</v>
      </c>
      <c r="B12" s="11" t="s">
        <v>254</v>
      </c>
      <c r="C12" s="20">
        <v>7057598406.61553</v>
      </c>
      <c r="D12" s="21">
        <v>9843842455.4832268</v>
      </c>
      <c r="E12" s="21">
        <v>10190529882.487797</v>
      </c>
      <c r="F12" s="21">
        <v>12486943505.738142</v>
      </c>
      <c r="G12" s="21">
        <v>15936800636.248709</v>
      </c>
      <c r="H12" s="21">
        <v>17930239399.814899</v>
      </c>
      <c r="I12" s="21">
        <v>20536542736.729668</v>
      </c>
      <c r="J12" s="21">
        <v>20046334303.966091</v>
      </c>
      <c r="K12" s="21">
        <v>20050189881.665878</v>
      </c>
      <c r="L12" s="22">
        <v>19199437988.802254</v>
      </c>
      <c r="M12" s="23">
        <f>IF(SUM(C12:L12)=0,"",(SUM(C12:L12))/(COUNT(C12:L12)))</f>
        <v>15327845919.755222</v>
      </c>
      <c r="N12" s="24" t="s">
        <v>450</v>
      </c>
      <c r="O12" s="24" t="s">
        <v>450</v>
      </c>
      <c r="P12" s="24" t="s">
        <v>450</v>
      </c>
      <c r="Q12" s="24" t="s">
        <v>450</v>
      </c>
      <c r="R12" s="24">
        <v>4.5111600000000003</v>
      </c>
      <c r="S12" s="24">
        <v>4.0879099999999999</v>
      </c>
      <c r="T12" s="24">
        <v>3.12561</v>
      </c>
      <c r="U12" s="24">
        <v>4.5774699999999999</v>
      </c>
      <c r="V12" s="24">
        <v>4.6191000000000004</v>
      </c>
      <c r="W12" s="24" t="s">
        <v>450</v>
      </c>
      <c r="X12" s="27" t="str">
        <f>IF(COUNT(N12)=1,N12/100,"")</f>
        <v/>
      </c>
      <c r="Y12" s="24" t="str">
        <f t="shared" ref="Y12:AG12" si="1">IF(COUNT(O12)=1,O12/100,"")</f>
        <v/>
      </c>
      <c r="Z12" s="24" t="str">
        <f t="shared" si="1"/>
        <v/>
      </c>
      <c r="AA12" s="24" t="str">
        <f t="shared" si="1"/>
        <v/>
      </c>
      <c r="AB12" s="24">
        <f t="shared" si="1"/>
        <v>4.5111600000000002E-2</v>
      </c>
      <c r="AC12" s="24">
        <f t="shared" si="1"/>
        <v>4.0879100000000002E-2</v>
      </c>
      <c r="AD12" s="24">
        <f t="shared" si="1"/>
        <v>3.1256100000000002E-2</v>
      </c>
      <c r="AE12" s="24">
        <f t="shared" si="1"/>
        <v>4.5774700000000001E-2</v>
      </c>
      <c r="AF12" s="24">
        <f t="shared" si="1"/>
        <v>4.6191000000000003E-2</v>
      </c>
      <c r="AG12" s="24" t="str">
        <f t="shared" si="1"/>
        <v/>
      </c>
      <c r="AH12" s="102">
        <f>IF(SUM(X12:AG12)=0,"",(SUM(X12:AG12))/(COUNT(X12:AG12)))</f>
        <v>4.1842500000000005E-2</v>
      </c>
      <c r="AI12" s="29">
        <f>IF(AH12="","",AH12*M12)</f>
        <v>641355392.89735794</v>
      </c>
    </row>
    <row r="13" spans="1:35" ht="20.100000000000001" customHeight="1" x14ac:dyDescent="0.25">
      <c r="A13" s="36" t="s">
        <v>296</v>
      </c>
      <c r="B13" s="11" t="s">
        <v>115</v>
      </c>
      <c r="C13" s="20">
        <v>8992642348.9579563</v>
      </c>
      <c r="D13" s="21">
        <v>10701011896.7708</v>
      </c>
      <c r="E13" s="21">
        <v>12881352687.777283</v>
      </c>
      <c r="F13" s="21">
        <v>12044212903.816774</v>
      </c>
      <c r="G13" s="21">
        <v>11926953258.916031</v>
      </c>
      <c r="H13" s="21">
        <v>12890867538.530153</v>
      </c>
      <c r="I13" s="21">
        <v>12319784787.298746</v>
      </c>
      <c r="J13" s="21">
        <v>12781029643.593611</v>
      </c>
      <c r="K13" s="21">
        <v>13277963807.082344</v>
      </c>
      <c r="L13" s="22">
        <v>11455595709.141256</v>
      </c>
      <c r="M13" s="23">
        <f t="shared" ref="M13:M76" si="2">IF(SUM(C13:L13)=0,"",(SUM(C13:L13))/(COUNT(C13:L13)))</f>
        <v>11927141458.188496</v>
      </c>
      <c r="N13" s="24">
        <v>3.1088200000000001</v>
      </c>
      <c r="O13" s="24">
        <v>3.2686799999999998</v>
      </c>
      <c r="P13" s="24" t="s">
        <v>450</v>
      </c>
      <c r="Q13" s="24" t="s">
        <v>450</v>
      </c>
      <c r="R13" s="24" t="s">
        <v>450</v>
      </c>
      <c r="S13" s="24" t="s">
        <v>450</v>
      </c>
      <c r="T13" s="24" t="s">
        <v>450</v>
      </c>
      <c r="U13" s="24">
        <v>3.5008300000000001</v>
      </c>
      <c r="V13" s="24" t="s">
        <v>450</v>
      </c>
      <c r="W13" s="24" t="s">
        <v>450</v>
      </c>
      <c r="X13" s="27">
        <f t="shared" ref="X13:X76" si="3">IF(COUNT(N13)=1,N13/100,"")</f>
        <v>3.10882E-2</v>
      </c>
      <c r="Y13" s="24">
        <f t="shared" ref="Y13:Y76" si="4">IF(COUNT(O13)=1,O13/100,"")</f>
        <v>3.2686799999999995E-2</v>
      </c>
      <c r="Z13" s="24" t="str">
        <f t="shared" ref="Z13:Z76" si="5">IF(COUNT(P13)=1,P13/100,"")</f>
        <v/>
      </c>
      <c r="AA13" s="24" t="str">
        <f t="shared" ref="AA13:AA76" si="6">IF(COUNT(Q13)=1,Q13/100,"")</f>
        <v/>
      </c>
      <c r="AB13" s="24" t="str">
        <f t="shared" ref="AB13:AB76" si="7">IF(COUNT(R13)=1,R13/100,"")</f>
        <v/>
      </c>
      <c r="AC13" s="24" t="str">
        <f t="shared" ref="AC13:AC76" si="8">IF(COUNT(S13)=1,S13/100,"")</f>
        <v/>
      </c>
      <c r="AD13" s="24" t="str">
        <f t="shared" ref="AD13:AD76" si="9">IF(COUNT(T13)=1,T13/100,"")</f>
        <v/>
      </c>
      <c r="AE13" s="24">
        <f t="shared" ref="AE13:AE76" si="10">IF(COUNT(U13)=1,U13/100,"")</f>
        <v>3.5008299999999999E-2</v>
      </c>
      <c r="AF13" s="24" t="str">
        <f t="shared" ref="AF13:AF76" si="11">IF(COUNT(V13)=1,V13/100,"")</f>
        <v/>
      </c>
      <c r="AG13" s="24" t="str">
        <f t="shared" ref="AG13:AG76" si="12">IF(COUNT(W13)=1,W13/100,"")</f>
        <v/>
      </c>
      <c r="AH13" s="102">
        <f t="shared" ref="AH13:AH76" si="13">IF(SUM(X13:AG13)=0,"",(SUM(X13:AG13))/(COUNT(X13:AG13)))</f>
        <v>3.2927766666666664E-2</v>
      </c>
      <c r="AI13" s="29">
        <f t="shared" ref="AI13:AI76" si="14">IF(AH13="","",AH13*M13)</f>
        <v>392734130.93555719</v>
      </c>
    </row>
    <row r="14" spans="1:35" ht="20.100000000000001" customHeight="1" x14ac:dyDescent="0.25">
      <c r="A14" s="36" t="s">
        <v>136</v>
      </c>
      <c r="B14" s="11" t="s">
        <v>248</v>
      </c>
      <c r="C14" s="20">
        <v>117027304787.83591</v>
      </c>
      <c r="D14" s="21">
        <v>134977088396.41866</v>
      </c>
      <c r="E14" s="21">
        <v>171000692134.74792</v>
      </c>
      <c r="F14" s="21">
        <v>137211039899.56969</v>
      </c>
      <c r="G14" s="21">
        <v>161207268840.91092</v>
      </c>
      <c r="H14" s="21">
        <v>200013050828.17026</v>
      </c>
      <c r="I14" s="21">
        <v>209047389599.66983</v>
      </c>
      <c r="J14" s="21">
        <v>209703529364.33142</v>
      </c>
      <c r="K14" s="21">
        <v>213518488688.11978</v>
      </c>
      <c r="L14" s="22">
        <v>166838617796.55463</v>
      </c>
      <c r="M14" s="23">
        <f t="shared" si="2"/>
        <v>172054447033.63293</v>
      </c>
      <c r="N14" s="24" t="s">
        <v>450</v>
      </c>
      <c r="O14" s="24" t="s">
        <v>450</v>
      </c>
      <c r="P14" s="24">
        <v>4.3370199999999999</v>
      </c>
      <c r="Q14" s="24" t="s">
        <v>450</v>
      </c>
      <c r="R14" s="24" t="s">
        <v>450</v>
      </c>
      <c r="S14" s="24" t="s">
        <v>450</v>
      </c>
      <c r="T14" s="24" t="s">
        <v>450</v>
      </c>
      <c r="U14" s="24" t="s">
        <v>450</v>
      </c>
      <c r="V14" s="24" t="s">
        <v>450</v>
      </c>
      <c r="W14" s="24" t="s">
        <v>450</v>
      </c>
      <c r="X14" s="27" t="str">
        <f t="shared" si="3"/>
        <v/>
      </c>
      <c r="Y14" s="24" t="str">
        <f t="shared" si="4"/>
        <v/>
      </c>
      <c r="Z14" s="24">
        <f t="shared" si="5"/>
        <v>4.3370199999999998E-2</v>
      </c>
      <c r="AA14" s="24" t="str">
        <f t="shared" si="6"/>
        <v/>
      </c>
      <c r="AB14" s="24" t="str">
        <f t="shared" si="7"/>
        <v/>
      </c>
      <c r="AC14" s="24" t="str">
        <f t="shared" si="8"/>
        <v/>
      </c>
      <c r="AD14" s="24" t="str">
        <f t="shared" si="9"/>
        <v/>
      </c>
      <c r="AE14" s="24" t="str">
        <f t="shared" si="10"/>
        <v/>
      </c>
      <c r="AF14" s="24" t="str">
        <f t="shared" si="11"/>
        <v/>
      </c>
      <c r="AG14" s="24" t="str">
        <f t="shared" si="12"/>
        <v/>
      </c>
      <c r="AH14" s="102">
        <f t="shared" si="13"/>
        <v>4.3370199999999998E-2</v>
      </c>
      <c r="AI14" s="29">
        <f t="shared" si="14"/>
        <v>7462035778.7380667</v>
      </c>
    </row>
    <row r="15" spans="1:35" ht="20.100000000000001" customHeight="1" x14ac:dyDescent="0.25">
      <c r="A15" s="36" t="s">
        <v>298</v>
      </c>
      <c r="B15" s="11" t="s">
        <v>150</v>
      </c>
      <c r="C15" s="20">
        <v>3536451645.5643101</v>
      </c>
      <c r="D15" s="21">
        <v>4010785102.0512905</v>
      </c>
      <c r="E15" s="21">
        <v>4001349339.5705252</v>
      </c>
      <c r="F15" s="21">
        <v>3649863492.5242624</v>
      </c>
      <c r="G15" s="21">
        <v>3346317328.5246129</v>
      </c>
      <c r="H15" s="21">
        <v>3427235708.643261</v>
      </c>
      <c r="I15" s="21">
        <v>3146177740.6366954</v>
      </c>
      <c r="J15" s="21">
        <v>3249100666.8710241</v>
      </c>
      <c r="K15" s="21" t="s">
        <v>450</v>
      </c>
      <c r="L15" s="22" t="s">
        <v>450</v>
      </c>
      <c r="M15" s="23">
        <f t="shared" si="2"/>
        <v>3545910128.0482478</v>
      </c>
      <c r="N15" s="24">
        <v>2.1939899999999999</v>
      </c>
      <c r="O15" s="24">
        <v>2.0740500000000002</v>
      </c>
      <c r="P15" s="24">
        <v>2.9345699999999999</v>
      </c>
      <c r="Q15" s="24">
        <v>3.1638700000000002</v>
      </c>
      <c r="R15" s="24">
        <v>3.0657999999999999</v>
      </c>
      <c r="S15" s="24">
        <v>3.15889</v>
      </c>
      <c r="T15" s="24" t="s">
        <v>450</v>
      </c>
      <c r="U15" s="24">
        <v>2.46258</v>
      </c>
      <c r="V15" s="24" t="s">
        <v>450</v>
      </c>
      <c r="W15" s="24" t="s">
        <v>450</v>
      </c>
      <c r="X15" s="27">
        <f t="shared" si="3"/>
        <v>2.1939899999999998E-2</v>
      </c>
      <c r="Y15" s="24">
        <f t="shared" si="4"/>
        <v>2.0740500000000002E-2</v>
      </c>
      <c r="Z15" s="24">
        <f t="shared" si="5"/>
        <v>2.9345699999999999E-2</v>
      </c>
      <c r="AA15" s="24">
        <f t="shared" si="6"/>
        <v>3.1638699999999999E-2</v>
      </c>
      <c r="AB15" s="24">
        <f t="shared" si="7"/>
        <v>3.0657999999999998E-2</v>
      </c>
      <c r="AC15" s="24">
        <f t="shared" si="8"/>
        <v>3.1588900000000003E-2</v>
      </c>
      <c r="AD15" s="24" t="str">
        <f t="shared" si="9"/>
        <v/>
      </c>
      <c r="AE15" s="24">
        <f t="shared" si="10"/>
        <v>2.46258E-2</v>
      </c>
      <c r="AF15" s="24" t="str">
        <f t="shared" si="11"/>
        <v/>
      </c>
      <c r="AG15" s="24" t="str">
        <f t="shared" si="12"/>
        <v/>
      </c>
      <c r="AH15" s="102">
        <f t="shared" si="13"/>
        <v>2.7219642857142855E-2</v>
      </c>
      <c r="AI15" s="29">
        <f t="shared" si="14"/>
        <v>96518407.288998991</v>
      </c>
    </row>
    <row r="16" spans="1:35" ht="20.100000000000001" customHeight="1" x14ac:dyDescent="0.25">
      <c r="A16" s="36" t="s">
        <v>31</v>
      </c>
      <c r="B16" s="11" t="s">
        <v>275</v>
      </c>
      <c r="C16" s="20">
        <v>41789478661.309647</v>
      </c>
      <c r="D16" s="21">
        <v>60448921272.232582</v>
      </c>
      <c r="E16" s="21">
        <v>84178032716.097092</v>
      </c>
      <c r="F16" s="21">
        <v>75492384801.369492</v>
      </c>
      <c r="G16" s="21">
        <v>82470913120.731369</v>
      </c>
      <c r="H16" s="21">
        <v>104115923082.73726</v>
      </c>
      <c r="I16" s="21">
        <v>115398371427.67314</v>
      </c>
      <c r="J16" s="21">
        <v>124912063308.20166</v>
      </c>
      <c r="K16" s="21">
        <v>126775134686.43695</v>
      </c>
      <c r="L16" s="22">
        <v>102643104696.20784</v>
      </c>
      <c r="M16" s="23">
        <f t="shared" si="2"/>
        <v>91822432777.299713</v>
      </c>
      <c r="N16" s="24">
        <v>2.8596900000000001</v>
      </c>
      <c r="O16" s="24" t="s">
        <v>450</v>
      </c>
      <c r="P16" s="24" t="s">
        <v>450</v>
      </c>
      <c r="Q16" s="24" t="s">
        <v>450</v>
      </c>
      <c r="R16" s="24">
        <v>3.4764400000000002</v>
      </c>
      <c r="S16" s="24" t="s">
        <v>450</v>
      </c>
      <c r="T16" s="24" t="s">
        <v>450</v>
      </c>
      <c r="U16" s="24" t="s">
        <v>450</v>
      </c>
      <c r="V16" s="24" t="s">
        <v>450</v>
      </c>
      <c r="W16" s="24" t="s">
        <v>450</v>
      </c>
      <c r="X16" s="27">
        <f t="shared" si="3"/>
        <v>2.8596900000000001E-2</v>
      </c>
      <c r="Y16" s="24" t="str">
        <f t="shared" si="4"/>
        <v/>
      </c>
      <c r="Z16" s="24" t="str">
        <f t="shared" si="5"/>
        <v/>
      </c>
      <c r="AA16" s="24" t="str">
        <f t="shared" si="6"/>
        <v/>
      </c>
      <c r="AB16" s="24">
        <f t="shared" si="7"/>
        <v>3.4764400000000001E-2</v>
      </c>
      <c r="AC16" s="24" t="str">
        <f t="shared" si="8"/>
        <v/>
      </c>
      <c r="AD16" s="24" t="str">
        <f t="shared" si="9"/>
        <v/>
      </c>
      <c r="AE16" s="24" t="str">
        <f t="shared" si="10"/>
        <v/>
      </c>
      <c r="AF16" s="24" t="str">
        <f t="shared" si="11"/>
        <v/>
      </c>
      <c r="AG16" s="24" t="str">
        <f t="shared" si="12"/>
        <v/>
      </c>
      <c r="AH16" s="102">
        <f t="shared" si="13"/>
        <v>3.1680650000000005E-2</v>
      </c>
      <c r="AI16" s="29">
        <f t="shared" si="14"/>
        <v>2908994354.9661608</v>
      </c>
    </row>
    <row r="17" spans="1:35" ht="20.100000000000001" customHeight="1" x14ac:dyDescent="0.25">
      <c r="A17" s="36" t="s">
        <v>157</v>
      </c>
      <c r="B17" s="11" t="s">
        <v>152</v>
      </c>
      <c r="C17" s="20">
        <v>1135143592.5925925</v>
      </c>
      <c r="D17" s="21">
        <v>1289254333.3333333</v>
      </c>
      <c r="E17" s="21">
        <v>1347349851.8518517</v>
      </c>
      <c r="F17" s="21">
        <v>1206410370.3703704</v>
      </c>
      <c r="G17" s="21">
        <v>1135539037.0370369</v>
      </c>
      <c r="H17" s="21">
        <v>1129918370.3703701</v>
      </c>
      <c r="I17" s="21">
        <v>1204713111.1111109</v>
      </c>
      <c r="J17" s="21">
        <v>1200587518.5185184</v>
      </c>
      <c r="K17" s="21">
        <v>1220976000</v>
      </c>
      <c r="L17" s="22">
        <v>1297285370.3703704</v>
      </c>
      <c r="M17" s="23">
        <f t="shared" si="2"/>
        <v>1216717755.5555556</v>
      </c>
      <c r="N17" s="24" t="s">
        <v>450</v>
      </c>
      <c r="O17" s="24" t="s">
        <v>450</v>
      </c>
      <c r="P17" s="24" t="s">
        <v>450</v>
      </c>
      <c r="Q17" s="24">
        <v>2.5544699999999998</v>
      </c>
      <c r="R17" s="24" t="s">
        <v>450</v>
      </c>
      <c r="S17" s="24" t="s">
        <v>450</v>
      </c>
      <c r="T17" s="24" t="s">
        <v>450</v>
      </c>
      <c r="U17" s="24" t="s">
        <v>450</v>
      </c>
      <c r="V17" s="24" t="s">
        <v>450</v>
      </c>
      <c r="W17" s="24" t="s">
        <v>450</v>
      </c>
      <c r="X17" s="27" t="str">
        <f t="shared" si="3"/>
        <v/>
      </c>
      <c r="Y17" s="24" t="str">
        <f t="shared" si="4"/>
        <v/>
      </c>
      <c r="Z17" s="24" t="str">
        <f t="shared" si="5"/>
        <v/>
      </c>
      <c r="AA17" s="24">
        <f t="shared" si="6"/>
        <v>2.5544699999999997E-2</v>
      </c>
      <c r="AB17" s="24" t="str">
        <f t="shared" si="7"/>
        <v/>
      </c>
      <c r="AC17" s="24" t="str">
        <f t="shared" si="8"/>
        <v/>
      </c>
      <c r="AD17" s="24" t="str">
        <f t="shared" si="9"/>
        <v/>
      </c>
      <c r="AE17" s="24" t="str">
        <f t="shared" si="10"/>
        <v/>
      </c>
      <c r="AF17" s="24" t="str">
        <f t="shared" si="11"/>
        <v/>
      </c>
      <c r="AG17" s="24" t="str">
        <f t="shared" si="12"/>
        <v/>
      </c>
      <c r="AH17" s="102">
        <f t="shared" si="13"/>
        <v>2.5544699999999997E-2</v>
      </c>
      <c r="AI17" s="29">
        <f t="shared" si="14"/>
        <v>31080690.050339997</v>
      </c>
    </row>
    <row r="18" spans="1:35" ht="20.100000000000001" customHeight="1" x14ac:dyDescent="0.25">
      <c r="A18" s="36" t="s">
        <v>161</v>
      </c>
      <c r="B18" s="11" t="s">
        <v>137</v>
      </c>
      <c r="C18" s="20">
        <v>262666517346.67361</v>
      </c>
      <c r="D18" s="21">
        <v>329317513142.71057</v>
      </c>
      <c r="E18" s="21">
        <v>403781994527.78564</v>
      </c>
      <c r="F18" s="21">
        <v>376627876887.77417</v>
      </c>
      <c r="G18" s="21">
        <v>461640242696.1709</v>
      </c>
      <c r="H18" s="21">
        <v>557890203658.12463</v>
      </c>
      <c r="I18" s="21">
        <v>604378456915.57947</v>
      </c>
      <c r="J18" s="21">
        <v>623932049499.49573</v>
      </c>
      <c r="K18" s="21">
        <v>548054865646.53442</v>
      </c>
      <c r="L18" s="22" t="s">
        <v>450</v>
      </c>
      <c r="M18" s="23">
        <f t="shared" si="2"/>
        <v>463143302257.87207</v>
      </c>
      <c r="N18" s="24">
        <v>3.6549900000000002</v>
      </c>
      <c r="O18" s="24">
        <v>3.89635</v>
      </c>
      <c r="P18" s="24">
        <v>4.3378199999999998</v>
      </c>
      <c r="Q18" s="24">
        <v>4.8899999999999997</v>
      </c>
      <c r="R18" s="24">
        <v>4.6063700000000001</v>
      </c>
      <c r="S18" s="24">
        <v>4.9863200000000001</v>
      </c>
      <c r="T18" s="24">
        <v>5.0990500000000001</v>
      </c>
      <c r="U18" s="24">
        <v>5.3441000000000001</v>
      </c>
      <c r="V18" s="24" t="s">
        <v>450</v>
      </c>
      <c r="W18" s="24" t="s">
        <v>450</v>
      </c>
      <c r="X18" s="27">
        <f t="shared" si="3"/>
        <v>3.6549900000000003E-2</v>
      </c>
      <c r="Y18" s="24">
        <f t="shared" si="4"/>
        <v>3.8963499999999998E-2</v>
      </c>
      <c r="Z18" s="24">
        <f t="shared" si="5"/>
        <v>4.3378199999999999E-2</v>
      </c>
      <c r="AA18" s="24">
        <f t="shared" si="6"/>
        <v>4.8899999999999999E-2</v>
      </c>
      <c r="AB18" s="24">
        <f t="shared" si="7"/>
        <v>4.6063699999999999E-2</v>
      </c>
      <c r="AC18" s="24">
        <f t="shared" si="8"/>
        <v>4.9863200000000003E-2</v>
      </c>
      <c r="AD18" s="24">
        <f t="shared" si="9"/>
        <v>5.0990500000000001E-2</v>
      </c>
      <c r="AE18" s="24">
        <f t="shared" si="10"/>
        <v>5.3441000000000002E-2</v>
      </c>
      <c r="AF18" s="24" t="str">
        <f t="shared" si="11"/>
        <v/>
      </c>
      <c r="AG18" s="24" t="str">
        <f t="shared" si="12"/>
        <v/>
      </c>
      <c r="AH18" s="102">
        <f t="shared" si="13"/>
        <v>4.6018750000000004E-2</v>
      </c>
      <c r="AI18" s="29">
        <f t="shared" si="14"/>
        <v>21313275840.779453</v>
      </c>
    </row>
    <row r="19" spans="1:35" ht="20.100000000000001" customHeight="1" x14ac:dyDescent="0.25">
      <c r="A19" s="36" t="s">
        <v>172</v>
      </c>
      <c r="B19" s="11" t="s">
        <v>104</v>
      </c>
      <c r="C19" s="20">
        <v>6384451606.1420965</v>
      </c>
      <c r="D19" s="21">
        <v>9206301700.3961945</v>
      </c>
      <c r="E19" s="21">
        <v>11662040713.875309</v>
      </c>
      <c r="F19" s="21">
        <v>8647936747.9870396</v>
      </c>
      <c r="G19" s="21">
        <v>9260284937.7978134</v>
      </c>
      <c r="H19" s="21">
        <v>10142111334.496105</v>
      </c>
      <c r="I19" s="21">
        <v>10619320048.585737</v>
      </c>
      <c r="J19" s="21">
        <v>11121465767.406683</v>
      </c>
      <c r="K19" s="21">
        <v>11644438422.98443</v>
      </c>
      <c r="L19" s="22">
        <v>10561401185.097956</v>
      </c>
      <c r="M19" s="23">
        <f t="shared" si="2"/>
        <v>9924975246.4769382</v>
      </c>
      <c r="N19" s="24">
        <v>2.71577</v>
      </c>
      <c r="O19" s="24">
        <v>3.0189400000000002</v>
      </c>
      <c r="P19" s="24">
        <v>3.1727300000000001</v>
      </c>
      <c r="Q19" s="24">
        <v>3.8407900000000001</v>
      </c>
      <c r="R19" s="24">
        <v>3.2490000000000001</v>
      </c>
      <c r="S19" s="24">
        <v>3.14385</v>
      </c>
      <c r="T19" s="24">
        <v>3.2752400000000002</v>
      </c>
      <c r="U19" s="24">
        <v>2.8255499999999998</v>
      </c>
      <c r="V19" s="24">
        <v>2.3975599999999999</v>
      </c>
      <c r="W19" s="24" t="s">
        <v>450</v>
      </c>
      <c r="X19" s="27">
        <f t="shared" si="3"/>
        <v>2.71577E-2</v>
      </c>
      <c r="Y19" s="24">
        <f t="shared" si="4"/>
        <v>3.0189400000000002E-2</v>
      </c>
      <c r="Z19" s="24">
        <f t="shared" si="5"/>
        <v>3.17273E-2</v>
      </c>
      <c r="AA19" s="24">
        <f t="shared" si="6"/>
        <v>3.8407900000000002E-2</v>
      </c>
      <c r="AB19" s="24">
        <f t="shared" si="7"/>
        <v>3.2489999999999998E-2</v>
      </c>
      <c r="AC19" s="24">
        <f t="shared" si="8"/>
        <v>3.1438500000000001E-2</v>
      </c>
      <c r="AD19" s="24">
        <f t="shared" si="9"/>
        <v>3.2752400000000001E-2</v>
      </c>
      <c r="AE19" s="24">
        <f t="shared" si="10"/>
        <v>2.8255499999999999E-2</v>
      </c>
      <c r="AF19" s="24">
        <f t="shared" si="11"/>
        <v>2.39756E-2</v>
      </c>
      <c r="AG19" s="24" t="str">
        <f t="shared" si="12"/>
        <v/>
      </c>
      <c r="AH19" s="102">
        <f t="shared" si="13"/>
        <v>3.0710477777777776E-2</v>
      </c>
      <c r="AI19" s="29">
        <f t="shared" si="14"/>
        <v>304800731.75192451</v>
      </c>
    </row>
    <row r="20" spans="1:35" ht="20.100000000000001" customHeight="1" x14ac:dyDescent="0.25">
      <c r="A20" s="36" t="s">
        <v>404</v>
      </c>
      <c r="B20" s="11" t="s">
        <v>52</v>
      </c>
      <c r="C20" s="20">
        <v>2421474860.3351955</v>
      </c>
      <c r="D20" s="21">
        <v>2623726256.9832401</v>
      </c>
      <c r="E20" s="21">
        <v>2791960893.8547487</v>
      </c>
      <c r="F20" s="21">
        <v>2498932960.8938546</v>
      </c>
      <c r="G20" s="21">
        <v>2467703910.6145253</v>
      </c>
      <c r="H20" s="21">
        <v>2584463687.1508379</v>
      </c>
      <c r="I20" s="21" t="s">
        <v>450</v>
      </c>
      <c r="J20" s="21" t="s">
        <v>450</v>
      </c>
      <c r="K20" s="21" t="s">
        <v>450</v>
      </c>
      <c r="L20" s="22" t="s">
        <v>450</v>
      </c>
      <c r="M20" s="23">
        <f t="shared" si="2"/>
        <v>2564710428.3054004</v>
      </c>
      <c r="N20" s="24" t="s">
        <v>450</v>
      </c>
      <c r="O20" s="24">
        <v>4.7991799999999998</v>
      </c>
      <c r="P20" s="24">
        <v>4.9155899999999999</v>
      </c>
      <c r="Q20" s="24">
        <v>5.9246699999999999</v>
      </c>
      <c r="R20" s="24">
        <v>6.7124899999999998</v>
      </c>
      <c r="S20" s="24">
        <v>6.0368700000000004</v>
      </c>
      <c r="T20" s="24" t="s">
        <v>450</v>
      </c>
      <c r="U20" s="24" t="s">
        <v>450</v>
      </c>
      <c r="V20" s="24" t="s">
        <v>450</v>
      </c>
      <c r="W20" s="24" t="s">
        <v>450</v>
      </c>
      <c r="X20" s="27" t="str">
        <f t="shared" si="3"/>
        <v/>
      </c>
      <c r="Y20" s="24">
        <f t="shared" si="4"/>
        <v>4.7991800000000001E-2</v>
      </c>
      <c r="Z20" s="24">
        <f t="shared" si="5"/>
        <v>4.9155900000000002E-2</v>
      </c>
      <c r="AA20" s="24">
        <f t="shared" si="6"/>
        <v>5.9246699999999999E-2</v>
      </c>
      <c r="AB20" s="24">
        <f t="shared" si="7"/>
        <v>6.7124900000000001E-2</v>
      </c>
      <c r="AC20" s="24">
        <f t="shared" si="8"/>
        <v>6.0368700000000004E-2</v>
      </c>
      <c r="AD20" s="24" t="str">
        <f t="shared" si="9"/>
        <v/>
      </c>
      <c r="AE20" s="24" t="str">
        <f t="shared" si="10"/>
        <v/>
      </c>
      <c r="AF20" s="24" t="str">
        <f t="shared" si="11"/>
        <v/>
      </c>
      <c r="AG20" s="24" t="str">
        <f t="shared" si="12"/>
        <v/>
      </c>
      <c r="AH20" s="102">
        <f t="shared" si="13"/>
        <v>5.6777599999999998E-2</v>
      </c>
      <c r="AI20" s="29">
        <f t="shared" si="14"/>
        <v>145618102.81415269</v>
      </c>
    </row>
    <row r="21" spans="1:35" ht="20.100000000000001" customHeight="1" x14ac:dyDescent="0.25">
      <c r="A21" s="36" t="s">
        <v>348</v>
      </c>
      <c r="B21" s="11" t="s">
        <v>357</v>
      </c>
      <c r="C21" s="20">
        <v>746880802635.51965</v>
      </c>
      <c r="D21" s="21">
        <v>853053309256.49683</v>
      </c>
      <c r="E21" s="21">
        <v>1054557743957.0277</v>
      </c>
      <c r="F21" s="21">
        <v>926563834486.8208</v>
      </c>
      <c r="G21" s="21">
        <v>1142250506474.0598</v>
      </c>
      <c r="H21" s="21">
        <v>1389919156068.2244</v>
      </c>
      <c r="I21" s="21">
        <v>1537477830480.5115</v>
      </c>
      <c r="J21" s="21">
        <v>1563950959269.5188</v>
      </c>
      <c r="K21" s="21">
        <v>1454675479665.8406</v>
      </c>
      <c r="L21" s="22">
        <v>1339539063150.0125</v>
      </c>
      <c r="M21" s="23">
        <f t="shared" si="2"/>
        <v>1200886868544.4031</v>
      </c>
      <c r="N21" s="24">
        <v>4.7428800000000004</v>
      </c>
      <c r="O21" s="24">
        <v>4.6590199999999999</v>
      </c>
      <c r="P21" s="24">
        <v>4.6333900000000003</v>
      </c>
      <c r="Q21" s="24">
        <v>5.0941999999999998</v>
      </c>
      <c r="R21" s="24">
        <v>5.57355</v>
      </c>
      <c r="S21" s="24">
        <v>5.1060800000000004</v>
      </c>
      <c r="T21" s="24">
        <v>4.9064100000000002</v>
      </c>
      <c r="U21" s="24" t="s">
        <v>450</v>
      </c>
      <c r="V21" s="24" t="s">
        <v>450</v>
      </c>
      <c r="W21" s="24" t="s">
        <v>450</v>
      </c>
      <c r="X21" s="27">
        <f t="shared" si="3"/>
        <v>4.7428800000000007E-2</v>
      </c>
      <c r="Y21" s="24">
        <f t="shared" si="4"/>
        <v>4.6590199999999998E-2</v>
      </c>
      <c r="Z21" s="24">
        <f t="shared" si="5"/>
        <v>4.6333900000000004E-2</v>
      </c>
      <c r="AA21" s="24">
        <f t="shared" si="6"/>
        <v>5.0942000000000001E-2</v>
      </c>
      <c r="AB21" s="24">
        <f t="shared" si="7"/>
        <v>5.57355E-2</v>
      </c>
      <c r="AC21" s="24">
        <f t="shared" si="8"/>
        <v>5.1060800000000003E-2</v>
      </c>
      <c r="AD21" s="24">
        <f t="shared" si="9"/>
        <v>4.9064099999999999E-2</v>
      </c>
      <c r="AE21" s="24" t="str">
        <f t="shared" si="10"/>
        <v/>
      </c>
      <c r="AF21" s="24" t="str">
        <f t="shared" si="11"/>
        <v/>
      </c>
      <c r="AG21" s="24" t="str">
        <f t="shared" si="12"/>
        <v/>
      </c>
      <c r="AH21" s="102">
        <f t="shared" si="13"/>
        <v>4.9593614285714287E-2</v>
      </c>
      <c r="AI21" s="29">
        <f t="shared" si="14"/>
        <v>59556320159.370399</v>
      </c>
    </row>
    <row r="22" spans="1:35" ht="20.100000000000001" customHeight="1" x14ac:dyDescent="0.25">
      <c r="A22" s="36" t="s">
        <v>206</v>
      </c>
      <c r="B22" s="11" t="s">
        <v>252</v>
      </c>
      <c r="C22" s="20">
        <v>334309371471.58447</v>
      </c>
      <c r="D22" s="21">
        <v>386458951546.67395</v>
      </c>
      <c r="E22" s="21">
        <v>427611527757.43372</v>
      </c>
      <c r="F22" s="21">
        <v>397594276187.82996</v>
      </c>
      <c r="G22" s="21">
        <v>390235099337.74835</v>
      </c>
      <c r="H22" s="21">
        <v>429010675562.96912</v>
      </c>
      <c r="I22" s="21">
        <v>407373026611.60547</v>
      </c>
      <c r="J22" s="21">
        <v>428698577647.39447</v>
      </c>
      <c r="K22" s="21">
        <v>436887543466.94971</v>
      </c>
      <c r="L22" s="22">
        <v>374055872241.32196</v>
      </c>
      <c r="M22" s="23">
        <f t="shared" si="2"/>
        <v>401223492183.15106</v>
      </c>
      <c r="N22" s="24">
        <v>5.2529300000000001</v>
      </c>
      <c r="O22" s="24">
        <v>5.1766300000000003</v>
      </c>
      <c r="P22" s="24">
        <v>5.2969799999999996</v>
      </c>
      <c r="Q22" s="24">
        <v>5.7674000000000003</v>
      </c>
      <c r="R22" s="24">
        <v>5.7332000000000001</v>
      </c>
      <c r="S22" s="24">
        <v>5.6186100000000003</v>
      </c>
      <c r="T22" s="24">
        <v>5.4506500000000004</v>
      </c>
      <c r="U22" s="24" t="s">
        <v>450</v>
      </c>
      <c r="V22" s="24" t="s">
        <v>450</v>
      </c>
      <c r="W22" s="24" t="s">
        <v>450</v>
      </c>
      <c r="X22" s="27">
        <f t="shared" si="3"/>
        <v>5.2529300000000001E-2</v>
      </c>
      <c r="Y22" s="24">
        <f t="shared" si="4"/>
        <v>5.1766300000000001E-2</v>
      </c>
      <c r="Z22" s="24">
        <f t="shared" si="5"/>
        <v>5.2969799999999997E-2</v>
      </c>
      <c r="AA22" s="24">
        <f t="shared" si="6"/>
        <v>5.7674000000000003E-2</v>
      </c>
      <c r="AB22" s="24">
        <f t="shared" si="7"/>
        <v>5.7332000000000001E-2</v>
      </c>
      <c r="AC22" s="24">
        <f t="shared" si="8"/>
        <v>5.6186100000000003E-2</v>
      </c>
      <c r="AD22" s="24">
        <f t="shared" si="9"/>
        <v>5.4506500000000006E-2</v>
      </c>
      <c r="AE22" s="24" t="str">
        <f t="shared" si="10"/>
        <v/>
      </c>
      <c r="AF22" s="24" t="str">
        <f t="shared" si="11"/>
        <v/>
      </c>
      <c r="AG22" s="24" t="str">
        <f t="shared" si="12"/>
        <v/>
      </c>
      <c r="AH22" s="102">
        <f t="shared" si="13"/>
        <v>5.4709142857142859E-2</v>
      </c>
      <c r="AI22" s="29">
        <f t="shared" si="14"/>
        <v>21950593351.489754</v>
      </c>
    </row>
    <row r="23" spans="1:35" ht="20.100000000000001" customHeight="1" x14ac:dyDescent="0.25">
      <c r="A23" s="36" t="s">
        <v>368</v>
      </c>
      <c r="B23" s="11" t="s">
        <v>146</v>
      </c>
      <c r="C23" s="20">
        <v>20983019923.886276</v>
      </c>
      <c r="D23" s="21">
        <v>33050343782.775902</v>
      </c>
      <c r="E23" s="21">
        <v>48852482960.077896</v>
      </c>
      <c r="F23" s="21">
        <v>44291490420.502617</v>
      </c>
      <c r="G23" s="21">
        <v>52902703376.105644</v>
      </c>
      <c r="H23" s="21">
        <v>65951627200.202614</v>
      </c>
      <c r="I23" s="21">
        <v>68730906313.64563</v>
      </c>
      <c r="J23" s="21">
        <v>73560484384.958572</v>
      </c>
      <c r="K23" s="21">
        <v>75198010965.191895</v>
      </c>
      <c r="L23" s="22">
        <v>53047140347.45266</v>
      </c>
      <c r="M23" s="23">
        <f t="shared" si="2"/>
        <v>53656820967.479965</v>
      </c>
      <c r="N23" s="24">
        <v>2.5555099999999999</v>
      </c>
      <c r="O23" s="24">
        <v>2.54928</v>
      </c>
      <c r="P23" s="24">
        <v>2.4409299999999998</v>
      </c>
      <c r="Q23" s="24">
        <v>3.22431</v>
      </c>
      <c r="R23" s="24">
        <v>2.7806199999999999</v>
      </c>
      <c r="S23" s="24">
        <v>2.4356399999999998</v>
      </c>
      <c r="T23" s="24">
        <v>2.0962999999999998</v>
      </c>
      <c r="U23" s="24">
        <v>2.46218</v>
      </c>
      <c r="V23" s="24" t="s">
        <v>450</v>
      </c>
      <c r="W23" s="24" t="s">
        <v>450</v>
      </c>
      <c r="X23" s="27">
        <f t="shared" si="3"/>
        <v>2.5555100000000001E-2</v>
      </c>
      <c r="Y23" s="24">
        <f t="shared" si="4"/>
        <v>2.5492799999999999E-2</v>
      </c>
      <c r="Z23" s="24">
        <f t="shared" si="5"/>
        <v>2.4409299999999998E-2</v>
      </c>
      <c r="AA23" s="24">
        <f t="shared" si="6"/>
        <v>3.2243099999999997E-2</v>
      </c>
      <c r="AB23" s="24">
        <f t="shared" si="7"/>
        <v>2.78062E-2</v>
      </c>
      <c r="AC23" s="24">
        <f t="shared" si="8"/>
        <v>2.4356399999999997E-2</v>
      </c>
      <c r="AD23" s="24">
        <f t="shared" si="9"/>
        <v>2.0962999999999999E-2</v>
      </c>
      <c r="AE23" s="24">
        <f t="shared" si="10"/>
        <v>2.4621799999999999E-2</v>
      </c>
      <c r="AF23" s="24" t="str">
        <f t="shared" si="11"/>
        <v/>
      </c>
      <c r="AG23" s="24" t="str">
        <f t="shared" si="12"/>
        <v/>
      </c>
      <c r="AH23" s="102">
        <f t="shared" si="13"/>
        <v>2.5680962500000001E-2</v>
      </c>
      <c r="AI23" s="29">
        <f t="shared" si="14"/>
        <v>1377958807.1350667</v>
      </c>
    </row>
    <row r="24" spans="1:35" ht="20.100000000000001" customHeight="1" x14ac:dyDescent="0.25">
      <c r="A24" s="36" t="s">
        <v>253</v>
      </c>
      <c r="B24" s="11" t="s">
        <v>250</v>
      </c>
      <c r="C24" s="20">
        <v>7965588000</v>
      </c>
      <c r="D24" s="21">
        <v>8318995999.999999</v>
      </c>
      <c r="E24" s="21">
        <v>8246649999.999999</v>
      </c>
      <c r="F24" s="21">
        <v>7820420000.000001</v>
      </c>
      <c r="G24" s="21">
        <v>7909580000</v>
      </c>
      <c r="H24" s="21">
        <v>7889750000.000001</v>
      </c>
      <c r="I24" s="21">
        <v>8234470000</v>
      </c>
      <c r="J24" s="21">
        <v>8431750000</v>
      </c>
      <c r="K24" s="21">
        <v>8510500000</v>
      </c>
      <c r="L24" s="22">
        <v>8884441432.0562401</v>
      </c>
      <c r="M24" s="23">
        <f t="shared" si="2"/>
        <v>8221214543.2056246</v>
      </c>
      <c r="N24" s="24" t="s">
        <v>450</v>
      </c>
      <c r="O24" s="24" t="s">
        <v>450</v>
      </c>
      <c r="P24" s="24" t="s">
        <v>450</v>
      </c>
      <c r="Q24" s="24" t="s">
        <v>450</v>
      </c>
      <c r="R24" s="24" t="s">
        <v>450</v>
      </c>
      <c r="S24" s="24" t="s">
        <v>450</v>
      </c>
      <c r="T24" s="24" t="s">
        <v>450</v>
      </c>
      <c r="U24" s="24" t="s">
        <v>450</v>
      </c>
      <c r="V24" s="24" t="s">
        <v>450</v>
      </c>
      <c r="W24" s="24" t="s">
        <v>450</v>
      </c>
      <c r="X24" s="27" t="str">
        <f t="shared" si="3"/>
        <v/>
      </c>
      <c r="Y24" s="24" t="str">
        <f t="shared" si="4"/>
        <v/>
      </c>
      <c r="Z24" s="24" t="str">
        <f t="shared" si="5"/>
        <v/>
      </c>
      <c r="AA24" s="24" t="str">
        <f t="shared" si="6"/>
        <v/>
      </c>
      <c r="AB24" s="24" t="str">
        <f t="shared" si="7"/>
        <v/>
      </c>
      <c r="AC24" s="24" t="str">
        <f t="shared" si="8"/>
        <v/>
      </c>
      <c r="AD24" s="24" t="str">
        <f t="shared" si="9"/>
        <v/>
      </c>
      <c r="AE24" s="24" t="str">
        <f t="shared" si="10"/>
        <v/>
      </c>
      <c r="AF24" s="24" t="str">
        <f t="shared" si="11"/>
        <v/>
      </c>
      <c r="AG24" s="24" t="str">
        <f t="shared" si="12"/>
        <v/>
      </c>
      <c r="AH24" s="102" t="str">
        <f t="shared" si="13"/>
        <v/>
      </c>
      <c r="AI24" s="29" t="str">
        <f t="shared" si="14"/>
        <v/>
      </c>
    </row>
    <row r="25" spans="1:35" ht="20.100000000000001" customHeight="1" x14ac:dyDescent="0.25">
      <c r="A25" s="36" t="s">
        <v>370</v>
      </c>
      <c r="B25" s="11" t="s">
        <v>184</v>
      </c>
      <c r="C25" s="20">
        <v>18505053191.489361</v>
      </c>
      <c r="D25" s="21">
        <v>21729999999.999996</v>
      </c>
      <c r="E25" s="21">
        <v>25710877659.574467</v>
      </c>
      <c r="F25" s="21">
        <v>22938218085.106384</v>
      </c>
      <c r="G25" s="21">
        <v>25713271276.595749</v>
      </c>
      <c r="H25" s="21">
        <v>29044069148.936165</v>
      </c>
      <c r="I25" s="21">
        <v>30756462765.957447</v>
      </c>
      <c r="J25" s="21">
        <v>32897606382.978722</v>
      </c>
      <c r="K25" s="21">
        <v>33851063829.787235</v>
      </c>
      <c r="L25" s="22">
        <v>32221489361.702129</v>
      </c>
      <c r="M25" s="23">
        <f t="shared" si="2"/>
        <v>27336811170.212765</v>
      </c>
      <c r="N25" s="24">
        <v>2.8743599999999998</v>
      </c>
      <c r="O25" s="24">
        <v>2.5750000000000002</v>
      </c>
      <c r="P25" s="24">
        <v>2.4967800000000002</v>
      </c>
      <c r="Q25" s="24" t="s">
        <v>450</v>
      </c>
      <c r="R25" s="24" t="s">
        <v>450</v>
      </c>
      <c r="S25" s="24" t="s">
        <v>450</v>
      </c>
      <c r="T25" s="24">
        <v>2.6446999999999998</v>
      </c>
      <c r="U25" s="24" t="s">
        <v>450</v>
      </c>
      <c r="V25" s="24" t="s">
        <v>450</v>
      </c>
      <c r="W25" s="24" t="s">
        <v>450</v>
      </c>
      <c r="X25" s="27">
        <f t="shared" si="3"/>
        <v>2.8743599999999998E-2</v>
      </c>
      <c r="Y25" s="24">
        <f t="shared" si="4"/>
        <v>2.5750000000000002E-2</v>
      </c>
      <c r="Z25" s="24">
        <f t="shared" si="5"/>
        <v>2.4967800000000002E-2</v>
      </c>
      <c r="AA25" s="24" t="str">
        <f t="shared" si="6"/>
        <v/>
      </c>
      <c r="AB25" s="24" t="str">
        <f t="shared" si="7"/>
        <v/>
      </c>
      <c r="AC25" s="24" t="str">
        <f t="shared" si="8"/>
        <v/>
      </c>
      <c r="AD25" s="24">
        <f t="shared" si="9"/>
        <v>2.6446999999999998E-2</v>
      </c>
      <c r="AE25" s="24" t="str">
        <f t="shared" si="10"/>
        <v/>
      </c>
      <c r="AF25" s="24" t="str">
        <f t="shared" si="11"/>
        <v/>
      </c>
      <c r="AG25" s="24" t="str">
        <f t="shared" si="12"/>
        <v/>
      </c>
      <c r="AH25" s="102">
        <f t="shared" si="13"/>
        <v>2.64771E-2</v>
      </c>
      <c r="AI25" s="29">
        <f t="shared" si="14"/>
        <v>723799483.03484035</v>
      </c>
    </row>
    <row r="26" spans="1:35" ht="20.100000000000001" customHeight="1" x14ac:dyDescent="0.25">
      <c r="A26" s="36" t="s">
        <v>325</v>
      </c>
      <c r="B26" s="11" t="s">
        <v>201</v>
      </c>
      <c r="C26" s="20">
        <v>71819083683.740326</v>
      </c>
      <c r="D26" s="21">
        <v>79611888213.14798</v>
      </c>
      <c r="E26" s="21">
        <v>91631278239.323715</v>
      </c>
      <c r="F26" s="21">
        <v>102477791472.39049</v>
      </c>
      <c r="G26" s="21">
        <v>115279077465.22643</v>
      </c>
      <c r="H26" s="21">
        <v>128637938711.3856</v>
      </c>
      <c r="I26" s="21">
        <v>133355749482.47754</v>
      </c>
      <c r="J26" s="21">
        <v>149990451022.28983</v>
      </c>
      <c r="K26" s="21">
        <v>172885454931.45309</v>
      </c>
      <c r="L26" s="22">
        <v>195078665827.56451</v>
      </c>
      <c r="M26" s="23">
        <f t="shared" si="2"/>
        <v>124076737904.89995</v>
      </c>
      <c r="N26" s="24">
        <v>2.1312899999999999</v>
      </c>
      <c r="O26" s="24">
        <v>2.2022200000000001</v>
      </c>
      <c r="P26" s="24">
        <v>2.05457</v>
      </c>
      <c r="Q26" s="24">
        <v>1.9394199999999999</v>
      </c>
      <c r="R26" s="24" t="s">
        <v>450</v>
      </c>
      <c r="S26" s="24" t="s">
        <v>450</v>
      </c>
      <c r="T26" s="24">
        <v>2.0457999999999998</v>
      </c>
      <c r="U26" s="24">
        <v>1.9661599999999999</v>
      </c>
      <c r="V26" s="24" t="s">
        <v>450</v>
      </c>
      <c r="W26" s="24" t="s">
        <v>450</v>
      </c>
      <c r="X26" s="27">
        <f t="shared" si="3"/>
        <v>2.1312899999999999E-2</v>
      </c>
      <c r="Y26" s="24">
        <f t="shared" si="4"/>
        <v>2.2022200000000002E-2</v>
      </c>
      <c r="Z26" s="24">
        <f t="shared" si="5"/>
        <v>2.05457E-2</v>
      </c>
      <c r="AA26" s="24">
        <f t="shared" si="6"/>
        <v>1.93942E-2</v>
      </c>
      <c r="AB26" s="24" t="str">
        <f t="shared" si="7"/>
        <v/>
      </c>
      <c r="AC26" s="24" t="str">
        <f t="shared" si="8"/>
        <v/>
      </c>
      <c r="AD26" s="24">
        <f t="shared" si="9"/>
        <v>2.0457999999999997E-2</v>
      </c>
      <c r="AE26" s="24">
        <f t="shared" si="10"/>
        <v>1.9661599999999998E-2</v>
      </c>
      <c r="AF26" s="24" t="str">
        <f t="shared" si="11"/>
        <v/>
      </c>
      <c r="AG26" s="24" t="str">
        <f t="shared" si="12"/>
        <v/>
      </c>
      <c r="AH26" s="102">
        <f t="shared" si="13"/>
        <v>2.0565766666666666E-2</v>
      </c>
      <c r="AI26" s="29">
        <f t="shared" si="14"/>
        <v>2551733240.5133276</v>
      </c>
    </row>
    <row r="27" spans="1:35" ht="20.100000000000001" customHeight="1" x14ac:dyDescent="0.25">
      <c r="A27" s="36" t="s">
        <v>171</v>
      </c>
      <c r="B27" s="11" t="s">
        <v>35</v>
      </c>
      <c r="C27" s="20">
        <v>4303500000</v>
      </c>
      <c r="D27" s="21">
        <v>4546000000</v>
      </c>
      <c r="E27" s="21">
        <v>4595000000</v>
      </c>
      <c r="F27" s="21">
        <v>4602000000</v>
      </c>
      <c r="G27" s="21">
        <v>4445500000</v>
      </c>
      <c r="H27" s="21">
        <v>4358000000</v>
      </c>
      <c r="I27" s="21">
        <v>4313000000</v>
      </c>
      <c r="J27" s="21">
        <v>4281000000</v>
      </c>
      <c r="K27" s="21">
        <v>4354500000</v>
      </c>
      <c r="L27" s="22">
        <v>4451000000</v>
      </c>
      <c r="M27" s="23">
        <f t="shared" si="2"/>
        <v>4424950000</v>
      </c>
      <c r="N27" s="24" t="s">
        <v>450</v>
      </c>
      <c r="O27" s="24">
        <v>5.1160699999999997</v>
      </c>
      <c r="P27" s="24">
        <v>5.06121</v>
      </c>
      <c r="Q27" s="24">
        <v>5.3277299999999999</v>
      </c>
      <c r="R27" s="24">
        <v>5.8748199999999997</v>
      </c>
      <c r="S27" s="24" t="s">
        <v>450</v>
      </c>
      <c r="T27" s="24">
        <v>5.6244100000000001</v>
      </c>
      <c r="U27" s="24">
        <v>5.5035600000000002</v>
      </c>
      <c r="V27" s="24">
        <v>6.7117899999999997</v>
      </c>
      <c r="W27" s="24" t="s">
        <v>450</v>
      </c>
      <c r="X27" s="27" t="str">
        <f t="shared" si="3"/>
        <v/>
      </c>
      <c r="Y27" s="24">
        <f t="shared" si="4"/>
        <v>5.1160699999999996E-2</v>
      </c>
      <c r="Z27" s="24">
        <f t="shared" si="5"/>
        <v>5.06121E-2</v>
      </c>
      <c r="AA27" s="24">
        <f t="shared" si="6"/>
        <v>5.32773E-2</v>
      </c>
      <c r="AB27" s="24">
        <f t="shared" si="7"/>
        <v>5.87482E-2</v>
      </c>
      <c r="AC27" s="24" t="str">
        <f t="shared" si="8"/>
        <v/>
      </c>
      <c r="AD27" s="24">
        <f t="shared" si="9"/>
        <v>5.6244099999999998E-2</v>
      </c>
      <c r="AE27" s="24">
        <f t="shared" si="10"/>
        <v>5.5035600000000004E-2</v>
      </c>
      <c r="AF27" s="24">
        <f t="shared" si="11"/>
        <v>6.7117899999999994E-2</v>
      </c>
      <c r="AG27" s="24" t="str">
        <f t="shared" si="12"/>
        <v/>
      </c>
      <c r="AH27" s="102">
        <f t="shared" si="13"/>
        <v>5.6027985714285723E-2</v>
      </c>
      <c r="AI27" s="29">
        <f t="shared" si="14"/>
        <v>247921035.38642862</v>
      </c>
    </row>
    <row r="28" spans="1:35" ht="20.100000000000001" customHeight="1" x14ac:dyDescent="0.25">
      <c r="A28" s="36" t="s">
        <v>372</v>
      </c>
      <c r="B28" s="11" t="s">
        <v>388</v>
      </c>
      <c r="C28" s="20">
        <v>36961821893.697563</v>
      </c>
      <c r="D28" s="21">
        <v>45275747860.644218</v>
      </c>
      <c r="E28" s="21">
        <v>60752177438.889542</v>
      </c>
      <c r="F28" s="21">
        <v>49208656976.038956</v>
      </c>
      <c r="G28" s="21">
        <v>55220932613.957985</v>
      </c>
      <c r="H28" s="21">
        <v>59734593904.64016</v>
      </c>
      <c r="I28" s="21">
        <v>63615445566.848282</v>
      </c>
      <c r="J28" s="21">
        <v>73097619636.820862</v>
      </c>
      <c r="K28" s="21">
        <v>76103961203.440582</v>
      </c>
      <c r="L28" s="22">
        <v>54608962634.990753</v>
      </c>
      <c r="M28" s="23">
        <f t="shared" si="2"/>
        <v>57457991972.996887</v>
      </c>
      <c r="N28" s="24">
        <v>6.0769599999999997</v>
      </c>
      <c r="O28" s="24">
        <v>5.1520999999999999</v>
      </c>
      <c r="P28" s="24" t="s">
        <v>450</v>
      </c>
      <c r="Q28" s="24">
        <v>4.5167200000000003</v>
      </c>
      <c r="R28" s="24">
        <v>5.4101299999999997</v>
      </c>
      <c r="S28" s="24">
        <v>4.84382</v>
      </c>
      <c r="T28" s="24">
        <v>5.1210599999999999</v>
      </c>
      <c r="U28" s="24">
        <v>5.1759399999999998</v>
      </c>
      <c r="V28" s="24">
        <v>4.98752</v>
      </c>
      <c r="W28" s="24" t="s">
        <v>450</v>
      </c>
      <c r="X28" s="27">
        <f t="shared" si="3"/>
        <v>6.07696E-2</v>
      </c>
      <c r="Y28" s="24">
        <f t="shared" si="4"/>
        <v>5.1520999999999997E-2</v>
      </c>
      <c r="Z28" s="24" t="str">
        <f t="shared" si="5"/>
        <v/>
      </c>
      <c r="AA28" s="24">
        <f t="shared" si="6"/>
        <v>4.5167200000000005E-2</v>
      </c>
      <c r="AB28" s="24">
        <f t="shared" si="7"/>
        <v>5.4101299999999998E-2</v>
      </c>
      <c r="AC28" s="24">
        <f t="shared" si="8"/>
        <v>4.8438200000000001E-2</v>
      </c>
      <c r="AD28" s="24">
        <f t="shared" si="9"/>
        <v>5.1210600000000002E-2</v>
      </c>
      <c r="AE28" s="24">
        <f t="shared" si="10"/>
        <v>5.1759399999999997E-2</v>
      </c>
      <c r="AF28" s="24">
        <f t="shared" si="11"/>
        <v>4.9875200000000001E-2</v>
      </c>
      <c r="AG28" s="24" t="str">
        <f t="shared" si="12"/>
        <v/>
      </c>
      <c r="AH28" s="102">
        <f t="shared" si="13"/>
        <v>5.16053125E-2</v>
      </c>
      <c r="AI28" s="29">
        <f t="shared" si="14"/>
        <v>2965137631.3889961</v>
      </c>
    </row>
    <row r="29" spans="1:35" ht="20.100000000000001" customHeight="1" x14ac:dyDescent="0.25">
      <c r="A29" s="36" t="s">
        <v>380</v>
      </c>
      <c r="B29" s="11" t="s">
        <v>378</v>
      </c>
      <c r="C29" s="20">
        <v>409813072387.4043</v>
      </c>
      <c r="D29" s="21">
        <v>471821790309.33478</v>
      </c>
      <c r="E29" s="21">
        <v>518626043650.2124</v>
      </c>
      <c r="F29" s="21">
        <v>484552653514.86523</v>
      </c>
      <c r="G29" s="21">
        <v>483577483443.70862</v>
      </c>
      <c r="H29" s="21">
        <v>526975257158.74335</v>
      </c>
      <c r="I29" s="21">
        <v>497815990388.02283</v>
      </c>
      <c r="J29" s="21">
        <v>521370527591.37561</v>
      </c>
      <c r="K29" s="21">
        <v>531234803749.45343</v>
      </c>
      <c r="L29" s="22">
        <v>454039037373.84943</v>
      </c>
      <c r="M29" s="23">
        <f t="shared" si="2"/>
        <v>489982665956.69696</v>
      </c>
      <c r="N29" s="24">
        <v>5.8277599999999996</v>
      </c>
      <c r="O29" s="24">
        <v>5.843</v>
      </c>
      <c r="P29" s="24">
        <v>6.2736700000000001</v>
      </c>
      <c r="Q29" s="24">
        <v>6.3984500000000004</v>
      </c>
      <c r="R29" s="24">
        <v>6.3966700000000003</v>
      </c>
      <c r="S29" s="24">
        <v>6.3651600000000004</v>
      </c>
      <c r="T29" s="24" t="s">
        <v>450</v>
      </c>
      <c r="U29" s="24" t="s">
        <v>450</v>
      </c>
      <c r="V29" s="24" t="s">
        <v>450</v>
      </c>
      <c r="W29" s="24" t="s">
        <v>450</v>
      </c>
      <c r="X29" s="27">
        <f t="shared" si="3"/>
        <v>5.8277599999999999E-2</v>
      </c>
      <c r="Y29" s="24">
        <f t="shared" si="4"/>
        <v>5.8430000000000003E-2</v>
      </c>
      <c r="Z29" s="24">
        <f t="shared" si="5"/>
        <v>6.2736700000000006E-2</v>
      </c>
      <c r="AA29" s="24">
        <f t="shared" si="6"/>
        <v>6.39845E-2</v>
      </c>
      <c r="AB29" s="24">
        <f t="shared" si="7"/>
        <v>6.3966700000000001E-2</v>
      </c>
      <c r="AC29" s="24">
        <f t="shared" si="8"/>
        <v>6.3651600000000003E-2</v>
      </c>
      <c r="AD29" s="24" t="str">
        <f t="shared" si="9"/>
        <v/>
      </c>
      <c r="AE29" s="24" t="str">
        <f t="shared" si="10"/>
        <v/>
      </c>
      <c r="AF29" s="24" t="str">
        <f t="shared" si="11"/>
        <v/>
      </c>
      <c r="AG29" s="24" t="str">
        <f t="shared" si="12"/>
        <v/>
      </c>
      <c r="AH29" s="102">
        <f t="shared" si="13"/>
        <v>6.1841183333333327E-2</v>
      </c>
      <c r="AI29" s="29">
        <f t="shared" si="14"/>
        <v>30301107875.583519</v>
      </c>
    </row>
    <row r="30" spans="1:35" ht="20.100000000000001" customHeight="1" x14ac:dyDescent="0.25">
      <c r="A30" s="36" t="s">
        <v>391</v>
      </c>
      <c r="B30" s="11" t="s">
        <v>318</v>
      </c>
      <c r="C30" s="20">
        <v>1217442150</v>
      </c>
      <c r="D30" s="21">
        <v>1290542550</v>
      </c>
      <c r="E30" s="21">
        <v>1368625150</v>
      </c>
      <c r="F30" s="21">
        <v>1336957250</v>
      </c>
      <c r="G30" s="21">
        <v>1397113450.0000002</v>
      </c>
      <c r="H30" s="21">
        <v>1486712300</v>
      </c>
      <c r="I30" s="21">
        <v>1573618750.0000002</v>
      </c>
      <c r="J30" s="21">
        <v>1625828100</v>
      </c>
      <c r="K30" s="21">
        <v>1717861750.0000002</v>
      </c>
      <c r="L30" s="22">
        <v>1763000000</v>
      </c>
      <c r="M30" s="23">
        <f t="shared" si="2"/>
        <v>1477770145</v>
      </c>
      <c r="N30" s="24" t="s">
        <v>450</v>
      </c>
      <c r="O30" s="24" t="s">
        <v>450</v>
      </c>
      <c r="P30" s="24">
        <v>5.6878900000000003</v>
      </c>
      <c r="Q30" s="24">
        <v>6.1001399999999997</v>
      </c>
      <c r="R30" s="24">
        <v>6.6210000000000004</v>
      </c>
      <c r="S30" s="24" t="s">
        <v>450</v>
      </c>
      <c r="T30" s="24" t="s">
        <v>450</v>
      </c>
      <c r="U30" s="24">
        <v>6.2172900000000002</v>
      </c>
      <c r="V30" s="24" t="s">
        <v>450</v>
      </c>
      <c r="W30" s="24" t="s">
        <v>450</v>
      </c>
      <c r="X30" s="27" t="str">
        <f t="shared" si="3"/>
        <v/>
      </c>
      <c r="Y30" s="24" t="str">
        <f t="shared" si="4"/>
        <v/>
      </c>
      <c r="Z30" s="24">
        <f t="shared" si="5"/>
        <v>5.6878900000000003E-2</v>
      </c>
      <c r="AA30" s="24">
        <f t="shared" si="6"/>
        <v>6.1001399999999997E-2</v>
      </c>
      <c r="AB30" s="24">
        <f t="shared" si="7"/>
        <v>6.6210000000000005E-2</v>
      </c>
      <c r="AC30" s="24" t="str">
        <f t="shared" si="8"/>
        <v/>
      </c>
      <c r="AD30" s="24" t="str">
        <f t="shared" si="9"/>
        <v/>
      </c>
      <c r="AE30" s="24">
        <f t="shared" si="10"/>
        <v>6.2172900000000003E-2</v>
      </c>
      <c r="AF30" s="24" t="str">
        <f t="shared" si="11"/>
        <v/>
      </c>
      <c r="AG30" s="24" t="str">
        <f t="shared" si="12"/>
        <v/>
      </c>
      <c r="AH30" s="102">
        <f t="shared" si="13"/>
        <v>6.1565799999999997E-2</v>
      </c>
      <c r="AI30" s="29">
        <f t="shared" si="14"/>
        <v>90980101.193040997</v>
      </c>
    </row>
    <row r="31" spans="1:35" ht="20.100000000000001" customHeight="1" x14ac:dyDescent="0.25">
      <c r="A31" s="36" t="s">
        <v>197</v>
      </c>
      <c r="B31" s="11" t="s">
        <v>340</v>
      </c>
      <c r="C31" s="20">
        <v>5142380779.4410343</v>
      </c>
      <c r="D31" s="21">
        <v>5969535131.5801554</v>
      </c>
      <c r="E31" s="21">
        <v>7132787396.6654711</v>
      </c>
      <c r="F31" s="21">
        <v>7097198711.6102266</v>
      </c>
      <c r="G31" s="21">
        <v>6970240895.4988823</v>
      </c>
      <c r="H31" s="21">
        <v>7814081155.6498766</v>
      </c>
      <c r="I31" s="21">
        <v>8117100933.5253696</v>
      </c>
      <c r="J31" s="21">
        <v>9110800744.8789558</v>
      </c>
      <c r="K31" s="21">
        <v>9575356734.7268982</v>
      </c>
      <c r="L31" s="22">
        <v>8476125180.5944538</v>
      </c>
      <c r="M31" s="23">
        <f t="shared" si="2"/>
        <v>7540560766.4171324</v>
      </c>
      <c r="N31" s="24">
        <v>3.8288799999999998</v>
      </c>
      <c r="O31" s="24">
        <v>3.4979800000000001</v>
      </c>
      <c r="P31" s="24">
        <v>4.0813800000000002</v>
      </c>
      <c r="Q31" s="24">
        <v>4.5507999999999997</v>
      </c>
      <c r="R31" s="24">
        <v>5.3423800000000004</v>
      </c>
      <c r="S31" s="24" t="s">
        <v>450</v>
      </c>
      <c r="T31" s="24">
        <v>5.2614299999999998</v>
      </c>
      <c r="U31" s="24">
        <v>5.01267</v>
      </c>
      <c r="V31" s="24">
        <v>4.7956000000000003</v>
      </c>
      <c r="W31" s="24" t="s">
        <v>450</v>
      </c>
      <c r="X31" s="27">
        <f t="shared" si="3"/>
        <v>3.8288799999999998E-2</v>
      </c>
      <c r="Y31" s="24">
        <f t="shared" si="4"/>
        <v>3.4979799999999998E-2</v>
      </c>
      <c r="Z31" s="24">
        <f t="shared" si="5"/>
        <v>4.0813800000000004E-2</v>
      </c>
      <c r="AA31" s="24">
        <f t="shared" si="6"/>
        <v>4.5508E-2</v>
      </c>
      <c r="AB31" s="24">
        <f t="shared" si="7"/>
        <v>5.34238E-2</v>
      </c>
      <c r="AC31" s="24" t="str">
        <f t="shared" si="8"/>
        <v/>
      </c>
      <c r="AD31" s="24">
        <f t="shared" si="9"/>
        <v>5.2614299999999996E-2</v>
      </c>
      <c r="AE31" s="24">
        <f t="shared" si="10"/>
        <v>5.0126699999999996E-2</v>
      </c>
      <c r="AF31" s="24">
        <f t="shared" si="11"/>
        <v>4.7956000000000006E-2</v>
      </c>
      <c r="AG31" s="24" t="str">
        <f t="shared" si="12"/>
        <v/>
      </c>
      <c r="AH31" s="102">
        <f t="shared" si="13"/>
        <v>4.5463900000000002E-2</v>
      </c>
      <c r="AI31" s="29">
        <f t="shared" si="14"/>
        <v>342823300.62831187</v>
      </c>
    </row>
    <row r="32" spans="1:35" ht="20.100000000000001" customHeight="1" x14ac:dyDescent="0.25">
      <c r="A32" s="36" t="s">
        <v>81</v>
      </c>
      <c r="B32" s="11" t="s">
        <v>333</v>
      </c>
      <c r="C32" s="20">
        <v>5414299000</v>
      </c>
      <c r="D32" s="21">
        <v>5895048000</v>
      </c>
      <c r="E32" s="21">
        <v>6109928000</v>
      </c>
      <c r="F32" s="21">
        <v>5806378000</v>
      </c>
      <c r="G32" s="21">
        <v>5744414000</v>
      </c>
      <c r="H32" s="21">
        <v>5550771000</v>
      </c>
      <c r="I32" s="21">
        <v>5537537000</v>
      </c>
      <c r="J32" s="21">
        <v>5573710000</v>
      </c>
      <c r="K32" s="21" t="s">
        <v>450</v>
      </c>
      <c r="L32" s="22" t="s">
        <v>450</v>
      </c>
      <c r="M32" s="23">
        <f t="shared" si="2"/>
        <v>5704010625</v>
      </c>
      <c r="N32" s="24" t="s">
        <v>450</v>
      </c>
      <c r="O32" s="24" t="s">
        <v>450</v>
      </c>
      <c r="P32" s="24" t="s">
        <v>450</v>
      </c>
      <c r="Q32" s="24">
        <v>2.6151900000000001</v>
      </c>
      <c r="R32" s="24">
        <v>2.6442100000000002</v>
      </c>
      <c r="S32" s="24" t="s">
        <v>450</v>
      </c>
      <c r="T32" s="24" t="s">
        <v>450</v>
      </c>
      <c r="U32" s="24" t="s">
        <v>450</v>
      </c>
      <c r="V32" s="24">
        <v>1.78285</v>
      </c>
      <c r="W32" s="24" t="s">
        <v>450</v>
      </c>
      <c r="X32" s="27" t="str">
        <f t="shared" si="3"/>
        <v/>
      </c>
      <c r="Y32" s="24" t="str">
        <f t="shared" si="4"/>
        <v/>
      </c>
      <c r="Z32" s="24" t="str">
        <f t="shared" si="5"/>
        <v/>
      </c>
      <c r="AA32" s="24">
        <f t="shared" si="6"/>
        <v>2.6151900000000002E-2</v>
      </c>
      <c r="AB32" s="24">
        <f t="shared" si="7"/>
        <v>2.6442100000000003E-2</v>
      </c>
      <c r="AC32" s="24" t="str">
        <f t="shared" si="8"/>
        <v/>
      </c>
      <c r="AD32" s="24" t="str">
        <f t="shared" si="9"/>
        <v/>
      </c>
      <c r="AE32" s="24" t="str">
        <f t="shared" si="10"/>
        <v/>
      </c>
      <c r="AF32" s="24">
        <f t="shared" si="11"/>
        <v>1.7828500000000001E-2</v>
      </c>
      <c r="AG32" s="24" t="str">
        <f t="shared" si="12"/>
        <v/>
      </c>
      <c r="AH32" s="102">
        <f t="shared" si="13"/>
        <v>2.3474166666666667E-2</v>
      </c>
      <c r="AI32" s="29">
        <f t="shared" si="14"/>
        <v>133896896.07968751</v>
      </c>
    </row>
    <row r="33" spans="1:35" ht="20.100000000000001" customHeight="1" x14ac:dyDescent="0.25">
      <c r="A33" s="36" t="s">
        <v>56</v>
      </c>
      <c r="B33" s="11" t="s">
        <v>167</v>
      </c>
      <c r="C33" s="20">
        <v>897731524.92992246</v>
      </c>
      <c r="D33" s="21">
        <v>1196091805.0231569</v>
      </c>
      <c r="E33" s="21">
        <v>1258332337.283819</v>
      </c>
      <c r="F33" s="21">
        <v>1264758197.9659252</v>
      </c>
      <c r="G33" s="21">
        <v>1585472534.1054721</v>
      </c>
      <c r="H33" s="21">
        <v>1820207625.8021665</v>
      </c>
      <c r="I33" s="21">
        <v>1823692109.6165216</v>
      </c>
      <c r="J33" s="21">
        <v>1798333725.8395367</v>
      </c>
      <c r="K33" s="21">
        <v>1958819914.9591591</v>
      </c>
      <c r="L33" s="22">
        <v>1962221695.6941261</v>
      </c>
      <c r="M33" s="23">
        <f t="shared" si="2"/>
        <v>1556566147.1219807</v>
      </c>
      <c r="N33" s="24" t="s">
        <v>450</v>
      </c>
      <c r="O33" s="24" t="s">
        <v>450</v>
      </c>
      <c r="P33" s="24">
        <v>4.7975000000000003</v>
      </c>
      <c r="Q33" s="24">
        <v>4.6267199999999997</v>
      </c>
      <c r="R33" s="24">
        <v>4.02447</v>
      </c>
      <c r="S33" s="24">
        <v>4.6525800000000004</v>
      </c>
      <c r="T33" s="24" t="s">
        <v>450</v>
      </c>
      <c r="U33" s="24">
        <v>5.5896600000000003</v>
      </c>
      <c r="V33" s="24">
        <v>5.9599099999999998</v>
      </c>
      <c r="W33" s="24" t="s">
        <v>450</v>
      </c>
      <c r="X33" s="27" t="str">
        <f t="shared" si="3"/>
        <v/>
      </c>
      <c r="Y33" s="24" t="str">
        <f t="shared" si="4"/>
        <v/>
      </c>
      <c r="Z33" s="24">
        <f t="shared" si="5"/>
        <v>4.7975000000000004E-2</v>
      </c>
      <c r="AA33" s="24">
        <f t="shared" si="6"/>
        <v>4.6267199999999994E-2</v>
      </c>
      <c r="AB33" s="24">
        <f t="shared" si="7"/>
        <v>4.0244700000000001E-2</v>
      </c>
      <c r="AC33" s="24">
        <f t="shared" si="8"/>
        <v>4.6525800000000006E-2</v>
      </c>
      <c r="AD33" s="24" t="str">
        <f t="shared" si="9"/>
        <v/>
      </c>
      <c r="AE33" s="24">
        <f t="shared" si="10"/>
        <v>5.5896600000000005E-2</v>
      </c>
      <c r="AF33" s="24">
        <f t="shared" si="11"/>
        <v>5.9599099999999995E-2</v>
      </c>
      <c r="AG33" s="24" t="str">
        <f t="shared" si="12"/>
        <v/>
      </c>
      <c r="AH33" s="102">
        <f t="shared" si="13"/>
        <v>4.941806666666667E-2</v>
      </c>
      <c r="AI33" s="29">
        <f t="shared" si="14"/>
        <v>76922489.629550517</v>
      </c>
    </row>
    <row r="34" spans="1:35" ht="20.100000000000001" customHeight="1" x14ac:dyDescent="0.25">
      <c r="A34" s="36" t="s">
        <v>322</v>
      </c>
      <c r="B34" s="11" t="s">
        <v>79</v>
      </c>
      <c r="C34" s="20">
        <v>11451869164.71117</v>
      </c>
      <c r="D34" s="21">
        <v>13120183156.714895</v>
      </c>
      <c r="E34" s="21">
        <v>16674324634.237322</v>
      </c>
      <c r="F34" s="21">
        <v>17339992165.242165</v>
      </c>
      <c r="G34" s="21">
        <v>19649631308.164806</v>
      </c>
      <c r="H34" s="21">
        <v>23963033443.851803</v>
      </c>
      <c r="I34" s="21">
        <v>27084497539.797394</v>
      </c>
      <c r="J34" s="21">
        <v>30659338929.088276</v>
      </c>
      <c r="K34" s="21">
        <v>32996187988.422581</v>
      </c>
      <c r="L34" s="22">
        <v>33196819571.635315</v>
      </c>
      <c r="M34" s="23">
        <f t="shared" si="2"/>
        <v>22613587790.186573</v>
      </c>
      <c r="N34" s="24">
        <v>6.3136099999999997</v>
      </c>
      <c r="O34" s="24" t="s">
        <v>450</v>
      </c>
      <c r="P34" s="24">
        <v>7.0397299999999996</v>
      </c>
      <c r="Q34" s="24">
        <v>8.0812000000000008</v>
      </c>
      <c r="R34" s="24">
        <v>7.6001099999999999</v>
      </c>
      <c r="S34" s="24">
        <v>6.8926400000000001</v>
      </c>
      <c r="T34" s="24">
        <v>6.4369100000000001</v>
      </c>
      <c r="U34" s="24" t="s">
        <v>450</v>
      </c>
      <c r="V34" s="24">
        <v>7.0375500000000004</v>
      </c>
      <c r="W34" s="24" t="s">
        <v>450</v>
      </c>
      <c r="X34" s="27">
        <f t="shared" si="3"/>
        <v>6.3136100000000001E-2</v>
      </c>
      <c r="Y34" s="24" t="str">
        <f t="shared" si="4"/>
        <v/>
      </c>
      <c r="Z34" s="24">
        <f t="shared" si="5"/>
        <v>7.0397299999999996E-2</v>
      </c>
      <c r="AA34" s="24">
        <f t="shared" si="6"/>
        <v>8.0812000000000009E-2</v>
      </c>
      <c r="AB34" s="24">
        <f t="shared" si="7"/>
        <v>7.6001100000000002E-2</v>
      </c>
      <c r="AC34" s="24">
        <f t="shared" si="8"/>
        <v>6.8926399999999999E-2</v>
      </c>
      <c r="AD34" s="24">
        <f t="shared" si="9"/>
        <v>6.4369099999999999E-2</v>
      </c>
      <c r="AE34" s="24" t="str">
        <f t="shared" si="10"/>
        <v/>
      </c>
      <c r="AF34" s="24">
        <f t="shared" si="11"/>
        <v>7.0375500000000007E-2</v>
      </c>
      <c r="AG34" s="24" t="str">
        <f t="shared" si="12"/>
        <v/>
      </c>
      <c r="AH34" s="102">
        <f t="shared" si="13"/>
        <v>7.0573928571428565E-2</v>
      </c>
      <c r="AI34" s="29">
        <f t="shared" si="14"/>
        <v>1595929729.4483564</v>
      </c>
    </row>
    <row r="35" spans="1:35" ht="20.100000000000001" customHeight="1" x14ac:dyDescent="0.25">
      <c r="A35" s="36" t="s">
        <v>301</v>
      </c>
      <c r="B35" s="11" t="s">
        <v>400</v>
      </c>
      <c r="C35" s="20">
        <v>12866524918.222052</v>
      </c>
      <c r="D35" s="21">
        <v>15776422673.19804</v>
      </c>
      <c r="E35" s="21">
        <v>19101454463.750748</v>
      </c>
      <c r="F35" s="21">
        <v>17600630726.614109</v>
      </c>
      <c r="G35" s="21">
        <v>17163117551.46262</v>
      </c>
      <c r="H35" s="21">
        <v>18628022743.425732</v>
      </c>
      <c r="I35" s="21">
        <v>17207367625.804756</v>
      </c>
      <c r="J35" s="21">
        <v>18154290272.215054</v>
      </c>
      <c r="K35" s="21">
        <v>18521476054.809387</v>
      </c>
      <c r="L35" s="22">
        <v>15995392117.947264</v>
      </c>
      <c r="M35" s="23">
        <f t="shared" si="2"/>
        <v>17101469914.744976</v>
      </c>
      <c r="N35" s="24" t="s">
        <v>450</v>
      </c>
      <c r="O35" s="24" t="s">
        <v>450</v>
      </c>
      <c r="P35" s="24" t="s">
        <v>450</v>
      </c>
      <c r="Q35" s="24" t="s">
        <v>450</v>
      </c>
      <c r="R35" s="24" t="s">
        <v>450</v>
      </c>
      <c r="S35" s="24" t="s">
        <v>450</v>
      </c>
      <c r="T35" s="24" t="s">
        <v>450</v>
      </c>
      <c r="U35" s="24" t="s">
        <v>450</v>
      </c>
      <c r="V35" s="24" t="s">
        <v>450</v>
      </c>
      <c r="W35" s="24" t="s">
        <v>450</v>
      </c>
      <c r="X35" s="27" t="str">
        <f t="shared" si="3"/>
        <v/>
      </c>
      <c r="Y35" s="24" t="str">
        <f t="shared" si="4"/>
        <v/>
      </c>
      <c r="Z35" s="24" t="str">
        <f t="shared" si="5"/>
        <v/>
      </c>
      <c r="AA35" s="24" t="str">
        <f t="shared" si="6"/>
        <v/>
      </c>
      <c r="AB35" s="24" t="str">
        <f t="shared" si="7"/>
        <v/>
      </c>
      <c r="AC35" s="24" t="str">
        <f t="shared" si="8"/>
        <v/>
      </c>
      <c r="AD35" s="24" t="str">
        <f t="shared" si="9"/>
        <v/>
      </c>
      <c r="AE35" s="24" t="str">
        <f t="shared" si="10"/>
        <v/>
      </c>
      <c r="AF35" s="24" t="str">
        <f t="shared" si="11"/>
        <v/>
      </c>
      <c r="AG35" s="24" t="str">
        <f t="shared" si="12"/>
        <v/>
      </c>
      <c r="AH35" s="102" t="str">
        <f t="shared" si="13"/>
        <v/>
      </c>
      <c r="AI35" s="29" t="str">
        <f t="shared" si="14"/>
        <v/>
      </c>
    </row>
    <row r="36" spans="1:35" ht="20.100000000000001" customHeight="1" x14ac:dyDescent="0.25">
      <c r="A36" s="36" t="s">
        <v>60</v>
      </c>
      <c r="B36" s="11" t="s">
        <v>289</v>
      </c>
      <c r="C36" s="20">
        <v>10126940513.312546</v>
      </c>
      <c r="D36" s="21">
        <v>10939053365.478596</v>
      </c>
      <c r="E36" s="21">
        <v>10945070441.928253</v>
      </c>
      <c r="F36" s="21">
        <v>10267128733.351036</v>
      </c>
      <c r="G36" s="21">
        <v>12786662034.856337</v>
      </c>
      <c r="H36" s="21">
        <v>15682931970.401569</v>
      </c>
      <c r="I36" s="21">
        <v>14686249032.037905</v>
      </c>
      <c r="J36" s="21">
        <v>14814801573.11405</v>
      </c>
      <c r="K36" s="21">
        <v>15880195735.289202</v>
      </c>
      <c r="L36" s="22">
        <v>14390863395.317146</v>
      </c>
      <c r="M36" s="23">
        <f t="shared" si="2"/>
        <v>13051989679.508663</v>
      </c>
      <c r="N36" s="24" t="s">
        <v>450</v>
      </c>
      <c r="O36" s="24">
        <v>8.8846399999999992</v>
      </c>
      <c r="P36" s="24" t="s">
        <v>450</v>
      </c>
      <c r="Q36" s="24">
        <v>9.63293</v>
      </c>
      <c r="R36" s="24" t="s">
        <v>450</v>
      </c>
      <c r="S36" s="24" t="s">
        <v>450</v>
      </c>
      <c r="T36" s="24" t="s">
        <v>450</v>
      </c>
      <c r="U36" s="24" t="s">
        <v>450</v>
      </c>
      <c r="V36" s="24" t="s">
        <v>450</v>
      </c>
      <c r="W36" s="24" t="s">
        <v>450</v>
      </c>
      <c r="X36" s="27" t="str">
        <f t="shared" si="3"/>
        <v/>
      </c>
      <c r="Y36" s="24">
        <f t="shared" si="4"/>
        <v>8.8846399999999992E-2</v>
      </c>
      <c r="Z36" s="24" t="str">
        <f t="shared" si="5"/>
        <v/>
      </c>
      <c r="AA36" s="24">
        <f t="shared" si="6"/>
        <v>9.6329300000000007E-2</v>
      </c>
      <c r="AB36" s="24" t="str">
        <f t="shared" si="7"/>
        <v/>
      </c>
      <c r="AC36" s="24" t="str">
        <f t="shared" si="8"/>
        <v/>
      </c>
      <c r="AD36" s="24" t="str">
        <f t="shared" si="9"/>
        <v/>
      </c>
      <c r="AE36" s="24" t="str">
        <f t="shared" si="10"/>
        <v/>
      </c>
      <c r="AF36" s="24" t="str">
        <f t="shared" si="11"/>
        <v/>
      </c>
      <c r="AG36" s="24" t="str">
        <f t="shared" si="12"/>
        <v/>
      </c>
      <c r="AH36" s="102">
        <f t="shared" si="13"/>
        <v>9.2587849999999999E-2</v>
      </c>
      <c r="AI36" s="29">
        <f t="shared" si="14"/>
        <v>1208455662.6478963</v>
      </c>
    </row>
    <row r="37" spans="1:35" ht="20.100000000000001" customHeight="1" x14ac:dyDescent="0.25">
      <c r="A37" s="36" t="s">
        <v>371</v>
      </c>
      <c r="B37" s="11" t="s">
        <v>148</v>
      </c>
      <c r="C37" s="20">
        <v>1107640325472.3486</v>
      </c>
      <c r="D37" s="21">
        <v>1397084381901.2893</v>
      </c>
      <c r="E37" s="21">
        <v>1695824517395.572</v>
      </c>
      <c r="F37" s="21">
        <v>1667020106031.8096</v>
      </c>
      <c r="G37" s="21">
        <v>2208872214643.019</v>
      </c>
      <c r="H37" s="21">
        <v>2614573170731.707</v>
      </c>
      <c r="I37" s="21">
        <v>2460658440428.0376</v>
      </c>
      <c r="J37" s="21">
        <v>2465773850934.5581</v>
      </c>
      <c r="K37" s="21">
        <v>2417046323841.9038</v>
      </c>
      <c r="L37" s="22">
        <v>1774724818900.4775</v>
      </c>
      <c r="M37" s="23">
        <f t="shared" si="2"/>
        <v>1980921815028.0723</v>
      </c>
      <c r="N37" s="24">
        <v>4.8698899999999998</v>
      </c>
      <c r="O37" s="24">
        <v>4.9783499999999998</v>
      </c>
      <c r="P37" s="24">
        <v>5.2727000000000004</v>
      </c>
      <c r="Q37" s="24">
        <v>5.4715400000000001</v>
      </c>
      <c r="R37" s="24">
        <v>5.6473699999999996</v>
      </c>
      <c r="S37" s="24">
        <v>5.7395300000000002</v>
      </c>
      <c r="T37" s="24">
        <v>5.91432</v>
      </c>
      <c r="U37" s="24" t="s">
        <v>450</v>
      </c>
      <c r="V37" s="24" t="s">
        <v>450</v>
      </c>
      <c r="W37" s="24" t="s">
        <v>450</v>
      </c>
      <c r="X37" s="27">
        <f t="shared" si="3"/>
        <v>4.8698899999999996E-2</v>
      </c>
      <c r="Y37" s="24">
        <f t="shared" si="4"/>
        <v>4.9783500000000001E-2</v>
      </c>
      <c r="Z37" s="24">
        <f t="shared" si="5"/>
        <v>5.2727000000000003E-2</v>
      </c>
      <c r="AA37" s="24">
        <f t="shared" si="6"/>
        <v>5.4715399999999997E-2</v>
      </c>
      <c r="AB37" s="24">
        <f t="shared" si="7"/>
        <v>5.6473699999999995E-2</v>
      </c>
      <c r="AC37" s="24">
        <f t="shared" si="8"/>
        <v>5.7395300000000003E-2</v>
      </c>
      <c r="AD37" s="24">
        <f t="shared" si="9"/>
        <v>5.91432E-2</v>
      </c>
      <c r="AE37" s="24" t="str">
        <f t="shared" si="10"/>
        <v/>
      </c>
      <c r="AF37" s="24" t="str">
        <f t="shared" si="11"/>
        <v/>
      </c>
      <c r="AG37" s="24" t="str">
        <f t="shared" si="12"/>
        <v/>
      </c>
      <c r="AH37" s="102">
        <f t="shared" si="13"/>
        <v>5.4133857142857136E-2</v>
      </c>
      <c r="AI37" s="29">
        <f t="shared" si="14"/>
        <v>107234938545.89893</v>
      </c>
    </row>
    <row r="38" spans="1:35" ht="20.100000000000001" customHeight="1" x14ac:dyDescent="0.25">
      <c r="A38" s="36" t="s">
        <v>178</v>
      </c>
      <c r="B38" s="11" t="s">
        <v>145</v>
      </c>
      <c r="C38" s="20">
        <v>11470703002.076908</v>
      </c>
      <c r="D38" s="21">
        <v>12247694247.229778</v>
      </c>
      <c r="E38" s="21">
        <v>14393099068.585943</v>
      </c>
      <c r="F38" s="21">
        <v>10732366286.264265</v>
      </c>
      <c r="G38" s="21">
        <v>12370616061.606161</v>
      </c>
      <c r="H38" s="21">
        <v>16691533190.237701</v>
      </c>
      <c r="I38" s="21">
        <v>16953505121.638922</v>
      </c>
      <c r="J38" s="21">
        <v>16110693734.015345</v>
      </c>
      <c r="K38" s="21">
        <v>17104656669.297554</v>
      </c>
      <c r="L38" s="22">
        <v>15492035784.420685</v>
      </c>
      <c r="M38" s="23">
        <f t="shared" si="2"/>
        <v>14356690316.537327</v>
      </c>
      <c r="N38" s="24" t="s">
        <v>450</v>
      </c>
      <c r="O38" s="24" t="s">
        <v>450</v>
      </c>
      <c r="P38" s="24" t="s">
        <v>450</v>
      </c>
      <c r="Q38" s="24" t="s">
        <v>450</v>
      </c>
      <c r="R38" s="24">
        <v>2.0466099999999998</v>
      </c>
      <c r="S38" s="24">
        <v>3.6810800000000001</v>
      </c>
      <c r="T38" s="24">
        <v>3.2070400000000001</v>
      </c>
      <c r="U38" s="24" t="s">
        <v>450</v>
      </c>
      <c r="V38" s="24">
        <v>3.7659500000000001</v>
      </c>
      <c r="W38" s="24" t="s">
        <v>450</v>
      </c>
      <c r="X38" s="27" t="str">
        <f t="shared" si="3"/>
        <v/>
      </c>
      <c r="Y38" s="24" t="str">
        <f t="shared" si="4"/>
        <v/>
      </c>
      <c r="Z38" s="24" t="str">
        <f t="shared" si="5"/>
        <v/>
      </c>
      <c r="AA38" s="24" t="str">
        <f t="shared" si="6"/>
        <v/>
      </c>
      <c r="AB38" s="24">
        <f t="shared" si="7"/>
        <v>2.0466099999999997E-2</v>
      </c>
      <c r="AC38" s="24">
        <f t="shared" si="8"/>
        <v>3.6810800000000005E-2</v>
      </c>
      <c r="AD38" s="24">
        <f t="shared" si="9"/>
        <v>3.2070399999999999E-2</v>
      </c>
      <c r="AE38" s="24" t="str">
        <f t="shared" si="10"/>
        <v/>
      </c>
      <c r="AF38" s="24">
        <f t="shared" si="11"/>
        <v>3.7659499999999999E-2</v>
      </c>
      <c r="AG38" s="24" t="str">
        <f t="shared" si="12"/>
        <v/>
      </c>
      <c r="AH38" s="102">
        <f t="shared" si="13"/>
        <v>3.1751700000000001E-2</v>
      </c>
      <c r="AI38" s="29">
        <f t="shared" si="14"/>
        <v>455849323.92359823</v>
      </c>
    </row>
    <row r="39" spans="1:35" ht="20.100000000000001" customHeight="1" x14ac:dyDescent="0.25">
      <c r="A39" s="36" t="s">
        <v>64</v>
      </c>
      <c r="B39" s="11" t="s">
        <v>265</v>
      </c>
      <c r="C39" s="20">
        <v>34304448149.810814</v>
      </c>
      <c r="D39" s="21">
        <v>44765733379.986008</v>
      </c>
      <c r="E39" s="21">
        <v>54666642734.275673</v>
      </c>
      <c r="F39" s="21">
        <v>51783454183.550148</v>
      </c>
      <c r="G39" s="21">
        <v>49939168133.206985</v>
      </c>
      <c r="H39" s="21">
        <v>56949835051.546387</v>
      </c>
      <c r="I39" s="21">
        <v>53576670827.85807</v>
      </c>
      <c r="J39" s="21">
        <v>55626359256.24321</v>
      </c>
      <c r="K39" s="21">
        <v>56717054673.721352</v>
      </c>
      <c r="L39" s="22">
        <v>48952959079.573792</v>
      </c>
      <c r="M39" s="23">
        <f t="shared" si="2"/>
        <v>50728232546.977249</v>
      </c>
      <c r="N39" s="24">
        <v>3.9881700000000002</v>
      </c>
      <c r="O39" s="24">
        <v>3.7473999999999998</v>
      </c>
      <c r="P39" s="24">
        <v>4.31128</v>
      </c>
      <c r="Q39" s="24">
        <v>4.4329599999999996</v>
      </c>
      <c r="R39" s="24">
        <v>4.0175400000000003</v>
      </c>
      <c r="S39" s="24">
        <v>3.6686700000000001</v>
      </c>
      <c r="T39" s="24">
        <v>3.5893600000000001</v>
      </c>
      <c r="U39" s="24" t="s">
        <v>450</v>
      </c>
      <c r="V39" s="24" t="s">
        <v>450</v>
      </c>
      <c r="W39" s="24" t="s">
        <v>450</v>
      </c>
      <c r="X39" s="27">
        <f t="shared" si="3"/>
        <v>3.9881699999999999E-2</v>
      </c>
      <c r="Y39" s="24">
        <f t="shared" si="4"/>
        <v>3.7474E-2</v>
      </c>
      <c r="Z39" s="24">
        <f t="shared" si="5"/>
        <v>4.31128E-2</v>
      </c>
      <c r="AA39" s="24">
        <f t="shared" si="6"/>
        <v>4.4329599999999997E-2</v>
      </c>
      <c r="AB39" s="24">
        <f t="shared" si="7"/>
        <v>4.01754E-2</v>
      </c>
      <c r="AC39" s="24">
        <f t="shared" si="8"/>
        <v>3.6686700000000003E-2</v>
      </c>
      <c r="AD39" s="24">
        <f t="shared" si="9"/>
        <v>3.5893599999999998E-2</v>
      </c>
      <c r="AE39" s="24" t="str">
        <f t="shared" si="10"/>
        <v/>
      </c>
      <c r="AF39" s="24" t="str">
        <f t="shared" si="11"/>
        <v/>
      </c>
      <c r="AG39" s="24" t="str">
        <f t="shared" si="12"/>
        <v/>
      </c>
      <c r="AH39" s="102">
        <f t="shared" si="13"/>
        <v>3.9650542857142854E-2</v>
      </c>
      <c r="AI39" s="29">
        <f t="shared" si="14"/>
        <v>2011401958.6710303</v>
      </c>
    </row>
    <row r="40" spans="1:35" ht="20.100000000000001" customHeight="1" x14ac:dyDescent="0.25">
      <c r="A40" s="36" t="s">
        <v>226</v>
      </c>
      <c r="B40" s="11" t="s">
        <v>267</v>
      </c>
      <c r="C40" s="20">
        <v>5844669845.5373316</v>
      </c>
      <c r="D40" s="21">
        <v>6771277870.9641209</v>
      </c>
      <c r="E40" s="21">
        <v>8369637065.4025469</v>
      </c>
      <c r="F40" s="21">
        <v>8369175126.2531605</v>
      </c>
      <c r="G40" s="21">
        <v>8979966766.072319</v>
      </c>
      <c r="H40" s="21">
        <v>10724061338.587366</v>
      </c>
      <c r="I40" s="21">
        <v>11166061507.802425</v>
      </c>
      <c r="J40" s="21">
        <v>12114166020.724394</v>
      </c>
      <c r="K40" s="21">
        <v>12549126616.147024</v>
      </c>
      <c r="L40" s="22">
        <v>11099473096.834505</v>
      </c>
      <c r="M40" s="23">
        <f t="shared" si="2"/>
        <v>9598761525.432518</v>
      </c>
      <c r="N40" s="24">
        <v>4.4570299999999996</v>
      </c>
      <c r="O40" s="24">
        <v>4.5885800000000003</v>
      </c>
      <c r="P40" s="24" t="s">
        <v>450</v>
      </c>
      <c r="Q40" s="24" t="s">
        <v>450</v>
      </c>
      <c r="R40" s="24">
        <v>3.9389599999999998</v>
      </c>
      <c r="S40" s="24">
        <v>4.4832599999999996</v>
      </c>
      <c r="T40" s="24">
        <v>4.0535300000000003</v>
      </c>
      <c r="U40" s="24">
        <v>4.52597</v>
      </c>
      <c r="V40" s="24" t="s">
        <v>450</v>
      </c>
      <c r="W40" s="24" t="s">
        <v>450</v>
      </c>
      <c r="X40" s="27">
        <f t="shared" si="3"/>
        <v>4.4570299999999993E-2</v>
      </c>
      <c r="Y40" s="24">
        <f t="shared" si="4"/>
        <v>4.5885800000000004E-2</v>
      </c>
      <c r="Z40" s="24" t="str">
        <f t="shared" si="5"/>
        <v/>
      </c>
      <c r="AA40" s="24" t="str">
        <f t="shared" si="6"/>
        <v/>
      </c>
      <c r="AB40" s="24">
        <f t="shared" si="7"/>
        <v>3.9389599999999997E-2</v>
      </c>
      <c r="AC40" s="24">
        <f t="shared" si="8"/>
        <v>4.4832599999999993E-2</v>
      </c>
      <c r="AD40" s="24">
        <f t="shared" si="9"/>
        <v>4.0535300000000003E-2</v>
      </c>
      <c r="AE40" s="24">
        <f t="shared" si="10"/>
        <v>4.52597E-2</v>
      </c>
      <c r="AF40" s="24" t="str">
        <f t="shared" si="11"/>
        <v/>
      </c>
      <c r="AG40" s="24" t="str">
        <f t="shared" si="12"/>
        <v/>
      </c>
      <c r="AH40" s="102">
        <f t="shared" si="13"/>
        <v>4.341221666666667E-2</v>
      </c>
      <c r="AI40" s="29">
        <f t="shared" si="14"/>
        <v>416703515.07374036</v>
      </c>
    </row>
    <row r="41" spans="1:35" ht="20.100000000000001" customHeight="1" x14ac:dyDescent="0.25">
      <c r="A41" s="36" t="s">
        <v>423</v>
      </c>
      <c r="B41" s="11" t="s">
        <v>166</v>
      </c>
      <c r="C41" s="20">
        <v>1273180597.027113</v>
      </c>
      <c r="D41" s="21">
        <v>1356078278.1882143</v>
      </c>
      <c r="E41" s="21">
        <v>1611634331.6486895</v>
      </c>
      <c r="F41" s="21">
        <v>1739781488.7457049</v>
      </c>
      <c r="G41" s="21">
        <v>2026864469.3638821</v>
      </c>
      <c r="H41" s="21">
        <v>2355652125.8518443</v>
      </c>
      <c r="I41" s="21">
        <v>2472384906.9979353</v>
      </c>
      <c r="J41" s="21">
        <v>2714505634.5262928</v>
      </c>
      <c r="K41" s="21">
        <v>3093647226.8107047</v>
      </c>
      <c r="L41" s="22">
        <v>3085184836.8912635</v>
      </c>
      <c r="M41" s="23">
        <f t="shared" si="2"/>
        <v>2172891389.6051645</v>
      </c>
      <c r="N41" s="24" t="s">
        <v>450</v>
      </c>
      <c r="O41" s="24" t="s">
        <v>450</v>
      </c>
      <c r="P41" s="24">
        <v>5.1935500000000001</v>
      </c>
      <c r="Q41" s="24">
        <v>6.3197900000000002</v>
      </c>
      <c r="R41" s="24">
        <v>6.7928699999999997</v>
      </c>
      <c r="S41" s="24">
        <v>5.9977900000000002</v>
      </c>
      <c r="T41" s="24">
        <v>5.8209099999999996</v>
      </c>
      <c r="U41" s="24">
        <v>5.4147499999999997</v>
      </c>
      <c r="V41" s="24" t="s">
        <v>450</v>
      </c>
      <c r="W41" s="24" t="s">
        <v>450</v>
      </c>
      <c r="X41" s="27" t="str">
        <f t="shared" si="3"/>
        <v/>
      </c>
      <c r="Y41" s="24" t="str">
        <f t="shared" si="4"/>
        <v/>
      </c>
      <c r="Z41" s="24">
        <f t="shared" si="5"/>
        <v>5.1935500000000002E-2</v>
      </c>
      <c r="AA41" s="24">
        <f t="shared" si="6"/>
        <v>6.3197900000000001E-2</v>
      </c>
      <c r="AB41" s="24">
        <f t="shared" si="7"/>
        <v>6.7928699999999995E-2</v>
      </c>
      <c r="AC41" s="24">
        <f t="shared" si="8"/>
        <v>5.9977900000000001E-2</v>
      </c>
      <c r="AD41" s="24">
        <f t="shared" si="9"/>
        <v>5.8209099999999993E-2</v>
      </c>
      <c r="AE41" s="24">
        <f t="shared" si="10"/>
        <v>5.4147499999999994E-2</v>
      </c>
      <c r="AF41" s="24" t="str">
        <f t="shared" si="11"/>
        <v/>
      </c>
      <c r="AG41" s="24" t="str">
        <f t="shared" si="12"/>
        <v/>
      </c>
      <c r="AH41" s="102">
        <f t="shared" si="13"/>
        <v>5.9232766666666666E-2</v>
      </c>
      <c r="AI41" s="29">
        <f t="shared" si="14"/>
        <v>128706368.6724918</v>
      </c>
    </row>
    <row r="42" spans="1:35" ht="20.100000000000001" customHeight="1" x14ac:dyDescent="0.25">
      <c r="A42" s="36" t="s">
        <v>179</v>
      </c>
      <c r="B42" s="11" t="s">
        <v>25</v>
      </c>
      <c r="C42" s="20">
        <v>1107891063.4386301</v>
      </c>
      <c r="D42" s="21">
        <v>1513933983.2239838</v>
      </c>
      <c r="E42" s="21">
        <v>1789333748.6799023</v>
      </c>
      <c r="F42" s="21">
        <v>1711817181.5296857</v>
      </c>
      <c r="G42" s="21">
        <v>1664310769.5522876</v>
      </c>
      <c r="H42" s="21">
        <v>1864824080.6925581</v>
      </c>
      <c r="I42" s="21">
        <v>1751888561.7274745</v>
      </c>
      <c r="J42" s="21">
        <v>1837908563.3027456</v>
      </c>
      <c r="K42" s="21">
        <v>1871187070.9953449</v>
      </c>
      <c r="L42" s="22">
        <v>1629759975.0770271</v>
      </c>
      <c r="M42" s="23">
        <f t="shared" si="2"/>
        <v>1674285499.8219638</v>
      </c>
      <c r="N42" s="24">
        <v>6.5296000000000003</v>
      </c>
      <c r="O42" s="24">
        <v>5.4075499999999996</v>
      </c>
      <c r="P42" s="24">
        <v>5.5179999999999998</v>
      </c>
      <c r="Q42" s="24">
        <v>5.3089599999999999</v>
      </c>
      <c r="R42" s="24">
        <v>5.5672899999999998</v>
      </c>
      <c r="S42" s="24">
        <v>5.0436100000000001</v>
      </c>
      <c r="T42" s="24" t="s">
        <v>450</v>
      </c>
      <c r="U42" s="24">
        <v>5.0369299999999999</v>
      </c>
      <c r="V42" s="24" t="s">
        <v>450</v>
      </c>
      <c r="W42" s="24" t="s">
        <v>450</v>
      </c>
      <c r="X42" s="27">
        <f t="shared" si="3"/>
        <v>6.5296000000000007E-2</v>
      </c>
      <c r="Y42" s="24">
        <f t="shared" si="4"/>
        <v>5.4075499999999999E-2</v>
      </c>
      <c r="Z42" s="24">
        <f t="shared" si="5"/>
        <v>5.518E-2</v>
      </c>
      <c r="AA42" s="24">
        <f t="shared" si="6"/>
        <v>5.3089600000000001E-2</v>
      </c>
      <c r="AB42" s="24">
        <f t="shared" si="7"/>
        <v>5.5672899999999997E-2</v>
      </c>
      <c r="AC42" s="24">
        <f t="shared" si="8"/>
        <v>5.0436100000000005E-2</v>
      </c>
      <c r="AD42" s="24" t="str">
        <f t="shared" si="9"/>
        <v/>
      </c>
      <c r="AE42" s="24">
        <f t="shared" si="10"/>
        <v>5.0369299999999999E-2</v>
      </c>
      <c r="AF42" s="24" t="str">
        <f t="shared" si="11"/>
        <v/>
      </c>
      <c r="AG42" s="24" t="str">
        <f t="shared" si="12"/>
        <v/>
      </c>
      <c r="AH42" s="102">
        <f t="shared" si="13"/>
        <v>5.4874199999999991E-2</v>
      </c>
      <c r="AI42" s="29">
        <f t="shared" si="14"/>
        <v>91875077.374330387</v>
      </c>
    </row>
    <row r="43" spans="1:35" ht="20.100000000000001" customHeight="1" x14ac:dyDescent="0.25">
      <c r="A43" s="36" t="s">
        <v>210</v>
      </c>
      <c r="B43" s="11" t="s">
        <v>331</v>
      </c>
      <c r="C43" s="20">
        <v>7274595706.6715412</v>
      </c>
      <c r="D43" s="21">
        <v>8639235842.180748</v>
      </c>
      <c r="E43" s="21">
        <v>10351914093.172338</v>
      </c>
      <c r="F43" s="21">
        <v>10401851850.610819</v>
      </c>
      <c r="G43" s="21">
        <v>11242275198.97827</v>
      </c>
      <c r="H43" s="21">
        <v>12829541141.012688</v>
      </c>
      <c r="I43" s="21">
        <v>14038383450.185966</v>
      </c>
      <c r="J43" s="21">
        <v>15449630418.548637</v>
      </c>
      <c r="K43" s="21">
        <v>16777820332.705883</v>
      </c>
      <c r="L43" s="22">
        <v>18049954289.430058</v>
      </c>
      <c r="M43" s="23">
        <f t="shared" si="2"/>
        <v>12505520232.349697</v>
      </c>
      <c r="N43" s="24" t="s">
        <v>450</v>
      </c>
      <c r="O43" s="24">
        <v>1.5992999999999999</v>
      </c>
      <c r="P43" s="24" t="s">
        <v>450</v>
      </c>
      <c r="Q43" s="24" t="s">
        <v>450</v>
      </c>
      <c r="R43" s="24">
        <v>2.6038800000000002</v>
      </c>
      <c r="S43" s="24" t="s">
        <v>450</v>
      </c>
      <c r="T43" s="24" t="s">
        <v>450</v>
      </c>
      <c r="U43" s="24" t="s">
        <v>450</v>
      </c>
      <c r="V43" s="24" t="s">
        <v>450</v>
      </c>
      <c r="W43" s="24" t="s">
        <v>450</v>
      </c>
      <c r="X43" s="27" t="str">
        <f t="shared" si="3"/>
        <v/>
      </c>
      <c r="Y43" s="24">
        <f t="shared" si="4"/>
        <v>1.5993E-2</v>
      </c>
      <c r="Z43" s="24" t="str">
        <f t="shared" si="5"/>
        <v/>
      </c>
      <c r="AA43" s="24" t="str">
        <f t="shared" si="6"/>
        <v/>
      </c>
      <c r="AB43" s="24">
        <f t="shared" si="7"/>
        <v>2.6038800000000001E-2</v>
      </c>
      <c r="AC43" s="24" t="str">
        <f t="shared" si="8"/>
        <v/>
      </c>
      <c r="AD43" s="24" t="str">
        <f t="shared" si="9"/>
        <v/>
      </c>
      <c r="AE43" s="24" t="str">
        <f t="shared" si="10"/>
        <v/>
      </c>
      <c r="AF43" s="24" t="str">
        <f t="shared" si="11"/>
        <v/>
      </c>
      <c r="AG43" s="24" t="str">
        <f t="shared" si="12"/>
        <v/>
      </c>
      <c r="AH43" s="102">
        <f t="shared" si="13"/>
        <v>2.1015900000000001E-2</v>
      </c>
      <c r="AI43" s="29">
        <f t="shared" si="14"/>
        <v>262814762.65103802</v>
      </c>
    </row>
    <row r="44" spans="1:35" ht="20.100000000000001" customHeight="1" x14ac:dyDescent="0.25">
      <c r="A44" s="36" t="s">
        <v>72</v>
      </c>
      <c r="B44" s="11" t="s">
        <v>185</v>
      </c>
      <c r="C44" s="20">
        <v>17953066721.094933</v>
      </c>
      <c r="D44" s="21">
        <v>20431780377.860516</v>
      </c>
      <c r="E44" s="21">
        <v>23322254113.562302</v>
      </c>
      <c r="F44" s="21">
        <v>23381142146.648472</v>
      </c>
      <c r="G44" s="21">
        <v>23622483983.710125</v>
      </c>
      <c r="H44" s="21">
        <v>26587311527.571064</v>
      </c>
      <c r="I44" s="21">
        <v>26472056037.769592</v>
      </c>
      <c r="J44" s="21">
        <v>29567504655.493481</v>
      </c>
      <c r="K44" s="21">
        <v>32050817632.960159</v>
      </c>
      <c r="L44" s="22">
        <v>29198372811.203659</v>
      </c>
      <c r="M44" s="23">
        <f t="shared" si="2"/>
        <v>25258679000.787426</v>
      </c>
      <c r="N44" s="24">
        <v>2.9556800000000001</v>
      </c>
      <c r="O44" s="24">
        <v>3.36625</v>
      </c>
      <c r="P44" s="24">
        <v>2.9568599999999998</v>
      </c>
      <c r="Q44" s="24">
        <v>3.4600900000000001</v>
      </c>
      <c r="R44" s="24">
        <v>3.3131900000000001</v>
      </c>
      <c r="S44" s="24">
        <v>3.0529099999999998</v>
      </c>
      <c r="T44" s="24">
        <v>2.9653900000000002</v>
      </c>
      <c r="U44" s="24">
        <v>3.02834</v>
      </c>
      <c r="V44" s="24" t="s">
        <v>450</v>
      </c>
      <c r="W44" s="24" t="s">
        <v>450</v>
      </c>
      <c r="X44" s="27">
        <f t="shared" si="3"/>
        <v>2.9556800000000001E-2</v>
      </c>
      <c r="Y44" s="24">
        <f t="shared" si="4"/>
        <v>3.3662499999999998E-2</v>
      </c>
      <c r="Z44" s="24">
        <f t="shared" si="5"/>
        <v>2.9568599999999997E-2</v>
      </c>
      <c r="AA44" s="24">
        <f t="shared" si="6"/>
        <v>3.4600900000000004E-2</v>
      </c>
      <c r="AB44" s="24">
        <f t="shared" si="7"/>
        <v>3.3131899999999999E-2</v>
      </c>
      <c r="AC44" s="24">
        <f t="shared" si="8"/>
        <v>3.0529099999999997E-2</v>
      </c>
      <c r="AD44" s="24">
        <f t="shared" si="9"/>
        <v>2.96539E-2</v>
      </c>
      <c r="AE44" s="24">
        <f t="shared" si="10"/>
        <v>3.0283400000000002E-2</v>
      </c>
      <c r="AF44" s="24" t="str">
        <f t="shared" si="11"/>
        <v/>
      </c>
      <c r="AG44" s="24" t="str">
        <f t="shared" si="12"/>
        <v/>
      </c>
      <c r="AH44" s="102">
        <f t="shared" si="13"/>
        <v>3.1373387500000002E-2</v>
      </c>
      <c r="AI44" s="29">
        <f t="shared" si="14"/>
        <v>792450324.02981675</v>
      </c>
    </row>
    <row r="45" spans="1:35" ht="20.100000000000001" customHeight="1" x14ac:dyDescent="0.25">
      <c r="A45" s="36" t="s">
        <v>323</v>
      </c>
      <c r="B45" s="11" t="s">
        <v>107</v>
      </c>
      <c r="C45" s="20">
        <v>1315415197461.2129</v>
      </c>
      <c r="D45" s="21">
        <v>1464977190205.7537</v>
      </c>
      <c r="E45" s="21">
        <v>1549131208997.1885</v>
      </c>
      <c r="F45" s="21">
        <v>1371153004986.4404</v>
      </c>
      <c r="G45" s="21">
        <v>1613406134731.1201</v>
      </c>
      <c r="H45" s="21">
        <v>1788703385548.2566</v>
      </c>
      <c r="I45" s="21">
        <v>1824288757447.5667</v>
      </c>
      <c r="J45" s="21">
        <v>1837443486716.3425</v>
      </c>
      <c r="K45" s="21">
        <v>1783775590895.927</v>
      </c>
      <c r="L45" s="22">
        <v>1550536520141.9324</v>
      </c>
      <c r="M45" s="23">
        <f t="shared" si="2"/>
        <v>1609883047713.1741</v>
      </c>
      <c r="N45" s="24" t="s">
        <v>450</v>
      </c>
      <c r="O45" s="24">
        <v>4.7973699999999999</v>
      </c>
      <c r="P45" s="24">
        <v>4.6608700000000001</v>
      </c>
      <c r="Q45" s="24">
        <v>4.8731299999999997</v>
      </c>
      <c r="R45" s="24">
        <v>5.3711599999999997</v>
      </c>
      <c r="S45" s="24">
        <v>5.2724599999999997</v>
      </c>
      <c r="T45" s="24" t="s">
        <v>450</v>
      </c>
      <c r="U45" s="24" t="s">
        <v>450</v>
      </c>
      <c r="V45" s="24" t="s">
        <v>450</v>
      </c>
      <c r="W45" s="24" t="s">
        <v>450</v>
      </c>
      <c r="X45" s="27" t="str">
        <f t="shared" si="3"/>
        <v/>
      </c>
      <c r="Y45" s="24">
        <f t="shared" si="4"/>
        <v>4.7973700000000001E-2</v>
      </c>
      <c r="Z45" s="24">
        <f t="shared" si="5"/>
        <v>4.6608700000000003E-2</v>
      </c>
      <c r="AA45" s="24">
        <f t="shared" si="6"/>
        <v>4.8731299999999998E-2</v>
      </c>
      <c r="AB45" s="24">
        <f t="shared" si="7"/>
        <v>5.3711599999999998E-2</v>
      </c>
      <c r="AC45" s="24">
        <f t="shared" si="8"/>
        <v>5.2724599999999996E-2</v>
      </c>
      <c r="AD45" s="24" t="str">
        <f t="shared" si="9"/>
        <v/>
      </c>
      <c r="AE45" s="24" t="str">
        <f t="shared" si="10"/>
        <v/>
      </c>
      <c r="AF45" s="24" t="str">
        <f t="shared" si="11"/>
        <v/>
      </c>
      <c r="AG45" s="24" t="str">
        <f t="shared" si="12"/>
        <v/>
      </c>
      <c r="AH45" s="102">
        <f t="shared" si="13"/>
        <v>4.9949980000000005E-2</v>
      </c>
      <c r="AI45" s="29">
        <f t="shared" si="14"/>
        <v>80413626035.612091</v>
      </c>
    </row>
    <row r="46" spans="1:35" ht="20.100000000000001" customHeight="1" x14ac:dyDescent="0.25">
      <c r="A46" s="36" t="s">
        <v>66</v>
      </c>
      <c r="B46" s="11" t="s">
        <v>190</v>
      </c>
      <c r="C46" s="20">
        <v>1460562038.3709695</v>
      </c>
      <c r="D46" s="21">
        <v>1698125617.9230442</v>
      </c>
      <c r="E46" s="21">
        <v>1985370057.9247274</v>
      </c>
      <c r="F46" s="21">
        <v>1981728140.7783325</v>
      </c>
      <c r="G46" s="21">
        <v>1986014845.6318383</v>
      </c>
      <c r="H46" s="21">
        <v>2212699746.8137674</v>
      </c>
      <c r="I46" s="21">
        <v>2184183758.31567</v>
      </c>
      <c r="J46" s="21">
        <v>1494073354.3842604</v>
      </c>
      <c r="K46" s="21">
        <v>1691091491.9652517</v>
      </c>
      <c r="L46" s="22">
        <v>1503299943.6131063</v>
      </c>
      <c r="M46" s="23">
        <f t="shared" si="2"/>
        <v>1819714899.5720971</v>
      </c>
      <c r="N46" s="24">
        <v>1.40242</v>
      </c>
      <c r="O46" s="24">
        <v>1.3128899999999999</v>
      </c>
      <c r="P46" s="24">
        <v>1.2900199999999999</v>
      </c>
      <c r="Q46" s="24">
        <v>1.3035600000000001</v>
      </c>
      <c r="R46" s="24">
        <v>1.20455</v>
      </c>
      <c r="S46" s="24">
        <v>1.22862</v>
      </c>
      <c r="T46" s="24" t="s">
        <v>450</v>
      </c>
      <c r="U46" s="24" t="s">
        <v>450</v>
      </c>
      <c r="V46" s="24" t="s">
        <v>450</v>
      </c>
      <c r="W46" s="24" t="s">
        <v>450</v>
      </c>
      <c r="X46" s="27">
        <f t="shared" si="3"/>
        <v>1.4024200000000001E-2</v>
      </c>
      <c r="Y46" s="24">
        <f t="shared" si="4"/>
        <v>1.3128899999999999E-2</v>
      </c>
      <c r="Z46" s="24">
        <f t="shared" si="5"/>
        <v>1.2900199999999999E-2</v>
      </c>
      <c r="AA46" s="24">
        <f t="shared" si="6"/>
        <v>1.3035600000000001E-2</v>
      </c>
      <c r="AB46" s="24">
        <f t="shared" si="7"/>
        <v>1.2045500000000001E-2</v>
      </c>
      <c r="AC46" s="24">
        <f t="shared" si="8"/>
        <v>1.2286200000000001E-2</v>
      </c>
      <c r="AD46" s="24" t="str">
        <f t="shared" si="9"/>
        <v/>
      </c>
      <c r="AE46" s="24" t="str">
        <f t="shared" si="10"/>
        <v/>
      </c>
      <c r="AF46" s="24" t="str">
        <f t="shared" si="11"/>
        <v/>
      </c>
      <c r="AG46" s="24" t="str">
        <f t="shared" si="12"/>
        <v/>
      </c>
      <c r="AH46" s="102">
        <f t="shared" si="13"/>
        <v>1.2903433333333334E-2</v>
      </c>
      <c r="AI46" s="29">
        <f t="shared" si="14"/>
        <v>23480569.892301917</v>
      </c>
    </row>
    <row r="47" spans="1:35" ht="20.100000000000001" customHeight="1" x14ac:dyDescent="0.25">
      <c r="A47" s="36" t="s">
        <v>13</v>
      </c>
      <c r="B47" s="11" t="s">
        <v>268</v>
      </c>
      <c r="C47" s="20">
        <v>7422102519.5684767</v>
      </c>
      <c r="D47" s="21">
        <v>8638711756.6281834</v>
      </c>
      <c r="E47" s="21">
        <v>10351933631.718803</v>
      </c>
      <c r="F47" s="21">
        <v>9253484289.6743355</v>
      </c>
      <c r="G47" s="21">
        <v>10657705072.288366</v>
      </c>
      <c r="H47" s="21">
        <v>12156380062.047136</v>
      </c>
      <c r="I47" s="21">
        <v>12368070168.972256</v>
      </c>
      <c r="J47" s="21">
        <v>12949854262.812727</v>
      </c>
      <c r="K47" s="21">
        <v>13922223233.5184</v>
      </c>
      <c r="L47" s="22">
        <v>10888798113.786552</v>
      </c>
      <c r="M47" s="23">
        <f t="shared" si="2"/>
        <v>10860926311.101522</v>
      </c>
      <c r="N47" s="24" t="s">
        <v>450</v>
      </c>
      <c r="O47" s="24" t="s">
        <v>450</v>
      </c>
      <c r="P47" s="24" t="s">
        <v>450</v>
      </c>
      <c r="Q47" s="24">
        <v>2.3117399999999999</v>
      </c>
      <c r="R47" s="24">
        <v>1.98194</v>
      </c>
      <c r="S47" s="24">
        <v>2.2578999999999998</v>
      </c>
      <c r="T47" s="24" t="s">
        <v>450</v>
      </c>
      <c r="U47" s="24">
        <v>2.8507099999999999</v>
      </c>
      <c r="V47" s="24" t="s">
        <v>450</v>
      </c>
      <c r="W47" s="24" t="s">
        <v>450</v>
      </c>
      <c r="X47" s="27" t="str">
        <f t="shared" si="3"/>
        <v/>
      </c>
      <c r="Y47" s="24" t="str">
        <f t="shared" si="4"/>
        <v/>
      </c>
      <c r="Z47" s="24" t="str">
        <f t="shared" si="5"/>
        <v/>
      </c>
      <c r="AA47" s="24">
        <f t="shared" si="6"/>
        <v>2.31174E-2</v>
      </c>
      <c r="AB47" s="24">
        <f t="shared" si="7"/>
        <v>1.9819400000000001E-2</v>
      </c>
      <c r="AC47" s="24">
        <f t="shared" si="8"/>
        <v>2.2578999999999998E-2</v>
      </c>
      <c r="AD47" s="24" t="str">
        <f t="shared" si="9"/>
        <v/>
      </c>
      <c r="AE47" s="24">
        <f t="shared" si="10"/>
        <v>2.8507099999999997E-2</v>
      </c>
      <c r="AF47" s="24" t="str">
        <f t="shared" si="11"/>
        <v/>
      </c>
      <c r="AG47" s="24" t="str">
        <f t="shared" si="12"/>
        <v/>
      </c>
      <c r="AH47" s="102">
        <f t="shared" si="13"/>
        <v>2.3505724999999998E-2</v>
      </c>
      <c r="AI47" s="29">
        <f t="shared" si="14"/>
        <v>255293947.1140168</v>
      </c>
    </row>
    <row r="48" spans="1:35" ht="20.100000000000001" customHeight="1" x14ac:dyDescent="0.25">
      <c r="A48" s="36" t="s">
        <v>430</v>
      </c>
      <c r="B48" s="11" t="s">
        <v>196</v>
      </c>
      <c r="C48" s="20">
        <v>154671012210.64542</v>
      </c>
      <c r="D48" s="21">
        <v>173081277147.79309</v>
      </c>
      <c r="E48" s="21">
        <v>179626674542.47375</v>
      </c>
      <c r="F48" s="21">
        <v>171956955710.40021</v>
      </c>
      <c r="G48" s="21">
        <v>217538271334.73801</v>
      </c>
      <c r="H48" s="21">
        <v>250832362674.08499</v>
      </c>
      <c r="I48" s="21">
        <v>265231582123.49631</v>
      </c>
      <c r="J48" s="21">
        <v>277078709134.86084</v>
      </c>
      <c r="K48" s="21">
        <v>258733363811.89771</v>
      </c>
      <c r="L48" s="22">
        <v>240215707927.03705</v>
      </c>
      <c r="M48" s="23">
        <f t="shared" si="2"/>
        <v>218896591661.74274</v>
      </c>
      <c r="N48" s="24">
        <v>3.0238100000000001</v>
      </c>
      <c r="O48" s="24">
        <v>3.2235299999999998</v>
      </c>
      <c r="P48" s="24">
        <v>3.7926700000000002</v>
      </c>
      <c r="Q48" s="24">
        <v>4.2412900000000002</v>
      </c>
      <c r="R48" s="24">
        <v>4.1812100000000001</v>
      </c>
      <c r="S48" s="24">
        <v>4.0680800000000001</v>
      </c>
      <c r="T48" s="24">
        <v>4.5740800000000004</v>
      </c>
      <c r="U48" s="24">
        <v>4.5574399999999997</v>
      </c>
      <c r="V48" s="24" t="s">
        <v>450</v>
      </c>
      <c r="W48" s="24" t="s">
        <v>450</v>
      </c>
      <c r="X48" s="27">
        <f t="shared" si="3"/>
        <v>3.02381E-2</v>
      </c>
      <c r="Y48" s="24">
        <f t="shared" si="4"/>
        <v>3.2235299999999995E-2</v>
      </c>
      <c r="Z48" s="24">
        <f t="shared" si="5"/>
        <v>3.7926700000000001E-2</v>
      </c>
      <c r="AA48" s="24">
        <f t="shared" si="6"/>
        <v>4.2412900000000003E-2</v>
      </c>
      <c r="AB48" s="24">
        <f t="shared" si="7"/>
        <v>4.1812099999999998E-2</v>
      </c>
      <c r="AC48" s="24">
        <f t="shared" si="8"/>
        <v>4.0680800000000003E-2</v>
      </c>
      <c r="AD48" s="24">
        <f t="shared" si="9"/>
        <v>4.5740800000000005E-2</v>
      </c>
      <c r="AE48" s="24">
        <f t="shared" si="10"/>
        <v>4.5574399999999994E-2</v>
      </c>
      <c r="AF48" s="24" t="str">
        <f t="shared" si="11"/>
        <v/>
      </c>
      <c r="AG48" s="24" t="str">
        <f t="shared" si="12"/>
        <v/>
      </c>
      <c r="AH48" s="102">
        <f t="shared" si="13"/>
        <v>3.9577637500000006E-2</v>
      </c>
      <c r="AI48" s="29">
        <f t="shared" si="14"/>
        <v>8663409954.7739773</v>
      </c>
    </row>
    <row r="49" spans="1:35" ht="20.100000000000001" customHeight="1" x14ac:dyDescent="0.25">
      <c r="A49" s="36" t="s">
        <v>287</v>
      </c>
      <c r="B49" s="11" t="s">
        <v>144</v>
      </c>
      <c r="C49" s="20">
        <v>2729784031906.0879</v>
      </c>
      <c r="D49" s="21">
        <v>3523094314820.9004</v>
      </c>
      <c r="E49" s="21">
        <v>4558431073438.1973</v>
      </c>
      <c r="F49" s="21">
        <v>5059419738267.4121</v>
      </c>
      <c r="G49" s="21">
        <v>6039658508485.5918</v>
      </c>
      <c r="H49" s="21">
        <v>7492432097810.1064</v>
      </c>
      <c r="I49" s="21">
        <v>8461623162714.0684</v>
      </c>
      <c r="J49" s="21">
        <v>9490602600148.4883</v>
      </c>
      <c r="K49" s="21">
        <v>10351111762216.363</v>
      </c>
      <c r="L49" s="22">
        <v>10866443998394.219</v>
      </c>
      <c r="M49" s="23">
        <f t="shared" si="2"/>
        <v>6857260128820.1426</v>
      </c>
      <c r="N49" s="24" t="s">
        <v>450</v>
      </c>
      <c r="O49" s="24" t="s">
        <v>450</v>
      </c>
      <c r="P49" s="24" t="s">
        <v>450</v>
      </c>
      <c r="Q49" s="24" t="s">
        <v>450</v>
      </c>
      <c r="R49" s="24" t="s">
        <v>450</v>
      </c>
      <c r="S49" s="24" t="s">
        <v>450</v>
      </c>
      <c r="T49" s="24" t="s">
        <v>450</v>
      </c>
      <c r="U49" s="24" t="s">
        <v>450</v>
      </c>
      <c r="V49" s="24" t="s">
        <v>450</v>
      </c>
      <c r="W49" s="24" t="s">
        <v>450</v>
      </c>
      <c r="X49" s="27" t="str">
        <f t="shared" si="3"/>
        <v/>
      </c>
      <c r="Y49" s="24" t="str">
        <f t="shared" si="4"/>
        <v/>
      </c>
      <c r="Z49" s="24" t="str">
        <f t="shared" si="5"/>
        <v/>
      </c>
      <c r="AA49" s="24" t="str">
        <f t="shared" si="6"/>
        <v/>
      </c>
      <c r="AB49" s="24" t="str">
        <f t="shared" si="7"/>
        <v/>
      </c>
      <c r="AC49" s="24" t="str">
        <f t="shared" si="8"/>
        <v/>
      </c>
      <c r="AD49" s="24" t="str">
        <f t="shared" si="9"/>
        <v/>
      </c>
      <c r="AE49" s="24" t="str">
        <f t="shared" si="10"/>
        <v/>
      </c>
      <c r="AF49" s="24" t="str">
        <f t="shared" si="11"/>
        <v/>
      </c>
      <c r="AG49" s="24" t="str">
        <f t="shared" si="12"/>
        <v/>
      </c>
      <c r="AH49" s="102" t="str">
        <f t="shared" si="13"/>
        <v/>
      </c>
      <c r="AI49" s="29" t="str">
        <f t="shared" si="14"/>
        <v/>
      </c>
    </row>
    <row r="50" spans="1:35" ht="20.100000000000001" customHeight="1" x14ac:dyDescent="0.25">
      <c r="A50" s="36" t="s">
        <v>345</v>
      </c>
      <c r="B50" s="11" t="s">
        <v>238</v>
      </c>
      <c r="C50" s="20">
        <v>162590146096.41431</v>
      </c>
      <c r="D50" s="21">
        <v>207416494642.37894</v>
      </c>
      <c r="E50" s="21">
        <v>243982437870.84012</v>
      </c>
      <c r="F50" s="21">
        <v>233821670544.25751</v>
      </c>
      <c r="G50" s="21">
        <v>287018184637.52924</v>
      </c>
      <c r="H50" s="21">
        <v>335415156702.18616</v>
      </c>
      <c r="I50" s="21">
        <v>369659700375.51984</v>
      </c>
      <c r="J50" s="21">
        <v>380191881860.37213</v>
      </c>
      <c r="K50" s="21">
        <v>378416020533.71472</v>
      </c>
      <c r="L50" s="22">
        <v>292080155633.30994</v>
      </c>
      <c r="M50" s="23">
        <f t="shared" si="2"/>
        <v>289059184889.65234</v>
      </c>
      <c r="N50" s="24">
        <v>3.8933200000000001</v>
      </c>
      <c r="O50" s="24">
        <v>4.0587</v>
      </c>
      <c r="P50" s="24">
        <v>3.9098000000000002</v>
      </c>
      <c r="Q50" s="24">
        <v>4.7474299999999996</v>
      </c>
      <c r="R50" s="24">
        <v>4.8261599999999998</v>
      </c>
      <c r="S50" s="24">
        <v>4.4598100000000001</v>
      </c>
      <c r="T50" s="24">
        <v>4.3853099999999996</v>
      </c>
      <c r="U50" s="24">
        <v>4.9048999999999996</v>
      </c>
      <c r="V50" s="24">
        <v>4.6707999999999998</v>
      </c>
      <c r="W50" s="24" t="s">
        <v>450</v>
      </c>
      <c r="X50" s="27">
        <f t="shared" si="3"/>
        <v>3.8933200000000001E-2</v>
      </c>
      <c r="Y50" s="24">
        <f t="shared" si="4"/>
        <v>4.0586999999999998E-2</v>
      </c>
      <c r="Z50" s="24">
        <f t="shared" si="5"/>
        <v>3.9098000000000001E-2</v>
      </c>
      <c r="AA50" s="24">
        <f t="shared" si="6"/>
        <v>4.7474299999999997E-2</v>
      </c>
      <c r="AB50" s="24">
        <f t="shared" si="7"/>
        <v>4.8261599999999995E-2</v>
      </c>
      <c r="AC50" s="24">
        <f t="shared" si="8"/>
        <v>4.4598100000000002E-2</v>
      </c>
      <c r="AD50" s="24">
        <f t="shared" si="9"/>
        <v>4.3853099999999999E-2</v>
      </c>
      <c r="AE50" s="24">
        <f t="shared" si="10"/>
        <v>4.9048999999999995E-2</v>
      </c>
      <c r="AF50" s="24">
        <f t="shared" si="11"/>
        <v>4.6708E-2</v>
      </c>
      <c r="AG50" s="24" t="str">
        <f t="shared" si="12"/>
        <v/>
      </c>
      <c r="AH50" s="102">
        <f t="shared" si="13"/>
        <v>4.4284699999999989E-2</v>
      </c>
      <c r="AI50" s="29">
        <f t="shared" si="14"/>
        <v>12800899285.082785</v>
      </c>
    </row>
    <row r="51" spans="1:35" ht="20.100000000000001" customHeight="1" x14ac:dyDescent="0.25">
      <c r="A51" s="36" t="s">
        <v>405</v>
      </c>
      <c r="B51" s="11" t="s">
        <v>120</v>
      </c>
      <c r="C51" s="20">
        <v>406111873.53984696</v>
      </c>
      <c r="D51" s="21">
        <v>462453582.87362671</v>
      </c>
      <c r="E51" s="21">
        <v>517477678.55149007</v>
      </c>
      <c r="F51" s="21">
        <v>514788082.33695215</v>
      </c>
      <c r="G51" s="21">
        <v>516962886.78666222</v>
      </c>
      <c r="H51" s="21">
        <v>566024620.52818334</v>
      </c>
      <c r="I51" s="21">
        <v>550476566.06045246</v>
      </c>
      <c r="J51" s="21">
        <v>598925513.20397627</v>
      </c>
      <c r="K51" s="21">
        <v>623751044.541731</v>
      </c>
      <c r="L51" s="22" t="s">
        <v>450</v>
      </c>
      <c r="M51" s="23">
        <f t="shared" si="2"/>
        <v>528552427.60254681</v>
      </c>
      <c r="N51" s="24" t="s">
        <v>450</v>
      </c>
      <c r="O51" s="24" t="s">
        <v>450</v>
      </c>
      <c r="P51" s="24">
        <v>7.7098899999999997</v>
      </c>
      <c r="Q51" s="24" t="s">
        <v>450</v>
      </c>
      <c r="R51" s="24" t="s">
        <v>450</v>
      </c>
      <c r="S51" s="24">
        <v>4.9327899999999998</v>
      </c>
      <c r="T51" s="24">
        <v>4.8899900000000001</v>
      </c>
      <c r="U51" s="24" t="s">
        <v>450</v>
      </c>
      <c r="V51" s="24" t="s">
        <v>450</v>
      </c>
      <c r="W51" s="24" t="s">
        <v>450</v>
      </c>
      <c r="X51" s="27" t="str">
        <f t="shared" si="3"/>
        <v/>
      </c>
      <c r="Y51" s="24" t="str">
        <f t="shared" si="4"/>
        <v/>
      </c>
      <c r="Z51" s="24">
        <f t="shared" si="5"/>
        <v>7.7098899999999998E-2</v>
      </c>
      <c r="AA51" s="24" t="str">
        <f t="shared" si="6"/>
        <v/>
      </c>
      <c r="AB51" s="24" t="str">
        <f t="shared" si="7"/>
        <v/>
      </c>
      <c r="AC51" s="24">
        <f t="shared" si="8"/>
        <v>4.9327900000000001E-2</v>
      </c>
      <c r="AD51" s="24">
        <f t="shared" si="9"/>
        <v>4.8899900000000003E-2</v>
      </c>
      <c r="AE51" s="24" t="str">
        <f t="shared" si="10"/>
        <v/>
      </c>
      <c r="AF51" s="24" t="str">
        <f t="shared" si="11"/>
        <v/>
      </c>
      <c r="AG51" s="24" t="str">
        <f t="shared" si="12"/>
        <v/>
      </c>
      <c r="AH51" s="102">
        <f t="shared" si="13"/>
        <v>5.8442233333333336E-2</v>
      </c>
      <c r="AI51" s="29">
        <f t="shared" si="14"/>
        <v>30889784.302847818</v>
      </c>
    </row>
    <row r="52" spans="1:35" ht="20.100000000000001" customHeight="1" x14ac:dyDescent="0.25">
      <c r="A52" s="36" t="s">
        <v>176</v>
      </c>
      <c r="B52" s="11" t="s">
        <v>67</v>
      </c>
      <c r="C52" s="20">
        <v>14296507096.413504</v>
      </c>
      <c r="D52" s="21">
        <v>16364029327.345648</v>
      </c>
      <c r="E52" s="21">
        <v>19206060270.252144</v>
      </c>
      <c r="F52" s="21">
        <v>18262773820.805454</v>
      </c>
      <c r="G52" s="21">
        <v>20523285374.186985</v>
      </c>
      <c r="H52" s="21">
        <v>23849009737.666897</v>
      </c>
      <c r="I52" s="21">
        <v>27463220380.005379</v>
      </c>
      <c r="J52" s="21">
        <v>30014813755.77195</v>
      </c>
      <c r="K52" s="21">
        <v>32782281736.28344</v>
      </c>
      <c r="L52" s="22">
        <v>35237742278.136688</v>
      </c>
      <c r="M52" s="23">
        <f t="shared" si="2"/>
        <v>23799972377.686806</v>
      </c>
      <c r="N52" s="24" t="s">
        <v>450</v>
      </c>
      <c r="O52" s="24" t="s">
        <v>450</v>
      </c>
      <c r="P52" s="24" t="s">
        <v>450</v>
      </c>
      <c r="Q52" s="24" t="s">
        <v>450</v>
      </c>
      <c r="R52" s="24">
        <v>1.6024400000000001</v>
      </c>
      <c r="S52" s="24" t="s">
        <v>450</v>
      </c>
      <c r="T52" s="24" t="s">
        <v>450</v>
      </c>
      <c r="U52" s="24">
        <v>2.2447499999999998</v>
      </c>
      <c r="V52" s="24" t="s">
        <v>450</v>
      </c>
      <c r="W52" s="24" t="s">
        <v>450</v>
      </c>
      <c r="X52" s="27" t="str">
        <f t="shared" si="3"/>
        <v/>
      </c>
      <c r="Y52" s="24" t="str">
        <f t="shared" si="4"/>
        <v/>
      </c>
      <c r="Z52" s="24" t="str">
        <f t="shared" si="5"/>
        <v/>
      </c>
      <c r="AA52" s="24" t="str">
        <f t="shared" si="6"/>
        <v/>
      </c>
      <c r="AB52" s="24">
        <f t="shared" si="7"/>
        <v>1.6024400000000001E-2</v>
      </c>
      <c r="AC52" s="24" t="str">
        <f t="shared" si="8"/>
        <v/>
      </c>
      <c r="AD52" s="24" t="str">
        <f t="shared" si="9"/>
        <v/>
      </c>
      <c r="AE52" s="24">
        <f t="shared" si="10"/>
        <v>2.2447499999999999E-2</v>
      </c>
      <c r="AF52" s="24" t="str">
        <f t="shared" si="11"/>
        <v/>
      </c>
      <c r="AG52" s="24" t="str">
        <f t="shared" si="12"/>
        <v/>
      </c>
      <c r="AH52" s="102">
        <f t="shared" si="13"/>
        <v>1.9235950000000002E-2</v>
      </c>
      <c r="AI52" s="29">
        <f t="shared" si="14"/>
        <v>457815078.65856457</v>
      </c>
    </row>
    <row r="53" spans="1:35" ht="20.100000000000001" customHeight="1" x14ac:dyDescent="0.25">
      <c r="A53" s="36" t="s">
        <v>123</v>
      </c>
      <c r="B53" s="11" t="s">
        <v>424</v>
      </c>
      <c r="C53" s="20">
        <v>7731261310.933217</v>
      </c>
      <c r="D53" s="21">
        <v>8394688284.0622387</v>
      </c>
      <c r="E53" s="21">
        <v>11859014004.077219</v>
      </c>
      <c r="F53" s="21">
        <v>9593536531.2377758</v>
      </c>
      <c r="G53" s="21">
        <v>12007880590.457462</v>
      </c>
      <c r="H53" s="21">
        <v>14425607224.168039</v>
      </c>
      <c r="I53" s="21">
        <v>13677930123.591871</v>
      </c>
      <c r="J53" s="21">
        <v>14085852120.476074</v>
      </c>
      <c r="K53" s="21">
        <v>14177437627.296906</v>
      </c>
      <c r="L53" s="22">
        <v>8553154505.8358488</v>
      </c>
      <c r="M53" s="23">
        <f t="shared" si="2"/>
        <v>11450636232.213665</v>
      </c>
      <c r="N53" s="24" t="s">
        <v>450</v>
      </c>
      <c r="O53" s="24" t="s">
        <v>450</v>
      </c>
      <c r="P53" s="24" t="s">
        <v>450</v>
      </c>
      <c r="Q53" s="24" t="s">
        <v>450</v>
      </c>
      <c r="R53" s="24">
        <v>6.22079</v>
      </c>
      <c r="S53" s="24" t="s">
        <v>450</v>
      </c>
      <c r="T53" s="24" t="s">
        <v>450</v>
      </c>
      <c r="U53" s="24" t="s">
        <v>450</v>
      </c>
      <c r="V53" s="24" t="s">
        <v>450</v>
      </c>
      <c r="W53" s="24" t="s">
        <v>450</v>
      </c>
      <c r="X53" s="27" t="str">
        <f t="shared" si="3"/>
        <v/>
      </c>
      <c r="Y53" s="24" t="str">
        <f t="shared" si="4"/>
        <v/>
      </c>
      <c r="Z53" s="24" t="str">
        <f t="shared" si="5"/>
        <v/>
      </c>
      <c r="AA53" s="24" t="str">
        <f t="shared" si="6"/>
        <v/>
      </c>
      <c r="AB53" s="24">
        <f t="shared" si="7"/>
        <v>6.2207900000000003E-2</v>
      </c>
      <c r="AC53" s="24" t="str">
        <f t="shared" si="8"/>
        <v/>
      </c>
      <c r="AD53" s="24" t="str">
        <f t="shared" si="9"/>
        <v/>
      </c>
      <c r="AE53" s="24" t="str">
        <f t="shared" si="10"/>
        <v/>
      </c>
      <c r="AF53" s="24" t="str">
        <f t="shared" si="11"/>
        <v/>
      </c>
      <c r="AG53" s="24" t="str">
        <f t="shared" si="12"/>
        <v/>
      </c>
      <c r="AH53" s="102">
        <f t="shared" si="13"/>
        <v>6.2207900000000003E-2</v>
      </c>
      <c r="AI53" s="29">
        <f t="shared" si="14"/>
        <v>712320033.6699245</v>
      </c>
    </row>
    <row r="54" spans="1:35" ht="20.100000000000001" customHeight="1" x14ac:dyDescent="0.25">
      <c r="A54" s="36" t="s">
        <v>263</v>
      </c>
      <c r="B54" s="11" t="s">
        <v>44</v>
      </c>
      <c r="C54" s="20">
        <v>22526463618.698864</v>
      </c>
      <c r="D54" s="21">
        <v>26322000105.23444</v>
      </c>
      <c r="E54" s="21">
        <v>29837895769.059067</v>
      </c>
      <c r="F54" s="21">
        <v>29382694860.853893</v>
      </c>
      <c r="G54" s="21">
        <v>36298327620.195313</v>
      </c>
      <c r="H54" s="21">
        <v>41237293551.347389</v>
      </c>
      <c r="I54" s="21">
        <v>45300669857.47998</v>
      </c>
      <c r="J54" s="21">
        <v>49236713603.224548</v>
      </c>
      <c r="K54" s="21">
        <v>49552639049.244576</v>
      </c>
      <c r="L54" s="22">
        <v>51106697023.746414</v>
      </c>
      <c r="M54" s="23">
        <f t="shared" si="2"/>
        <v>38080139505.908447</v>
      </c>
      <c r="N54" s="24" t="s">
        <v>450</v>
      </c>
      <c r="O54" s="24" t="s">
        <v>450</v>
      </c>
      <c r="P54" s="24" t="s">
        <v>450</v>
      </c>
      <c r="Q54" s="24" t="s">
        <v>450</v>
      </c>
      <c r="R54" s="24" t="s">
        <v>450</v>
      </c>
      <c r="S54" s="24" t="s">
        <v>450</v>
      </c>
      <c r="T54" s="24" t="s">
        <v>450</v>
      </c>
      <c r="U54" s="24" t="s">
        <v>450</v>
      </c>
      <c r="V54" s="24" t="s">
        <v>450</v>
      </c>
      <c r="W54" s="24" t="s">
        <v>450</v>
      </c>
      <c r="X54" s="27" t="str">
        <f t="shared" si="3"/>
        <v/>
      </c>
      <c r="Y54" s="24" t="str">
        <f t="shared" si="4"/>
        <v/>
      </c>
      <c r="Z54" s="24" t="str">
        <f t="shared" si="5"/>
        <v/>
      </c>
      <c r="AA54" s="24" t="str">
        <f t="shared" si="6"/>
        <v/>
      </c>
      <c r="AB54" s="24" t="str">
        <f t="shared" si="7"/>
        <v/>
      </c>
      <c r="AC54" s="24" t="str">
        <f t="shared" si="8"/>
        <v/>
      </c>
      <c r="AD54" s="24" t="str">
        <f t="shared" si="9"/>
        <v/>
      </c>
      <c r="AE54" s="24" t="str">
        <f t="shared" si="10"/>
        <v/>
      </c>
      <c r="AF54" s="24" t="str">
        <f t="shared" si="11"/>
        <v/>
      </c>
      <c r="AG54" s="24" t="str">
        <f t="shared" si="12"/>
        <v/>
      </c>
      <c r="AH54" s="102" t="str">
        <f t="shared" si="13"/>
        <v/>
      </c>
      <c r="AI54" s="29" t="str">
        <f t="shared" si="14"/>
        <v/>
      </c>
    </row>
    <row r="55" spans="1:35" ht="20.100000000000001" customHeight="1" x14ac:dyDescent="0.25">
      <c r="A55" s="36" t="s">
        <v>162</v>
      </c>
      <c r="B55" s="11" t="s">
        <v>164</v>
      </c>
      <c r="C55" s="20">
        <v>17800887796.49873</v>
      </c>
      <c r="D55" s="21">
        <v>20343635319.617382</v>
      </c>
      <c r="E55" s="21">
        <v>24224903099.628342</v>
      </c>
      <c r="F55" s="21">
        <v>24277493862.062496</v>
      </c>
      <c r="G55" s="21">
        <v>24884505034.556419</v>
      </c>
      <c r="H55" s="21">
        <v>25381616734.06926</v>
      </c>
      <c r="I55" s="21">
        <v>27040562587.177055</v>
      </c>
      <c r="J55" s="21">
        <v>31292560974.41502</v>
      </c>
      <c r="K55" s="21">
        <v>34253607832.488899</v>
      </c>
      <c r="L55" s="22">
        <v>31752543539.220165</v>
      </c>
      <c r="M55" s="23">
        <f t="shared" si="2"/>
        <v>26125231677.973373</v>
      </c>
      <c r="N55" s="24">
        <v>4.1147799999999997</v>
      </c>
      <c r="O55" s="24">
        <v>4.2974199999999998</v>
      </c>
      <c r="P55" s="24">
        <v>4.4489599999999996</v>
      </c>
      <c r="Q55" s="24" t="s">
        <v>450</v>
      </c>
      <c r="R55" s="24" t="s">
        <v>450</v>
      </c>
      <c r="S55" s="24" t="s">
        <v>450</v>
      </c>
      <c r="T55" s="24" t="s">
        <v>450</v>
      </c>
      <c r="U55" s="24" t="s">
        <v>450</v>
      </c>
      <c r="V55" s="24">
        <v>4.7194700000000003</v>
      </c>
      <c r="W55" s="24" t="s">
        <v>450</v>
      </c>
      <c r="X55" s="27">
        <f t="shared" si="3"/>
        <v>4.1147799999999998E-2</v>
      </c>
      <c r="Y55" s="24">
        <f t="shared" si="4"/>
        <v>4.2974199999999997E-2</v>
      </c>
      <c r="Z55" s="24">
        <f t="shared" si="5"/>
        <v>4.4489599999999997E-2</v>
      </c>
      <c r="AA55" s="24" t="str">
        <f t="shared" si="6"/>
        <v/>
      </c>
      <c r="AB55" s="24" t="str">
        <f t="shared" si="7"/>
        <v/>
      </c>
      <c r="AC55" s="24" t="str">
        <f t="shared" si="8"/>
        <v/>
      </c>
      <c r="AD55" s="24" t="str">
        <f t="shared" si="9"/>
        <v/>
      </c>
      <c r="AE55" s="24" t="str">
        <f t="shared" si="10"/>
        <v/>
      </c>
      <c r="AF55" s="24">
        <f t="shared" si="11"/>
        <v>4.7194700000000006E-2</v>
      </c>
      <c r="AG55" s="24" t="str">
        <f t="shared" si="12"/>
        <v/>
      </c>
      <c r="AH55" s="102">
        <f t="shared" si="13"/>
        <v>4.3951575E-2</v>
      </c>
      <c r="AI55" s="29">
        <f t="shared" si="14"/>
        <v>1148245079.4868226</v>
      </c>
    </row>
    <row r="56" spans="1:35" ht="20.100000000000001" customHeight="1" x14ac:dyDescent="0.25">
      <c r="A56" s="36" t="s">
        <v>425</v>
      </c>
      <c r="B56" s="11" t="s">
        <v>4</v>
      </c>
      <c r="C56" s="20">
        <v>50453577898.48864</v>
      </c>
      <c r="D56" s="21">
        <v>60093155532.767784</v>
      </c>
      <c r="E56" s="21">
        <v>70481451814.311798</v>
      </c>
      <c r="F56" s="21">
        <v>62703095750.525742</v>
      </c>
      <c r="G56" s="21">
        <v>59680624422.370201</v>
      </c>
      <c r="H56" s="21">
        <v>62249565358.987793</v>
      </c>
      <c r="I56" s="21">
        <v>56485301967.420479</v>
      </c>
      <c r="J56" s="21">
        <v>57770884728.649559</v>
      </c>
      <c r="K56" s="21">
        <v>57136241867.019241</v>
      </c>
      <c r="L56" s="22">
        <v>48732003674.379951</v>
      </c>
      <c r="M56" s="23">
        <f t="shared" si="2"/>
        <v>58578590301.492111</v>
      </c>
      <c r="N56" s="24" t="s">
        <v>450</v>
      </c>
      <c r="O56" s="24">
        <v>3.9711099999999999</v>
      </c>
      <c r="P56" s="24">
        <v>4.27013</v>
      </c>
      <c r="Q56" s="24">
        <v>4.3892499999999997</v>
      </c>
      <c r="R56" s="24">
        <v>4.2521699999999996</v>
      </c>
      <c r="S56" s="24">
        <v>4.1579499999999996</v>
      </c>
      <c r="T56" s="24" t="s">
        <v>450</v>
      </c>
      <c r="U56" s="24" t="s">
        <v>450</v>
      </c>
      <c r="V56" s="24" t="s">
        <v>450</v>
      </c>
      <c r="W56" s="24" t="s">
        <v>450</v>
      </c>
      <c r="X56" s="27" t="str">
        <f t="shared" si="3"/>
        <v/>
      </c>
      <c r="Y56" s="24">
        <f t="shared" si="4"/>
        <v>3.9711099999999999E-2</v>
      </c>
      <c r="Z56" s="24">
        <f t="shared" si="5"/>
        <v>4.2701299999999998E-2</v>
      </c>
      <c r="AA56" s="24">
        <f t="shared" si="6"/>
        <v>4.3892499999999994E-2</v>
      </c>
      <c r="AB56" s="24">
        <f t="shared" si="7"/>
        <v>4.2521699999999996E-2</v>
      </c>
      <c r="AC56" s="24">
        <f t="shared" si="8"/>
        <v>4.1579499999999998E-2</v>
      </c>
      <c r="AD56" s="24" t="str">
        <f t="shared" si="9"/>
        <v/>
      </c>
      <c r="AE56" s="24" t="str">
        <f t="shared" si="10"/>
        <v/>
      </c>
      <c r="AF56" s="24" t="str">
        <f t="shared" si="11"/>
        <v/>
      </c>
      <c r="AG56" s="24" t="str">
        <f t="shared" si="12"/>
        <v/>
      </c>
      <c r="AH56" s="102">
        <f t="shared" si="13"/>
        <v>4.2081219999999996E-2</v>
      </c>
      <c r="AI56" s="29">
        <f t="shared" si="14"/>
        <v>2465058545.7669554</v>
      </c>
    </row>
    <row r="57" spans="1:35" ht="20.100000000000001" customHeight="1" x14ac:dyDescent="0.25">
      <c r="A57" s="36" t="s">
        <v>128</v>
      </c>
      <c r="B57" s="11" t="s">
        <v>312</v>
      </c>
      <c r="C57" s="20">
        <v>52742100000</v>
      </c>
      <c r="D57" s="21">
        <v>58603500000</v>
      </c>
      <c r="E57" s="21">
        <v>60806300000</v>
      </c>
      <c r="F57" s="21">
        <v>62078600000</v>
      </c>
      <c r="G57" s="21">
        <v>64328200000</v>
      </c>
      <c r="H57" s="21">
        <v>68990140000</v>
      </c>
      <c r="I57" s="21">
        <v>73139050000</v>
      </c>
      <c r="J57" s="21">
        <v>77149700000</v>
      </c>
      <c r="K57" s="21" t="s">
        <v>450</v>
      </c>
      <c r="L57" s="22" t="s">
        <v>450</v>
      </c>
      <c r="M57" s="23">
        <f t="shared" si="2"/>
        <v>64729698750</v>
      </c>
      <c r="N57" s="24">
        <v>9.0572900000000001</v>
      </c>
      <c r="O57" s="24">
        <v>11.86829</v>
      </c>
      <c r="P57" s="24">
        <v>14.05908</v>
      </c>
      <c r="Q57" s="24">
        <v>13.125159999999999</v>
      </c>
      <c r="R57" s="24">
        <v>12.83727</v>
      </c>
      <c r="S57" s="24" t="s">
        <v>450</v>
      </c>
      <c r="T57" s="24" t="s">
        <v>450</v>
      </c>
      <c r="U57" s="24" t="s">
        <v>450</v>
      </c>
      <c r="V57" s="24" t="s">
        <v>450</v>
      </c>
      <c r="W57" s="24" t="s">
        <v>450</v>
      </c>
      <c r="X57" s="27">
        <f t="shared" si="3"/>
        <v>9.0572899999999998E-2</v>
      </c>
      <c r="Y57" s="24">
        <f t="shared" si="4"/>
        <v>0.11868289999999999</v>
      </c>
      <c r="Z57" s="24">
        <f t="shared" si="5"/>
        <v>0.14059079999999999</v>
      </c>
      <c r="AA57" s="24">
        <f t="shared" si="6"/>
        <v>0.1312516</v>
      </c>
      <c r="AB57" s="24">
        <f t="shared" si="7"/>
        <v>0.12837270000000001</v>
      </c>
      <c r="AC57" s="24" t="str">
        <f t="shared" si="8"/>
        <v/>
      </c>
      <c r="AD57" s="24" t="str">
        <f t="shared" si="9"/>
        <v/>
      </c>
      <c r="AE57" s="24" t="str">
        <f t="shared" si="10"/>
        <v/>
      </c>
      <c r="AF57" s="24" t="str">
        <f t="shared" si="11"/>
        <v/>
      </c>
      <c r="AG57" s="24" t="str">
        <f t="shared" si="12"/>
        <v/>
      </c>
      <c r="AH57" s="102">
        <f t="shared" si="13"/>
        <v>0.12189418</v>
      </c>
      <c r="AI57" s="29">
        <f t="shared" si="14"/>
        <v>7890173550.7782755</v>
      </c>
    </row>
    <row r="58" spans="1:35" ht="20.100000000000001" customHeight="1" x14ac:dyDescent="0.25">
      <c r="A58" s="36" t="s">
        <v>163</v>
      </c>
      <c r="B58" s="11" t="s">
        <v>396</v>
      </c>
      <c r="C58" s="20">
        <v>19866878478.674843</v>
      </c>
      <c r="D58" s="21">
        <v>23716042497.13435</v>
      </c>
      <c r="E58" s="21">
        <v>27493064742.357307</v>
      </c>
      <c r="F58" s="21">
        <v>25593262400.864544</v>
      </c>
      <c r="G58" s="21">
        <v>25247424010.981068</v>
      </c>
      <c r="H58" s="21">
        <v>27089174646.323917</v>
      </c>
      <c r="I58" s="21">
        <v>24940600822.106205</v>
      </c>
      <c r="J58" s="21">
        <v>24055947955.390335</v>
      </c>
      <c r="K58" s="21">
        <v>23227106275.706512</v>
      </c>
      <c r="L58" s="22">
        <v>19319729400.022182</v>
      </c>
      <c r="M58" s="23">
        <f t="shared" si="2"/>
        <v>24054923122.956127</v>
      </c>
      <c r="N58" s="24">
        <v>6.3955500000000001</v>
      </c>
      <c r="O58" s="24">
        <v>6.3474399999999997</v>
      </c>
      <c r="P58" s="24">
        <v>6.8089899999999997</v>
      </c>
      <c r="Q58" s="24">
        <v>7.3041499999999999</v>
      </c>
      <c r="R58" s="24">
        <v>6.6619099999999998</v>
      </c>
      <c r="S58" s="24">
        <v>6.6446699999999996</v>
      </c>
      <c r="T58" s="24" t="s">
        <v>450</v>
      </c>
      <c r="U58" s="24" t="s">
        <v>450</v>
      </c>
      <c r="V58" s="24" t="s">
        <v>450</v>
      </c>
      <c r="W58" s="24" t="s">
        <v>450</v>
      </c>
      <c r="X58" s="27">
        <f t="shared" si="3"/>
        <v>6.3955499999999998E-2</v>
      </c>
      <c r="Y58" s="24">
        <f t="shared" si="4"/>
        <v>6.34744E-2</v>
      </c>
      <c r="Z58" s="24">
        <f t="shared" si="5"/>
        <v>6.8089899999999995E-2</v>
      </c>
      <c r="AA58" s="24">
        <f t="shared" si="6"/>
        <v>7.3041499999999995E-2</v>
      </c>
      <c r="AB58" s="24">
        <f t="shared" si="7"/>
        <v>6.6619100000000001E-2</v>
      </c>
      <c r="AC58" s="24">
        <f t="shared" si="8"/>
        <v>6.6446699999999997E-2</v>
      </c>
      <c r="AD58" s="24" t="str">
        <f t="shared" si="9"/>
        <v/>
      </c>
      <c r="AE58" s="24" t="str">
        <f t="shared" si="10"/>
        <v/>
      </c>
      <c r="AF58" s="24" t="str">
        <f t="shared" si="11"/>
        <v/>
      </c>
      <c r="AG58" s="24" t="str">
        <f t="shared" si="12"/>
        <v/>
      </c>
      <c r="AH58" s="102">
        <f t="shared" si="13"/>
        <v>6.6937849999999979E-2</v>
      </c>
      <c r="AI58" s="29">
        <f t="shared" si="14"/>
        <v>1610184835.7659683</v>
      </c>
    </row>
    <row r="59" spans="1:35" ht="20.100000000000001" customHeight="1" x14ac:dyDescent="0.25">
      <c r="A59" s="36" t="s">
        <v>147</v>
      </c>
      <c r="B59" s="11" t="s">
        <v>286</v>
      </c>
      <c r="C59" s="20">
        <v>155213006071.97861</v>
      </c>
      <c r="D59" s="21">
        <v>188818155388.12537</v>
      </c>
      <c r="E59" s="21">
        <v>235204812643.14627</v>
      </c>
      <c r="F59" s="21">
        <v>205729790694.01459</v>
      </c>
      <c r="G59" s="21">
        <v>207015860050.371</v>
      </c>
      <c r="H59" s="21">
        <v>227313162936.0473</v>
      </c>
      <c r="I59" s="21">
        <v>206441578342.48499</v>
      </c>
      <c r="J59" s="21">
        <v>208328435108.81589</v>
      </c>
      <c r="K59" s="21">
        <v>205269709743.46622</v>
      </c>
      <c r="L59" s="22">
        <v>181811026983.07843</v>
      </c>
      <c r="M59" s="23">
        <f t="shared" si="2"/>
        <v>202114553796.15286</v>
      </c>
      <c r="N59" s="24">
        <v>4.2239199999999997</v>
      </c>
      <c r="O59" s="24">
        <v>3.875</v>
      </c>
      <c r="P59" s="24">
        <v>3.7527300000000001</v>
      </c>
      <c r="Q59" s="24">
        <v>4.1804100000000002</v>
      </c>
      <c r="R59" s="24">
        <v>4.0735200000000003</v>
      </c>
      <c r="S59" s="24">
        <v>4.2841800000000001</v>
      </c>
      <c r="T59" s="24">
        <v>4.2637099999999997</v>
      </c>
      <c r="U59" s="24" t="s">
        <v>450</v>
      </c>
      <c r="V59" s="24" t="s">
        <v>450</v>
      </c>
      <c r="W59" s="24" t="s">
        <v>450</v>
      </c>
      <c r="X59" s="27">
        <f t="shared" si="3"/>
        <v>4.2239199999999998E-2</v>
      </c>
      <c r="Y59" s="24">
        <f t="shared" si="4"/>
        <v>3.875E-2</v>
      </c>
      <c r="Z59" s="24">
        <f t="shared" si="5"/>
        <v>3.75273E-2</v>
      </c>
      <c r="AA59" s="24">
        <f t="shared" si="6"/>
        <v>4.1804100000000004E-2</v>
      </c>
      <c r="AB59" s="24">
        <f t="shared" si="7"/>
        <v>4.0735199999999999E-2</v>
      </c>
      <c r="AC59" s="24">
        <f t="shared" si="8"/>
        <v>4.2841799999999999E-2</v>
      </c>
      <c r="AD59" s="24">
        <f t="shared" si="9"/>
        <v>4.2637099999999997E-2</v>
      </c>
      <c r="AE59" s="24" t="str">
        <f t="shared" si="10"/>
        <v/>
      </c>
      <c r="AF59" s="24" t="str">
        <f t="shared" si="11"/>
        <v/>
      </c>
      <c r="AG59" s="24" t="str">
        <f t="shared" si="12"/>
        <v/>
      </c>
      <c r="AH59" s="102">
        <f t="shared" si="13"/>
        <v>4.0933528571428568E-2</v>
      </c>
      <c r="AI59" s="29">
        <f t="shared" si="14"/>
        <v>8273261862.5163593</v>
      </c>
    </row>
    <row r="60" spans="1:35" ht="20.100000000000001" customHeight="1" x14ac:dyDescent="0.25">
      <c r="A60" s="36" t="s">
        <v>293</v>
      </c>
      <c r="B60" s="11" t="s">
        <v>227</v>
      </c>
      <c r="C60" s="20">
        <v>282961088316.40546</v>
      </c>
      <c r="D60" s="21">
        <v>319500339842.3866</v>
      </c>
      <c r="E60" s="21">
        <v>352591553716.09033</v>
      </c>
      <c r="F60" s="21">
        <v>319762353336.19354</v>
      </c>
      <c r="G60" s="21">
        <v>319810991980.93915</v>
      </c>
      <c r="H60" s="21">
        <v>341498686832.93909</v>
      </c>
      <c r="I60" s="21">
        <v>325012162409.9787</v>
      </c>
      <c r="J60" s="21">
        <v>338927058604.18201</v>
      </c>
      <c r="K60" s="21">
        <v>346119472127.52545</v>
      </c>
      <c r="L60" s="22">
        <v>295164313328.84235</v>
      </c>
      <c r="M60" s="23">
        <f t="shared" si="2"/>
        <v>324134802049.54822</v>
      </c>
      <c r="N60" s="24">
        <v>7.72783</v>
      </c>
      <c r="O60" s="24">
        <v>7.6137699999999997</v>
      </c>
      <c r="P60" s="24">
        <v>7.4923599999999997</v>
      </c>
      <c r="Q60" s="24">
        <v>8.4879599999999993</v>
      </c>
      <c r="R60" s="24">
        <v>8.6179799999999993</v>
      </c>
      <c r="S60" s="24">
        <v>8.5471000000000004</v>
      </c>
      <c r="T60" s="24" t="s">
        <v>450</v>
      </c>
      <c r="U60" s="24" t="s">
        <v>450</v>
      </c>
      <c r="V60" s="24" t="s">
        <v>450</v>
      </c>
      <c r="W60" s="24" t="s">
        <v>450</v>
      </c>
      <c r="X60" s="27">
        <f t="shared" si="3"/>
        <v>7.7278299999999994E-2</v>
      </c>
      <c r="Y60" s="24">
        <f t="shared" si="4"/>
        <v>7.6137700000000003E-2</v>
      </c>
      <c r="Z60" s="24">
        <f t="shared" si="5"/>
        <v>7.4923599999999993E-2</v>
      </c>
      <c r="AA60" s="24">
        <f t="shared" si="6"/>
        <v>8.4879599999999999E-2</v>
      </c>
      <c r="AB60" s="24">
        <f t="shared" si="7"/>
        <v>8.6179799999999987E-2</v>
      </c>
      <c r="AC60" s="24">
        <f t="shared" si="8"/>
        <v>8.5471000000000005E-2</v>
      </c>
      <c r="AD60" s="24" t="str">
        <f t="shared" si="9"/>
        <v/>
      </c>
      <c r="AE60" s="24" t="str">
        <f t="shared" si="10"/>
        <v/>
      </c>
      <c r="AF60" s="24" t="str">
        <f t="shared" si="11"/>
        <v/>
      </c>
      <c r="AG60" s="24" t="str">
        <f t="shared" si="12"/>
        <v/>
      </c>
      <c r="AH60" s="102">
        <f t="shared" si="13"/>
        <v>8.0811666666666657E-2</v>
      </c>
      <c r="AI60" s="29">
        <f t="shared" si="14"/>
        <v>26193873578.294071</v>
      </c>
    </row>
    <row r="61" spans="1:35" ht="20.100000000000001" customHeight="1" x14ac:dyDescent="0.25">
      <c r="A61" s="36" t="s">
        <v>174</v>
      </c>
      <c r="B61" s="11" t="s">
        <v>246</v>
      </c>
      <c r="C61" s="20">
        <v>768873684.03283799</v>
      </c>
      <c r="D61" s="21">
        <v>847918929.10798383</v>
      </c>
      <c r="E61" s="21">
        <v>999105339.26772857</v>
      </c>
      <c r="F61" s="21">
        <v>1049110684.724934</v>
      </c>
      <c r="G61" s="21">
        <v>1128611700.3618031</v>
      </c>
      <c r="H61" s="21">
        <v>1239144501.7752545</v>
      </c>
      <c r="I61" s="21">
        <v>1353632941.5206981</v>
      </c>
      <c r="J61" s="21">
        <v>1455416073.5084767</v>
      </c>
      <c r="K61" s="21">
        <v>1589025859.8457348</v>
      </c>
      <c r="L61" s="22" t="s">
        <v>450</v>
      </c>
      <c r="M61" s="23">
        <f t="shared" si="2"/>
        <v>1158982190.4606056</v>
      </c>
      <c r="N61" s="24">
        <v>8.2787799999999994</v>
      </c>
      <c r="O61" s="24">
        <v>8.40625</v>
      </c>
      <c r="P61" s="24" t="s">
        <v>450</v>
      </c>
      <c r="Q61" s="24" t="s">
        <v>450</v>
      </c>
      <c r="R61" s="24">
        <v>4.4902199999999999</v>
      </c>
      <c r="S61" s="24" t="s">
        <v>450</v>
      </c>
      <c r="T61" s="24" t="s">
        <v>450</v>
      </c>
      <c r="U61" s="24" t="s">
        <v>450</v>
      </c>
      <c r="V61" s="24" t="s">
        <v>450</v>
      </c>
      <c r="W61" s="24" t="s">
        <v>450</v>
      </c>
      <c r="X61" s="27">
        <f t="shared" si="3"/>
        <v>8.2787799999999995E-2</v>
      </c>
      <c r="Y61" s="24">
        <f t="shared" si="4"/>
        <v>8.4062499999999998E-2</v>
      </c>
      <c r="Z61" s="24" t="str">
        <f t="shared" si="5"/>
        <v/>
      </c>
      <c r="AA61" s="24" t="str">
        <f t="shared" si="6"/>
        <v/>
      </c>
      <c r="AB61" s="24">
        <f t="shared" si="7"/>
        <v>4.4902199999999996E-2</v>
      </c>
      <c r="AC61" s="24" t="str">
        <f t="shared" si="8"/>
        <v/>
      </c>
      <c r="AD61" s="24" t="str">
        <f t="shared" si="9"/>
        <v/>
      </c>
      <c r="AE61" s="24" t="str">
        <f t="shared" si="10"/>
        <v/>
      </c>
      <c r="AF61" s="24" t="str">
        <f t="shared" si="11"/>
        <v/>
      </c>
      <c r="AG61" s="24" t="str">
        <f t="shared" si="12"/>
        <v/>
      </c>
      <c r="AH61" s="102">
        <f t="shared" si="13"/>
        <v>7.058416666666667E-2</v>
      </c>
      <c r="AI61" s="29">
        <f t="shared" si="14"/>
        <v>81805792.095169798</v>
      </c>
    </row>
    <row r="62" spans="1:35" ht="20.100000000000001" customHeight="1" x14ac:dyDescent="0.25">
      <c r="A62" s="36" t="s">
        <v>92</v>
      </c>
      <c r="B62" s="11" t="s">
        <v>420</v>
      </c>
      <c r="C62" s="20">
        <v>390370370.37037033</v>
      </c>
      <c r="D62" s="21">
        <v>421481481.48148143</v>
      </c>
      <c r="E62" s="21">
        <v>458148148.14814812</v>
      </c>
      <c r="F62" s="21">
        <v>489259259.25925922</v>
      </c>
      <c r="G62" s="21">
        <v>493703703.70370364</v>
      </c>
      <c r="H62" s="21">
        <v>501481481.48148143</v>
      </c>
      <c r="I62" s="21">
        <v>485185185.18518513</v>
      </c>
      <c r="J62" s="21">
        <v>506666666.66666663</v>
      </c>
      <c r="K62" s="21">
        <v>524604999.99999994</v>
      </c>
      <c r="L62" s="22">
        <v>537777777.77777779</v>
      </c>
      <c r="M62" s="23">
        <f t="shared" si="2"/>
        <v>480867907.4074074</v>
      </c>
      <c r="N62" s="24" t="s">
        <v>450</v>
      </c>
      <c r="O62" s="24" t="s">
        <v>450</v>
      </c>
      <c r="P62" s="24" t="s">
        <v>450</v>
      </c>
      <c r="Q62" s="24" t="s">
        <v>450</v>
      </c>
      <c r="R62" s="24" t="s">
        <v>450</v>
      </c>
      <c r="S62" s="24" t="s">
        <v>450</v>
      </c>
      <c r="T62" s="24" t="s">
        <v>450</v>
      </c>
      <c r="U62" s="24" t="s">
        <v>450</v>
      </c>
      <c r="V62" s="24" t="s">
        <v>450</v>
      </c>
      <c r="W62" s="24" t="s">
        <v>450</v>
      </c>
      <c r="X62" s="27" t="str">
        <f t="shared" si="3"/>
        <v/>
      </c>
      <c r="Y62" s="24" t="str">
        <f t="shared" si="4"/>
        <v/>
      </c>
      <c r="Z62" s="24" t="str">
        <f t="shared" si="5"/>
        <v/>
      </c>
      <c r="AA62" s="24" t="str">
        <f t="shared" si="6"/>
        <v/>
      </c>
      <c r="AB62" s="24" t="str">
        <f t="shared" si="7"/>
        <v/>
      </c>
      <c r="AC62" s="24" t="str">
        <f t="shared" si="8"/>
        <v/>
      </c>
      <c r="AD62" s="24" t="str">
        <f t="shared" si="9"/>
        <v/>
      </c>
      <c r="AE62" s="24" t="str">
        <f t="shared" si="10"/>
        <v/>
      </c>
      <c r="AF62" s="24" t="str">
        <f t="shared" si="11"/>
        <v/>
      </c>
      <c r="AG62" s="24" t="str">
        <f t="shared" si="12"/>
        <v/>
      </c>
      <c r="AH62" s="102" t="str">
        <f t="shared" si="13"/>
        <v/>
      </c>
      <c r="AI62" s="29" t="str">
        <f t="shared" si="14"/>
        <v/>
      </c>
    </row>
    <row r="63" spans="1:35" ht="20.100000000000001" customHeight="1" x14ac:dyDescent="0.25">
      <c r="A63" s="36" t="s">
        <v>181</v>
      </c>
      <c r="B63" s="11" t="s">
        <v>99</v>
      </c>
      <c r="C63" s="20">
        <v>35952890849.447922</v>
      </c>
      <c r="D63" s="21">
        <v>44073886687.232544</v>
      </c>
      <c r="E63" s="21">
        <v>48152993004.286789</v>
      </c>
      <c r="F63" s="21">
        <v>48193458082.838852</v>
      </c>
      <c r="G63" s="21">
        <v>53864484468.228737</v>
      </c>
      <c r="H63" s="21">
        <v>58361928552.026588</v>
      </c>
      <c r="I63" s="21">
        <v>60595109805.050987</v>
      </c>
      <c r="J63" s="21">
        <v>61198323068.97467</v>
      </c>
      <c r="K63" s="21">
        <v>63968906782.073654</v>
      </c>
      <c r="L63" s="22">
        <v>67103263863.394295</v>
      </c>
      <c r="M63" s="23">
        <f t="shared" si="2"/>
        <v>54146524516.355499</v>
      </c>
      <c r="N63" s="24" t="s">
        <v>450</v>
      </c>
      <c r="O63" s="24">
        <v>2.05124</v>
      </c>
      <c r="P63" s="24" t="s">
        <v>450</v>
      </c>
      <c r="Q63" s="24" t="s">
        <v>450</v>
      </c>
      <c r="R63" s="24" t="s">
        <v>450</v>
      </c>
      <c r="S63" s="24" t="s">
        <v>450</v>
      </c>
      <c r="T63" s="24" t="s">
        <v>450</v>
      </c>
      <c r="U63" s="24" t="s">
        <v>450</v>
      </c>
      <c r="V63" s="24" t="s">
        <v>450</v>
      </c>
      <c r="W63" s="24" t="s">
        <v>450</v>
      </c>
      <c r="X63" s="27" t="str">
        <f t="shared" si="3"/>
        <v/>
      </c>
      <c r="Y63" s="24">
        <f t="shared" si="4"/>
        <v>2.05124E-2</v>
      </c>
      <c r="Z63" s="24" t="str">
        <f t="shared" si="5"/>
        <v/>
      </c>
      <c r="AA63" s="24" t="str">
        <f t="shared" si="6"/>
        <v/>
      </c>
      <c r="AB63" s="24" t="str">
        <f t="shared" si="7"/>
        <v/>
      </c>
      <c r="AC63" s="24" t="str">
        <f t="shared" si="8"/>
        <v/>
      </c>
      <c r="AD63" s="24" t="str">
        <f t="shared" si="9"/>
        <v/>
      </c>
      <c r="AE63" s="24" t="str">
        <f t="shared" si="10"/>
        <v/>
      </c>
      <c r="AF63" s="24" t="str">
        <f t="shared" si="11"/>
        <v/>
      </c>
      <c r="AG63" s="24" t="str">
        <f t="shared" si="12"/>
        <v/>
      </c>
      <c r="AH63" s="102">
        <f t="shared" si="13"/>
        <v>2.05124E-2</v>
      </c>
      <c r="AI63" s="29">
        <f t="shared" si="14"/>
        <v>1110675169.4892905</v>
      </c>
    </row>
    <row r="64" spans="1:35" ht="20.100000000000001" customHeight="1" x14ac:dyDescent="0.25">
      <c r="A64" s="36" t="s">
        <v>27</v>
      </c>
      <c r="B64" s="11" t="s">
        <v>2</v>
      </c>
      <c r="C64" s="20">
        <v>46802044000</v>
      </c>
      <c r="D64" s="21">
        <v>51007777000.000008</v>
      </c>
      <c r="E64" s="21">
        <v>61762635000.000008</v>
      </c>
      <c r="F64" s="21">
        <v>62519686000</v>
      </c>
      <c r="G64" s="21">
        <v>69555367000</v>
      </c>
      <c r="H64" s="21">
        <v>79276664000</v>
      </c>
      <c r="I64" s="21">
        <v>87924544000</v>
      </c>
      <c r="J64" s="21">
        <v>94776170000</v>
      </c>
      <c r="K64" s="21">
        <v>100917372000</v>
      </c>
      <c r="L64" s="22">
        <v>100871770000</v>
      </c>
      <c r="M64" s="23">
        <f t="shared" si="2"/>
        <v>75541402900</v>
      </c>
      <c r="N64" s="24" t="s">
        <v>450</v>
      </c>
      <c r="O64" s="24" t="s">
        <v>450</v>
      </c>
      <c r="P64" s="24" t="s">
        <v>450</v>
      </c>
      <c r="Q64" s="24" t="s">
        <v>450</v>
      </c>
      <c r="R64" s="24">
        <v>4.0757399999999997</v>
      </c>
      <c r="S64" s="24">
        <v>4.3145499999999997</v>
      </c>
      <c r="T64" s="24">
        <v>4.1800199999999998</v>
      </c>
      <c r="U64" s="24" t="s">
        <v>450</v>
      </c>
      <c r="V64" s="24" t="s">
        <v>450</v>
      </c>
      <c r="W64" s="24" t="s">
        <v>450</v>
      </c>
      <c r="X64" s="27" t="str">
        <f t="shared" si="3"/>
        <v/>
      </c>
      <c r="Y64" s="24" t="str">
        <f t="shared" si="4"/>
        <v/>
      </c>
      <c r="Z64" s="24" t="str">
        <f t="shared" si="5"/>
        <v/>
      </c>
      <c r="AA64" s="24" t="str">
        <f t="shared" si="6"/>
        <v/>
      </c>
      <c r="AB64" s="24">
        <f t="shared" si="7"/>
        <v>4.0757399999999999E-2</v>
      </c>
      <c r="AC64" s="24">
        <f t="shared" si="8"/>
        <v>4.3145499999999996E-2</v>
      </c>
      <c r="AD64" s="24">
        <f t="shared" si="9"/>
        <v>4.1800199999999996E-2</v>
      </c>
      <c r="AE64" s="24" t="str">
        <f t="shared" si="10"/>
        <v/>
      </c>
      <c r="AF64" s="24" t="str">
        <f t="shared" si="11"/>
        <v/>
      </c>
      <c r="AG64" s="24" t="str">
        <f t="shared" si="12"/>
        <v/>
      </c>
      <c r="AH64" s="102">
        <f t="shared" si="13"/>
        <v>4.1901033333333337E-2</v>
      </c>
      <c r="AI64" s="29">
        <f t="shared" si="14"/>
        <v>3165262840.9596639</v>
      </c>
    </row>
    <row r="65" spans="1:35" ht="20.100000000000001" customHeight="1" x14ac:dyDescent="0.25">
      <c r="A65" s="36" t="s">
        <v>234</v>
      </c>
      <c r="B65" s="11" t="s">
        <v>395</v>
      </c>
      <c r="C65" s="20">
        <v>107484034870.97391</v>
      </c>
      <c r="D65" s="21">
        <v>130478960092.49852</v>
      </c>
      <c r="E65" s="21">
        <v>162818181818.18182</v>
      </c>
      <c r="F65" s="21">
        <v>188982374700.80511</v>
      </c>
      <c r="G65" s="21">
        <v>218888324504.7529</v>
      </c>
      <c r="H65" s="21">
        <v>236001858960.01514</v>
      </c>
      <c r="I65" s="21">
        <v>276353323880.22351</v>
      </c>
      <c r="J65" s="21">
        <v>286011230726.27429</v>
      </c>
      <c r="K65" s="21">
        <v>301498960051.63879</v>
      </c>
      <c r="L65" s="22">
        <v>330778550716.74585</v>
      </c>
      <c r="M65" s="23">
        <f t="shared" si="2"/>
        <v>223929580032.21094</v>
      </c>
      <c r="N65" s="24">
        <v>4.0017800000000001</v>
      </c>
      <c r="O65" s="24">
        <v>3.6846100000000002</v>
      </c>
      <c r="P65" s="24">
        <v>3.7608299999999999</v>
      </c>
      <c r="Q65" s="24" t="s">
        <v>450</v>
      </c>
      <c r="R65" s="24" t="s">
        <v>450</v>
      </c>
      <c r="S65" s="24" t="s">
        <v>450</v>
      </c>
      <c r="T65" s="24" t="s">
        <v>450</v>
      </c>
      <c r="U65" s="24" t="s">
        <v>450</v>
      </c>
      <c r="V65" s="24" t="s">
        <v>450</v>
      </c>
      <c r="W65" s="24" t="s">
        <v>450</v>
      </c>
      <c r="X65" s="27">
        <f t="shared" si="3"/>
        <v>4.0017799999999999E-2</v>
      </c>
      <c r="Y65" s="24">
        <f t="shared" si="4"/>
        <v>3.68461E-2</v>
      </c>
      <c r="Z65" s="24">
        <f t="shared" si="5"/>
        <v>3.7608299999999997E-2</v>
      </c>
      <c r="AA65" s="24" t="str">
        <f t="shared" si="6"/>
        <v/>
      </c>
      <c r="AB65" s="24" t="str">
        <f t="shared" si="7"/>
        <v/>
      </c>
      <c r="AC65" s="24" t="str">
        <f t="shared" si="8"/>
        <v/>
      </c>
      <c r="AD65" s="24" t="str">
        <f t="shared" si="9"/>
        <v/>
      </c>
      <c r="AE65" s="24" t="str">
        <f t="shared" si="10"/>
        <v/>
      </c>
      <c r="AF65" s="24" t="str">
        <f t="shared" si="11"/>
        <v/>
      </c>
      <c r="AG65" s="24" t="str">
        <f t="shared" si="12"/>
        <v/>
      </c>
      <c r="AH65" s="102">
        <f t="shared" si="13"/>
        <v>3.8157400000000001E-2</v>
      </c>
      <c r="AI65" s="29">
        <f t="shared" si="14"/>
        <v>8544570557.1210861</v>
      </c>
    </row>
    <row r="66" spans="1:35" ht="20.100000000000001" customHeight="1" x14ac:dyDescent="0.25">
      <c r="A66" s="36" t="s">
        <v>260</v>
      </c>
      <c r="B66" s="11" t="s">
        <v>406</v>
      </c>
      <c r="C66" s="20">
        <v>18550700000</v>
      </c>
      <c r="D66" s="21">
        <v>20104900000</v>
      </c>
      <c r="E66" s="21">
        <v>21431000000</v>
      </c>
      <c r="F66" s="21">
        <v>20661000000</v>
      </c>
      <c r="G66" s="21">
        <v>21418300000</v>
      </c>
      <c r="H66" s="21">
        <v>23139000000</v>
      </c>
      <c r="I66" s="21">
        <v>23813600000</v>
      </c>
      <c r="J66" s="21">
        <v>24350900000.000004</v>
      </c>
      <c r="K66" s="21">
        <v>25054200000</v>
      </c>
      <c r="L66" s="22">
        <v>25850200000.000004</v>
      </c>
      <c r="M66" s="23">
        <f t="shared" si="2"/>
        <v>22437380000</v>
      </c>
      <c r="N66" s="24">
        <v>3.01268</v>
      </c>
      <c r="O66" s="24">
        <v>3.0544699999999998</v>
      </c>
      <c r="P66" s="24">
        <v>3.74166</v>
      </c>
      <c r="Q66" s="24">
        <v>3.9695399999999998</v>
      </c>
      <c r="R66" s="24">
        <v>3.4866799999999998</v>
      </c>
      <c r="S66" s="24">
        <v>3.4174899999999999</v>
      </c>
      <c r="T66" s="24" t="s">
        <v>450</v>
      </c>
      <c r="U66" s="24" t="s">
        <v>450</v>
      </c>
      <c r="V66" s="24" t="s">
        <v>450</v>
      </c>
      <c r="W66" s="24" t="s">
        <v>450</v>
      </c>
      <c r="X66" s="27">
        <f t="shared" si="3"/>
        <v>3.0126799999999999E-2</v>
      </c>
      <c r="Y66" s="24">
        <f t="shared" si="4"/>
        <v>3.0544699999999998E-2</v>
      </c>
      <c r="Z66" s="24">
        <f t="shared" si="5"/>
        <v>3.7416600000000001E-2</v>
      </c>
      <c r="AA66" s="24">
        <f t="shared" si="6"/>
        <v>3.9695399999999999E-2</v>
      </c>
      <c r="AB66" s="24">
        <f t="shared" si="7"/>
        <v>3.4866799999999996E-2</v>
      </c>
      <c r="AC66" s="24">
        <f t="shared" si="8"/>
        <v>3.4174900000000001E-2</v>
      </c>
      <c r="AD66" s="24" t="str">
        <f t="shared" si="9"/>
        <v/>
      </c>
      <c r="AE66" s="24" t="str">
        <f t="shared" si="10"/>
        <v/>
      </c>
      <c r="AF66" s="24" t="str">
        <f t="shared" si="11"/>
        <v/>
      </c>
      <c r="AG66" s="24" t="str">
        <f t="shared" si="12"/>
        <v/>
      </c>
      <c r="AH66" s="102">
        <f t="shared" si="13"/>
        <v>3.4470866666666669E-2</v>
      </c>
      <c r="AI66" s="29">
        <f t="shared" si="14"/>
        <v>773435934.32933342</v>
      </c>
    </row>
    <row r="67" spans="1:35" ht="20.100000000000001" customHeight="1" x14ac:dyDescent="0.25">
      <c r="A67" s="36" t="s">
        <v>53</v>
      </c>
      <c r="B67" s="11" t="s">
        <v>16</v>
      </c>
      <c r="C67" s="20">
        <v>9144693758.2103786</v>
      </c>
      <c r="D67" s="21">
        <v>10776721748.095219</v>
      </c>
      <c r="E67" s="21">
        <v>16021701871.773291</v>
      </c>
      <c r="F67" s="21">
        <v>10219467607.382933</v>
      </c>
      <c r="G67" s="21">
        <v>12709498548.489027</v>
      </c>
      <c r="H67" s="21">
        <v>17229758159.783039</v>
      </c>
      <c r="I67" s="21">
        <v>18011041667.13187</v>
      </c>
      <c r="J67" s="21">
        <v>17135584684.640919</v>
      </c>
      <c r="K67" s="21">
        <v>15529729676.688612</v>
      </c>
      <c r="L67" s="22">
        <v>9397792253.2692986</v>
      </c>
      <c r="M67" s="23">
        <f t="shared" si="2"/>
        <v>13617598997.546459</v>
      </c>
      <c r="N67" s="24" t="s">
        <v>450</v>
      </c>
      <c r="O67" s="24" t="s">
        <v>450</v>
      </c>
      <c r="P67" s="24" t="s">
        <v>450</v>
      </c>
      <c r="Q67" s="24" t="s">
        <v>450</v>
      </c>
      <c r="R67" s="24" t="s">
        <v>450</v>
      </c>
      <c r="S67" s="24" t="s">
        <v>450</v>
      </c>
      <c r="T67" s="24" t="s">
        <v>450</v>
      </c>
      <c r="U67" s="24" t="s">
        <v>450</v>
      </c>
      <c r="V67" s="24" t="s">
        <v>450</v>
      </c>
      <c r="W67" s="24" t="s">
        <v>450</v>
      </c>
      <c r="X67" s="27" t="str">
        <f t="shared" si="3"/>
        <v/>
      </c>
      <c r="Y67" s="24" t="str">
        <f t="shared" si="4"/>
        <v/>
      </c>
      <c r="Z67" s="24" t="str">
        <f t="shared" si="5"/>
        <v/>
      </c>
      <c r="AA67" s="24" t="str">
        <f t="shared" si="6"/>
        <v/>
      </c>
      <c r="AB67" s="24" t="str">
        <f t="shared" si="7"/>
        <v/>
      </c>
      <c r="AC67" s="24" t="str">
        <f t="shared" si="8"/>
        <v/>
      </c>
      <c r="AD67" s="24" t="str">
        <f t="shared" si="9"/>
        <v/>
      </c>
      <c r="AE67" s="24" t="str">
        <f t="shared" si="10"/>
        <v/>
      </c>
      <c r="AF67" s="24" t="str">
        <f t="shared" si="11"/>
        <v/>
      </c>
      <c r="AG67" s="24" t="str">
        <f t="shared" si="12"/>
        <v/>
      </c>
      <c r="AH67" s="102" t="str">
        <f t="shared" si="13"/>
        <v/>
      </c>
      <c r="AI67" s="29" t="str">
        <f t="shared" si="14"/>
        <v/>
      </c>
    </row>
    <row r="68" spans="1:35" ht="20.100000000000001" customHeight="1" x14ac:dyDescent="0.25">
      <c r="A68" s="36" t="s">
        <v>204</v>
      </c>
      <c r="B68" s="11" t="s">
        <v>182</v>
      </c>
      <c r="C68" s="20">
        <v>1211161879.6747968</v>
      </c>
      <c r="D68" s="21">
        <v>1317974491.0569105</v>
      </c>
      <c r="E68" s="21">
        <v>1380188800</v>
      </c>
      <c r="F68" s="21">
        <v>1856695551.2195122</v>
      </c>
      <c r="G68" s="21">
        <v>2117039512.195122</v>
      </c>
      <c r="H68" s="21">
        <v>2607739837.3983741</v>
      </c>
      <c r="I68" s="21" t="s">
        <v>450</v>
      </c>
      <c r="J68" s="21" t="s">
        <v>450</v>
      </c>
      <c r="K68" s="21" t="s">
        <v>450</v>
      </c>
      <c r="L68" s="22" t="s">
        <v>450</v>
      </c>
      <c r="M68" s="23">
        <f t="shared" si="2"/>
        <v>1748466678.590786</v>
      </c>
      <c r="N68" s="24">
        <v>2.1269999999999998</v>
      </c>
      <c r="O68" s="24" t="s">
        <v>450</v>
      </c>
      <c r="P68" s="24" t="s">
        <v>450</v>
      </c>
      <c r="Q68" s="24" t="s">
        <v>450</v>
      </c>
      <c r="R68" s="24" t="s">
        <v>450</v>
      </c>
      <c r="S68" s="24" t="s">
        <v>450</v>
      </c>
      <c r="T68" s="24" t="s">
        <v>450</v>
      </c>
      <c r="U68" s="24" t="s">
        <v>450</v>
      </c>
      <c r="V68" s="24" t="s">
        <v>450</v>
      </c>
      <c r="W68" s="24" t="s">
        <v>450</v>
      </c>
      <c r="X68" s="27">
        <f t="shared" si="3"/>
        <v>2.1269999999999997E-2</v>
      </c>
      <c r="Y68" s="24" t="str">
        <f t="shared" si="4"/>
        <v/>
      </c>
      <c r="Z68" s="24" t="str">
        <f t="shared" si="5"/>
        <v/>
      </c>
      <c r="AA68" s="24" t="str">
        <f t="shared" si="6"/>
        <v/>
      </c>
      <c r="AB68" s="24" t="str">
        <f t="shared" si="7"/>
        <v/>
      </c>
      <c r="AC68" s="24" t="str">
        <f t="shared" si="8"/>
        <v/>
      </c>
      <c r="AD68" s="24" t="str">
        <f t="shared" si="9"/>
        <v/>
      </c>
      <c r="AE68" s="24" t="str">
        <f t="shared" si="10"/>
        <v/>
      </c>
      <c r="AF68" s="24" t="str">
        <f t="shared" si="11"/>
        <v/>
      </c>
      <c r="AG68" s="24" t="str">
        <f t="shared" si="12"/>
        <v/>
      </c>
      <c r="AH68" s="102">
        <f t="shared" si="13"/>
        <v>2.1269999999999997E-2</v>
      </c>
      <c r="AI68" s="29">
        <f t="shared" si="14"/>
        <v>37189886.253626011</v>
      </c>
    </row>
    <row r="69" spans="1:35" ht="20.100000000000001" customHeight="1" x14ac:dyDescent="0.25">
      <c r="A69" s="36" t="s">
        <v>132</v>
      </c>
      <c r="B69" s="11" t="s">
        <v>34</v>
      </c>
      <c r="C69" s="20">
        <v>16963630661.146656</v>
      </c>
      <c r="D69" s="21">
        <v>22237065425.677525</v>
      </c>
      <c r="E69" s="21">
        <v>24194038377.032372</v>
      </c>
      <c r="F69" s="21">
        <v>19652486801.889416</v>
      </c>
      <c r="G69" s="21">
        <v>19494662251.655628</v>
      </c>
      <c r="H69" s="21">
        <v>23168793438.976925</v>
      </c>
      <c r="I69" s="21">
        <v>23135266649.13253</v>
      </c>
      <c r="J69" s="21">
        <v>25246787741.95166</v>
      </c>
      <c r="K69" s="21">
        <v>26485161115.944584</v>
      </c>
      <c r="L69" s="22">
        <v>22691482754.796497</v>
      </c>
      <c r="M69" s="23">
        <f t="shared" si="2"/>
        <v>22326937521.820381</v>
      </c>
      <c r="N69" s="24" t="s">
        <v>450</v>
      </c>
      <c r="O69" s="24">
        <v>4.6654900000000001</v>
      </c>
      <c r="P69" s="24">
        <v>5.5195999999999996</v>
      </c>
      <c r="Q69" s="24">
        <v>5.9573799999999997</v>
      </c>
      <c r="R69" s="24">
        <v>5.5297999999999998</v>
      </c>
      <c r="S69" s="24">
        <v>5.0980800000000004</v>
      </c>
      <c r="T69" s="24">
        <v>4.7926200000000003</v>
      </c>
      <c r="U69" s="24" t="s">
        <v>450</v>
      </c>
      <c r="V69" s="24" t="s">
        <v>450</v>
      </c>
      <c r="W69" s="24" t="s">
        <v>450</v>
      </c>
      <c r="X69" s="27" t="str">
        <f t="shared" si="3"/>
        <v/>
      </c>
      <c r="Y69" s="24">
        <f t="shared" si="4"/>
        <v>4.6654899999999999E-2</v>
      </c>
      <c r="Z69" s="24">
        <f t="shared" si="5"/>
        <v>5.5195999999999995E-2</v>
      </c>
      <c r="AA69" s="24">
        <f t="shared" si="6"/>
        <v>5.9573799999999996E-2</v>
      </c>
      <c r="AB69" s="24">
        <f t="shared" si="7"/>
        <v>5.5298E-2</v>
      </c>
      <c r="AC69" s="24">
        <f t="shared" si="8"/>
        <v>5.0980800000000007E-2</v>
      </c>
      <c r="AD69" s="24">
        <f t="shared" si="9"/>
        <v>4.7926200000000002E-2</v>
      </c>
      <c r="AE69" s="24" t="str">
        <f t="shared" si="10"/>
        <v/>
      </c>
      <c r="AF69" s="24" t="str">
        <f t="shared" si="11"/>
        <v/>
      </c>
      <c r="AG69" s="24" t="str">
        <f t="shared" si="12"/>
        <v/>
      </c>
      <c r="AH69" s="102">
        <f t="shared" si="13"/>
        <v>5.2604950000000004E-2</v>
      </c>
      <c r="AI69" s="29">
        <f t="shared" si="14"/>
        <v>1174507431.9884851</v>
      </c>
    </row>
    <row r="70" spans="1:35" ht="20.100000000000001" customHeight="1" x14ac:dyDescent="0.25">
      <c r="A70" s="36" t="s">
        <v>30</v>
      </c>
      <c r="B70" s="11" t="s">
        <v>314</v>
      </c>
      <c r="C70" s="20">
        <v>15280861834.602404</v>
      </c>
      <c r="D70" s="21">
        <v>19707616772.799637</v>
      </c>
      <c r="E70" s="21">
        <v>27066912635.222847</v>
      </c>
      <c r="F70" s="21">
        <v>32437389116.038013</v>
      </c>
      <c r="G70" s="21">
        <v>29933790334.341785</v>
      </c>
      <c r="H70" s="21">
        <v>31952763089.330025</v>
      </c>
      <c r="I70" s="21">
        <v>43310721414.082886</v>
      </c>
      <c r="J70" s="21">
        <v>47648211133.218285</v>
      </c>
      <c r="K70" s="21">
        <v>55612228233.51786</v>
      </c>
      <c r="L70" s="22">
        <v>61537143095.387413</v>
      </c>
      <c r="M70" s="23">
        <f t="shared" si="2"/>
        <v>36448763765.854111</v>
      </c>
      <c r="N70" s="24">
        <v>5.4909600000000003</v>
      </c>
      <c r="O70" s="24">
        <v>5.45113</v>
      </c>
      <c r="P70" s="24">
        <v>5.4081999999999999</v>
      </c>
      <c r="Q70" s="24">
        <v>4.4220699999999997</v>
      </c>
      <c r="R70" s="24">
        <v>4.4965900000000003</v>
      </c>
      <c r="S70" s="24" t="s">
        <v>450</v>
      </c>
      <c r="T70" s="24" t="s">
        <v>450</v>
      </c>
      <c r="U70" s="24">
        <v>4.4985499999999998</v>
      </c>
      <c r="V70" s="24" t="s">
        <v>450</v>
      </c>
      <c r="W70" s="24" t="s">
        <v>450</v>
      </c>
      <c r="X70" s="27">
        <f t="shared" si="3"/>
        <v>5.4909600000000003E-2</v>
      </c>
      <c r="Y70" s="24">
        <f t="shared" si="4"/>
        <v>5.4511299999999999E-2</v>
      </c>
      <c r="Z70" s="24">
        <f t="shared" si="5"/>
        <v>5.4081999999999998E-2</v>
      </c>
      <c r="AA70" s="24">
        <f t="shared" si="6"/>
        <v>4.4220699999999995E-2</v>
      </c>
      <c r="AB70" s="24">
        <f t="shared" si="7"/>
        <v>4.4965900000000003E-2</v>
      </c>
      <c r="AC70" s="24" t="str">
        <f t="shared" si="8"/>
        <v/>
      </c>
      <c r="AD70" s="24" t="str">
        <f t="shared" si="9"/>
        <v/>
      </c>
      <c r="AE70" s="24">
        <f t="shared" si="10"/>
        <v>4.4985499999999998E-2</v>
      </c>
      <c r="AF70" s="24" t="str">
        <f t="shared" si="11"/>
        <v/>
      </c>
      <c r="AG70" s="24" t="str">
        <f t="shared" si="12"/>
        <v/>
      </c>
      <c r="AH70" s="102">
        <f t="shared" si="13"/>
        <v>4.9612500000000004E-2</v>
      </c>
      <c r="AI70" s="29">
        <f t="shared" si="14"/>
        <v>1808314292.3334372</v>
      </c>
    </row>
    <row r="71" spans="1:35" ht="20.100000000000001" customHeight="1" x14ac:dyDescent="0.25">
      <c r="A71" s="36" t="s">
        <v>383</v>
      </c>
      <c r="B71" s="11" t="s">
        <v>307</v>
      </c>
      <c r="C71" s="20">
        <v>1970142377.9150686</v>
      </c>
      <c r="D71" s="21">
        <v>2278229533.0509558</v>
      </c>
      <c r="E71" s="21">
        <v>2413237402.1480341</v>
      </c>
      <c r="F71" s="21">
        <v>2257097731.5501862</v>
      </c>
      <c r="G71" s="21">
        <v>2301178416.0061874</v>
      </c>
      <c r="H71" s="21">
        <v>2468748767.9772048</v>
      </c>
      <c r="I71" s="21">
        <v>2356505419.097549</v>
      </c>
      <c r="J71" s="21">
        <v>2613458942.4813943</v>
      </c>
      <c r="K71" s="21" t="s">
        <v>450</v>
      </c>
      <c r="L71" s="22" t="s">
        <v>450</v>
      </c>
      <c r="M71" s="23">
        <f t="shared" si="2"/>
        <v>2332324823.7783227</v>
      </c>
      <c r="N71" s="24" t="s">
        <v>450</v>
      </c>
      <c r="O71" s="24" t="s">
        <v>450</v>
      </c>
      <c r="P71" s="24" t="s">
        <v>450</v>
      </c>
      <c r="Q71" s="24" t="s">
        <v>450</v>
      </c>
      <c r="R71" s="24" t="s">
        <v>450</v>
      </c>
      <c r="S71" s="24" t="s">
        <v>450</v>
      </c>
      <c r="T71" s="24" t="s">
        <v>450</v>
      </c>
      <c r="U71" s="24" t="s">
        <v>450</v>
      </c>
      <c r="V71" s="24" t="s">
        <v>450</v>
      </c>
      <c r="W71" s="24" t="s">
        <v>450</v>
      </c>
      <c r="X71" s="27" t="str">
        <f t="shared" si="3"/>
        <v/>
      </c>
      <c r="Y71" s="24" t="str">
        <f t="shared" si="4"/>
        <v/>
      </c>
      <c r="Z71" s="24" t="str">
        <f t="shared" si="5"/>
        <v/>
      </c>
      <c r="AA71" s="24" t="str">
        <f t="shared" si="6"/>
        <v/>
      </c>
      <c r="AB71" s="24" t="str">
        <f t="shared" si="7"/>
        <v/>
      </c>
      <c r="AC71" s="24" t="str">
        <f t="shared" si="8"/>
        <v/>
      </c>
      <c r="AD71" s="24" t="str">
        <f t="shared" si="9"/>
        <v/>
      </c>
      <c r="AE71" s="24" t="str">
        <f t="shared" si="10"/>
        <v/>
      </c>
      <c r="AF71" s="24" t="str">
        <f t="shared" si="11"/>
        <v/>
      </c>
      <c r="AG71" s="24" t="str">
        <f t="shared" si="12"/>
        <v/>
      </c>
      <c r="AH71" s="102" t="str">
        <f t="shared" si="13"/>
        <v/>
      </c>
      <c r="AI71" s="29" t="str">
        <f t="shared" si="14"/>
        <v/>
      </c>
    </row>
    <row r="72" spans="1:35" ht="20.100000000000001" customHeight="1" x14ac:dyDescent="0.25">
      <c r="A72" s="36" t="s">
        <v>85</v>
      </c>
      <c r="B72" s="11" t="s">
        <v>362</v>
      </c>
      <c r="C72" s="20">
        <v>3102741451.0166359</v>
      </c>
      <c r="D72" s="21">
        <v>3405050611.687263</v>
      </c>
      <c r="E72" s="21">
        <v>3523185919.5582609</v>
      </c>
      <c r="F72" s="21">
        <v>2870624635.6803193</v>
      </c>
      <c r="G72" s="21">
        <v>3140508835.9484968</v>
      </c>
      <c r="H72" s="21">
        <v>3774537140.3078299</v>
      </c>
      <c r="I72" s="21">
        <v>3977652382.8146825</v>
      </c>
      <c r="J72" s="21">
        <v>4196263712.3927441</v>
      </c>
      <c r="K72" s="21">
        <v>4531870926.7207117</v>
      </c>
      <c r="L72" s="22">
        <v>4386008744.5346651</v>
      </c>
      <c r="M72" s="23">
        <f t="shared" si="2"/>
        <v>3690844436.0661612</v>
      </c>
      <c r="N72" s="24">
        <v>5.6071400000000002</v>
      </c>
      <c r="O72" s="24">
        <v>5.8484299999999996</v>
      </c>
      <c r="P72" s="24">
        <v>4.2535699999999999</v>
      </c>
      <c r="Q72" s="24">
        <v>4.4984799999999998</v>
      </c>
      <c r="R72" s="24" t="s">
        <v>450</v>
      </c>
      <c r="S72" s="24">
        <v>4.3196700000000003</v>
      </c>
      <c r="T72" s="24" t="s">
        <v>450</v>
      </c>
      <c r="U72" s="24">
        <v>4.22044</v>
      </c>
      <c r="V72" s="24" t="s">
        <v>450</v>
      </c>
      <c r="W72" s="24" t="s">
        <v>450</v>
      </c>
      <c r="X72" s="27">
        <f t="shared" si="3"/>
        <v>5.60714E-2</v>
      </c>
      <c r="Y72" s="24">
        <f t="shared" si="4"/>
        <v>5.8484299999999996E-2</v>
      </c>
      <c r="Z72" s="24">
        <f t="shared" si="5"/>
        <v>4.2535699999999996E-2</v>
      </c>
      <c r="AA72" s="24">
        <f t="shared" si="6"/>
        <v>4.4984799999999998E-2</v>
      </c>
      <c r="AB72" s="24" t="str">
        <f t="shared" si="7"/>
        <v/>
      </c>
      <c r="AC72" s="24">
        <f t="shared" si="8"/>
        <v>4.3196700000000005E-2</v>
      </c>
      <c r="AD72" s="24" t="str">
        <f t="shared" si="9"/>
        <v/>
      </c>
      <c r="AE72" s="24">
        <f t="shared" si="10"/>
        <v>4.2204400000000003E-2</v>
      </c>
      <c r="AF72" s="24" t="str">
        <f t="shared" si="11"/>
        <v/>
      </c>
      <c r="AG72" s="24" t="str">
        <f t="shared" si="12"/>
        <v/>
      </c>
      <c r="AH72" s="102">
        <f t="shared" si="13"/>
        <v>4.791288333333333E-2</v>
      </c>
      <c r="AI72" s="29">
        <f t="shared" si="14"/>
        <v>176838998.86672044</v>
      </c>
    </row>
    <row r="73" spans="1:35" ht="20.100000000000001" customHeight="1" x14ac:dyDescent="0.25">
      <c r="A73" s="36" t="s">
        <v>117</v>
      </c>
      <c r="B73" s="11" t="s">
        <v>355</v>
      </c>
      <c r="C73" s="20">
        <v>216552502822.73239</v>
      </c>
      <c r="D73" s="21">
        <v>255384615384.61539</v>
      </c>
      <c r="E73" s="21">
        <v>283742493042.33191</v>
      </c>
      <c r="F73" s="21">
        <v>251499027507.64102</v>
      </c>
      <c r="G73" s="21">
        <v>247814569536.42383</v>
      </c>
      <c r="H73" s="21">
        <v>273657214345.28772</v>
      </c>
      <c r="I73" s="21">
        <v>256706466091.08923</v>
      </c>
      <c r="J73" s="21">
        <v>269980111642.89841</v>
      </c>
      <c r="K73" s="21">
        <v>272335981538.93732</v>
      </c>
      <c r="L73" s="22">
        <v>229810358212.26575</v>
      </c>
      <c r="M73" s="23">
        <f t="shared" si="2"/>
        <v>255748334012.4223</v>
      </c>
      <c r="N73" s="24">
        <v>5.9381000000000004</v>
      </c>
      <c r="O73" s="24">
        <v>5.6860900000000001</v>
      </c>
      <c r="P73" s="24">
        <v>5.8467700000000002</v>
      </c>
      <c r="Q73" s="24">
        <v>6.4851799999999997</v>
      </c>
      <c r="R73" s="24">
        <v>6.5407099999999998</v>
      </c>
      <c r="S73" s="24">
        <v>6.4820099999999998</v>
      </c>
      <c r="T73" s="24">
        <v>7.1925400000000002</v>
      </c>
      <c r="U73" s="24" t="s">
        <v>450</v>
      </c>
      <c r="V73" s="24" t="s">
        <v>450</v>
      </c>
      <c r="W73" s="24" t="s">
        <v>450</v>
      </c>
      <c r="X73" s="27">
        <f t="shared" si="3"/>
        <v>5.9381000000000003E-2</v>
      </c>
      <c r="Y73" s="24">
        <f t="shared" si="4"/>
        <v>5.6860899999999999E-2</v>
      </c>
      <c r="Z73" s="24">
        <f t="shared" si="5"/>
        <v>5.8467700000000004E-2</v>
      </c>
      <c r="AA73" s="24">
        <f t="shared" si="6"/>
        <v>6.4851800000000001E-2</v>
      </c>
      <c r="AB73" s="24">
        <f t="shared" si="7"/>
        <v>6.5407099999999996E-2</v>
      </c>
      <c r="AC73" s="24">
        <f t="shared" si="8"/>
        <v>6.4820099999999992E-2</v>
      </c>
      <c r="AD73" s="24">
        <f t="shared" si="9"/>
        <v>7.19254E-2</v>
      </c>
      <c r="AE73" s="24" t="str">
        <f t="shared" si="10"/>
        <v/>
      </c>
      <c r="AF73" s="24" t="str">
        <f t="shared" si="11"/>
        <v/>
      </c>
      <c r="AG73" s="24" t="str">
        <f t="shared" si="12"/>
        <v/>
      </c>
      <c r="AH73" s="102">
        <f t="shared" si="13"/>
        <v>6.3102000000000005E-2</v>
      </c>
      <c r="AI73" s="29">
        <f t="shared" si="14"/>
        <v>16138231372.851873</v>
      </c>
    </row>
    <row r="74" spans="1:35" ht="20.100000000000001" customHeight="1" x14ac:dyDescent="0.25">
      <c r="A74" s="36" t="s">
        <v>330</v>
      </c>
      <c r="B74" s="11" t="s">
        <v>403</v>
      </c>
      <c r="C74" s="20">
        <v>2325011918203.4878</v>
      </c>
      <c r="D74" s="21">
        <v>2663112510265.5352</v>
      </c>
      <c r="E74" s="21">
        <v>2923465651091.2554</v>
      </c>
      <c r="F74" s="21">
        <v>2693827452070.0195</v>
      </c>
      <c r="G74" s="21">
        <v>2646994701986.7549</v>
      </c>
      <c r="H74" s="21">
        <v>2862502085070.8921</v>
      </c>
      <c r="I74" s="21">
        <v>2681416108537.3901</v>
      </c>
      <c r="J74" s="21">
        <v>2808511203185.3896</v>
      </c>
      <c r="K74" s="21">
        <v>2829192039171.8403</v>
      </c>
      <c r="L74" s="22">
        <v>2421682377730.9526</v>
      </c>
      <c r="M74" s="23">
        <f t="shared" si="2"/>
        <v>2685571604731.3521</v>
      </c>
      <c r="N74" s="24">
        <v>5.4421099999999996</v>
      </c>
      <c r="O74" s="24">
        <v>5.4451900000000002</v>
      </c>
      <c r="P74" s="24">
        <v>5.4440299999999997</v>
      </c>
      <c r="Q74" s="24">
        <v>5.7384899999999996</v>
      </c>
      <c r="R74" s="24">
        <v>5.6834199999999999</v>
      </c>
      <c r="S74" s="24">
        <v>5.5158399999999999</v>
      </c>
      <c r="T74" s="24">
        <v>5.5334399999999997</v>
      </c>
      <c r="U74" s="24" t="s">
        <v>450</v>
      </c>
      <c r="V74" s="24" t="s">
        <v>450</v>
      </c>
      <c r="W74" s="24" t="s">
        <v>450</v>
      </c>
      <c r="X74" s="27">
        <f t="shared" si="3"/>
        <v>5.4421099999999993E-2</v>
      </c>
      <c r="Y74" s="24">
        <f t="shared" si="4"/>
        <v>5.4451900000000004E-2</v>
      </c>
      <c r="Z74" s="24">
        <f t="shared" si="5"/>
        <v>5.4440299999999997E-2</v>
      </c>
      <c r="AA74" s="24">
        <f t="shared" si="6"/>
        <v>5.7384899999999996E-2</v>
      </c>
      <c r="AB74" s="24">
        <f t="shared" si="7"/>
        <v>5.6834200000000001E-2</v>
      </c>
      <c r="AC74" s="24">
        <f t="shared" si="8"/>
        <v>5.5158399999999996E-2</v>
      </c>
      <c r="AD74" s="24">
        <f t="shared" si="9"/>
        <v>5.5334399999999999E-2</v>
      </c>
      <c r="AE74" s="24" t="str">
        <f t="shared" si="10"/>
        <v/>
      </c>
      <c r="AF74" s="24" t="str">
        <f t="shared" si="11"/>
        <v/>
      </c>
      <c r="AG74" s="24" t="str">
        <f t="shared" si="12"/>
        <v/>
      </c>
      <c r="AH74" s="102">
        <f t="shared" si="13"/>
        <v>5.5432171428571431E-2</v>
      </c>
      <c r="AI74" s="29">
        <f t="shared" si="14"/>
        <v>148867065577.17197</v>
      </c>
    </row>
    <row r="75" spans="1:35" ht="20.100000000000001" customHeight="1" x14ac:dyDescent="0.25">
      <c r="A75" s="36" t="s">
        <v>284</v>
      </c>
      <c r="B75" s="11" t="s">
        <v>273</v>
      </c>
      <c r="C75" s="20">
        <v>10154041929.652142</v>
      </c>
      <c r="D75" s="21">
        <v>12438956756.445471</v>
      </c>
      <c r="E75" s="21">
        <v>15508574820.351612</v>
      </c>
      <c r="F75" s="21">
        <v>12065138272.753786</v>
      </c>
      <c r="G75" s="21">
        <v>14358584300.30064</v>
      </c>
      <c r="H75" s="21">
        <v>18186478119.958183</v>
      </c>
      <c r="I75" s="21">
        <v>17171447372.33342</v>
      </c>
      <c r="J75" s="21">
        <v>17590716232.491295</v>
      </c>
      <c r="K75" s="21">
        <v>18179717776.159702</v>
      </c>
      <c r="L75" s="22">
        <v>14339723934.672359</v>
      </c>
      <c r="M75" s="23">
        <f t="shared" si="2"/>
        <v>14999337951.51186</v>
      </c>
      <c r="N75" s="24" t="s">
        <v>450</v>
      </c>
      <c r="O75" s="24" t="s">
        <v>450</v>
      </c>
      <c r="P75" s="24" t="s">
        <v>450</v>
      </c>
      <c r="Q75" s="24" t="s">
        <v>450</v>
      </c>
      <c r="R75" s="24" t="s">
        <v>450</v>
      </c>
      <c r="S75" s="24" t="s">
        <v>450</v>
      </c>
      <c r="T75" s="24" t="s">
        <v>450</v>
      </c>
      <c r="U75" s="24" t="s">
        <v>450</v>
      </c>
      <c r="V75" s="24" t="s">
        <v>450</v>
      </c>
      <c r="W75" s="24" t="s">
        <v>450</v>
      </c>
      <c r="X75" s="27" t="str">
        <f t="shared" si="3"/>
        <v/>
      </c>
      <c r="Y75" s="24" t="str">
        <f t="shared" si="4"/>
        <v/>
      </c>
      <c r="Z75" s="24" t="str">
        <f t="shared" si="5"/>
        <v/>
      </c>
      <c r="AA75" s="24" t="str">
        <f t="shared" si="6"/>
        <v/>
      </c>
      <c r="AB75" s="24" t="str">
        <f t="shared" si="7"/>
        <v/>
      </c>
      <c r="AC75" s="24" t="str">
        <f t="shared" si="8"/>
        <v/>
      </c>
      <c r="AD75" s="24" t="str">
        <f t="shared" si="9"/>
        <v/>
      </c>
      <c r="AE75" s="24" t="str">
        <f t="shared" si="10"/>
        <v/>
      </c>
      <c r="AF75" s="24" t="str">
        <f t="shared" si="11"/>
        <v/>
      </c>
      <c r="AG75" s="24" t="str">
        <f t="shared" si="12"/>
        <v/>
      </c>
      <c r="AH75" s="102" t="str">
        <f t="shared" si="13"/>
        <v/>
      </c>
      <c r="AI75" s="29" t="str">
        <f t="shared" si="14"/>
        <v/>
      </c>
    </row>
    <row r="76" spans="1:35" ht="20.100000000000001" customHeight="1" x14ac:dyDescent="0.25">
      <c r="A76" s="36" t="s">
        <v>229</v>
      </c>
      <c r="B76" s="11" t="s">
        <v>421</v>
      </c>
      <c r="C76" s="20">
        <v>655068695.95271099</v>
      </c>
      <c r="D76" s="21">
        <v>798870894.20827067</v>
      </c>
      <c r="E76" s="21">
        <v>965769128.17000413</v>
      </c>
      <c r="F76" s="21">
        <v>900639747.93952942</v>
      </c>
      <c r="G76" s="21">
        <v>952429030.41553617</v>
      </c>
      <c r="H76" s="21">
        <v>904256643.41598356</v>
      </c>
      <c r="I76" s="21">
        <v>912569686.78590024</v>
      </c>
      <c r="J76" s="21">
        <v>903779657.12432849</v>
      </c>
      <c r="K76" s="21">
        <v>850903179.26094818</v>
      </c>
      <c r="L76" s="22" t="s">
        <v>450</v>
      </c>
      <c r="M76" s="23">
        <f t="shared" si="2"/>
        <v>871587407.03035688</v>
      </c>
      <c r="N76" s="24">
        <v>1.20949</v>
      </c>
      <c r="O76" s="24">
        <v>1.3085100000000001</v>
      </c>
      <c r="P76" s="24">
        <v>3.5274200000000002</v>
      </c>
      <c r="Q76" s="24">
        <v>3.0723500000000001</v>
      </c>
      <c r="R76" s="24">
        <v>4.1560100000000002</v>
      </c>
      <c r="S76" s="24">
        <v>3.8992200000000001</v>
      </c>
      <c r="T76" s="24">
        <v>4.0903799999999997</v>
      </c>
      <c r="U76" s="24">
        <v>2.8066300000000002</v>
      </c>
      <c r="V76" s="24" t="s">
        <v>450</v>
      </c>
      <c r="W76" s="24" t="s">
        <v>450</v>
      </c>
      <c r="X76" s="27">
        <f t="shared" si="3"/>
        <v>1.2094899999999999E-2</v>
      </c>
      <c r="Y76" s="24">
        <f t="shared" si="4"/>
        <v>1.3085100000000001E-2</v>
      </c>
      <c r="Z76" s="24">
        <f t="shared" si="5"/>
        <v>3.5274200000000006E-2</v>
      </c>
      <c r="AA76" s="24">
        <f t="shared" si="6"/>
        <v>3.0723500000000001E-2</v>
      </c>
      <c r="AB76" s="24">
        <f t="shared" si="7"/>
        <v>4.1560100000000003E-2</v>
      </c>
      <c r="AC76" s="24">
        <f t="shared" si="8"/>
        <v>3.8992200000000005E-2</v>
      </c>
      <c r="AD76" s="24">
        <f t="shared" si="9"/>
        <v>4.0903799999999997E-2</v>
      </c>
      <c r="AE76" s="24">
        <f t="shared" si="10"/>
        <v>2.8066300000000002E-2</v>
      </c>
      <c r="AF76" s="24" t="str">
        <f t="shared" si="11"/>
        <v/>
      </c>
      <c r="AG76" s="24" t="str">
        <f t="shared" si="12"/>
        <v/>
      </c>
      <c r="AH76" s="102">
        <f t="shared" si="13"/>
        <v>3.0087512500000003E-2</v>
      </c>
      <c r="AI76" s="29">
        <f t="shared" si="14"/>
        <v>26223897.003868453</v>
      </c>
    </row>
    <row r="77" spans="1:35" ht="20.100000000000001" customHeight="1" x14ac:dyDescent="0.25">
      <c r="A77" s="36" t="s">
        <v>177</v>
      </c>
      <c r="B77" s="11" t="s">
        <v>188</v>
      </c>
      <c r="C77" s="20">
        <v>7745406200.8537416</v>
      </c>
      <c r="D77" s="21">
        <v>10172869679.736605</v>
      </c>
      <c r="E77" s="21">
        <v>12795044472.7663</v>
      </c>
      <c r="F77" s="21">
        <v>10766809099.072134</v>
      </c>
      <c r="G77" s="21">
        <v>11638536890.534702</v>
      </c>
      <c r="H77" s="21">
        <v>14434619982.211679</v>
      </c>
      <c r="I77" s="21">
        <v>15846474595.773029</v>
      </c>
      <c r="J77" s="21">
        <v>16140047072.261631</v>
      </c>
      <c r="K77" s="21">
        <v>16509305827.717052</v>
      </c>
      <c r="L77" s="22">
        <v>13965385801.789101</v>
      </c>
      <c r="M77" s="23">
        <f t="shared" ref="M77:M140" si="15">IF(SUM(C77:L77)=0,"",(SUM(C77:L77))/(COUNT(C77:L77)))</f>
        <v>13001449962.271597</v>
      </c>
      <c r="N77" s="24">
        <v>3.0036399999999999</v>
      </c>
      <c r="O77" s="24">
        <v>2.6968700000000001</v>
      </c>
      <c r="P77" s="24">
        <v>2.9195600000000002</v>
      </c>
      <c r="Q77" s="24">
        <v>3.2223799999999998</v>
      </c>
      <c r="R77" s="24" t="s">
        <v>450</v>
      </c>
      <c r="S77" s="24">
        <v>2.6962199999999998</v>
      </c>
      <c r="T77" s="24">
        <v>1.9833099999999999</v>
      </c>
      <c r="U77" s="24" t="s">
        <v>450</v>
      </c>
      <c r="V77" s="24" t="s">
        <v>450</v>
      </c>
      <c r="W77" s="24" t="s">
        <v>450</v>
      </c>
      <c r="X77" s="27">
        <f t="shared" ref="X77:X140" si="16">IF(COUNT(N77)=1,N77/100,"")</f>
        <v>3.0036399999999998E-2</v>
      </c>
      <c r="Y77" s="24">
        <f t="shared" ref="Y77:Y140" si="17">IF(COUNT(O77)=1,O77/100,"")</f>
        <v>2.6968700000000002E-2</v>
      </c>
      <c r="Z77" s="24">
        <f t="shared" ref="Z77:Z140" si="18">IF(COUNT(P77)=1,P77/100,"")</f>
        <v>2.9195600000000002E-2</v>
      </c>
      <c r="AA77" s="24">
        <f t="shared" ref="AA77:AA140" si="19">IF(COUNT(Q77)=1,Q77/100,"")</f>
        <v>3.2223799999999997E-2</v>
      </c>
      <c r="AB77" s="24" t="str">
        <f t="shared" ref="AB77:AB140" si="20">IF(COUNT(R77)=1,R77/100,"")</f>
        <v/>
      </c>
      <c r="AC77" s="24">
        <f t="shared" ref="AC77:AC140" si="21">IF(COUNT(S77)=1,S77/100,"")</f>
        <v>2.6962199999999999E-2</v>
      </c>
      <c r="AD77" s="24">
        <f t="shared" ref="AD77:AD140" si="22">IF(COUNT(T77)=1,T77/100,"")</f>
        <v>1.9833099999999999E-2</v>
      </c>
      <c r="AE77" s="24" t="str">
        <f t="shared" ref="AE77:AE140" si="23">IF(COUNT(U77)=1,U77/100,"")</f>
        <v/>
      </c>
      <c r="AF77" s="24" t="str">
        <f t="shared" ref="AF77:AF140" si="24">IF(COUNT(V77)=1,V77/100,"")</f>
        <v/>
      </c>
      <c r="AG77" s="24" t="str">
        <f t="shared" ref="AG77:AG140" si="25">IF(COUNT(W77)=1,W77/100,"")</f>
        <v/>
      </c>
      <c r="AH77" s="102">
        <f t="shared" ref="AH77:AH140" si="26">IF(SUM(X77:AG77)=0,"",(SUM(X77:AG77))/(COUNT(X77:AG77)))</f>
        <v>2.7536633333333334E-2</v>
      </c>
      <c r="AI77" s="29">
        <f t="shared" ref="AI77:AI140" si="27">IF(AH77="","",AH77*M77)</f>
        <v>358016160.41275346</v>
      </c>
    </row>
    <row r="78" spans="1:35" ht="20.100000000000001" customHeight="1" x14ac:dyDescent="0.25">
      <c r="A78" s="36" t="s">
        <v>5</v>
      </c>
      <c r="B78" s="11" t="s">
        <v>39</v>
      </c>
      <c r="C78" s="20">
        <v>3002446368084.3057</v>
      </c>
      <c r="D78" s="21">
        <v>3439953462907.1992</v>
      </c>
      <c r="E78" s="21">
        <v>3752365607148.0884</v>
      </c>
      <c r="F78" s="21">
        <v>3418005001389.2749</v>
      </c>
      <c r="G78" s="21">
        <v>3417298013245.0332</v>
      </c>
      <c r="H78" s="21">
        <v>3757464553794.8286</v>
      </c>
      <c r="I78" s="21">
        <v>3539615377794.5078</v>
      </c>
      <c r="J78" s="21">
        <v>3745317149399.1323</v>
      </c>
      <c r="K78" s="21">
        <v>3868291231823.7744</v>
      </c>
      <c r="L78" s="22">
        <v>3355772429854.7192</v>
      </c>
      <c r="M78" s="23">
        <f t="shared" si="15"/>
        <v>3529652919544.0869</v>
      </c>
      <c r="N78" s="24">
        <v>4.2847600000000003</v>
      </c>
      <c r="O78" s="24">
        <v>4.34842</v>
      </c>
      <c r="P78" s="24">
        <v>4.4159600000000001</v>
      </c>
      <c r="Q78" s="24">
        <v>4.88767</v>
      </c>
      <c r="R78" s="24">
        <v>4.9210000000000003</v>
      </c>
      <c r="S78" s="24">
        <v>4.8149600000000001</v>
      </c>
      <c r="T78" s="24">
        <v>4.9483100000000002</v>
      </c>
      <c r="U78" s="24" t="s">
        <v>450</v>
      </c>
      <c r="V78" s="24" t="s">
        <v>450</v>
      </c>
      <c r="W78" s="24" t="s">
        <v>450</v>
      </c>
      <c r="X78" s="27">
        <f t="shared" si="16"/>
        <v>4.2847600000000007E-2</v>
      </c>
      <c r="Y78" s="24">
        <f t="shared" si="17"/>
        <v>4.3484200000000001E-2</v>
      </c>
      <c r="Z78" s="24">
        <f t="shared" si="18"/>
        <v>4.41596E-2</v>
      </c>
      <c r="AA78" s="24">
        <f t="shared" si="19"/>
        <v>4.8876700000000002E-2</v>
      </c>
      <c r="AB78" s="24">
        <f t="shared" si="20"/>
        <v>4.9210000000000004E-2</v>
      </c>
      <c r="AC78" s="24">
        <f t="shared" si="21"/>
        <v>4.8149600000000001E-2</v>
      </c>
      <c r="AD78" s="24">
        <f t="shared" si="22"/>
        <v>4.9483100000000002E-2</v>
      </c>
      <c r="AE78" s="24" t="str">
        <f t="shared" si="23"/>
        <v/>
      </c>
      <c r="AF78" s="24" t="str">
        <f t="shared" si="24"/>
        <v/>
      </c>
      <c r="AG78" s="24" t="str">
        <f t="shared" si="25"/>
        <v/>
      </c>
      <c r="AH78" s="102">
        <f t="shared" si="26"/>
        <v>4.6601542857142859E-2</v>
      </c>
      <c r="AI78" s="29">
        <f t="shared" si="27"/>
        <v>164487271800.97318</v>
      </c>
    </row>
    <row r="79" spans="1:35" ht="20.100000000000001" customHeight="1" x14ac:dyDescent="0.25">
      <c r="A79" s="36" t="s">
        <v>235</v>
      </c>
      <c r="B79" s="11" t="s">
        <v>245</v>
      </c>
      <c r="C79" s="20">
        <v>20409257610.474632</v>
      </c>
      <c r="D79" s="21">
        <v>24758819717.707443</v>
      </c>
      <c r="E79" s="21">
        <v>28526891010.492489</v>
      </c>
      <c r="F79" s="21">
        <v>25977847813.742184</v>
      </c>
      <c r="G79" s="21">
        <v>32174772955.974846</v>
      </c>
      <c r="H79" s="21">
        <v>39566292432.861488</v>
      </c>
      <c r="I79" s="21">
        <v>41939728978.728149</v>
      </c>
      <c r="J79" s="21">
        <v>47805069494.90815</v>
      </c>
      <c r="K79" s="21">
        <v>38616536131.647987</v>
      </c>
      <c r="L79" s="22">
        <v>37864368219.916946</v>
      </c>
      <c r="M79" s="23">
        <f t="shared" si="15"/>
        <v>33763958436.645428</v>
      </c>
      <c r="N79" s="24">
        <v>5.2599400000000003</v>
      </c>
      <c r="O79" s="24">
        <v>5.5198700000000001</v>
      </c>
      <c r="P79" s="24">
        <v>5.7579599999999997</v>
      </c>
      <c r="Q79" s="24">
        <v>5.3174400000000004</v>
      </c>
      <c r="R79" s="24">
        <v>5.5406000000000004</v>
      </c>
      <c r="S79" s="24">
        <v>8.1409699999999994</v>
      </c>
      <c r="T79" s="24">
        <v>7.9191399999999996</v>
      </c>
      <c r="U79" s="24">
        <v>5.9335500000000003</v>
      </c>
      <c r="V79" s="24" t="s">
        <v>450</v>
      </c>
      <c r="W79" s="24" t="s">
        <v>450</v>
      </c>
      <c r="X79" s="27">
        <f t="shared" si="16"/>
        <v>5.2599400000000004E-2</v>
      </c>
      <c r="Y79" s="24">
        <f t="shared" si="17"/>
        <v>5.5198700000000003E-2</v>
      </c>
      <c r="Z79" s="24">
        <f t="shared" si="18"/>
        <v>5.7579599999999995E-2</v>
      </c>
      <c r="AA79" s="24">
        <f t="shared" si="19"/>
        <v>5.3174400000000004E-2</v>
      </c>
      <c r="AB79" s="24">
        <f t="shared" si="20"/>
        <v>5.5406000000000004E-2</v>
      </c>
      <c r="AC79" s="24">
        <f t="shared" si="21"/>
        <v>8.1409699999999988E-2</v>
      </c>
      <c r="AD79" s="24">
        <f t="shared" si="22"/>
        <v>7.9191399999999995E-2</v>
      </c>
      <c r="AE79" s="24">
        <f t="shared" si="23"/>
        <v>5.9335500000000006E-2</v>
      </c>
      <c r="AF79" s="24" t="str">
        <f t="shared" si="24"/>
        <v/>
      </c>
      <c r="AG79" s="24" t="str">
        <f t="shared" si="25"/>
        <v/>
      </c>
      <c r="AH79" s="102">
        <f t="shared" si="26"/>
        <v>6.1736837500000002E-2</v>
      </c>
      <c r="AI79" s="29">
        <f t="shared" si="27"/>
        <v>2084480015.3599329</v>
      </c>
    </row>
    <row r="80" spans="1:35" ht="20.100000000000001" customHeight="1" x14ac:dyDescent="0.25">
      <c r="A80" s="36" t="s">
        <v>308</v>
      </c>
      <c r="B80" s="11" t="s">
        <v>346</v>
      </c>
      <c r="C80" s="20">
        <v>273317737046.79462</v>
      </c>
      <c r="D80" s="21">
        <v>318497936901.17712</v>
      </c>
      <c r="E80" s="21">
        <v>354460802548.70367</v>
      </c>
      <c r="F80" s="21">
        <v>330000252153.37592</v>
      </c>
      <c r="G80" s="21">
        <v>299379400264.90063</v>
      </c>
      <c r="H80" s="21">
        <v>287779921184.32025</v>
      </c>
      <c r="I80" s="21">
        <v>245670666639.04691</v>
      </c>
      <c r="J80" s="21">
        <v>239509850570.4473</v>
      </c>
      <c r="K80" s="21">
        <v>235574074998.31436</v>
      </c>
      <c r="L80" s="22">
        <v>195212006432.29456</v>
      </c>
      <c r="M80" s="23">
        <f t="shared" si="15"/>
        <v>277940264873.93756</v>
      </c>
      <c r="N80" s="24" t="s">
        <v>450</v>
      </c>
      <c r="O80" s="24" t="s">
        <v>450</v>
      </c>
      <c r="P80" s="24" t="s">
        <v>450</v>
      </c>
      <c r="Q80" s="24" t="s">
        <v>450</v>
      </c>
      <c r="R80" s="24" t="s">
        <v>450</v>
      </c>
      <c r="S80" s="24" t="s">
        <v>450</v>
      </c>
      <c r="T80" s="24" t="s">
        <v>450</v>
      </c>
      <c r="U80" s="24" t="s">
        <v>450</v>
      </c>
      <c r="V80" s="24" t="s">
        <v>450</v>
      </c>
      <c r="W80" s="24" t="s">
        <v>450</v>
      </c>
      <c r="X80" s="27" t="str">
        <f t="shared" si="16"/>
        <v/>
      </c>
      <c r="Y80" s="24" t="str">
        <f t="shared" si="17"/>
        <v/>
      </c>
      <c r="Z80" s="24" t="str">
        <f t="shared" si="18"/>
        <v/>
      </c>
      <c r="AA80" s="24" t="str">
        <f t="shared" si="19"/>
        <v/>
      </c>
      <c r="AB80" s="24" t="str">
        <f t="shared" si="20"/>
        <v/>
      </c>
      <c r="AC80" s="24" t="str">
        <f t="shared" si="21"/>
        <v/>
      </c>
      <c r="AD80" s="24" t="str">
        <f t="shared" si="22"/>
        <v/>
      </c>
      <c r="AE80" s="24" t="str">
        <f t="shared" si="23"/>
        <v/>
      </c>
      <c r="AF80" s="24" t="str">
        <f t="shared" si="24"/>
        <v/>
      </c>
      <c r="AG80" s="24" t="str">
        <f t="shared" si="25"/>
        <v/>
      </c>
      <c r="AH80" s="102" t="str">
        <f t="shared" si="26"/>
        <v/>
      </c>
      <c r="AI80" s="29" t="str">
        <f t="shared" si="27"/>
        <v/>
      </c>
    </row>
    <row r="81" spans="1:35" ht="20.100000000000001" customHeight="1" x14ac:dyDescent="0.25">
      <c r="A81" s="36" t="s">
        <v>42</v>
      </c>
      <c r="B81" s="11" t="s">
        <v>151</v>
      </c>
      <c r="C81" s="20">
        <v>1811232804.7651582</v>
      </c>
      <c r="D81" s="21">
        <v>2039990870.1816072</v>
      </c>
      <c r="E81" s="21">
        <v>2301745558.0533862</v>
      </c>
      <c r="F81" s="21">
        <v>2314737666.7951684</v>
      </c>
      <c r="G81" s="21">
        <v>2287220565.1596041</v>
      </c>
      <c r="H81" s="21">
        <v>2503747856.8459482</v>
      </c>
      <c r="I81" s="21">
        <v>2356004770.7988687</v>
      </c>
      <c r="J81" s="21">
        <v>2419043094.3211927</v>
      </c>
      <c r="K81" s="21">
        <v>2441226080.0361085</v>
      </c>
      <c r="L81" s="22" t="s">
        <v>450</v>
      </c>
      <c r="M81" s="23">
        <f t="shared" si="15"/>
        <v>2274994362.9952269</v>
      </c>
      <c r="N81" s="24" t="s">
        <v>450</v>
      </c>
      <c r="O81" s="24" t="s">
        <v>450</v>
      </c>
      <c r="P81" s="24" t="s">
        <v>450</v>
      </c>
      <c r="Q81" s="24" t="s">
        <v>450</v>
      </c>
      <c r="R81" s="24" t="s">
        <v>450</v>
      </c>
      <c r="S81" s="24" t="s">
        <v>450</v>
      </c>
      <c r="T81" s="24" t="s">
        <v>450</v>
      </c>
      <c r="U81" s="24" t="s">
        <v>450</v>
      </c>
      <c r="V81" s="24" t="s">
        <v>450</v>
      </c>
      <c r="W81" s="24" t="s">
        <v>450</v>
      </c>
      <c r="X81" s="27" t="str">
        <f t="shared" si="16"/>
        <v/>
      </c>
      <c r="Y81" s="24" t="str">
        <f t="shared" si="17"/>
        <v/>
      </c>
      <c r="Z81" s="24" t="str">
        <f t="shared" si="18"/>
        <v/>
      </c>
      <c r="AA81" s="24" t="str">
        <f t="shared" si="19"/>
        <v/>
      </c>
      <c r="AB81" s="24" t="str">
        <f t="shared" si="20"/>
        <v/>
      </c>
      <c r="AC81" s="24" t="str">
        <f t="shared" si="21"/>
        <v/>
      </c>
      <c r="AD81" s="24" t="str">
        <f t="shared" si="22"/>
        <v/>
      </c>
      <c r="AE81" s="24" t="str">
        <f t="shared" si="23"/>
        <v/>
      </c>
      <c r="AF81" s="24" t="str">
        <f t="shared" si="24"/>
        <v/>
      </c>
      <c r="AG81" s="24" t="str">
        <f t="shared" si="25"/>
        <v/>
      </c>
      <c r="AH81" s="102" t="str">
        <f t="shared" si="26"/>
        <v/>
      </c>
      <c r="AI81" s="29" t="str">
        <f t="shared" si="27"/>
        <v/>
      </c>
    </row>
    <row r="82" spans="1:35" ht="20.100000000000001" customHeight="1" x14ac:dyDescent="0.25">
      <c r="A82" s="36" t="s">
        <v>165</v>
      </c>
      <c r="B82" s="11" t="s">
        <v>240</v>
      </c>
      <c r="C82" s="20">
        <v>698518518.51851845</v>
      </c>
      <c r="D82" s="21">
        <v>758518518.51851845</v>
      </c>
      <c r="E82" s="21">
        <v>825925925.92592585</v>
      </c>
      <c r="F82" s="21">
        <v>771278111.11111093</v>
      </c>
      <c r="G82" s="21">
        <v>771015888.88888896</v>
      </c>
      <c r="H82" s="21">
        <v>778648666.66666663</v>
      </c>
      <c r="I82" s="21">
        <v>799882148.14814806</v>
      </c>
      <c r="J82" s="21">
        <v>842571333.33333325</v>
      </c>
      <c r="K82" s="21">
        <v>911803777.77777767</v>
      </c>
      <c r="L82" s="22">
        <v>978148148.14814806</v>
      </c>
      <c r="M82" s="23">
        <f t="shared" si="15"/>
        <v>813631103.70370352</v>
      </c>
      <c r="N82" s="24" t="s">
        <v>450</v>
      </c>
      <c r="O82" s="24" t="s">
        <v>450</v>
      </c>
      <c r="P82" s="24" t="s">
        <v>450</v>
      </c>
      <c r="Q82" s="24" t="s">
        <v>450</v>
      </c>
      <c r="R82" s="24" t="s">
        <v>450</v>
      </c>
      <c r="S82" s="24" t="s">
        <v>450</v>
      </c>
      <c r="T82" s="24" t="s">
        <v>450</v>
      </c>
      <c r="U82" s="24" t="s">
        <v>450</v>
      </c>
      <c r="V82" s="24" t="s">
        <v>450</v>
      </c>
      <c r="W82" s="24" t="s">
        <v>450</v>
      </c>
      <c r="X82" s="27" t="str">
        <f t="shared" si="16"/>
        <v/>
      </c>
      <c r="Y82" s="24" t="str">
        <f t="shared" si="17"/>
        <v/>
      </c>
      <c r="Z82" s="24" t="str">
        <f t="shared" si="18"/>
        <v/>
      </c>
      <c r="AA82" s="24" t="str">
        <f t="shared" si="19"/>
        <v/>
      </c>
      <c r="AB82" s="24" t="str">
        <f t="shared" si="20"/>
        <v/>
      </c>
      <c r="AC82" s="24" t="str">
        <f t="shared" si="21"/>
        <v/>
      </c>
      <c r="AD82" s="24" t="str">
        <f t="shared" si="22"/>
        <v/>
      </c>
      <c r="AE82" s="24" t="str">
        <f t="shared" si="23"/>
        <v/>
      </c>
      <c r="AF82" s="24" t="str">
        <f t="shared" si="24"/>
        <v/>
      </c>
      <c r="AG82" s="24" t="str">
        <f t="shared" si="25"/>
        <v/>
      </c>
      <c r="AH82" s="102" t="str">
        <f t="shared" si="26"/>
        <v/>
      </c>
      <c r="AI82" s="29" t="str">
        <f t="shared" si="27"/>
        <v/>
      </c>
    </row>
    <row r="83" spans="1:35" ht="20.100000000000001" customHeight="1" x14ac:dyDescent="0.25">
      <c r="A83" s="36" t="s">
        <v>82</v>
      </c>
      <c r="B83" s="11" t="s">
        <v>239</v>
      </c>
      <c r="C83" s="20">
        <v>30231249362.205692</v>
      </c>
      <c r="D83" s="21">
        <v>34113107084.943638</v>
      </c>
      <c r="E83" s="21">
        <v>39136436553.26799</v>
      </c>
      <c r="F83" s="21">
        <v>37733609938.892502</v>
      </c>
      <c r="G83" s="21">
        <v>41338008617.111862</v>
      </c>
      <c r="H83" s="21">
        <v>47654783850.638756</v>
      </c>
      <c r="I83" s="21">
        <v>50388460920.182037</v>
      </c>
      <c r="J83" s="21">
        <v>53851143340.800705</v>
      </c>
      <c r="K83" s="21">
        <v>58722323918.160423</v>
      </c>
      <c r="L83" s="22">
        <v>63794348774.625084</v>
      </c>
      <c r="M83" s="23">
        <f t="shared" si="15"/>
        <v>45696347236.08287</v>
      </c>
      <c r="N83" s="24">
        <v>2.9840100000000001</v>
      </c>
      <c r="O83" s="24">
        <v>3.0387400000000002</v>
      </c>
      <c r="P83" s="24">
        <v>3.1845400000000001</v>
      </c>
      <c r="Q83" s="24" t="s">
        <v>450</v>
      </c>
      <c r="R83" s="24">
        <v>2.80307</v>
      </c>
      <c r="S83" s="24">
        <v>2.92014</v>
      </c>
      <c r="T83" s="24">
        <v>2.9578600000000002</v>
      </c>
      <c r="U83" s="24">
        <v>2.84226</v>
      </c>
      <c r="V83" s="24" t="s">
        <v>450</v>
      </c>
      <c r="W83" s="24" t="s">
        <v>450</v>
      </c>
      <c r="X83" s="27">
        <f t="shared" si="16"/>
        <v>2.9840100000000001E-2</v>
      </c>
      <c r="Y83" s="24">
        <f t="shared" si="17"/>
        <v>3.0387400000000002E-2</v>
      </c>
      <c r="Z83" s="24">
        <f t="shared" si="18"/>
        <v>3.1845400000000003E-2</v>
      </c>
      <c r="AA83" s="24" t="str">
        <f t="shared" si="19"/>
        <v/>
      </c>
      <c r="AB83" s="24">
        <f t="shared" si="20"/>
        <v>2.8030699999999999E-2</v>
      </c>
      <c r="AC83" s="24">
        <f t="shared" si="21"/>
        <v>2.9201399999999999E-2</v>
      </c>
      <c r="AD83" s="24">
        <f t="shared" si="22"/>
        <v>2.95786E-2</v>
      </c>
      <c r="AE83" s="24">
        <f t="shared" si="23"/>
        <v>2.8422599999999999E-2</v>
      </c>
      <c r="AF83" s="24" t="str">
        <f t="shared" si="24"/>
        <v/>
      </c>
      <c r="AG83" s="24" t="str">
        <f t="shared" si="25"/>
        <v/>
      </c>
      <c r="AH83" s="102">
        <f t="shared" si="26"/>
        <v>2.9615171428571428E-2</v>
      </c>
      <c r="AI83" s="29">
        <f t="shared" si="27"/>
        <v>1353305157.0561204</v>
      </c>
    </row>
    <row r="84" spans="1:35" ht="20.100000000000001" customHeight="1" x14ac:dyDescent="0.25">
      <c r="A84" s="36" t="s">
        <v>214</v>
      </c>
      <c r="B84" s="11" t="s">
        <v>46</v>
      </c>
      <c r="C84" s="20">
        <v>2931625104.5010924</v>
      </c>
      <c r="D84" s="21">
        <v>4134173275.1243997</v>
      </c>
      <c r="E84" s="21">
        <v>4515824647.4393873</v>
      </c>
      <c r="F84" s="21">
        <v>4609923756.1848545</v>
      </c>
      <c r="G84" s="21">
        <v>4735956493.0647907</v>
      </c>
      <c r="H84" s="21">
        <v>5067360009.3919649</v>
      </c>
      <c r="I84" s="21">
        <v>5667229758.9878025</v>
      </c>
      <c r="J84" s="21">
        <v>6231725484.5594339</v>
      </c>
      <c r="K84" s="21">
        <v>6624068015.5003929</v>
      </c>
      <c r="L84" s="22">
        <v>6699203543.2904739</v>
      </c>
      <c r="M84" s="23">
        <f t="shared" si="15"/>
        <v>5121709008.8044596</v>
      </c>
      <c r="N84" s="24" t="s">
        <v>450</v>
      </c>
      <c r="O84" s="24" t="s">
        <v>450</v>
      </c>
      <c r="P84" s="24">
        <v>2.4383699999999999</v>
      </c>
      <c r="Q84" s="24">
        <v>3.2160799999999998</v>
      </c>
      <c r="R84" s="24">
        <v>3.6918600000000001</v>
      </c>
      <c r="S84" s="24">
        <v>3.0628299999999999</v>
      </c>
      <c r="T84" s="24">
        <v>2.47139</v>
      </c>
      <c r="U84" s="24">
        <v>3.54088</v>
      </c>
      <c r="V84" s="24" t="s">
        <v>450</v>
      </c>
      <c r="W84" s="24" t="s">
        <v>450</v>
      </c>
      <c r="X84" s="27" t="str">
        <f t="shared" si="16"/>
        <v/>
      </c>
      <c r="Y84" s="24" t="str">
        <f t="shared" si="17"/>
        <v/>
      </c>
      <c r="Z84" s="24">
        <f t="shared" si="18"/>
        <v>2.4383699999999998E-2</v>
      </c>
      <c r="AA84" s="24">
        <f t="shared" si="19"/>
        <v>3.2160799999999996E-2</v>
      </c>
      <c r="AB84" s="24">
        <f t="shared" si="20"/>
        <v>3.6918600000000003E-2</v>
      </c>
      <c r="AC84" s="24">
        <f t="shared" si="21"/>
        <v>3.0628300000000001E-2</v>
      </c>
      <c r="AD84" s="24">
        <f t="shared" si="22"/>
        <v>2.47139E-2</v>
      </c>
      <c r="AE84" s="24">
        <f t="shared" si="23"/>
        <v>3.5408799999999997E-2</v>
      </c>
      <c r="AF84" s="24" t="str">
        <f t="shared" si="24"/>
        <v/>
      </c>
      <c r="AG84" s="24" t="str">
        <f t="shared" si="25"/>
        <v/>
      </c>
      <c r="AH84" s="102">
        <f t="shared" si="26"/>
        <v>3.070235E-2</v>
      </c>
      <c r="AI84" s="29">
        <f t="shared" si="27"/>
        <v>157248502.58646759</v>
      </c>
    </row>
    <row r="85" spans="1:35" ht="20.100000000000001" customHeight="1" x14ac:dyDescent="0.25">
      <c r="A85" s="36" t="s">
        <v>75</v>
      </c>
      <c r="B85" s="11" t="s">
        <v>69</v>
      </c>
      <c r="C85" s="20">
        <v>591829897.54924548</v>
      </c>
      <c r="D85" s="21">
        <v>695606313.87466419</v>
      </c>
      <c r="E85" s="21">
        <v>864107768.26658654</v>
      </c>
      <c r="F85" s="21">
        <v>825796952.68291736</v>
      </c>
      <c r="G85" s="21">
        <v>847491366.89087367</v>
      </c>
      <c r="H85" s="21">
        <v>1105497903.7984176</v>
      </c>
      <c r="I85" s="21">
        <v>995582730.59075606</v>
      </c>
      <c r="J85" s="21">
        <v>1026663832.8880252</v>
      </c>
      <c r="K85" s="21">
        <v>1109009637.6525793</v>
      </c>
      <c r="L85" s="22">
        <v>1056851007.5670027</v>
      </c>
      <c r="M85" s="23">
        <f t="shared" si="15"/>
        <v>911843741.17610705</v>
      </c>
      <c r="N85" s="24" t="s">
        <v>450</v>
      </c>
      <c r="O85" s="24" t="s">
        <v>450</v>
      </c>
      <c r="P85" s="24" t="s">
        <v>450</v>
      </c>
      <c r="Q85" s="24" t="s">
        <v>450</v>
      </c>
      <c r="R85" s="24">
        <v>1.8642399999999999</v>
      </c>
      <c r="S85" s="24">
        <v>1.8489800000000001</v>
      </c>
      <c r="T85" s="24">
        <v>2.0646399999999998</v>
      </c>
      <c r="U85" s="24">
        <v>2.3558699999999999</v>
      </c>
      <c r="V85" s="24" t="s">
        <v>450</v>
      </c>
      <c r="W85" s="24" t="s">
        <v>450</v>
      </c>
      <c r="X85" s="27" t="str">
        <f t="shared" si="16"/>
        <v/>
      </c>
      <c r="Y85" s="24" t="str">
        <f t="shared" si="17"/>
        <v/>
      </c>
      <c r="Z85" s="24" t="str">
        <f t="shared" si="18"/>
        <v/>
      </c>
      <c r="AA85" s="24" t="str">
        <f t="shared" si="19"/>
        <v/>
      </c>
      <c r="AB85" s="24">
        <f t="shared" si="20"/>
        <v>1.86424E-2</v>
      </c>
      <c r="AC85" s="24">
        <f t="shared" si="21"/>
        <v>1.8489800000000001E-2</v>
      </c>
      <c r="AD85" s="24">
        <f t="shared" si="22"/>
        <v>2.0646399999999999E-2</v>
      </c>
      <c r="AE85" s="24">
        <f t="shared" si="23"/>
        <v>2.3558699999999998E-2</v>
      </c>
      <c r="AF85" s="24" t="str">
        <f t="shared" si="24"/>
        <v/>
      </c>
      <c r="AG85" s="24" t="str">
        <f t="shared" si="25"/>
        <v/>
      </c>
      <c r="AH85" s="102">
        <f t="shared" si="26"/>
        <v>2.0334325E-2</v>
      </c>
      <c r="AI85" s="29">
        <f t="shared" si="27"/>
        <v>18541726.982290842</v>
      </c>
    </row>
    <row r="86" spans="1:35" ht="20.100000000000001" customHeight="1" x14ac:dyDescent="0.25">
      <c r="A86" s="36" t="s">
        <v>133</v>
      </c>
      <c r="B86" s="11" t="s">
        <v>272</v>
      </c>
      <c r="C86" s="20">
        <v>1458446872.269758</v>
      </c>
      <c r="D86" s="21">
        <v>1740334781.837312</v>
      </c>
      <c r="E86" s="21">
        <v>1922598121.2306628</v>
      </c>
      <c r="F86" s="21">
        <v>2025565089.4827168</v>
      </c>
      <c r="G86" s="21">
        <v>2259288396.2446685</v>
      </c>
      <c r="H86" s="21">
        <v>2576602497.3347874</v>
      </c>
      <c r="I86" s="21">
        <v>2851154075.9538512</v>
      </c>
      <c r="J86" s="21">
        <v>2990006533.7774873</v>
      </c>
      <c r="K86" s="21">
        <v>3077086275.9458504</v>
      </c>
      <c r="L86" s="22">
        <v>3166029055.6900725</v>
      </c>
      <c r="M86" s="23">
        <f t="shared" si="15"/>
        <v>2406711169.9767165</v>
      </c>
      <c r="N86" s="24">
        <v>5.08927</v>
      </c>
      <c r="O86" s="24">
        <v>3.7522799999999998</v>
      </c>
      <c r="P86" s="24" t="s">
        <v>450</v>
      </c>
      <c r="Q86" s="24">
        <v>3.36104</v>
      </c>
      <c r="R86" s="24">
        <v>3.66099</v>
      </c>
      <c r="S86" s="24">
        <v>3.5912299999999999</v>
      </c>
      <c r="T86" s="24">
        <v>3.1940400000000002</v>
      </c>
      <c r="U86" s="24" t="s">
        <v>450</v>
      </c>
      <c r="V86" s="24" t="s">
        <v>450</v>
      </c>
      <c r="W86" s="24" t="s">
        <v>450</v>
      </c>
      <c r="X86" s="27">
        <f t="shared" si="16"/>
        <v>5.0892699999999999E-2</v>
      </c>
      <c r="Y86" s="24">
        <f t="shared" si="17"/>
        <v>3.7522799999999995E-2</v>
      </c>
      <c r="Z86" s="24" t="str">
        <f t="shared" si="18"/>
        <v/>
      </c>
      <c r="AA86" s="24">
        <f t="shared" si="19"/>
        <v>3.3610399999999999E-2</v>
      </c>
      <c r="AB86" s="24">
        <f t="shared" si="20"/>
        <v>3.6609900000000001E-2</v>
      </c>
      <c r="AC86" s="24">
        <f t="shared" si="21"/>
        <v>3.5912300000000001E-2</v>
      </c>
      <c r="AD86" s="24">
        <f t="shared" si="22"/>
        <v>3.1940400000000001E-2</v>
      </c>
      <c r="AE86" s="24" t="str">
        <f t="shared" si="23"/>
        <v/>
      </c>
      <c r="AF86" s="24" t="str">
        <f t="shared" si="24"/>
        <v/>
      </c>
      <c r="AG86" s="24" t="str">
        <f t="shared" si="25"/>
        <v/>
      </c>
      <c r="AH86" s="102">
        <f t="shared" si="26"/>
        <v>3.7748083333333335E-2</v>
      </c>
      <c r="AI86" s="29">
        <f t="shared" si="27"/>
        <v>90848733.803545266</v>
      </c>
    </row>
    <row r="87" spans="1:35" ht="20.100000000000001" customHeight="1" x14ac:dyDescent="0.25">
      <c r="A87" s="36" t="s">
        <v>198</v>
      </c>
      <c r="B87" s="11" t="s">
        <v>20</v>
      </c>
      <c r="C87" s="20">
        <v>4757289751.6442051</v>
      </c>
      <c r="D87" s="21">
        <v>5885325589.9764175</v>
      </c>
      <c r="E87" s="21">
        <v>6548530572.3529139</v>
      </c>
      <c r="F87" s="21">
        <v>6584649419.2834768</v>
      </c>
      <c r="G87" s="21">
        <v>6622541528.5688763</v>
      </c>
      <c r="H87" s="21">
        <v>7516834160.2527666</v>
      </c>
      <c r="I87" s="21">
        <v>7890216507.689127</v>
      </c>
      <c r="J87" s="21">
        <v>8452718010.077611</v>
      </c>
      <c r="K87" s="21">
        <v>8776370457.0206928</v>
      </c>
      <c r="L87" s="22">
        <v>8877465911.267355</v>
      </c>
      <c r="M87" s="23">
        <f t="shared" si="15"/>
        <v>7191194190.813344</v>
      </c>
      <c r="N87" s="24" t="s">
        <v>450</v>
      </c>
      <c r="O87" s="24" t="s">
        <v>450</v>
      </c>
      <c r="P87" s="24" t="s">
        <v>450</v>
      </c>
      <c r="Q87" s="24" t="s">
        <v>450</v>
      </c>
      <c r="R87" s="24" t="s">
        <v>450</v>
      </c>
      <c r="S87" s="24" t="s">
        <v>450</v>
      </c>
      <c r="T87" s="24" t="s">
        <v>450</v>
      </c>
      <c r="U87" s="24" t="s">
        <v>450</v>
      </c>
      <c r="V87" s="24" t="s">
        <v>450</v>
      </c>
      <c r="W87" s="24" t="s">
        <v>450</v>
      </c>
      <c r="X87" s="27" t="str">
        <f t="shared" si="16"/>
        <v/>
      </c>
      <c r="Y87" s="24" t="str">
        <f t="shared" si="17"/>
        <v/>
      </c>
      <c r="Z87" s="24" t="str">
        <f t="shared" si="18"/>
        <v/>
      </c>
      <c r="AA87" s="24" t="str">
        <f t="shared" si="19"/>
        <v/>
      </c>
      <c r="AB87" s="24" t="str">
        <f t="shared" si="20"/>
        <v/>
      </c>
      <c r="AC87" s="24" t="str">
        <f t="shared" si="21"/>
        <v/>
      </c>
      <c r="AD87" s="24" t="str">
        <f t="shared" si="22"/>
        <v/>
      </c>
      <c r="AE87" s="24" t="str">
        <f t="shared" si="23"/>
        <v/>
      </c>
      <c r="AF87" s="24" t="str">
        <f t="shared" si="24"/>
        <v/>
      </c>
      <c r="AG87" s="24" t="str">
        <f t="shared" si="25"/>
        <v/>
      </c>
      <c r="AH87" s="102" t="str">
        <f t="shared" si="26"/>
        <v/>
      </c>
      <c r="AI87" s="29" t="str">
        <f t="shared" si="27"/>
        <v/>
      </c>
    </row>
    <row r="88" spans="1:35" ht="20.100000000000001" customHeight="1" x14ac:dyDescent="0.25">
      <c r="A88" s="36" t="s">
        <v>262</v>
      </c>
      <c r="B88" s="11" t="s">
        <v>3</v>
      </c>
      <c r="C88" s="20">
        <v>10841742347.796839</v>
      </c>
      <c r="D88" s="21">
        <v>12275501784.297134</v>
      </c>
      <c r="E88" s="21">
        <v>13789715132.50201</v>
      </c>
      <c r="F88" s="21">
        <v>14587496229.18111</v>
      </c>
      <c r="G88" s="21">
        <v>15839344591.984165</v>
      </c>
      <c r="H88" s="21">
        <v>17710315005.999863</v>
      </c>
      <c r="I88" s="21">
        <v>18528601901.323956</v>
      </c>
      <c r="J88" s="21">
        <v>18496438641.476814</v>
      </c>
      <c r="K88" s="21">
        <v>19380958759.049671</v>
      </c>
      <c r="L88" s="22">
        <v>20152043003.442547</v>
      </c>
      <c r="M88" s="23">
        <f t="shared" si="15"/>
        <v>16160215739.70541</v>
      </c>
      <c r="N88" s="24" t="s">
        <v>450</v>
      </c>
      <c r="O88" s="24" t="s">
        <v>450</v>
      </c>
      <c r="P88" s="24" t="s">
        <v>450</v>
      </c>
      <c r="Q88" s="24" t="s">
        <v>450</v>
      </c>
      <c r="R88" s="24" t="s">
        <v>450</v>
      </c>
      <c r="S88" s="24" t="s">
        <v>450</v>
      </c>
      <c r="T88" s="24" t="s">
        <v>450</v>
      </c>
      <c r="U88" s="24">
        <v>5.87493</v>
      </c>
      <c r="V88" s="24" t="s">
        <v>450</v>
      </c>
      <c r="W88" s="24" t="s">
        <v>450</v>
      </c>
      <c r="X88" s="27" t="str">
        <f t="shared" si="16"/>
        <v/>
      </c>
      <c r="Y88" s="24" t="str">
        <f t="shared" si="17"/>
        <v/>
      </c>
      <c r="Z88" s="24" t="str">
        <f t="shared" si="18"/>
        <v/>
      </c>
      <c r="AA88" s="24" t="str">
        <f t="shared" si="19"/>
        <v/>
      </c>
      <c r="AB88" s="24" t="str">
        <f t="shared" si="20"/>
        <v/>
      </c>
      <c r="AC88" s="24" t="str">
        <f t="shared" si="21"/>
        <v/>
      </c>
      <c r="AD88" s="24" t="str">
        <f t="shared" si="22"/>
        <v/>
      </c>
      <c r="AE88" s="24">
        <f t="shared" si="23"/>
        <v>5.8749299999999997E-2</v>
      </c>
      <c r="AF88" s="24" t="str">
        <f t="shared" si="24"/>
        <v/>
      </c>
      <c r="AG88" s="24" t="str">
        <f t="shared" si="25"/>
        <v/>
      </c>
      <c r="AH88" s="102">
        <f t="shared" si="26"/>
        <v>5.8749299999999997E-2</v>
      </c>
      <c r="AI88" s="29">
        <f t="shared" si="27"/>
        <v>949401362.55667496</v>
      </c>
    </row>
    <row r="89" spans="1:35" ht="20.100000000000001" customHeight="1" x14ac:dyDescent="0.25">
      <c r="A89" s="36" t="s">
        <v>305</v>
      </c>
      <c r="B89" s="11" t="s">
        <v>192</v>
      </c>
      <c r="C89" s="20">
        <v>193536265094.36389</v>
      </c>
      <c r="D89" s="21">
        <v>211597405593.86777</v>
      </c>
      <c r="E89" s="21">
        <v>219279678430.16385</v>
      </c>
      <c r="F89" s="21">
        <v>214046415026.18747</v>
      </c>
      <c r="G89" s="21">
        <v>228637697575.03992</v>
      </c>
      <c r="H89" s="21">
        <v>248513617677.28674</v>
      </c>
      <c r="I89" s="21">
        <v>262629441493.47635</v>
      </c>
      <c r="J89" s="21">
        <v>275742650850.9541</v>
      </c>
      <c r="K89" s="21">
        <v>291229801008.49872</v>
      </c>
      <c r="L89" s="22">
        <v>309928790732.47504</v>
      </c>
      <c r="M89" s="23">
        <f t="shared" si="15"/>
        <v>245514176348.23138</v>
      </c>
      <c r="N89" s="24">
        <v>3.8427899999999999</v>
      </c>
      <c r="O89" s="24">
        <v>3.4545499999999998</v>
      </c>
      <c r="P89" s="24">
        <v>3.2606299999999999</v>
      </c>
      <c r="Q89" s="24">
        <v>4.3921299999999999</v>
      </c>
      <c r="R89" s="24">
        <v>3.51003</v>
      </c>
      <c r="S89" s="24">
        <v>3.4182199999999998</v>
      </c>
      <c r="T89" s="24">
        <v>3.5096099999999999</v>
      </c>
      <c r="U89" s="24">
        <v>3.7603200000000001</v>
      </c>
      <c r="V89" s="24">
        <v>3.5719599999999998</v>
      </c>
      <c r="W89" s="24" t="s">
        <v>450</v>
      </c>
      <c r="X89" s="27">
        <f t="shared" si="16"/>
        <v>3.8427900000000001E-2</v>
      </c>
      <c r="Y89" s="24">
        <f t="shared" si="17"/>
        <v>3.45455E-2</v>
      </c>
      <c r="Z89" s="24">
        <f t="shared" si="18"/>
        <v>3.2606299999999998E-2</v>
      </c>
      <c r="AA89" s="24">
        <f t="shared" si="19"/>
        <v>4.3921299999999996E-2</v>
      </c>
      <c r="AB89" s="24">
        <f t="shared" si="20"/>
        <v>3.5100300000000001E-2</v>
      </c>
      <c r="AC89" s="24">
        <f t="shared" si="21"/>
        <v>3.4182199999999996E-2</v>
      </c>
      <c r="AD89" s="24">
        <f t="shared" si="22"/>
        <v>3.5096099999999998E-2</v>
      </c>
      <c r="AE89" s="24">
        <f t="shared" si="23"/>
        <v>3.7603200000000003E-2</v>
      </c>
      <c r="AF89" s="24">
        <f t="shared" si="24"/>
        <v>3.5719599999999997E-2</v>
      </c>
      <c r="AG89" s="24" t="str">
        <f t="shared" si="25"/>
        <v/>
      </c>
      <c r="AH89" s="102">
        <f t="shared" si="26"/>
        <v>3.6355822222222223E-2</v>
      </c>
      <c r="AI89" s="29">
        <f t="shared" si="27"/>
        <v>8925869748.3516159</v>
      </c>
    </row>
    <row r="90" spans="1:35" ht="20.100000000000001" customHeight="1" x14ac:dyDescent="0.25">
      <c r="A90" s="36" t="s">
        <v>399</v>
      </c>
      <c r="B90" s="11" t="s">
        <v>200</v>
      </c>
      <c r="C90" s="20">
        <v>114733732591.85321</v>
      </c>
      <c r="D90" s="21">
        <v>139079807957.26959</v>
      </c>
      <c r="E90" s="21">
        <v>157094861350.05255</v>
      </c>
      <c r="F90" s="21">
        <v>129774040645.10677</v>
      </c>
      <c r="G90" s="21">
        <v>130093753005.67471</v>
      </c>
      <c r="H90" s="21">
        <v>139930994006.61511</v>
      </c>
      <c r="I90" s="21">
        <v>127176184359.09282</v>
      </c>
      <c r="J90" s="21">
        <v>134401774737.92441</v>
      </c>
      <c r="K90" s="21">
        <v>138346650088.97186</v>
      </c>
      <c r="L90" s="22">
        <v>120687138088.12079</v>
      </c>
      <c r="M90" s="23">
        <f t="shared" si="15"/>
        <v>133131893683.06819</v>
      </c>
      <c r="N90" s="24">
        <v>5.3581399999999997</v>
      </c>
      <c r="O90" s="24">
        <v>5.1944800000000004</v>
      </c>
      <c r="P90" s="24">
        <v>5.0230600000000001</v>
      </c>
      <c r="Q90" s="24">
        <v>5.0117200000000004</v>
      </c>
      <c r="R90" s="24">
        <v>4.8182499999999999</v>
      </c>
      <c r="S90" s="24">
        <v>4.6450800000000001</v>
      </c>
      <c r="T90" s="24" t="s">
        <v>450</v>
      </c>
      <c r="U90" s="24" t="s">
        <v>450</v>
      </c>
      <c r="V90" s="24" t="s">
        <v>450</v>
      </c>
      <c r="W90" s="24" t="s">
        <v>450</v>
      </c>
      <c r="X90" s="27">
        <f t="shared" si="16"/>
        <v>5.3581399999999994E-2</v>
      </c>
      <c r="Y90" s="24">
        <f t="shared" si="17"/>
        <v>5.1944800000000006E-2</v>
      </c>
      <c r="Z90" s="24">
        <f t="shared" si="18"/>
        <v>5.02306E-2</v>
      </c>
      <c r="AA90" s="24">
        <f t="shared" si="19"/>
        <v>5.0117200000000001E-2</v>
      </c>
      <c r="AB90" s="24">
        <f t="shared" si="20"/>
        <v>4.8182499999999996E-2</v>
      </c>
      <c r="AC90" s="24">
        <f t="shared" si="21"/>
        <v>4.64508E-2</v>
      </c>
      <c r="AD90" s="24" t="str">
        <f t="shared" si="22"/>
        <v/>
      </c>
      <c r="AE90" s="24" t="str">
        <f t="shared" si="23"/>
        <v/>
      </c>
      <c r="AF90" s="24" t="str">
        <f t="shared" si="24"/>
        <v/>
      </c>
      <c r="AG90" s="24" t="str">
        <f t="shared" si="25"/>
        <v/>
      </c>
      <c r="AH90" s="102">
        <f t="shared" si="26"/>
        <v>5.0084550000000005E-2</v>
      </c>
      <c r="AI90" s="29">
        <f t="shared" si="27"/>
        <v>6667850985.7643137</v>
      </c>
    </row>
    <row r="91" spans="1:35" ht="20.100000000000001" customHeight="1" x14ac:dyDescent="0.25">
      <c r="A91" s="36" t="s">
        <v>55</v>
      </c>
      <c r="B91" s="11" t="s">
        <v>373</v>
      </c>
      <c r="C91" s="20">
        <v>17041293815.901964</v>
      </c>
      <c r="D91" s="21">
        <v>21293841230.192802</v>
      </c>
      <c r="E91" s="21">
        <v>17530651669.909115</v>
      </c>
      <c r="F91" s="21">
        <v>12855269883.79015</v>
      </c>
      <c r="G91" s="21">
        <v>13236887873.051607</v>
      </c>
      <c r="H91" s="21">
        <v>14665358676.716629</v>
      </c>
      <c r="I91" s="21">
        <v>14194519025.264088</v>
      </c>
      <c r="J91" s="21">
        <v>15376604281.450382</v>
      </c>
      <c r="K91" s="21">
        <v>17036097481.806551</v>
      </c>
      <c r="L91" s="22">
        <v>16598494830.914186</v>
      </c>
      <c r="M91" s="23">
        <f t="shared" si="15"/>
        <v>15982901876.899746</v>
      </c>
      <c r="N91" s="24">
        <v>7.34849</v>
      </c>
      <c r="O91" s="24">
        <v>7.0109599999999999</v>
      </c>
      <c r="P91" s="24">
        <v>7.2259399999999996</v>
      </c>
      <c r="Q91" s="24">
        <v>7.3752000000000004</v>
      </c>
      <c r="R91" s="24">
        <v>7.2009100000000004</v>
      </c>
      <c r="S91" s="24">
        <v>7.0365900000000003</v>
      </c>
      <c r="T91" s="24" t="s">
        <v>450</v>
      </c>
      <c r="U91" s="24" t="s">
        <v>450</v>
      </c>
      <c r="V91" s="24" t="s">
        <v>450</v>
      </c>
      <c r="W91" s="24" t="s">
        <v>450</v>
      </c>
      <c r="X91" s="27">
        <f t="shared" si="16"/>
        <v>7.3484900000000006E-2</v>
      </c>
      <c r="Y91" s="24">
        <f t="shared" si="17"/>
        <v>7.0109599999999994E-2</v>
      </c>
      <c r="Z91" s="24">
        <f t="shared" si="18"/>
        <v>7.2259400000000001E-2</v>
      </c>
      <c r="AA91" s="24">
        <f t="shared" si="19"/>
        <v>7.3751999999999998E-2</v>
      </c>
      <c r="AB91" s="24">
        <f t="shared" si="20"/>
        <v>7.2009100000000006E-2</v>
      </c>
      <c r="AC91" s="24">
        <f t="shared" si="21"/>
        <v>7.0365900000000009E-2</v>
      </c>
      <c r="AD91" s="24" t="str">
        <f t="shared" si="22"/>
        <v/>
      </c>
      <c r="AE91" s="24" t="str">
        <f t="shared" si="23"/>
        <v/>
      </c>
      <c r="AF91" s="24" t="str">
        <f t="shared" si="24"/>
        <v/>
      </c>
      <c r="AG91" s="24" t="str">
        <f t="shared" si="25"/>
        <v/>
      </c>
      <c r="AH91" s="102">
        <f t="shared" si="26"/>
        <v>7.1996816666666671E-2</v>
      </c>
      <c r="AI91" s="29">
        <f t="shared" si="27"/>
        <v>1150718056.2324736</v>
      </c>
    </row>
    <row r="92" spans="1:35" ht="20.100000000000001" customHeight="1" x14ac:dyDescent="0.25">
      <c r="A92" s="36" t="s">
        <v>409</v>
      </c>
      <c r="B92" s="11" t="s">
        <v>155</v>
      </c>
      <c r="C92" s="20">
        <v>949116769619.21582</v>
      </c>
      <c r="D92" s="21">
        <v>1238699170079.01</v>
      </c>
      <c r="E92" s="21">
        <v>1224097069459.6638</v>
      </c>
      <c r="F92" s="21">
        <v>1365371474048.1877</v>
      </c>
      <c r="G92" s="21">
        <v>1708458876829.916</v>
      </c>
      <c r="H92" s="21">
        <v>1815865716201.582</v>
      </c>
      <c r="I92" s="21">
        <v>1824960308640.7075</v>
      </c>
      <c r="J92" s="21">
        <v>1863208343557.8057</v>
      </c>
      <c r="K92" s="21">
        <v>2042438591343.9836</v>
      </c>
      <c r="L92" s="22">
        <v>2073542978208.7725</v>
      </c>
      <c r="M92" s="23">
        <f t="shared" si="15"/>
        <v>1610575929798.8848</v>
      </c>
      <c r="N92" s="24">
        <v>3.0907300000000002</v>
      </c>
      <c r="O92" s="24" t="s">
        <v>450</v>
      </c>
      <c r="P92" s="24" t="s">
        <v>450</v>
      </c>
      <c r="Q92" s="24">
        <v>3.2107600000000001</v>
      </c>
      <c r="R92" s="24">
        <v>3.3195899999999998</v>
      </c>
      <c r="S92" s="24">
        <v>3.7231999999999998</v>
      </c>
      <c r="T92" s="24">
        <v>3.8256000000000001</v>
      </c>
      <c r="U92" s="24" t="s">
        <v>450</v>
      </c>
      <c r="V92" s="24" t="s">
        <v>450</v>
      </c>
      <c r="W92" s="24" t="s">
        <v>450</v>
      </c>
      <c r="X92" s="27">
        <f t="shared" si="16"/>
        <v>3.0907300000000002E-2</v>
      </c>
      <c r="Y92" s="24" t="str">
        <f t="shared" si="17"/>
        <v/>
      </c>
      <c r="Z92" s="24" t="str">
        <f t="shared" si="18"/>
        <v/>
      </c>
      <c r="AA92" s="24">
        <f t="shared" si="19"/>
        <v>3.21076E-2</v>
      </c>
      <c r="AB92" s="24">
        <f t="shared" si="20"/>
        <v>3.31959E-2</v>
      </c>
      <c r="AC92" s="24">
        <f t="shared" si="21"/>
        <v>3.7232000000000001E-2</v>
      </c>
      <c r="AD92" s="24">
        <f t="shared" si="22"/>
        <v>3.8255999999999998E-2</v>
      </c>
      <c r="AE92" s="24" t="str">
        <f t="shared" si="23"/>
        <v/>
      </c>
      <c r="AF92" s="24" t="str">
        <f t="shared" si="24"/>
        <v/>
      </c>
      <c r="AG92" s="24" t="str">
        <f t="shared" si="25"/>
        <v/>
      </c>
      <c r="AH92" s="102">
        <f t="shared" si="26"/>
        <v>3.4339759999999997E-2</v>
      </c>
      <c r="AI92" s="29">
        <f t="shared" si="27"/>
        <v>55306790891.070549</v>
      </c>
    </row>
    <row r="93" spans="1:35" ht="20.100000000000001" customHeight="1" x14ac:dyDescent="0.25">
      <c r="A93" s="36" t="s">
        <v>231</v>
      </c>
      <c r="B93" s="11" t="s">
        <v>337</v>
      </c>
      <c r="C93" s="20">
        <v>364570515631.49194</v>
      </c>
      <c r="D93" s="21">
        <v>432216737774.8606</v>
      </c>
      <c r="E93" s="21">
        <v>510228634992.25824</v>
      </c>
      <c r="F93" s="21">
        <v>539580085612.40143</v>
      </c>
      <c r="G93" s="21">
        <v>755094157594.52661</v>
      </c>
      <c r="H93" s="21">
        <v>892969104529.57434</v>
      </c>
      <c r="I93" s="21">
        <v>917869913364.91638</v>
      </c>
      <c r="J93" s="21">
        <v>912524136718.01917</v>
      </c>
      <c r="K93" s="21">
        <v>890487074595.96619</v>
      </c>
      <c r="L93" s="22">
        <v>861933968740.33203</v>
      </c>
      <c r="M93" s="23">
        <f t="shared" si="15"/>
        <v>707747432955.43469</v>
      </c>
      <c r="N93" s="24" t="s">
        <v>450</v>
      </c>
      <c r="O93" s="24">
        <v>3.0442499999999999</v>
      </c>
      <c r="P93" s="24">
        <v>2.9018999999999999</v>
      </c>
      <c r="Q93" s="24">
        <v>3.5251299999999999</v>
      </c>
      <c r="R93" s="24">
        <v>2.8122799999999999</v>
      </c>
      <c r="S93" s="24">
        <v>3.1894399999999998</v>
      </c>
      <c r="T93" s="24">
        <v>3.4074800000000001</v>
      </c>
      <c r="U93" s="24">
        <v>3.36659</v>
      </c>
      <c r="V93" s="24" t="s">
        <v>450</v>
      </c>
      <c r="W93" s="24" t="s">
        <v>450</v>
      </c>
      <c r="X93" s="27" t="str">
        <f t="shared" si="16"/>
        <v/>
      </c>
      <c r="Y93" s="24">
        <f t="shared" si="17"/>
        <v>3.0442499999999997E-2</v>
      </c>
      <c r="Z93" s="24">
        <f t="shared" si="18"/>
        <v>2.9019E-2</v>
      </c>
      <c r="AA93" s="24">
        <f t="shared" si="19"/>
        <v>3.5251299999999999E-2</v>
      </c>
      <c r="AB93" s="24">
        <f t="shared" si="20"/>
        <v>2.81228E-2</v>
      </c>
      <c r="AC93" s="24">
        <f t="shared" si="21"/>
        <v>3.1894399999999996E-2</v>
      </c>
      <c r="AD93" s="24">
        <f t="shared" si="22"/>
        <v>3.4074800000000002E-2</v>
      </c>
      <c r="AE93" s="24">
        <f t="shared" si="23"/>
        <v>3.3665899999999999E-2</v>
      </c>
      <c r="AF93" s="24" t="str">
        <f t="shared" si="24"/>
        <v/>
      </c>
      <c r="AG93" s="24" t="str">
        <f t="shared" si="25"/>
        <v/>
      </c>
      <c r="AH93" s="102">
        <f t="shared" si="26"/>
        <v>3.1781528571428568E-2</v>
      </c>
      <c r="AI93" s="29">
        <f t="shared" si="27"/>
        <v>22493295261.828373</v>
      </c>
    </row>
    <row r="94" spans="1:35" ht="20.100000000000001" customHeight="1" x14ac:dyDescent="0.25">
      <c r="A94" s="36" t="s">
        <v>209</v>
      </c>
      <c r="B94" s="11" t="s">
        <v>59</v>
      </c>
      <c r="C94" s="20">
        <v>258645743978.38635</v>
      </c>
      <c r="D94" s="21">
        <v>337474485087.27112</v>
      </c>
      <c r="E94" s="21">
        <v>397189565318.89502</v>
      </c>
      <c r="F94" s="21">
        <v>398978104575.33112</v>
      </c>
      <c r="G94" s="21">
        <v>467790215915.47601</v>
      </c>
      <c r="H94" s="21">
        <v>592037800186.86536</v>
      </c>
      <c r="I94" s="21">
        <v>587209369682.67017</v>
      </c>
      <c r="J94" s="21">
        <v>511620875086.77966</v>
      </c>
      <c r="K94" s="21">
        <v>425326068422.88123</v>
      </c>
      <c r="L94" s="22" t="s">
        <v>450</v>
      </c>
      <c r="M94" s="23">
        <f t="shared" si="15"/>
        <v>441808025361.61743</v>
      </c>
      <c r="N94" s="24">
        <v>5.05938</v>
      </c>
      <c r="O94" s="24">
        <v>5.0476299999999998</v>
      </c>
      <c r="P94" s="24">
        <v>4.4533199999999997</v>
      </c>
      <c r="Q94" s="24">
        <v>4.4506500000000004</v>
      </c>
      <c r="R94" s="24">
        <v>4.2587700000000002</v>
      </c>
      <c r="S94" s="24">
        <v>4.0501500000000004</v>
      </c>
      <c r="T94" s="24">
        <v>3.3111100000000002</v>
      </c>
      <c r="U94" s="24">
        <v>3.3157899999999998</v>
      </c>
      <c r="V94" s="24">
        <v>3.0615199999999998</v>
      </c>
      <c r="W94" s="24" t="s">
        <v>450</v>
      </c>
      <c r="X94" s="27">
        <f t="shared" si="16"/>
        <v>5.0593800000000001E-2</v>
      </c>
      <c r="Y94" s="24">
        <f t="shared" si="17"/>
        <v>5.0476300000000002E-2</v>
      </c>
      <c r="Z94" s="24">
        <f t="shared" si="18"/>
        <v>4.4533199999999995E-2</v>
      </c>
      <c r="AA94" s="24">
        <f t="shared" si="19"/>
        <v>4.4506500000000004E-2</v>
      </c>
      <c r="AB94" s="24">
        <f t="shared" si="20"/>
        <v>4.2587699999999999E-2</v>
      </c>
      <c r="AC94" s="24">
        <f t="shared" si="21"/>
        <v>4.0501500000000003E-2</v>
      </c>
      <c r="AD94" s="24">
        <f t="shared" si="22"/>
        <v>3.3111100000000004E-2</v>
      </c>
      <c r="AE94" s="24">
        <f t="shared" si="23"/>
        <v>3.3157899999999997E-2</v>
      </c>
      <c r="AF94" s="24">
        <f t="shared" si="24"/>
        <v>3.0615199999999999E-2</v>
      </c>
      <c r="AG94" s="24" t="str">
        <f t="shared" si="25"/>
        <v/>
      </c>
      <c r="AH94" s="102">
        <f t="shared" si="26"/>
        <v>4.1120355555555564E-2</v>
      </c>
      <c r="AI94" s="29">
        <f t="shared" si="27"/>
        <v>18167303090.167618</v>
      </c>
    </row>
    <row r="95" spans="1:35" ht="20.100000000000001" customHeight="1" x14ac:dyDescent="0.25">
      <c r="A95" s="36" t="s">
        <v>129</v>
      </c>
      <c r="B95" s="11" t="s">
        <v>359</v>
      </c>
      <c r="C95" s="20">
        <v>65140293687.539459</v>
      </c>
      <c r="D95" s="21">
        <v>88840050497.095734</v>
      </c>
      <c r="E95" s="21">
        <v>131613661510.47458</v>
      </c>
      <c r="F95" s="21">
        <v>111660855042.73506</v>
      </c>
      <c r="G95" s="21">
        <v>138516722649.57266</v>
      </c>
      <c r="H95" s="21">
        <v>185749664444.44446</v>
      </c>
      <c r="I95" s="21">
        <v>218000986222.63867</v>
      </c>
      <c r="J95" s="21">
        <v>232497236277.87308</v>
      </c>
      <c r="K95" s="21">
        <v>223508094682.67581</v>
      </c>
      <c r="L95" s="22">
        <v>168606686710.64212</v>
      </c>
      <c r="M95" s="23">
        <f t="shared" si="15"/>
        <v>156413425172.56915</v>
      </c>
      <c r="N95" s="24" t="s">
        <v>450</v>
      </c>
      <c r="O95" s="24" t="s">
        <v>450</v>
      </c>
      <c r="P95" s="24" t="s">
        <v>450</v>
      </c>
      <c r="Q95" s="24" t="s">
        <v>450</v>
      </c>
      <c r="R95" s="24" t="s">
        <v>450</v>
      </c>
      <c r="S95" s="24" t="s">
        <v>450</v>
      </c>
      <c r="T95" s="24" t="s">
        <v>450</v>
      </c>
      <c r="U95" s="24" t="s">
        <v>450</v>
      </c>
      <c r="V95" s="24" t="s">
        <v>450</v>
      </c>
      <c r="W95" s="24" t="s">
        <v>450</v>
      </c>
      <c r="X95" s="27" t="str">
        <f t="shared" si="16"/>
        <v/>
      </c>
      <c r="Y95" s="24" t="str">
        <f t="shared" si="17"/>
        <v/>
      </c>
      <c r="Z95" s="24" t="str">
        <f t="shared" si="18"/>
        <v/>
      </c>
      <c r="AA95" s="24" t="str">
        <f t="shared" si="19"/>
        <v/>
      </c>
      <c r="AB95" s="24" t="str">
        <f t="shared" si="20"/>
        <v/>
      </c>
      <c r="AC95" s="24" t="str">
        <f t="shared" si="21"/>
        <v/>
      </c>
      <c r="AD95" s="24" t="str">
        <f t="shared" si="22"/>
        <v/>
      </c>
      <c r="AE95" s="24" t="str">
        <f t="shared" si="23"/>
        <v/>
      </c>
      <c r="AF95" s="24" t="str">
        <f t="shared" si="24"/>
        <v/>
      </c>
      <c r="AG95" s="24" t="str">
        <f t="shared" si="25"/>
        <v/>
      </c>
      <c r="AH95" s="102" t="str">
        <f t="shared" si="26"/>
        <v/>
      </c>
      <c r="AI95" s="29" t="str">
        <f t="shared" si="27"/>
        <v/>
      </c>
    </row>
    <row r="96" spans="1:35" ht="20.100000000000001" customHeight="1" x14ac:dyDescent="0.25">
      <c r="A96" s="36" t="s">
        <v>143</v>
      </c>
      <c r="B96" s="11" t="s">
        <v>295</v>
      </c>
      <c r="C96" s="20">
        <v>231995095847.44699</v>
      </c>
      <c r="D96" s="21">
        <v>269714892827.81274</v>
      </c>
      <c r="E96" s="21">
        <v>274713996338.06943</v>
      </c>
      <c r="F96" s="21">
        <v>235387174076.13226</v>
      </c>
      <c r="G96" s="21">
        <v>220076114437.08609</v>
      </c>
      <c r="H96" s="21">
        <v>241784795802.05725</v>
      </c>
      <c r="I96" s="21">
        <v>224652132155.01166</v>
      </c>
      <c r="J96" s="21">
        <v>238259956626.79105</v>
      </c>
      <c r="K96" s="21">
        <v>250813607686.10849</v>
      </c>
      <c r="L96" s="22">
        <v>238020405899.96674</v>
      </c>
      <c r="M96" s="23">
        <f t="shared" si="15"/>
        <v>242541817169.64828</v>
      </c>
      <c r="N96" s="24">
        <v>4.5760500000000004</v>
      </c>
      <c r="O96" s="24">
        <v>4.7231100000000001</v>
      </c>
      <c r="P96" s="24">
        <v>5.4703400000000002</v>
      </c>
      <c r="Q96" s="24">
        <v>6.2075800000000001</v>
      </c>
      <c r="R96" s="24">
        <v>6.1406900000000002</v>
      </c>
      <c r="S96" s="24">
        <v>5.8508899999999997</v>
      </c>
      <c r="T96" s="24">
        <v>5.8445299999999998</v>
      </c>
      <c r="U96" s="24" t="s">
        <v>450</v>
      </c>
      <c r="V96" s="24" t="s">
        <v>450</v>
      </c>
      <c r="W96" s="24" t="s">
        <v>450</v>
      </c>
      <c r="X96" s="27">
        <f t="shared" si="16"/>
        <v>4.5760500000000003E-2</v>
      </c>
      <c r="Y96" s="24">
        <f t="shared" si="17"/>
        <v>4.7231099999999998E-2</v>
      </c>
      <c r="Z96" s="24">
        <f t="shared" si="18"/>
        <v>5.4703399999999999E-2</v>
      </c>
      <c r="AA96" s="24">
        <f t="shared" si="19"/>
        <v>6.20758E-2</v>
      </c>
      <c r="AB96" s="24">
        <f t="shared" si="20"/>
        <v>6.14069E-2</v>
      </c>
      <c r="AC96" s="24">
        <f t="shared" si="21"/>
        <v>5.8508899999999996E-2</v>
      </c>
      <c r="AD96" s="24">
        <f t="shared" si="22"/>
        <v>5.8445299999999999E-2</v>
      </c>
      <c r="AE96" s="24" t="str">
        <f t="shared" si="23"/>
        <v/>
      </c>
      <c r="AF96" s="24" t="str">
        <f t="shared" si="24"/>
        <v/>
      </c>
      <c r="AG96" s="24" t="str">
        <f t="shared" si="25"/>
        <v/>
      </c>
      <c r="AH96" s="102">
        <f t="shared" si="26"/>
        <v>5.5447414285714279E-2</v>
      </c>
      <c r="AI96" s="29">
        <f t="shared" si="27"/>
        <v>13448316618.215458</v>
      </c>
    </row>
    <row r="97" spans="1:35" ht="20.100000000000001" customHeight="1" x14ac:dyDescent="0.25">
      <c r="A97" s="36" t="s">
        <v>276</v>
      </c>
      <c r="B97" s="11" t="s">
        <v>419</v>
      </c>
      <c r="C97" s="20">
        <v>3344402193.2460756</v>
      </c>
      <c r="D97" s="21">
        <v>5686310748.5751791</v>
      </c>
      <c r="E97" s="21">
        <v>5827830311.1636066</v>
      </c>
      <c r="F97" s="21">
        <v>5047757847.8531065</v>
      </c>
      <c r="G97" s="21">
        <v>5420291954.7188911</v>
      </c>
      <c r="H97" s="21">
        <v>6066057183.2447329</v>
      </c>
      <c r="I97" s="21">
        <v>6432879504.4909353</v>
      </c>
      <c r="J97" s="21">
        <v>6754330154.7600431</v>
      </c>
      <c r="K97" s="21" t="s">
        <v>450</v>
      </c>
      <c r="L97" s="22" t="s">
        <v>450</v>
      </c>
      <c r="M97" s="23">
        <f t="shared" si="15"/>
        <v>5572482487.2565708</v>
      </c>
      <c r="N97" s="24" t="s">
        <v>450</v>
      </c>
      <c r="O97" s="24" t="s">
        <v>450</v>
      </c>
      <c r="P97" s="24" t="s">
        <v>450</v>
      </c>
      <c r="Q97" s="24" t="s">
        <v>450</v>
      </c>
      <c r="R97" s="24" t="s">
        <v>450</v>
      </c>
      <c r="S97" s="24" t="s">
        <v>450</v>
      </c>
      <c r="T97" s="24" t="s">
        <v>450</v>
      </c>
      <c r="U97" s="24" t="s">
        <v>450</v>
      </c>
      <c r="V97" s="24" t="s">
        <v>450</v>
      </c>
      <c r="W97" s="24" t="s">
        <v>450</v>
      </c>
      <c r="X97" s="27" t="str">
        <f t="shared" si="16"/>
        <v/>
      </c>
      <c r="Y97" s="24" t="str">
        <f t="shared" si="17"/>
        <v/>
      </c>
      <c r="Z97" s="24" t="str">
        <f t="shared" si="18"/>
        <v/>
      </c>
      <c r="AA97" s="24" t="str">
        <f t="shared" si="19"/>
        <v/>
      </c>
      <c r="AB97" s="24" t="str">
        <f t="shared" si="20"/>
        <v/>
      </c>
      <c r="AC97" s="24" t="str">
        <f t="shared" si="21"/>
        <v/>
      </c>
      <c r="AD97" s="24" t="str">
        <f t="shared" si="22"/>
        <v/>
      </c>
      <c r="AE97" s="24" t="str">
        <f t="shared" si="23"/>
        <v/>
      </c>
      <c r="AF97" s="24" t="str">
        <f t="shared" si="24"/>
        <v/>
      </c>
      <c r="AG97" s="24" t="str">
        <f t="shared" si="25"/>
        <v/>
      </c>
      <c r="AH97" s="102" t="str">
        <f t="shared" si="26"/>
        <v/>
      </c>
      <c r="AI97" s="29" t="str">
        <f t="shared" si="27"/>
        <v/>
      </c>
    </row>
    <row r="98" spans="1:35" ht="20.100000000000001" customHeight="1" x14ac:dyDescent="0.25">
      <c r="A98" s="36" t="s">
        <v>153</v>
      </c>
      <c r="B98" s="11" t="s">
        <v>350</v>
      </c>
      <c r="C98" s="20">
        <v>154511423313.43417</v>
      </c>
      <c r="D98" s="21">
        <v>179564275455.80679</v>
      </c>
      <c r="E98" s="21">
        <v>216760312151.61649</v>
      </c>
      <c r="F98" s="21">
        <v>208068814688.60461</v>
      </c>
      <c r="G98" s="21">
        <v>234321743781.75983</v>
      </c>
      <c r="H98" s="21">
        <v>261764344205.02499</v>
      </c>
      <c r="I98" s="21">
        <v>259613579190.3317</v>
      </c>
      <c r="J98" s="21">
        <v>292408330563.86395</v>
      </c>
      <c r="K98" s="21">
        <v>305674837195.00262</v>
      </c>
      <c r="L98" s="22">
        <v>296075434804.98096</v>
      </c>
      <c r="M98" s="23">
        <f t="shared" si="15"/>
        <v>240876309535.04263</v>
      </c>
      <c r="N98" s="24">
        <v>5.8287300000000002</v>
      </c>
      <c r="O98" s="24">
        <v>5.5733300000000003</v>
      </c>
      <c r="P98" s="24">
        <v>5.5919699999999999</v>
      </c>
      <c r="Q98" s="24">
        <v>5.52088</v>
      </c>
      <c r="R98" s="24">
        <v>5.5611600000000001</v>
      </c>
      <c r="S98" s="24">
        <v>5.6328100000000001</v>
      </c>
      <c r="T98" s="24" t="s">
        <v>450</v>
      </c>
      <c r="U98" s="24" t="s">
        <v>450</v>
      </c>
      <c r="V98" s="24" t="s">
        <v>450</v>
      </c>
      <c r="W98" s="24" t="s">
        <v>450</v>
      </c>
      <c r="X98" s="27">
        <f t="shared" si="16"/>
        <v>5.82873E-2</v>
      </c>
      <c r="Y98" s="24">
        <f t="shared" si="17"/>
        <v>5.5733300000000006E-2</v>
      </c>
      <c r="Z98" s="24">
        <f t="shared" si="18"/>
        <v>5.5919699999999996E-2</v>
      </c>
      <c r="AA98" s="24">
        <f t="shared" si="19"/>
        <v>5.5208800000000002E-2</v>
      </c>
      <c r="AB98" s="24">
        <f t="shared" si="20"/>
        <v>5.5611600000000004E-2</v>
      </c>
      <c r="AC98" s="24">
        <f t="shared" si="21"/>
        <v>5.6328099999999999E-2</v>
      </c>
      <c r="AD98" s="24" t="str">
        <f t="shared" si="22"/>
        <v/>
      </c>
      <c r="AE98" s="24" t="str">
        <f t="shared" si="23"/>
        <v/>
      </c>
      <c r="AF98" s="24" t="str">
        <f t="shared" si="24"/>
        <v/>
      </c>
      <c r="AG98" s="24" t="str">
        <f t="shared" si="25"/>
        <v/>
      </c>
      <c r="AH98" s="102">
        <f t="shared" si="26"/>
        <v>5.6181466666666659E-2</v>
      </c>
      <c r="AI98" s="29">
        <f t="shared" si="27"/>
        <v>13532784354.932678</v>
      </c>
    </row>
    <row r="99" spans="1:35" ht="20.100000000000001" customHeight="1" x14ac:dyDescent="0.25">
      <c r="A99" s="36" t="s">
        <v>364</v>
      </c>
      <c r="B99" s="11" t="s">
        <v>264</v>
      </c>
      <c r="C99" s="20">
        <v>1942633841801.5305</v>
      </c>
      <c r="D99" s="21">
        <v>2203053327128.3877</v>
      </c>
      <c r="E99" s="21">
        <v>2390729210487.769</v>
      </c>
      <c r="F99" s="21">
        <v>2185160158794.1094</v>
      </c>
      <c r="G99" s="21">
        <v>2125184794172.1853</v>
      </c>
      <c r="H99" s="21">
        <v>2276150874756.7417</v>
      </c>
      <c r="I99" s="21">
        <v>2072823111961.1003</v>
      </c>
      <c r="J99" s="21">
        <v>2130330362918.3735</v>
      </c>
      <c r="K99" s="21">
        <v>2138540909211.1199</v>
      </c>
      <c r="L99" s="22">
        <v>1814762858045.9133</v>
      </c>
      <c r="M99" s="23">
        <f t="shared" si="15"/>
        <v>2127936944927.7231</v>
      </c>
      <c r="N99" s="24">
        <v>4.5356699999999996</v>
      </c>
      <c r="O99" s="24">
        <v>4.1165900000000004</v>
      </c>
      <c r="P99" s="24">
        <v>4.40076</v>
      </c>
      <c r="Q99" s="24">
        <v>4.5340699999999998</v>
      </c>
      <c r="R99" s="24">
        <v>4.3491900000000001</v>
      </c>
      <c r="S99" s="24">
        <v>4.1405399999999997</v>
      </c>
      <c r="T99" s="24" t="s">
        <v>450</v>
      </c>
      <c r="U99" s="24" t="s">
        <v>450</v>
      </c>
      <c r="V99" s="24" t="s">
        <v>450</v>
      </c>
      <c r="W99" s="24" t="s">
        <v>450</v>
      </c>
      <c r="X99" s="27">
        <f t="shared" si="16"/>
        <v>4.53567E-2</v>
      </c>
      <c r="Y99" s="24">
        <f t="shared" si="17"/>
        <v>4.1165900000000005E-2</v>
      </c>
      <c r="Z99" s="24">
        <f t="shared" si="18"/>
        <v>4.4007600000000001E-2</v>
      </c>
      <c r="AA99" s="24">
        <f t="shared" si="19"/>
        <v>4.5340699999999998E-2</v>
      </c>
      <c r="AB99" s="24">
        <f t="shared" si="20"/>
        <v>4.34919E-2</v>
      </c>
      <c r="AC99" s="24">
        <f t="shared" si="21"/>
        <v>4.1405399999999995E-2</v>
      </c>
      <c r="AD99" s="24" t="str">
        <f t="shared" si="22"/>
        <v/>
      </c>
      <c r="AE99" s="24" t="str">
        <f t="shared" si="23"/>
        <v/>
      </c>
      <c r="AF99" s="24" t="str">
        <f t="shared" si="24"/>
        <v/>
      </c>
      <c r="AG99" s="24" t="str">
        <f t="shared" si="25"/>
        <v/>
      </c>
      <c r="AH99" s="102">
        <f t="shared" si="26"/>
        <v>4.3461366666666668E-2</v>
      </c>
      <c r="AI99" s="29">
        <f t="shared" si="27"/>
        <v>92483047807.050247</v>
      </c>
    </row>
    <row r="100" spans="1:35" ht="20.100000000000001" customHeight="1" x14ac:dyDescent="0.25">
      <c r="A100" s="36" t="s">
        <v>294</v>
      </c>
      <c r="B100" s="11" t="s">
        <v>315</v>
      </c>
      <c r="C100" s="20">
        <v>11905525197.328476</v>
      </c>
      <c r="D100" s="21">
        <v>12824094989.863884</v>
      </c>
      <c r="E100" s="21">
        <v>13678551837.63028</v>
      </c>
      <c r="F100" s="21">
        <v>12037473160.809132</v>
      </c>
      <c r="G100" s="21">
        <v>13190512703.135729</v>
      </c>
      <c r="H100" s="21">
        <v>14396816914.498142</v>
      </c>
      <c r="I100" s="21">
        <v>14746420946.173731</v>
      </c>
      <c r="J100" s="21">
        <v>14262303586.054024</v>
      </c>
      <c r="K100" s="21">
        <v>13927110141.570028</v>
      </c>
      <c r="L100" s="22">
        <v>14005654598.959759</v>
      </c>
      <c r="M100" s="23">
        <f t="shared" si="15"/>
        <v>13497446407.60232</v>
      </c>
      <c r="N100" s="24" t="s">
        <v>450</v>
      </c>
      <c r="O100" s="24">
        <v>5.4913800000000004</v>
      </c>
      <c r="P100" s="24">
        <v>6.1932700000000001</v>
      </c>
      <c r="Q100" s="24">
        <v>6.1992799999999999</v>
      </c>
      <c r="R100" s="24">
        <v>6.3682100000000004</v>
      </c>
      <c r="S100" s="24">
        <v>6.2617700000000003</v>
      </c>
      <c r="T100" s="24">
        <v>6.11707</v>
      </c>
      <c r="U100" s="24">
        <v>6.2561999999999998</v>
      </c>
      <c r="V100" s="24">
        <v>5.9841300000000004</v>
      </c>
      <c r="W100" s="24" t="s">
        <v>450</v>
      </c>
      <c r="X100" s="27" t="str">
        <f t="shared" si="16"/>
        <v/>
      </c>
      <c r="Y100" s="24">
        <f t="shared" si="17"/>
        <v>5.4913800000000006E-2</v>
      </c>
      <c r="Z100" s="24">
        <f t="shared" si="18"/>
        <v>6.19327E-2</v>
      </c>
      <c r="AA100" s="24">
        <f t="shared" si="19"/>
        <v>6.1992800000000001E-2</v>
      </c>
      <c r="AB100" s="24">
        <f t="shared" si="20"/>
        <v>6.3682100000000005E-2</v>
      </c>
      <c r="AC100" s="24">
        <f t="shared" si="21"/>
        <v>6.2617699999999998E-2</v>
      </c>
      <c r="AD100" s="24">
        <f t="shared" si="22"/>
        <v>6.1170700000000001E-2</v>
      </c>
      <c r="AE100" s="24">
        <f t="shared" si="23"/>
        <v>6.2561999999999993E-2</v>
      </c>
      <c r="AF100" s="24">
        <f t="shared" si="24"/>
        <v>5.9841300000000007E-2</v>
      </c>
      <c r="AG100" s="24" t="str">
        <f t="shared" si="25"/>
        <v/>
      </c>
      <c r="AH100" s="102">
        <f t="shared" si="26"/>
        <v>6.1089137500000001E-2</v>
      </c>
      <c r="AI100" s="29">
        <f t="shared" si="27"/>
        <v>824547359.49289918</v>
      </c>
    </row>
    <row r="101" spans="1:35" ht="20.100000000000001" customHeight="1" x14ac:dyDescent="0.25">
      <c r="A101" s="36" t="s">
        <v>170</v>
      </c>
      <c r="B101" s="11" t="s">
        <v>19</v>
      </c>
      <c r="C101" s="20">
        <v>4356750212598.0122</v>
      </c>
      <c r="D101" s="21">
        <v>4356347794333.0771</v>
      </c>
      <c r="E101" s="21">
        <v>4849184641953.5703</v>
      </c>
      <c r="F101" s="21">
        <v>5035141567658.8994</v>
      </c>
      <c r="G101" s="21">
        <v>5498717815809.7695</v>
      </c>
      <c r="H101" s="21">
        <v>5908989186412.2197</v>
      </c>
      <c r="I101" s="21">
        <v>5957250118648.7529</v>
      </c>
      <c r="J101" s="21">
        <v>4908862837290.4727</v>
      </c>
      <c r="K101" s="21">
        <v>4596156556721.9004</v>
      </c>
      <c r="L101" s="22">
        <v>4123257609614.7368</v>
      </c>
      <c r="M101" s="23">
        <f t="shared" si="15"/>
        <v>4959065834104.1396</v>
      </c>
      <c r="N101" s="24">
        <v>3.4627400000000002</v>
      </c>
      <c r="O101" s="24">
        <v>3.4636800000000001</v>
      </c>
      <c r="P101" s="24">
        <v>3.4402400000000002</v>
      </c>
      <c r="Q101" s="24" t="s">
        <v>450</v>
      </c>
      <c r="R101" s="24">
        <v>3.7813500000000002</v>
      </c>
      <c r="S101" s="24">
        <v>3.77827</v>
      </c>
      <c r="T101" s="24">
        <v>3.8496999999999999</v>
      </c>
      <c r="U101" s="24">
        <v>3.8184900000000002</v>
      </c>
      <c r="V101" s="24" t="s">
        <v>450</v>
      </c>
      <c r="W101" s="24" t="s">
        <v>450</v>
      </c>
      <c r="X101" s="27">
        <f t="shared" si="16"/>
        <v>3.4627400000000003E-2</v>
      </c>
      <c r="Y101" s="24">
        <f t="shared" si="17"/>
        <v>3.4636800000000002E-2</v>
      </c>
      <c r="Z101" s="24">
        <f t="shared" si="18"/>
        <v>3.44024E-2</v>
      </c>
      <c r="AA101" s="24" t="str">
        <f t="shared" si="19"/>
        <v/>
      </c>
      <c r="AB101" s="24">
        <f t="shared" si="20"/>
        <v>3.78135E-2</v>
      </c>
      <c r="AC101" s="24">
        <f t="shared" si="21"/>
        <v>3.7782700000000002E-2</v>
      </c>
      <c r="AD101" s="24">
        <f t="shared" si="22"/>
        <v>3.8496999999999997E-2</v>
      </c>
      <c r="AE101" s="24">
        <f t="shared" si="23"/>
        <v>3.8184900000000001E-2</v>
      </c>
      <c r="AF101" s="24" t="str">
        <f t="shared" si="24"/>
        <v/>
      </c>
      <c r="AG101" s="24" t="str">
        <f t="shared" si="25"/>
        <v/>
      </c>
      <c r="AH101" s="102">
        <f t="shared" si="26"/>
        <v>3.6563528571428576E-2</v>
      </c>
      <c r="AI101" s="29">
        <f t="shared" si="27"/>
        <v>181320945312.862</v>
      </c>
    </row>
    <row r="102" spans="1:35" ht="20.100000000000001" customHeight="1" x14ac:dyDescent="0.25">
      <c r="A102" s="36" t="s">
        <v>389</v>
      </c>
      <c r="B102" s="11" t="s">
        <v>302</v>
      </c>
      <c r="C102" s="20">
        <v>15056936953.455572</v>
      </c>
      <c r="D102" s="21">
        <v>17110609732.016926</v>
      </c>
      <c r="E102" s="21">
        <v>21971835282.513737</v>
      </c>
      <c r="F102" s="21">
        <v>23818322957.746483</v>
      </c>
      <c r="G102" s="21">
        <v>26425379436.61972</v>
      </c>
      <c r="H102" s="21">
        <v>28840263380.281693</v>
      </c>
      <c r="I102" s="21">
        <v>30937277605.633804</v>
      </c>
      <c r="J102" s="21">
        <v>33593843661.971832</v>
      </c>
      <c r="K102" s="21">
        <v>35826925774.647896</v>
      </c>
      <c r="L102" s="22">
        <v>37517410299.273949</v>
      </c>
      <c r="M102" s="23">
        <f t="shared" si="15"/>
        <v>27109880508.416161</v>
      </c>
      <c r="N102" s="24" t="s">
        <v>450</v>
      </c>
      <c r="O102" s="24" t="s">
        <v>450</v>
      </c>
      <c r="P102" s="24" t="s">
        <v>450</v>
      </c>
      <c r="Q102" s="24" t="s">
        <v>450</v>
      </c>
      <c r="R102" s="24" t="s">
        <v>450</v>
      </c>
      <c r="S102" s="24" t="s">
        <v>450</v>
      </c>
      <c r="T102" s="24" t="s">
        <v>450</v>
      </c>
      <c r="U102" s="24" t="s">
        <v>450</v>
      </c>
      <c r="V102" s="24" t="s">
        <v>450</v>
      </c>
      <c r="W102" s="24" t="s">
        <v>450</v>
      </c>
      <c r="X102" s="27" t="str">
        <f t="shared" si="16"/>
        <v/>
      </c>
      <c r="Y102" s="24" t="str">
        <f t="shared" si="17"/>
        <v/>
      </c>
      <c r="Z102" s="24" t="str">
        <f t="shared" si="18"/>
        <v/>
      </c>
      <c r="AA102" s="24" t="str">
        <f t="shared" si="19"/>
        <v/>
      </c>
      <c r="AB102" s="24" t="str">
        <f t="shared" si="20"/>
        <v/>
      </c>
      <c r="AC102" s="24" t="str">
        <f t="shared" si="21"/>
        <v/>
      </c>
      <c r="AD102" s="24" t="str">
        <f t="shared" si="22"/>
        <v/>
      </c>
      <c r="AE102" s="24" t="str">
        <f t="shared" si="23"/>
        <v/>
      </c>
      <c r="AF102" s="24" t="str">
        <f t="shared" si="24"/>
        <v/>
      </c>
      <c r="AG102" s="24" t="str">
        <f t="shared" si="25"/>
        <v/>
      </c>
      <c r="AH102" s="102" t="str">
        <f t="shared" si="26"/>
        <v/>
      </c>
      <c r="AI102" s="29" t="str">
        <f t="shared" si="27"/>
        <v/>
      </c>
    </row>
    <row r="103" spans="1:35" ht="20.100000000000001" customHeight="1" x14ac:dyDescent="0.25">
      <c r="A103" s="36" t="s">
        <v>401</v>
      </c>
      <c r="B103" s="11" t="s">
        <v>1</v>
      </c>
      <c r="C103" s="20">
        <v>81003884545.409851</v>
      </c>
      <c r="D103" s="21">
        <v>104849886825.58414</v>
      </c>
      <c r="E103" s="21">
        <v>133441612246.79797</v>
      </c>
      <c r="F103" s="21">
        <v>115308661142.92726</v>
      </c>
      <c r="G103" s="21">
        <v>148047348240.64334</v>
      </c>
      <c r="H103" s="21">
        <v>200379345222.50595</v>
      </c>
      <c r="I103" s="21">
        <v>215902443457.12128</v>
      </c>
      <c r="J103" s="21">
        <v>243775211464.99161</v>
      </c>
      <c r="K103" s="21">
        <v>227437054841.26776</v>
      </c>
      <c r="L103" s="22">
        <v>184360630555.50418</v>
      </c>
      <c r="M103" s="23">
        <f t="shared" si="15"/>
        <v>165450607854.27533</v>
      </c>
      <c r="N103" s="24">
        <v>2.6267800000000001</v>
      </c>
      <c r="O103" s="24">
        <v>2.8313899999999999</v>
      </c>
      <c r="P103" s="24">
        <v>2.5894599999999999</v>
      </c>
      <c r="Q103" s="24">
        <v>3.0607199999999999</v>
      </c>
      <c r="R103" s="24" t="s">
        <v>450</v>
      </c>
      <c r="S103" s="24" t="s">
        <v>450</v>
      </c>
      <c r="T103" s="24" t="s">
        <v>450</v>
      </c>
      <c r="U103" s="24">
        <v>2.83413</v>
      </c>
      <c r="V103" s="24">
        <v>2.8874200000000001</v>
      </c>
      <c r="W103" s="24" t="s">
        <v>450</v>
      </c>
      <c r="X103" s="27">
        <f t="shared" si="16"/>
        <v>2.6267800000000001E-2</v>
      </c>
      <c r="Y103" s="24">
        <f t="shared" si="17"/>
        <v>2.8313899999999999E-2</v>
      </c>
      <c r="Z103" s="24">
        <f t="shared" si="18"/>
        <v>2.58946E-2</v>
      </c>
      <c r="AA103" s="24">
        <f t="shared" si="19"/>
        <v>3.0607199999999998E-2</v>
      </c>
      <c r="AB103" s="24" t="str">
        <f t="shared" si="20"/>
        <v/>
      </c>
      <c r="AC103" s="24" t="str">
        <f t="shared" si="21"/>
        <v/>
      </c>
      <c r="AD103" s="24" t="str">
        <f t="shared" si="22"/>
        <v/>
      </c>
      <c r="AE103" s="24">
        <f t="shared" si="23"/>
        <v>2.83413E-2</v>
      </c>
      <c r="AF103" s="24">
        <f t="shared" si="24"/>
        <v>2.8874200000000003E-2</v>
      </c>
      <c r="AG103" s="24" t="str">
        <f t="shared" si="25"/>
        <v/>
      </c>
      <c r="AH103" s="102">
        <f t="shared" si="26"/>
        <v>2.804983333333334E-2</v>
      </c>
      <c r="AI103" s="29">
        <f t="shared" si="27"/>
        <v>4640861975.2111149</v>
      </c>
    </row>
    <row r="104" spans="1:35" ht="20.100000000000001" customHeight="1" x14ac:dyDescent="0.25">
      <c r="A104" s="36" t="s">
        <v>230</v>
      </c>
      <c r="B104" s="11" t="s">
        <v>100</v>
      </c>
      <c r="C104" s="20">
        <v>25825524820.806427</v>
      </c>
      <c r="D104" s="21">
        <v>31958195182.240604</v>
      </c>
      <c r="E104" s="21">
        <v>35895153327.849686</v>
      </c>
      <c r="F104" s="21">
        <v>37021512048.815796</v>
      </c>
      <c r="G104" s="21">
        <v>39999659233.755547</v>
      </c>
      <c r="H104" s="21">
        <v>41953433591.410057</v>
      </c>
      <c r="I104" s="21">
        <v>50410164013.55265</v>
      </c>
      <c r="J104" s="21">
        <v>55100780396.387024</v>
      </c>
      <c r="K104" s="21">
        <v>61395415492.332993</v>
      </c>
      <c r="L104" s="22">
        <v>63398041540.367004</v>
      </c>
      <c r="M104" s="23">
        <f t="shared" si="15"/>
        <v>44295787964.751778</v>
      </c>
      <c r="N104" s="24">
        <v>7.0498399999999997</v>
      </c>
      <c r="O104" s="24" t="s">
        <v>450</v>
      </c>
      <c r="P104" s="24" t="s">
        <v>450</v>
      </c>
      <c r="Q104" s="24" t="s">
        <v>450</v>
      </c>
      <c r="R104" s="24">
        <v>5.5082199999999997</v>
      </c>
      <c r="S104" s="24" t="s">
        <v>450</v>
      </c>
      <c r="T104" s="24" t="s">
        <v>450</v>
      </c>
      <c r="U104" s="24" t="s">
        <v>450</v>
      </c>
      <c r="V104" s="24" t="s">
        <v>450</v>
      </c>
      <c r="W104" s="24" t="s">
        <v>450</v>
      </c>
      <c r="X104" s="27">
        <f t="shared" si="16"/>
        <v>7.0498400000000003E-2</v>
      </c>
      <c r="Y104" s="24" t="str">
        <f t="shared" si="17"/>
        <v/>
      </c>
      <c r="Z104" s="24" t="str">
        <f t="shared" si="18"/>
        <v/>
      </c>
      <c r="AA104" s="24" t="str">
        <f t="shared" si="19"/>
        <v/>
      </c>
      <c r="AB104" s="24">
        <f t="shared" si="20"/>
        <v>5.5082199999999998E-2</v>
      </c>
      <c r="AC104" s="24" t="str">
        <f t="shared" si="21"/>
        <v/>
      </c>
      <c r="AD104" s="24" t="str">
        <f t="shared" si="22"/>
        <v/>
      </c>
      <c r="AE104" s="24" t="str">
        <f t="shared" si="23"/>
        <v/>
      </c>
      <c r="AF104" s="24" t="str">
        <f t="shared" si="24"/>
        <v/>
      </c>
      <c r="AG104" s="24" t="str">
        <f t="shared" si="25"/>
        <v/>
      </c>
      <c r="AH104" s="102">
        <f t="shared" si="26"/>
        <v>6.2790299999999993E-2</v>
      </c>
      <c r="AI104" s="29">
        <f t="shared" si="27"/>
        <v>2781345815.0431533</v>
      </c>
    </row>
    <row r="105" spans="1:35" ht="20.100000000000001" customHeight="1" x14ac:dyDescent="0.25">
      <c r="A105" s="36" t="s">
        <v>18</v>
      </c>
      <c r="B105" s="11" t="s">
        <v>41</v>
      </c>
      <c r="C105" s="20">
        <v>104668674.69879517</v>
      </c>
      <c r="D105" s="21">
        <v>123002259.22516944</v>
      </c>
      <c r="E105" s="21">
        <v>135044455.6282503</v>
      </c>
      <c r="F105" s="21">
        <v>127125253.47059742</v>
      </c>
      <c r="G105" s="21">
        <v>150431113.55714548</v>
      </c>
      <c r="H105" s="21">
        <v>172253739.04074261</v>
      </c>
      <c r="I105" s="21">
        <v>174984468.83412716</v>
      </c>
      <c r="J105" s="21">
        <v>168951535.04537556</v>
      </c>
      <c r="K105" s="21">
        <v>166756805.48043987</v>
      </c>
      <c r="L105" s="22">
        <v>145237022.01186988</v>
      </c>
      <c r="M105" s="23">
        <f t="shared" si="15"/>
        <v>146845532.69925129</v>
      </c>
      <c r="N105" s="24" t="s">
        <v>450</v>
      </c>
      <c r="O105" s="24" t="s">
        <v>450</v>
      </c>
      <c r="P105" s="24" t="s">
        <v>450</v>
      </c>
      <c r="Q105" s="24" t="s">
        <v>450</v>
      </c>
      <c r="R105" s="24" t="s">
        <v>450</v>
      </c>
      <c r="S105" s="24" t="s">
        <v>450</v>
      </c>
      <c r="T105" s="24" t="s">
        <v>450</v>
      </c>
      <c r="U105" s="24" t="s">
        <v>450</v>
      </c>
      <c r="V105" s="24" t="s">
        <v>450</v>
      </c>
      <c r="W105" s="24" t="s">
        <v>450</v>
      </c>
      <c r="X105" s="27" t="str">
        <f t="shared" si="16"/>
        <v/>
      </c>
      <c r="Y105" s="24" t="str">
        <f t="shared" si="17"/>
        <v/>
      </c>
      <c r="Z105" s="24" t="str">
        <f t="shared" si="18"/>
        <v/>
      </c>
      <c r="AA105" s="24" t="str">
        <f t="shared" si="19"/>
        <v/>
      </c>
      <c r="AB105" s="24" t="str">
        <f t="shared" si="20"/>
        <v/>
      </c>
      <c r="AC105" s="24" t="str">
        <f t="shared" si="21"/>
        <v/>
      </c>
      <c r="AD105" s="24" t="str">
        <f t="shared" si="22"/>
        <v/>
      </c>
      <c r="AE105" s="24" t="str">
        <f t="shared" si="23"/>
        <v/>
      </c>
      <c r="AF105" s="24" t="str">
        <f t="shared" si="24"/>
        <v/>
      </c>
      <c r="AG105" s="24" t="str">
        <f t="shared" si="25"/>
        <v/>
      </c>
      <c r="AH105" s="102" t="str">
        <f t="shared" si="26"/>
        <v/>
      </c>
      <c r="AI105" s="29" t="str">
        <f t="shared" si="27"/>
        <v/>
      </c>
    </row>
    <row r="106" spans="1:35" ht="20.100000000000001" customHeight="1" x14ac:dyDescent="0.25">
      <c r="A106" s="36" t="s">
        <v>124</v>
      </c>
      <c r="B106" s="11" t="s">
        <v>279</v>
      </c>
      <c r="C106" s="20">
        <v>1011797457138.5032</v>
      </c>
      <c r="D106" s="21">
        <v>1122679154632.4143</v>
      </c>
      <c r="E106" s="21">
        <v>1002219052967.5375</v>
      </c>
      <c r="F106" s="21">
        <v>901934953364.71057</v>
      </c>
      <c r="G106" s="21">
        <v>1094499338702.7156</v>
      </c>
      <c r="H106" s="21">
        <v>1202463682633.8474</v>
      </c>
      <c r="I106" s="21">
        <v>1222807195712.4854</v>
      </c>
      <c r="J106" s="21">
        <v>1305604981271.9133</v>
      </c>
      <c r="K106" s="21">
        <v>1411333926201.2412</v>
      </c>
      <c r="L106" s="22">
        <v>1377873107856.3328</v>
      </c>
      <c r="M106" s="23">
        <f t="shared" si="15"/>
        <v>1165321285048.1699</v>
      </c>
      <c r="N106" s="24">
        <v>3.9674299999999998</v>
      </c>
      <c r="O106" s="24">
        <v>3.9522900000000001</v>
      </c>
      <c r="P106" s="24">
        <v>4.4639499999999996</v>
      </c>
      <c r="Q106" s="24">
        <v>4.6698300000000001</v>
      </c>
      <c r="R106" s="24" t="s">
        <v>450</v>
      </c>
      <c r="S106" s="24" t="s">
        <v>450</v>
      </c>
      <c r="T106" s="24">
        <v>4.6182299999999996</v>
      </c>
      <c r="U106" s="24" t="s">
        <v>450</v>
      </c>
      <c r="V106" s="24" t="s">
        <v>450</v>
      </c>
      <c r="W106" s="24" t="s">
        <v>450</v>
      </c>
      <c r="X106" s="27">
        <f t="shared" si="16"/>
        <v>3.9674299999999996E-2</v>
      </c>
      <c r="Y106" s="24">
        <f t="shared" si="17"/>
        <v>3.95229E-2</v>
      </c>
      <c r="Z106" s="24">
        <f t="shared" si="18"/>
        <v>4.4639499999999999E-2</v>
      </c>
      <c r="AA106" s="24">
        <f t="shared" si="19"/>
        <v>4.6698299999999998E-2</v>
      </c>
      <c r="AB106" s="24" t="str">
        <f t="shared" si="20"/>
        <v/>
      </c>
      <c r="AC106" s="24" t="str">
        <f t="shared" si="21"/>
        <v/>
      </c>
      <c r="AD106" s="24">
        <f t="shared" si="22"/>
        <v>4.6182299999999996E-2</v>
      </c>
      <c r="AE106" s="24" t="str">
        <f t="shared" si="23"/>
        <v/>
      </c>
      <c r="AF106" s="24" t="str">
        <f t="shared" si="24"/>
        <v/>
      </c>
      <c r="AG106" s="24" t="str">
        <f t="shared" si="25"/>
        <v/>
      </c>
      <c r="AH106" s="102">
        <f t="shared" si="26"/>
        <v>4.334346E-2</v>
      </c>
      <c r="AI106" s="29">
        <f t="shared" si="27"/>
        <v>50509056505.633949</v>
      </c>
    </row>
    <row r="107" spans="1:35" ht="20.100000000000001" customHeight="1" x14ac:dyDescent="0.25">
      <c r="A107" s="36" t="s">
        <v>10</v>
      </c>
      <c r="B107" s="11" t="s">
        <v>212</v>
      </c>
      <c r="C107" s="20">
        <v>4078158323.9242253</v>
      </c>
      <c r="D107" s="21">
        <v>4833561456.3372574</v>
      </c>
      <c r="E107" s="21">
        <v>5687488208.5835648</v>
      </c>
      <c r="F107" s="21">
        <v>5653792720.2000551</v>
      </c>
      <c r="G107" s="21">
        <v>5829933774.8344383</v>
      </c>
      <c r="H107" s="21">
        <v>6692521545.7325544</v>
      </c>
      <c r="I107" s="21">
        <v>6500321212.899909</v>
      </c>
      <c r="J107" s="21">
        <v>7073021773.7652683</v>
      </c>
      <c r="K107" s="21">
        <v>7384901154.3054266</v>
      </c>
      <c r="L107" s="22">
        <v>6385937673.2837973</v>
      </c>
      <c r="M107" s="23">
        <f t="shared" si="15"/>
        <v>6011963784.3866491</v>
      </c>
      <c r="N107" s="24" t="s">
        <v>450</v>
      </c>
      <c r="O107" s="24" t="s">
        <v>450</v>
      </c>
      <c r="P107" s="24" t="s">
        <v>450</v>
      </c>
      <c r="Q107" s="24" t="s">
        <v>450</v>
      </c>
      <c r="R107" s="24" t="s">
        <v>450</v>
      </c>
      <c r="S107" s="24" t="s">
        <v>450</v>
      </c>
      <c r="T107" s="24" t="s">
        <v>450</v>
      </c>
      <c r="U107" s="24" t="s">
        <v>450</v>
      </c>
      <c r="V107" s="24" t="s">
        <v>450</v>
      </c>
      <c r="W107" s="24" t="s">
        <v>450</v>
      </c>
      <c r="X107" s="27" t="str">
        <f t="shared" si="16"/>
        <v/>
      </c>
      <c r="Y107" s="24" t="str">
        <f t="shared" si="17"/>
        <v/>
      </c>
      <c r="Z107" s="24" t="str">
        <f t="shared" si="18"/>
        <v/>
      </c>
      <c r="AA107" s="24" t="str">
        <f t="shared" si="19"/>
        <v/>
      </c>
      <c r="AB107" s="24" t="str">
        <f t="shared" si="20"/>
        <v/>
      </c>
      <c r="AC107" s="24" t="str">
        <f t="shared" si="21"/>
        <v/>
      </c>
      <c r="AD107" s="24" t="str">
        <f t="shared" si="22"/>
        <v/>
      </c>
      <c r="AE107" s="24" t="str">
        <f t="shared" si="23"/>
        <v/>
      </c>
      <c r="AF107" s="24" t="str">
        <f t="shared" si="24"/>
        <v/>
      </c>
      <c r="AG107" s="24" t="str">
        <f t="shared" si="25"/>
        <v/>
      </c>
      <c r="AH107" s="102" t="str">
        <f t="shared" si="26"/>
        <v/>
      </c>
      <c r="AI107" s="29" t="str">
        <f t="shared" si="27"/>
        <v/>
      </c>
    </row>
    <row r="108" spans="1:35" ht="20.100000000000001" customHeight="1" x14ac:dyDescent="0.25">
      <c r="A108" s="36" t="s">
        <v>96</v>
      </c>
      <c r="B108" s="11" t="s">
        <v>186</v>
      </c>
      <c r="C108" s="20">
        <v>101550654720.88214</v>
      </c>
      <c r="D108" s="21">
        <v>114641097818.43771</v>
      </c>
      <c r="E108" s="21">
        <v>147395833333.33334</v>
      </c>
      <c r="F108" s="21">
        <v>105899930507.29674</v>
      </c>
      <c r="G108" s="21">
        <v>115419050942.07953</v>
      </c>
      <c r="H108" s="21">
        <v>154027536231.88403</v>
      </c>
      <c r="I108" s="21">
        <v>174070025008.93173</v>
      </c>
      <c r="J108" s="21">
        <v>174161495063.46967</v>
      </c>
      <c r="K108" s="21">
        <v>163612438510.18973</v>
      </c>
      <c r="L108" s="22">
        <v>112811565304.08774</v>
      </c>
      <c r="M108" s="23">
        <f t="shared" si="15"/>
        <v>136358962744.05923</v>
      </c>
      <c r="N108" s="24">
        <v>3.7600099999999999</v>
      </c>
      <c r="O108" s="24" t="s">
        <v>450</v>
      </c>
      <c r="P108" s="24" t="s">
        <v>450</v>
      </c>
      <c r="Q108" s="24" t="s">
        <v>450</v>
      </c>
      <c r="R108" s="24" t="s">
        <v>450</v>
      </c>
      <c r="S108" s="24" t="s">
        <v>450</v>
      </c>
      <c r="T108" s="24" t="s">
        <v>450</v>
      </c>
      <c r="U108" s="24" t="s">
        <v>450</v>
      </c>
      <c r="V108" s="24" t="s">
        <v>450</v>
      </c>
      <c r="W108" s="24" t="s">
        <v>450</v>
      </c>
      <c r="X108" s="27">
        <f t="shared" si="16"/>
        <v>3.7600099999999997E-2</v>
      </c>
      <c r="Y108" s="24" t="str">
        <f t="shared" si="17"/>
        <v/>
      </c>
      <c r="Z108" s="24" t="str">
        <f t="shared" si="18"/>
        <v/>
      </c>
      <c r="AA108" s="24" t="str">
        <f t="shared" si="19"/>
        <v/>
      </c>
      <c r="AB108" s="24" t="str">
        <f t="shared" si="20"/>
        <v/>
      </c>
      <c r="AC108" s="24" t="str">
        <f t="shared" si="21"/>
        <v/>
      </c>
      <c r="AD108" s="24" t="str">
        <f t="shared" si="22"/>
        <v/>
      </c>
      <c r="AE108" s="24" t="str">
        <f t="shared" si="23"/>
        <v/>
      </c>
      <c r="AF108" s="24" t="str">
        <f t="shared" si="24"/>
        <v/>
      </c>
      <c r="AG108" s="24" t="str">
        <f t="shared" si="25"/>
        <v/>
      </c>
      <c r="AH108" s="102">
        <f t="shared" si="26"/>
        <v>3.7600099999999997E-2</v>
      </c>
      <c r="AI108" s="29">
        <f t="shared" si="27"/>
        <v>5127110635.0729017</v>
      </c>
    </row>
    <row r="109" spans="1:35" ht="20.100000000000001" customHeight="1" x14ac:dyDescent="0.25">
      <c r="A109" s="36" t="s">
        <v>328</v>
      </c>
      <c r="B109" s="11" t="s">
        <v>228</v>
      </c>
      <c r="C109" s="20">
        <v>2834168889.4201913</v>
      </c>
      <c r="D109" s="21">
        <v>3802566170.8154349</v>
      </c>
      <c r="E109" s="21">
        <v>5139957784.91084</v>
      </c>
      <c r="F109" s="21">
        <v>4690062255.1224699</v>
      </c>
      <c r="G109" s="21">
        <v>4794357795.0713921</v>
      </c>
      <c r="H109" s="21">
        <v>6197766118.5985575</v>
      </c>
      <c r="I109" s="21">
        <v>6605139933.4106312</v>
      </c>
      <c r="J109" s="21">
        <v>7335027591.9162807</v>
      </c>
      <c r="K109" s="21">
        <v>7468096566.7115841</v>
      </c>
      <c r="L109" s="22">
        <v>6571853849.0058479</v>
      </c>
      <c r="M109" s="23">
        <f t="shared" si="15"/>
        <v>5543899695.4983234</v>
      </c>
      <c r="N109" s="24">
        <v>5.5498599999999998</v>
      </c>
      <c r="O109" s="24">
        <v>6.4669999999999996</v>
      </c>
      <c r="P109" s="24">
        <v>5.9131900000000002</v>
      </c>
      <c r="Q109" s="24">
        <v>6.2326800000000002</v>
      </c>
      <c r="R109" s="24">
        <v>5.8188300000000002</v>
      </c>
      <c r="S109" s="24">
        <v>6.7906199999999997</v>
      </c>
      <c r="T109" s="24">
        <v>7.3842299999999996</v>
      </c>
      <c r="U109" s="24">
        <v>6.7801999999999998</v>
      </c>
      <c r="V109" s="24" t="s">
        <v>450</v>
      </c>
      <c r="W109" s="24" t="s">
        <v>450</v>
      </c>
      <c r="X109" s="27">
        <f t="shared" si="16"/>
        <v>5.5498599999999995E-2</v>
      </c>
      <c r="Y109" s="24">
        <f t="shared" si="17"/>
        <v>6.4669999999999991E-2</v>
      </c>
      <c r="Z109" s="24">
        <f t="shared" si="18"/>
        <v>5.9131900000000001E-2</v>
      </c>
      <c r="AA109" s="24">
        <f t="shared" si="19"/>
        <v>6.2326800000000002E-2</v>
      </c>
      <c r="AB109" s="24">
        <f t="shared" si="20"/>
        <v>5.8188299999999998E-2</v>
      </c>
      <c r="AC109" s="24">
        <f t="shared" si="21"/>
        <v>6.79062E-2</v>
      </c>
      <c r="AD109" s="24">
        <f t="shared" si="22"/>
        <v>7.38423E-2</v>
      </c>
      <c r="AE109" s="24">
        <f t="shared" si="23"/>
        <v>6.7802000000000001E-2</v>
      </c>
      <c r="AF109" s="24" t="str">
        <f t="shared" si="24"/>
        <v/>
      </c>
      <c r="AG109" s="24" t="str">
        <f t="shared" si="25"/>
        <v/>
      </c>
      <c r="AH109" s="102">
        <f t="shared" si="26"/>
        <v>6.3670762500000005E-2</v>
      </c>
      <c r="AI109" s="29">
        <f t="shared" si="27"/>
        <v>352984320.83589607</v>
      </c>
    </row>
    <row r="110" spans="1:35" ht="20.100000000000001" customHeight="1" x14ac:dyDescent="0.25">
      <c r="A110" s="36" t="s">
        <v>11</v>
      </c>
      <c r="B110" s="11" t="s">
        <v>218</v>
      </c>
      <c r="C110" s="20">
        <v>3452882514.001658</v>
      </c>
      <c r="D110" s="21">
        <v>4222962987.5385919</v>
      </c>
      <c r="E110" s="21">
        <v>5443915120.5079479</v>
      </c>
      <c r="F110" s="21">
        <v>5832915387.0890837</v>
      </c>
      <c r="G110" s="21">
        <v>7181441139.8980589</v>
      </c>
      <c r="H110" s="21">
        <v>8283218733.6076775</v>
      </c>
      <c r="I110" s="21">
        <v>9359185244.2459698</v>
      </c>
      <c r="J110" s="21">
        <v>11192471435.442448</v>
      </c>
      <c r="K110" s="21">
        <v>11715619755.858408</v>
      </c>
      <c r="L110" s="22">
        <v>12327488340.734131</v>
      </c>
      <c r="M110" s="23">
        <f t="shared" si="15"/>
        <v>7901210065.8923979</v>
      </c>
      <c r="N110" s="24">
        <v>2.95879</v>
      </c>
      <c r="O110" s="24">
        <v>3.0784199999999999</v>
      </c>
      <c r="P110" s="24">
        <v>2.2785500000000001</v>
      </c>
      <c r="Q110" s="24" t="s">
        <v>450</v>
      </c>
      <c r="R110" s="24">
        <v>2.7738700000000001</v>
      </c>
      <c r="S110" s="24" t="s">
        <v>450</v>
      </c>
      <c r="T110" s="24" t="s">
        <v>450</v>
      </c>
      <c r="U110" s="24" t="s">
        <v>450</v>
      </c>
      <c r="V110" s="24">
        <v>4.1704699999999999</v>
      </c>
      <c r="W110" s="24" t="s">
        <v>450</v>
      </c>
      <c r="X110" s="27">
        <f t="shared" si="16"/>
        <v>2.95879E-2</v>
      </c>
      <c r="Y110" s="24">
        <f t="shared" si="17"/>
        <v>3.0784199999999998E-2</v>
      </c>
      <c r="Z110" s="24">
        <f t="shared" si="18"/>
        <v>2.27855E-2</v>
      </c>
      <c r="AA110" s="24" t="str">
        <f t="shared" si="19"/>
        <v/>
      </c>
      <c r="AB110" s="24">
        <f t="shared" si="20"/>
        <v>2.7738700000000002E-2</v>
      </c>
      <c r="AC110" s="24" t="str">
        <f t="shared" si="21"/>
        <v/>
      </c>
      <c r="AD110" s="24" t="str">
        <f t="shared" si="22"/>
        <v/>
      </c>
      <c r="AE110" s="24" t="str">
        <f t="shared" si="23"/>
        <v/>
      </c>
      <c r="AF110" s="24">
        <f t="shared" si="24"/>
        <v>4.1704699999999997E-2</v>
      </c>
      <c r="AG110" s="24" t="str">
        <f t="shared" si="25"/>
        <v/>
      </c>
      <c r="AH110" s="102">
        <f t="shared" si="26"/>
        <v>3.0520199999999997E-2</v>
      </c>
      <c r="AI110" s="29">
        <f t="shared" si="27"/>
        <v>241146511.45304915</v>
      </c>
    </row>
    <row r="111" spans="1:35" ht="20.100000000000001" customHeight="1" x14ac:dyDescent="0.25">
      <c r="A111" s="36" t="s">
        <v>111</v>
      </c>
      <c r="B111" s="11" t="s">
        <v>102</v>
      </c>
      <c r="C111" s="20">
        <v>21410922999.749184</v>
      </c>
      <c r="D111" s="21">
        <v>30847189167.008617</v>
      </c>
      <c r="E111" s="21">
        <v>35542093261.219116</v>
      </c>
      <c r="F111" s="21">
        <v>26144610786.76675</v>
      </c>
      <c r="G111" s="21">
        <v>23743309485.956543</v>
      </c>
      <c r="H111" s="21">
        <v>28385281828.379139</v>
      </c>
      <c r="I111" s="21">
        <v>28023276371.579082</v>
      </c>
      <c r="J111" s="21">
        <v>30221574614.976097</v>
      </c>
      <c r="K111" s="21">
        <v>31286809075.228863</v>
      </c>
      <c r="L111" s="22">
        <v>27035266718.420761</v>
      </c>
      <c r="M111" s="23">
        <f t="shared" si="15"/>
        <v>28264033430.928413</v>
      </c>
      <c r="N111" s="24">
        <v>3.2848000000000002</v>
      </c>
      <c r="O111" s="24">
        <v>3.2678500000000001</v>
      </c>
      <c r="P111" s="24">
        <v>3.7908400000000002</v>
      </c>
      <c r="Q111" s="24">
        <v>3.9192900000000002</v>
      </c>
      <c r="R111" s="24">
        <v>3.5556299999999998</v>
      </c>
      <c r="S111" s="24">
        <v>3.4879199999999999</v>
      </c>
      <c r="T111" s="24">
        <v>3.2039399999999998</v>
      </c>
      <c r="U111" s="24" t="s">
        <v>450</v>
      </c>
      <c r="V111" s="24" t="s">
        <v>450</v>
      </c>
      <c r="W111" s="24" t="s">
        <v>450</v>
      </c>
      <c r="X111" s="27">
        <f t="shared" si="16"/>
        <v>3.2848000000000002E-2</v>
      </c>
      <c r="Y111" s="24">
        <f t="shared" si="17"/>
        <v>3.2678499999999999E-2</v>
      </c>
      <c r="Z111" s="24">
        <f t="shared" si="18"/>
        <v>3.7908400000000002E-2</v>
      </c>
      <c r="AA111" s="24">
        <f t="shared" si="19"/>
        <v>3.9192900000000003E-2</v>
      </c>
      <c r="AB111" s="24">
        <f t="shared" si="20"/>
        <v>3.5556299999999999E-2</v>
      </c>
      <c r="AC111" s="24">
        <f t="shared" si="21"/>
        <v>3.4879199999999999E-2</v>
      </c>
      <c r="AD111" s="24">
        <f t="shared" si="22"/>
        <v>3.2039399999999996E-2</v>
      </c>
      <c r="AE111" s="24" t="str">
        <f t="shared" si="23"/>
        <v/>
      </c>
      <c r="AF111" s="24" t="str">
        <f t="shared" si="24"/>
        <v/>
      </c>
      <c r="AG111" s="24" t="str">
        <f t="shared" si="25"/>
        <v/>
      </c>
      <c r="AH111" s="102">
        <f t="shared" si="26"/>
        <v>3.5014671428571432E-2</v>
      </c>
      <c r="AI111" s="29">
        <f t="shared" si="27"/>
        <v>989655843.83011687</v>
      </c>
    </row>
    <row r="112" spans="1:35" ht="20.100000000000001" customHeight="1" x14ac:dyDescent="0.25">
      <c r="A112" s="36" t="s">
        <v>23</v>
      </c>
      <c r="B112" s="11" t="s">
        <v>416</v>
      </c>
      <c r="C112" s="20">
        <v>21796351575.456055</v>
      </c>
      <c r="D112" s="21">
        <v>24577114427.860695</v>
      </c>
      <c r="E112" s="21">
        <v>28829850746.268658</v>
      </c>
      <c r="F112" s="21">
        <v>35139635157.545609</v>
      </c>
      <c r="G112" s="21">
        <v>38009950248.75621</v>
      </c>
      <c r="H112" s="21">
        <v>40078938640.132668</v>
      </c>
      <c r="I112" s="21">
        <v>43205095854.063011</v>
      </c>
      <c r="J112" s="21">
        <v>44352418120.437737</v>
      </c>
      <c r="K112" s="21">
        <v>45730945273.631836</v>
      </c>
      <c r="L112" s="22">
        <v>47102873631.84079</v>
      </c>
      <c r="M112" s="23">
        <f t="shared" si="15"/>
        <v>36882317367.599327</v>
      </c>
      <c r="N112" s="24">
        <v>2.80863</v>
      </c>
      <c r="O112" s="24">
        <v>2.6098699999999999</v>
      </c>
      <c r="P112" s="24">
        <v>2.0350000000000001</v>
      </c>
      <c r="Q112" s="24">
        <v>1.77877</v>
      </c>
      <c r="R112" s="24">
        <v>1.6317299999999999</v>
      </c>
      <c r="S112" s="24">
        <v>1.6462600000000001</v>
      </c>
      <c r="T112" s="24">
        <v>2.1894</v>
      </c>
      <c r="U112" s="24">
        <v>2.5726800000000001</v>
      </c>
      <c r="V112" s="24" t="s">
        <v>450</v>
      </c>
      <c r="W112" s="24" t="s">
        <v>450</v>
      </c>
      <c r="X112" s="27">
        <f t="shared" si="16"/>
        <v>2.8086299999999998E-2</v>
      </c>
      <c r="Y112" s="24">
        <f t="shared" si="17"/>
        <v>2.6098699999999999E-2</v>
      </c>
      <c r="Z112" s="24">
        <f t="shared" si="18"/>
        <v>2.035E-2</v>
      </c>
      <c r="AA112" s="24">
        <f t="shared" si="19"/>
        <v>1.77877E-2</v>
      </c>
      <c r="AB112" s="24">
        <f t="shared" si="20"/>
        <v>1.63173E-2</v>
      </c>
      <c r="AC112" s="24">
        <f t="shared" si="21"/>
        <v>1.6462600000000001E-2</v>
      </c>
      <c r="AD112" s="24">
        <f t="shared" si="22"/>
        <v>2.1894E-2</v>
      </c>
      <c r="AE112" s="24">
        <f t="shared" si="23"/>
        <v>2.5726800000000001E-2</v>
      </c>
      <c r="AF112" s="24" t="str">
        <f t="shared" si="24"/>
        <v/>
      </c>
      <c r="AG112" s="24" t="str">
        <f t="shared" si="25"/>
        <v/>
      </c>
      <c r="AH112" s="102">
        <f t="shared" si="26"/>
        <v>2.1590424999999996E-2</v>
      </c>
      <c r="AI112" s="29">
        <f t="shared" si="27"/>
        <v>796304906.95135057</v>
      </c>
    </row>
    <row r="113" spans="1:35" ht="20.100000000000001" customHeight="1" x14ac:dyDescent="0.25">
      <c r="A113" s="36" t="s">
        <v>361</v>
      </c>
      <c r="B113" s="11" t="s">
        <v>339</v>
      </c>
      <c r="C113" s="20">
        <v>1428852972.0150633</v>
      </c>
      <c r="D113" s="21">
        <v>1597476793.3687229</v>
      </c>
      <c r="E113" s="21">
        <v>1630672202.5855806</v>
      </c>
      <c r="F113" s="21">
        <v>1711412960.1000745</v>
      </c>
      <c r="G113" s="21">
        <v>2187482926.2962356</v>
      </c>
      <c r="H113" s="21">
        <v>2523309140.4883556</v>
      </c>
      <c r="I113" s="21">
        <v>2384043848.9646769</v>
      </c>
      <c r="J113" s="21">
        <v>2218102350.05334</v>
      </c>
      <c r="K113" s="21">
        <v>2181300505.8649001</v>
      </c>
      <c r="L113" s="22" t="s">
        <v>450</v>
      </c>
      <c r="M113" s="23">
        <f t="shared" si="15"/>
        <v>1984739299.9707723</v>
      </c>
      <c r="N113" s="24">
        <v>13.85772</v>
      </c>
      <c r="O113" s="24" t="s">
        <v>450</v>
      </c>
      <c r="P113" s="24">
        <v>12.982010000000001</v>
      </c>
      <c r="Q113" s="24" t="s">
        <v>450</v>
      </c>
      <c r="R113" s="24" t="s">
        <v>450</v>
      </c>
      <c r="S113" s="24" t="s">
        <v>450</v>
      </c>
      <c r="T113" s="24" t="s">
        <v>450</v>
      </c>
      <c r="U113" s="24" t="s">
        <v>450</v>
      </c>
      <c r="V113" s="24" t="s">
        <v>450</v>
      </c>
      <c r="W113" s="24" t="s">
        <v>450</v>
      </c>
      <c r="X113" s="27">
        <f t="shared" si="16"/>
        <v>0.13857720000000001</v>
      </c>
      <c r="Y113" s="24" t="str">
        <f t="shared" si="17"/>
        <v/>
      </c>
      <c r="Z113" s="24">
        <f t="shared" si="18"/>
        <v>0.12982009999999999</v>
      </c>
      <c r="AA113" s="24" t="str">
        <f t="shared" si="19"/>
        <v/>
      </c>
      <c r="AB113" s="24" t="str">
        <f t="shared" si="20"/>
        <v/>
      </c>
      <c r="AC113" s="24" t="str">
        <f t="shared" si="21"/>
        <v/>
      </c>
      <c r="AD113" s="24" t="str">
        <f t="shared" si="22"/>
        <v/>
      </c>
      <c r="AE113" s="24" t="str">
        <f t="shared" si="23"/>
        <v/>
      </c>
      <c r="AF113" s="24" t="str">
        <f t="shared" si="24"/>
        <v/>
      </c>
      <c r="AG113" s="24" t="str">
        <f t="shared" si="25"/>
        <v/>
      </c>
      <c r="AH113" s="102">
        <f t="shared" si="26"/>
        <v>0.13419865</v>
      </c>
      <c r="AI113" s="29">
        <f t="shared" si="27"/>
        <v>266349334.65802267</v>
      </c>
    </row>
    <row r="114" spans="1:35" ht="20.100000000000001" customHeight="1" x14ac:dyDescent="0.25">
      <c r="A114" s="36" t="s">
        <v>216</v>
      </c>
      <c r="B114" s="11" t="s">
        <v>156</v>
      </c>
      <c r="C114" s="20">
        <v>604028900</v>
      </c>
      <c r="D114" s="21">
        <v>739027199.99999988</v>
      </c>
      <c r="E114" s="21">
        <v>850040499.99999988</v>
      </c>
      <c r="F114" s="21">
        <v>1155147400</v>
      </c>
      <c r="G114" s="21">
        <v>1292697100</v>
      </c>
      <c r="H114" s="21">
        <v>1545400000.0000002</v>
      </c>
      <c r="I114" s="21">
        <v>1735500000</v>
      </c>
      <c r="J114" s="21">
        <v>1946500000</v>
      </c>
      <c r="K114" s="21">
        <v>2013000000</v>
      </c>
      <c r="L114" s="22">
        <v>2053000000</v>
      </c>
      <c r="M114" s="23">
        <f t="shared" si="15"/>
        <v>1393434110</v>
      </c>
      <c r="N114" s="24" t="s">
        <v>450</v>
      </c>
      <c r="O114" s="24" t="s">
        <v>450</v>
      </c>
      <c r="P114" s="24">
        <v>3.2612700000000001</v>
      </c>
      <c r="Q114" s="24" t="s">
        <v>450</v>
      </c>
      <c r="R114" s="24" t="s">
        <v>450</v>
      </c>
      <c r="S114" s="24" t="s">
        <v>450</v>
      </c>
      <c r="T114" s="24">
        <v>2.8206899999999999</v>
      </c>
      <c r="U114" s="24" t="s">
        <v>450</v>
      </c>
      <c r="V114" s="24" t="s">
        <v>450</v>
      </c>
      <c r="W114" s="24" t="s">
        <v>450</v>
      </c>
      <c r="X114" s="27" t="str">
        <f t="shared" si="16"/>
        <v/>
      </c>
      <c r="Y114" s="24" t="str">
        <f t="shared" si="17"/>
        <v/>
      </c>
      <c r="Z114" s="24">
        <f t="shared" si="18"/>
        <v>3.2612700000000001E-2</v>
      </c>
      <c r="AA114" s="24" t="str">
        <f t="shared" si="19"/>
        <v/>
      </c>
      <c r="AB114" s="24" t="str">
        <f t="shared" si="20"/>
        <v/>
      </c>
      <c r="AC114" s="24" t="str">
        <f t="shared" si="21"/>
        <v/>
      </c>
      <c r="AD114" s="24">
        <f t="shared" si="22"/>
        <v>2.82069E-2</v>
      </c>
      <c r="AE114" s="24" t="str">
        <f t="shared" si="23"/>
        <v/>
      </c>
      <c r="AF114" s="24" t="str">
        <f t="shared" si="24"/>
        <v/>
      </c>
      <c r="AG114" s="24" t="str">
        <f t="shared" si="25"/>
        <v/>
      </c>
      <c r="AH114" s="102">
        <f t="shared" si="26"/>
        <v>3.0409800000000001E-2</v>
      </c>
      <c r="AI114" s="29">
        <f t="shared" si="27"/>
        <v>42374052.598278001</v>
      </c>
    </row>
    <row r="115" spans="1:35" ht="20.100000000000001" customHeight="1" x14ac:dyDescent="0.25">
      <c r="A115" s="36" t="s">
        <v>367</v>
      </c>
      <c r="B115" s="11" t="s">
        <v>189</v>
      </c>
      <c r="C115" s="20">
        <v>54961936662.606575</v>
      </c>
      <c r="D115" s="21">
        <v>67516236337.715828</v>
      </c>
      <c r="E115" s="21">
        <v>87140405361.229156</v>
      </c>
      <c r="F115" s="21">
        <v>63028320702.034302</v>
      </c>
      <c r="G115" s="21">
        <v>74773444900.536789</v>
      </c>
      <c r="H115" s="21">
        <v>34699395523.607254</v>
      </c>
      <c r="I115" s="21">
        <v>81905365776.333511</v>
      </c>
      <c r="J115" s="21">
        <v>65504442871.746475</v>
      </c>
      <c r="K115" s="21">
        <v>41142722414.335106</v>
      </c>
      <c r="L115" s="22">
        <v>29152707344.714249</v>
      </c>
      <c r="M115" s="23">
        <f t="shared" si="15"/>
        <v>59982497789.485924</v>
      </c>
      <c r="N115" s="24" t="s">
        <v>450</v>
      </c>
      <c r="O115" s="24" t="s">
        <v>450</v>
      </c>
      <c r="P115" s="24" t="s">
        <v>450</v>
      </c>
      <c r="Q115" s="24" t="s">
        <v>450</v>
      </c>
      <c r="R115" s="24" t="s">
        <v>450</v>
      </c>
      <c r="S115" s="24" t="s">
        <v>450</v>
      </c>
      <c r="T115" s="24" t="s">
        <v>450</v>
      </c>
      <c r="U115" s="24" t="s">
        <v>450</v>
      </c>
      <c r="V115" s="24" t="s">
        <v>450</v>
      </c>
      <c r="W115" s="24" t="s">
        <v>450</v>
      </c>
      <c r="X115" s="27" t="str">
        <f t="shared" si="16"/>
        <v/>
      </c>
      <c r="Y115" s="24" t="str">
        <f t="shared" si="17"/>
        <v/>
      </c>
      <c r="Z115" s="24" t="str">
        <f t="shared" si="18"/>
        <v/>
      </c>
      <c r="AA115" s="24" t="str">
        <f t="shared" si="19"/>
        <v/>
      </c>
      <c r="AB115" s="24" t="str">
        <f t="shared" si="20"/>
        <v/>
      </c>
      <c r="AC115" s="24" t="str">
        <f t="shared" si="21"/>
        <v/>
      </c>
      <c r="AD115" s="24" t="str">
        <f t="shared" si="22"/>
        <v/>
      </c>
      <c r="AE115" s="24" t="str">
        <f t="shared" si="23"/>
        <v/>
      </c>
      <c r="AF115" s="24" t="str">
        <f t="shared" si="24"/>
        <v/>
      </c>
      <c r="AG115" s="24" t="str">
        <f t="shared" si="25"/>
        <v/>
      </c>
      <c r="AH115" s="102" t="str">
        <f t="shared" si="26"/>
        <v/>
      </c>
      <c r="AI115" s="29" t="str">
        <f t="shared" si="27"/>
        <v/>
      </c>
    </row>
    <row r="116" spans="1:35" ht="20.100000000000001" customHeight="1" x14ac:dyDescent="0.25">
      <c r="A116" s="36" t="s">
        <v>62</v>
      </c>
      <c r="B116" s="11" t="s">
        <v>22</v>
      </c>
      <c r="C116" s="20">
        <v>4000101033.3563762</v>
      </c>
      <c r="D116" s="21">
        <v>4601430548.885251</v>
      </c>
      <c r="E116" s="21">
        <v>5081479840.0871572</v>
      </c>
      <c r="F116" s="21">
        <v>4504376589.9239044</v>
      </c>
      <c r="G116" s="21">
        <v>5082338964.8730526</v>
      </c>
      <c r="H116" s="21">
        <v>5739705822.4816866</v>
      </c>
      <c r="I116" s="21">
        <v>5487773452.4401731</v>
      </c>
      <c r="J116" s="21" t="s">
        <v>450</v>
      </c>
      <c r="K116" s="21" t="s">
        <v>450</v>
      </c>
      <c r="L116" s="22" t="s">
        <v>450</v>
      </c>
      <c r="M116" s="23">
        <f t="shared" si="15"/>
        <v>4928172321.7210855</v>
      </c>
      <c r="N116" s="24">
        <v>2.0538099999999999</v>
      </c>
      <c r="O116" s="24">
        <v>1.92119</v>
      </c>
      <c r="P116" s="24">
        <v>2.0483699999999998</v>
      </c>
      <c r="Q116" s="24" t="s">
        <v>450</v>
      </c>
      <c r="R116" s="24" t="s">
        <v>450</v>
      </c>
      <c r="S116" s="24">
        <v>2.5560399999999999</v>
      </c>
      <c r="T116" s="24" t="s">
        <v>450</v>
      </c>
      <c r="U116" s="24" t="s">
        <v>450</v>
      </c>
      <c r="V116" s="24" t="s">
        <v>450</v>
      </c>
      <c r="W116" s="24" t="s">
        <v>450</v>
      </c>
      <c r="X116" s="27">
        <f t="shared" si="16"/>
        <v>2.05381E-2</v>
      </c>
      <c r="Y116" s="24">
        <f t="shared" si="17"/>
        <v>1.9211900000000001E-2</v>
      </c>
      <c r="Z116" s="24">
        <f t="shared" si="18"/>
        <v>2.0483699999999997E-2</v>
      </c>
      <c r="AA116" s="24" t="str">
        <f t="shared" si="19"/>
        <v/>
      </c>
      <c r="AB116" s="24" t="str">
        <f t="shared" si="20"/>
        <v/>
      </c>
      <c r="AC116" s="24">
        <f t="shared" si="21"/>
        <v>2.5560399999999997E-2</v>
      </c>
      <c r="AD116" s="24" t="str">
        <f t="shared" si="22"/>
        <v/>
      </c>
      <c r="AE116" s="24" t="str">
        <f t="shared" si="23"/>
        <v/>
      </c>
      <c r="AF116" s="24" t="str">
        <f t="shared" si="24"/>
        <v/>
      </c>
      <c r="AG116" s="24" t="str">
        <f t="shared" si="25"/>
        <v/>
      </c>
      <c r="AH116" s="102">
        <f t="shared" si="26"/>
        <v>2.1448525E-2</v>
      </c>
      <c r="AI116" s="29">
        <f t="shared" si="27"/>
        <v>105702027.24674274</v>
      </c>
    </row>
    <row r="117" spans="1:35" ht="20.100000000000001" customHeight="1" x14ac:dyDescent="0.25">
      <c r="A117" s="36" t="s">
        <v>341</v>
      </c>
      <c r="B117" s="11" t="s">
        <v>393</v>
      </c>
      <c r="C117" s="20">
        <v>30216060233.404442</v>
      </c>
      <c r="D117" s="21">
        <v>39738180076.628349</v>
      </c>
      <c r="E117" s="21">
        <v>47850551148.836525</v>
      </c>
      <c r="F117" s="21">
        <v>37440673477.898254</v>
      </c>
      <c r="G117" s="21">
        <v>37132564255.4319</v>
      </c>
      <c r="H117" s="21">
        <v>43505562065.126633</v>
      </c>
      <c r="I117" s="21">
        <v>42852204396.451981</v>
      </c>
      <c r="J117" s="21">
        <v>46418255974.508766</v>
      </c>
      <c r="K117" s="21">
        <v>48353937110.256065</v>
      </c>
      <c r="L117" s="22">
        <v>41243983586.558723</v>
      </c>
      <c r="M117" s="23">
        <f t="shared" si="15"/>
        <v>41475197232.510162</v>
      </c>
      <c r="N117" s="24">
        <v>16.644369999999999</v>
      </c>
      <c r="O117" s="24">
        <v>15.850239999999999</v>
      </c>
      <c r="P117" s="24">
        <v>16.692679999999999</v>
      </c>
      <c r="Q117" s="24">
        <v>19.257680000000001</v>
      </c>
      <c r="R117" s="24">
        <v>18.31372</v>
      </c>
      <c r="S117" s="24">
        <v>17.695129999999999</v>
      </c>
      <c r="T117" s="24" t="s">
        <v>450</v>
      </c>
      <c r="U117" s="24" t="s">
        <v>450</v>
      </c>
      <c r="V117" s="24" t="s">
        <v>450</v>
      </c>
      <c r="W117" s="24" t="s">
        <v>450</v>
      </c>
      <c r="X117" s="27">
        <f t="shared" si="16"/>
        <v>0.16644369999999997</v>
      </c>
      <c r="Y117" s="24">
        <f t="shared" si="17"/>
        <v>0.15850239999999999</v>
      </c>
      <c r="Z117" s="24">
        <f t="shared" si="18"/>
        <v>0.16692679999999999</v>
      </c>
      <c r="AA117" s="24">
        <f t="shared" si="19"/>
        <v>0.19257679999999999</v>
      </c>
      <c r="AB117" s="24">
        <f t="shared" si="20"/>
        <v>0.1831372</v>
      </c>
      <c r="AC117" s="24">
        <f t="shared" si="21"/>
        <v>0.17695129999999998</v>
      </c>
      <c r="AD117" s="24" t="str">
        <f t="shared" si="22"/>
        <v/>
      </c>
      <c r="AE117" s="24" t="str">
        <f t="shared" si="23"/>
        <v/>
      </c>
      <c r="AF117" s="24" t="str">
        <f t="shared" si="24"/>
        <v/>
      </c>
      <c r="AG117" s="24" t="str">
        <f t="shared" si="25"/>
        <v/>
      </c>
      <c r="AH117" s="102">
        <f t="shared" si="26"/>
        <v>0.17408969999999999</v>
      </c>
      <c r="AI117" s="29">
        <f t="shared" si="27"/>
        <v>7220404643.6485243</v>
      </c>
    </row>
    <row r="118" spans="1:35" ht="20.100000000000001" customHeight="1" x14ac:dyDescent="0.25">
      <c r="A118" s="36" t="s">
        <v>180</v>
      </c>
      <c r="B118" s="11" t="s">
        <v>338</v>
      </c>
      <c r="C118" s="20">
        <v>41913561661.021202</v>
      </c>
      <c r="D118" s="21">
        <v>50323159047.358337</v>
      </c>
      <c r="E118" s="21">
        <v>55144865973.341148</v>
      </c>
      <c r="F118" s="21">
        <v>50386496248.958046</v>
      </c>
      <c r="G118" s="21">
        <v>52351655629.139076</v>
      </c>
      <c r="H118" s="21">
        <v>58697386711.148178</v>
      </c>
      <c r="I118" s="21">
        <v>55986712367.799324</v>
      </c>
      <c r="J118" s="21">
        <v>61794506555.505119</v>
      </c>
      <c r="K118" s="21">
        <v>64873963098.486794</v>
      </c>
      <c r="L118" s="22">
        <v>57793612066.097374</v>
      </c>
      <c r="M118" s="23">
        <f t="shared" si="15"/>
        <v>54926591935.88546</v>
      </c>
      <c r="N118" s="24" t="s">
        <v>450</v>
      </c>
      <c r="O118" s="24" t="s">
        <v>450</v>
      </c>
      <c r="P118" s="24" t="s">
        <v>450</v>
      </c>
      <c r="Q118" s="24" t="s">
        <v>450</v>
      </c>
      <c r="R118" s="24" t="s">
        <v>450</v>
      </c>
      <c r="S118" s="24" t="s">
        <v>450</v>
      </c>
      <c r="T118" s="24" t="s">
        <v>450</v>
      </c>
      <c r="U118" s="24" t="s">
        <v>450</v>
      </c>
      <c r="V118" s="24" t="s">
        <v>450</v>
      </c>
      <c r="W118" s="24" t="s">
        <v>450</v>
      </c>
      <c r="X118" s="27" t="str">
        <f t="shared" si="16"/>
        <v/>
      </c>
      <c r="Y118" s="24" t="str">
        <f t="shared" si="17"/>
        <v/>
      </c>
      <c r="Z118" s="24" t="str">
        <f t="shared" si="18"/>
        <v/>
      </c>
      <c r="AA118" s="24" t="str">
        <f t="shared" si="19"/>
        <v/>
      </c>
      <c r="AB118" s="24" t="str">
        <f t="shared" si="20"/>
        <v/>
      </c>
      <c r="AC118" s="24" t="str">
        <f t="shared" si="21"/>
        <v/>
      </c>
      <c r="AD118" s="24" t="str">
        <f t="shared" si="22"/>
        <v/>
      </c>
      <c r="AE118" s="24" t="str">
        <f t="shared" si="23"/>
        <v/>
      </c>
      <c r="AF118" s="24" t="str">
        <f t="shared" si="24"/>
        <v/>
      </c>
      <c r="AG118" s="24" t="str">
        <f t="shared" si="25"/>
        <v/>
      </c>
      <c r="AH118" s="102" t="str">
        <f t="shared" si="26"/>
        <v/>
      </c>
      <c r="AI118" s="29" t="str">
        <f t="shared" si="27"/>
        <v/>
      </c>
    </row>
    <row r="119" spans="1:35" ht="20.100000000000001" customHeight="1" x14ac:dyDescent="0.25">
      <c r="A119" s="36" t="s">
        <v>9</v>
      </c>
      <c r="B119" s="11" t="s">
        <v>274</v>
      </c>
      <c r="C119" s="20">
        <v>14789661809.183392</v>
      </c>
      <c r="D119" s="21">
        <v>18340472131.310749</v>
      </c>
      <c r="E119" s="21">
        <v>20917457388.311871</v>
      </c>
      <c r="F119" s="21">
        <v>21475520709.392181</v>
      </c>
      <c r="G119" s="21">
        <v>28123640998.725349</v>
      </c>
      <c r="H119" s="21">
        <v>36709847596.717468</v>
      </c>
      <c r="I119" s="21">
        <v>43028648668.944542</v>
      </c>
      <c r="J119" s="21">
        <v>51548871615.78611</v>
      </c>
      <c r="K119" s="21">
        <v>55522993326.739365</v>
      </c>
      <c r="L119" s="22">
        <v>46177532874.139008</v>
      </c>
      <c r="M119" s="23">
        <f t="shared" si="15"/>
        <v>33663464711.924999</v>
      </c>
      <c r="N119" s="24">
        <v>2.2398500000000001</v>
      </c>
      <c r="O119" s="24">
        <v>2.0870600000000001</v>
      </c>
      <c r="P119" s="24">
        <v>2.22777</v>
      </c>
      <c r="Q119" s="24">
        <v>2.5658599999999998</v>
      </c>
      <c r="R119" s="24">
        <v>2.6076000000000001</v>
      </c>
      <c r="S119" s="24">
        <v>2.69069</v>
      </c>
      <c r="T119" s="24">
        <v>3.3404600000000002</v>
      </c>
      <c r="U119" s="24">
        <v>2.0593900000000001</v>
      </c>
      <c r="V119" s="24" t="s">
        <v>450</v>
      </c>
      <c r="W119" s="24" t="s">
        <v>450</v>
      </c>
      <c r="X119" s="27">
        <f t="shared" si="16"/>
        <v>2.2398500000000002E-2</v>
      </c>
      <c r="Y119" s="24">
        <f t="shared" si="17"/>
        <v>2.0870600000000003E-2</v>
      </c>
      <c r="Z119" s="24">
        <f t="shared" si="18"/>
        <v>2.2277700000000001E-2</v>
      </c>
      <c r="AA119" s="24">
        <f t="shared" si="19"/>
        <v>2.5658599999999997E-2</v>
      </c>
      <c r="AB119" s="24">
        <f t="shared" si="20"/>
        <v>2.6076000000000002E-2</v>
      </c>
      <c r="AC119" s="24">
        <f t="shared" si="21"/>
        <v>2.6906900000000001E-2</v>
      </c>
      <c r="AD119" s="24">
        <f t="shared" si="22"/>
        <v>3.34046E-2</v>
      </c>
      <c r="AE119" s="24">
        <f t="shared" si="23"/>
        <v>2.0593900000000002E-2</v>
      </c>
      <c r="AF119" s="24" t="str">
        <f t="shared" si="24"/>
        <v/>
      </c>
      <c r="AG119" s="24" t="str">
        <f t="shared" si="25"/>
        <v/>
      </c>
      <c r="AH119" s="102">
        <f t="shared" si="26"/>
        <v>2.477335E-2</v>
      </c>
      <c r="AI119" s="29">
        <f t="shared" si="27"/>
        <v>833956793.52116716</v>
      </c>
    </row>
    <row r="120" spans="1:35" ht="20.100000000000001" customHeight="1" x14ac:dyDescent="0.25">
      <c r="A120" s="36" t="s">
        <v>86</v>
      </c>
      <c r="B120" s="11" t="s">
        <v>131</v>
      </c>
      <c r="C120" s="20">
        <v>6861222331.9631653</v>
      </c>
      <c r="D120" s="21">
        <v>8336478142.0887203</v>
      </c>
      <c r="E120" s="21">
        <v>9909548410.8274403</v>
      </c>
      <c r="F120" s="21">
        <v>9401731495.7166119</v>
      </c>
      <c r="G120" s="21">
        <v>9407168702.4313011</v>
      </c>
      <c r="H120" s="21">
        <v>10494632699.385948</v>
      </c>
      <c r="I120" s="21">
        <v>9745251126.0109043</v>
      </c>
      <c r="J120" s="21">
        <v>10817712138.945108</v>
      </c>
      <c r="K120" s="21">
        <v>11318966946.687023</v>
      </c>
      <c r="L120" s="22">
        <v>10086021260.994417</v>
      </c>
      <c r="M120" s="23">
        <f t="shared" si="15"/>
        <v>9637873325.505064</v>
      </c>
      <c r="N120" s="24" t="s">
        <v>450</v>
      </c>
      <c r="O120" s="24" t="s">
        <v>450</v>
      </c>
      <c r="P120" s="24" t="s">
        <v>450</v>
      </c>
      <c r="Q120" s="24" t="s">
        <v>450</v>
      </c>
      <c r="R120" s="24" t="s">
        <v>450</v>
      </c>
      <c r="S120" s="24" t="s">
        <v>450</v>
      </c>
      <c r="T120" s="24" t="s">
        <v>450</v>
      </c>
      <c r="U120" s="24" t="s">
        <v>450</v>
      </c>
      <c r="V120" s="24" t="s">
        <v>450</v>
      </c>
      <c r="W120" s="24" t="s">
        <v>450</v>
      </c>
      <c r="X120" s="27" t="str">
        <f t="shared" si="16"/>
        <v/>
      </c>
      <c r="Y120" s="24" t="str">
        <f t="shared" si="17"/>
        <v/>
      </c>
      <c r="Z120" s="24" t="str">
        <f t="shared" si="18"/>
        <v/>
      </c>
      <c r="AA120" s="24" t="str">
        <f t="shared" si="19"/>
        <v/>
      </c>
      <c r="AB120" s="24" t="str">
        <f t="shared" si="20"/>
        <v/>
      </c>
      <c r="AC120" s="24" t="str">
        <f t="shared" si="21"/>
        <v/>
      </c>
      <c r="AD120" s="24" t="str">
        <f t="shared" si="22"/>
        <v/>
      </c>
      <c r="AE120" s="24" t="str">
        <f t="shared" si="23"/>
        <v/>
      </c>
      <c r="AF120" s="24" t="str">
        <f t="shared" si="24"/>
        <v/>
      </c>
      <c r="AG120" s="24" t="str">
        <f t="shared" si="25"/>
        <v/>
      </c>
      <c r="AH120" s="102" t="str">
        <f t="shared" si="26"/>
        <v/>
      </c>
      <c r="AI120" s="29" t="str">
        <f t="shared" si="27"/>
        <v/>
      </c>
    </row>
    <row r="121" spans="1:35" ht="20.100000000000001" customHeight="1" x14ac:dyDescent="0.25">
      <c r="A121" s="36" t="s">
        <v>411</v>
      </c>
      <c r="B121" s="11" t="s">
        <v>108</v>
      </c>
      <c r="C121" s="20">
        <v>5515884348.5490398</v>
      </c>
      <c r="D121" s="21">
        <v>7342923489.0961609</v>
      </c>
      <c r="E121" s="21">
        <v>9413002920.9700832</v>
      </c>
      <c r="F121" s="21">
        <v>8550363974.7924271</v>
      </c>
      <c r="G121" s="21">
        <v>8729936135.744875</v>
      </c>
      <c r="H121" s="21">
        <v>9892702357.566906</v>
      </c>
      <c r="I121" s="21">
        <v>9919780071.2876415</v>
      </c>
      <c r="J121" s="21">
        <v>10613473832.738943</v>
      </c>
      <c r="K121" s="21">
        <v>11011062173.025749</v>
      </c>
      <c r="L121" s="22">
        <v>9980522718.4801197</v>
      </c>
      <c r="M121" s="23">
        <f t="shared" si="15"/>
        <v>9096965202.225193</v>
      </c>
      <c r="N121" s="24">
        <v>3.2825299999999999</v>
      </c>
      <c r="O121" s="24">
        <v>3.3698800000000002</v>
      </c>
      <c r="P121" s="24">
        <v>2.9104100000000002</v>
      </c>
      <c r="Q121" s="24">
        <v>3.1775099999999998</v>
      </c>
      <c r="R121" s="24" t="s">
        <v>450</v>
      </c>
      <c r="S121" s="24">
        <v>2.78112</v>
      </c>
      <c r="T121" s="24">
        <v>2.73217</v>
      </c>
      <c r="U121" s="24">
        <v>2.07999</v>
      </c>
      <c r="V121" s="24" t="s">
        <v>450</v>
      </c>
      <c r="W121" s="24" t="s">
        <v>450</v>
      </c>
      <c r="X121" s="27">
        <f t="shared" si="16"/>
        <v>3.2825300000000002E-2</v>
      </c>
      <c r="Y121" s="24">
        <f t="shared" si="17"/>
        <v>3.3698800000000001E-2</v>
      </c>
      <c r="Z121" s="24">
        <f t="shared" si="18"/>
        <v>2.9104100000000001E-2</v>
      </c>
      <c r="AA121" s="24">
        <f t="shared" si="19"/>
        <v>3.1775100000000001E-2</v>
      </c>
      <c r="AB121" s="24" t="str">
        <f t="shared" si="20"/>
        <v/>
      </c>
      <c r="AC121" s="24">
        <f t="shared" si="21"/>
        <v>2.7811200000000001E-2</v>
      </c>
      <c r="AD121" s="24">
        <f t="shared" si="22"/>
        <v>2.7321700000000001E-2</v>
      </c>
      <c r="AE121" s="24">
        <f t="shared" si="23"/>
        <v>2.07999E-2</v>
      </c>
      <c r="AF121" s="24" t="str">
        <f t="shared" si="24"/>
        <v/>
      </c>
      <c r="AG121" s="24" t="str">
        <f t="shared" si="25"/>
        <v/>
      </c>
      <c r="AH121" s="102">
        <f t="shared" si="26"/>
        <v>2.904801428571429E-2</v>
      </c>
      <c r="AI121" s="29">
        <f t="shared" si="27"/>
        <v>264248775.1508832</v>
      </c>
    </row>
    <row r="122" spans="1:35" ht="20.100000000000001" customHeight="1" x14ac:dyDescent="0.25">
      <c r="A122" s="36" t="s">
        <v>375</v>
      </c>
      <c r="B122" s="11" t="s">
        <v>94</v>
      </c>
      <c r="C122" s="20">
        <v>3998020176.9339294</v>
      </c>
      <c r="D122" s="21">
        <v>4432937045.7989683</v>
      </c>
      <c r="E122" s="21">
        <v>5321012192.3361855</v>
      </c>
      <c r="F122" s="21">
        <v>6191127665.1963034</v>
      </c>
      <c r="G122" s="21">
        <v>6959655570.8909817</v>
      </c>
      <c r="H122" s="21">
        <v>8004000737.3071671</v>
      </c>
      <c r="I122" s="21">
        <v>6028487928.8335085</v>
      </c>
      <c r="J122" s="21">
        <v>5518880768.5795546</v>
      </c>
      <c r="K122" s="21">
        <v>6047813437.3180437</v>
      </c>
      <c r="L122" s="22">
        <v>6565382258.6015291</v>
      </c>
      <c r="M122" s="23">
        <f t="shared" si="15"/>
        <v>5906731778.1796179</v>
      </c>
      <c r="N122" s="24" t="s">
        <v>450</v>
      </c>
      <c r="O122" s="24" t="s">
        <v>450</v>
      </c>
      <c r="P122" s="24" t="s">
        <v>450</v>
      </c>
      <c r="Q122" s="24" t="s">
        <v>450</v>
      </c>
      <c r="R122" s="24">
        <v>4.3563799999999997</v>
      </c>
      <c r="S122" s="24">
        <v>5.35337</v>
      </c>
      <c r="T122" s="24" t="s">
        <v>450</v>
      </c>
      <c r="U122" s="24">
        <v>7.6998800000000003</v>
      </c>
      <c r="V122" s="24">
        <v>6.87791</v>
      </c>
      <c r="W122" s="24" t="s">
        <v>450</v>
      </c>
      <c r="X122" s="27" t="str">
        <f t="shared" si="16"/>
        <v/>
      </c>
      <c r="Y122" s="24" t="str">
        <f t="shared" si="17"/>
        <v/>
      </c>
      <c r="Z122" s="24" t="str">
        <f t="shared" si="18"/>
        <v/>
      </c>
      <c r="AA122" s="24" t="str">
        <f t="shared" si="19"/>
        <v/>
      </c>
      <c r="AB122" s="24">
        <f t="shared" si="20"/>
        <v>4.35638E-2</v>
      </c>
      <c r="AC122" s="24">
        <f t="shared" si="21"/>
        <v>5.3533699999999997E-2</v>
      </c>
      <c r="AD122" s="24" t="str">
        <f t="shared" si="22"/>
        <v/>
      </c>
      <c r="AE122" s="24">
        <f t="shared" si="23"/>
        <v>7.6998800000000006E-2</v>
      </c>
      <c r="AF122" s="24">
        <f t="shared" si="24"/>
        <v>6.8779099999999996E-2</v>
      </c>
      <c r="AG122" s="24" t="str">
        <f t="shared" si="25"/>
        <v/>
      </c>
      <c r="AH122" s="102">
        <f t="shared" si="26"/>
        <v>6.0718850000000005E-2</v>
      </c>
      <c r="AI122" s="29">
        <f t="shared" si="27"/>
        <v>358649960.82952154</v>
      </c>
    </row>
    <row r="123" spans="1:35" ht="20.100000000000001" customHeight="1" x14ac:dyDescent="0.25">
      <c r="A123" s="36" t="s">
        <v>213</v>
      </c>
      <c r="B123" s="11" t="s">
        <v>427</v>
      </c>
      <c r="C123" s="20">
        <v>162690965596.20523</v>
      </c>
      <c r="D123" s="21">
        <v>193547824063.29996</v>
      </c>
      <c r="E123" s="21">
        <v>230813597937.52625</v>
      </c>
      <c r="F123" s="21">
        <v>202257586267.55563</v>
      </c>
      <c r="G123" s="21">
        <v>255016919685.82162</v>
      </c>
      <c r="H123" s="21">
        <v>297951960784.31372</v>
      </c>
      <c r="I123" s="21">
        <v>314442825692.82568</v>
      </c>
      <c r="J123" s="21">
        <v>323342854422.54596</v>
      </c>
      <c r="K123" s="21">
        <v>338103822298.26758</v>
      </c>
      <c r="L123" s="22">
        <v>296217641787.22314</v>
      </c>
      <c r="M123" s="23">
        <f t="shared" si="15"/>
        <v>261438599853.5585</v>
      </c>
      <c r="N123" s="24">
        <v>4.4857800000000001</v>
      </c>
      <c r="O123" s="24">
        <v>4.3725500000000004</v>
      </c>
      <c r="P123" s="24">
        <v>3.95851</v>
      </c>
      <c r="Q123" s="24">
        <v>5.9741799999999996</v>
      </c>
      <c r="R123" s="24">
        <v>5.1166099999999997</v>
      </c>
      <c r="S123" s="24">
        <v>5.9347399999999997</v>
      </c>
      <c r="T123" s="24" t="s">
        <v>450</v>
      </c>
      <c r="U123" s="24">
        <v>6.29209</v>
      </c>
      <c r="V123" s="24" t="s">
        <v>450</v>
      </c>
      <c r="W123" s="24" t="s">
        <v>450</v>
      </c>
      <c r="X123" s="27">
        <f t="shared" si="16"/>
        <v>4.4857800000000003E-2</v>
      </c>
      <c r="Y123" s="24">
        <f t="shared" si="17"/>
        <v>4.37255E-2</v>
      </c>
      <c r="Z123" s="24">
        <f t="shared" si="18"/>
        <v>3.9585099999999998E-2</v>
      </c>
      <c r="AA123" s="24">
        <f t="shared" si="19"/>
        <v>5.9741799999999998E-2</v>
      </c>
      <c r="AB123" s="24">
        <f t="shared" si="20"/>
        <v>5.1166099999999999E-2</v>
      </c>
      <c r="AC123" s="24">
        <f t="shared" si="21"/>
        <v>5.9347399999999995E-2</v>
      </c>
      <c r="AD123" s="24" t="str">
        <f t="shared" si="22"/>
        <v/>
      </c>
      <c r="AE123" s="24">
        <f t="shared" si="23"/>
        <v>6.2920900000000002E-2</v>
      </c>
      <c r="AF123" s="24" t="str">
        <f t="shared" si="24"/>
        <v/>
      </c>
      <c r="AG123" s="24" t="str">
        <f t="shared" si="25"/>
        <v/>
      </c>
      <c r="AH123" s="102">
        <f t="shared" si="26"/>
        <v>5.1620657142857143E-2</v>
      </c>
      <c r="AI123" s="29">
        <f t="shared" si="27"/>
        <v>13495632326.949165</v>
      </c>
    </row>
    <row r="124" spans="1:35" ht="20.100000000000001" customHeight="1" x14ac:dyDescent="0.25">
      <c r="A124" s="36" t="s">
        <v>257</v>
      </c>
      <c r="B124" s="11" t="s">
        <v>54</v>
      </c>
      <c r="C124" s="20">
        <v>1474698125</v>
      </c>
      <c r="D124" s="21">
        <v>1745998937.5</v>
      </c>
      <c r="E124" s="21">
        <v>2117773601.5625002</v>
      </c>
      <c r="F124" s="21">
        <v>2166330187.4999995</v>
      </c>
      <c r="G124" s="21">
        <v>2323401757.8125</v>
      </c>
      <c r="H124" s="21">
        <v>2449576516.9154911</v>
      </c>
      <c r="I124" s="21">
        <v>2514041557.0239558</v>
      </c>
      <c r="J124" s="21">
        <v>2795200010.4121251</v>
      </c>
      <c r="K124" s="21">
        <v>3063899508.4653196</v>
      </c>
      <c r="L124" s="22">
        <v>3142812004.1909885</v>
      </c>
      <c r="M124" s="23">
        <f t="shared" si="15"/>
        <v>2379373220.638288</v>
      </c>
      <c r="N124" s="24">
        <v>4.9618200000000003</v>
      </c>
      <c r="O124" s="24">
        <v>4.7275499999999999</v>
      </c>
      <c r="P124" s="24">
        <v>4.7950900000000001</v>
      </c>
      <c r="Q124" s="24">
        <v>7.0041000000000002</v>
      </c>
      <c r="R124" s="24" t="s">
        <v>450</v>
      </c>
      <c r="S124" s="24">
        <v>5.9677199999999999</v>
      </c>
      <c r="T124" s="24">
        <v>5.1645599999999998</v>
      </c>
      <c r="U124" s="24" t="s">
        <v>450</v>
      </c>
      <c r="V124" s="24" t="s">
        <v>450</v>
      </c>
      <c r="W124" s="24" t="s">
        <v>450</v>
      </c>
      <c r="X124" s="27">
        <f t="shared" si="16"/>
        <v>4.9618200000000001E-2</v>
      </c>
      <c r="Y124" s="24">
        <f t="shared" si="17"/>
        <v>4.7275499999999998E-2</v>
      </c>
      <c r="Z124" s="24">
        <f t="shared" si="18"/>
        <v>4.7950899999999998E-2</v>
      </c>
      <c r="AA124" s="24">
        <f t="shared" si="19"/>
        <v>7.0041000000000006E-2</v>
      </c>
      <c r="AB124" s="24" t="str">
        <f t="shared" si="20"/>
        <v/>
      </c>
      <c r="AC124" s="24">
        <f t="shared" si="21"/>
        <v>5.96772E-2</v>
      </c>
      <c r="AD124" s="24">
        <f t="shared" si="22"/>
        <v>5.16456E-2</v>
      </c>
      <c r="AE124" s="24" t="str">
        <f t="shared" si="23"/>
        <v/>
      </c>
      <c r="AF124" s="24" t="str">
        <f t="shared" si="24"/>
        <v/>
      </c>
      <c r="AG124" s="24" t="str">
        <f t="shared" si="25"/>
        <v/>
      </c>
      <c r="AH124" s="102">
        <f t="shared" si="26"/>
        <v>5.4368066666666666E-2</v>
      </c>
      <c r="AI124" s="29">
        <f t="shared" si="27"/>
        <v>129361921.88454382</v>
      </c>
    </row>
    <row r="125" spans="1:35" ht="20.100000000000001" customHeight="1" x14ac:dyDescent="0.25">
      <c r="A125" s="36" t="s">
        <v>244</v>
      </c>
      <c r="B125" s="11" t="s">
        <v>17</v>
      </c>
      <c r="C125" s="20">
        <v>6899799785.844099</v>
      </c>
      <c r="D125" s="21">
        <v>8145694631.8835354</v>
      </c>
      <c r="E125" s="21">
        <v>9750822511.4798775</v>
      </c>
      <c r="F125" s="21">
        <v>10181021770.43256</v>
      </c>
      <c r="G125" s="21">
        <v>10678749467.469719</v>
      </c>
      <c r="H125" s="21">
        <v>12978107560.598228</v>
      </c>
      <c r="I125" s="21">
        <v>12442747897.222303</v>
      </c>
      <c r="J125" s="21">
        <v>13245777669.824305</v>
      </c>
      <c r="K125" s="21">
        <v>14388384092.559387</v>
      </c>
      <c r="L125" s="22">
        <v>13100263697.055149</v>
      </c>
      <c r="M125" s="23">
        <f t="shared" si="15"/>
        <v>11181136908.436916</v>
      </c>
      <c r="N125" s="24" t="s">
        <v>450</v>
      </c>
      <c r="O125" s="24" t="s">
        <v>450</v>
      </c>
      <c r="P125" s="24">
        <v>3.8168700000000002</v>
      </c>
      <c r="Q125" s="24">
        <v>4.3983699999999999</v>
      </c>
      <c r="R125" s="24">
        <v>3.7898000000000001</v>
      </c>
      <c r="S125" s="24">
        <v>4.5759699999999999</v>
      </c>
      <c r="T125" s="24">
        <v>4.1867599999999996</v>
      </c>
      <c r="U125" s="24">
        <v>3.9134899999999999</v>
      </c>
      <c r="V125" s="24">
        <v>4.33446</v>
      </c>
      <c r="W125" s="24" t="s">
        <v>450</v>
      </c>
      <c r="X125" s="27" t="str">
        <f t="shared" si="16"/>
        <v/>
      </c>
      <c r="Y125" s="24" t="str">
        <f t="shared" si="17"/>
        <v/>
      </c>
      <c r="Z125" s="24">
        <f t="shared" si="18"/>
        <v>3.81687E-2</v>
      </c>
      <c r="AA125" s="24">
        <f t="shared" si="19"/>
        <v>4.3983700000000001E-2</v>
      </c>
      <c r="AB125" s="24">
        <f t="shared" si="20"/>
        <v>3.7898000000000001E-2</v>
      </c>
      <c r="AC125" s="24">
        <f t="shared" si="21"/>
        <v>4.57597E-2</v>
      </c>
      <c r="AD125" s="24">
        <f t="shared" si="22"/>
        <v>4.1867599999999998E-2</v>
      </c>
      <c r="AE125" s="24">
        <f t="shared" si="23"/>
        <v>3.91349E-2</v>
      </c>
      <c r="AF125" s="24">
        <f t="shared" si="24"/>
        <v>4.3344599999999997E-2</v>
      </c>
      <c r="AG125" s="24" t="str">
        <f t="shared" si="25"/>
        <v/>
      </c>
      <c r="AH125" s="102">
        <f t="shared" si="26"/>
        <v>4.1451028571428572E-2</v>
      </c>
      <c r="AI125" s="29">
        <f t="shared" si="27"/>
        <v>463469625.45267314</v>
      </c>
    </row>
    <row r="126" spans="1:35" ht="20.100000000000001" customHeight="1" x14ac:dyDescent="0.25">
      <c r="A126" s="36" t="s">
        <v>191</v>
      </c>
      <c r="B126" s="11" t="s">
        <v>65</v>
      </c>
      <c r="C126" s="20">
        <v>6365500031.8847914</v>
      </c>
      <c r="D126" s="21">
        <v>7466219568.5274839</v>
      </c>
      <c r="E126" s="21">
        <v>8554293727.0867443</v>
      </c>
      <c r="F126" s="21">
        <v>8099400960.9762745</v>
      </c>
      <c r="G126" s="21">
        <v>8163355021.1232729</v>
      </c>
      <c r="H126" s="21">
        <v>9302635890.1604652</v>
      </c>
      <c r="I126" s="21">
        <v>8882509103.8270512</v>
      </c>
      <c r="J126" s="21">
        <v>9642848650.1180992</v>
      </c>
      <c r="K126" s="21" t="s">
        <v>450</v>
      </c>
      <c r="L126" s="22" t="s">
        <v>450</v>
      </c>
      <c r="M126" s="23">
        <f t="shared" si="15"/>
        <v>8309595369.2130222</v>
      </c>
      <c r="N126" s="24" t="s">
        <v>450</v>
      </c>
      <c r="O126" s="24">
        <v>6.3129299999999997</v>
      </c>
      <c r="P126" s="24">
        <v>5.8461999999999996</v>
      </c>
      <c r="Q126" s="24">
        <v>5.4437699999999998</v>
      </c>
      <c r="R126" s="24">
        <v>6.9112799999999996</v>
      </c>
      <c r="S126" s="24">
        <v>7.9637500000000001</v>
      </c>
      <c r="T126" s="24">
        <v>6.7596600000000002</v>
      </c>
      <c r="U126" s="24" t="s">
        <v>450</v>
      </c>
      <c r="V126" s="24" t="s">
        <v>450</v>
      </c>
      <c r="W126" s="24" t="s">
        <v>450</v>
      </c>
      <c r="X126" s="27" t="str">
        <f t="shared" si="16"/>
        <v/>
      </c>
      <c r="Y126" s="24">
        <f t="shared" si="17"/>
        <v>6.3129299999999999E-2</v>
      </c>
      <c r="Z126" s="24">
        <f t="shared" si="18"/>
        <v>5.8461999999999993E-2</v>
      </c>
      <c r="AA126" s="24">
        <f t="shared" si="19"/>
        <v>5.4437699999999999E-2</v>
      </c>
      <c r="AB126" s="24">
        <f t="shared" si="20"/>
        <v>6.9112800000000002E-2</v>
      </c>
      <c r="AC126" s="24">
        <f t="shared" si="21"/>
        <v>7.96375E-2</v>
      </c>
      <c r="AD126" s="24">
        <f t="shared" si="22"/>
        <v>6.7596600000000007E-2</v>
      </c>
      <c r="AE126" s="24" t="str">
        <f t="shared" si="23"/>
        <v/>
      </c>
      <c r="AF126" s="24" t="str">
        <f t="shared" si="24"/>
        <v/>
      </c>
      <c r="AG126" s="24" t="str">
        <f t="shared" si="25"/>
        <v/>
      </c>
      <c r="AH126" s="102">
        <f t="shared" si="26"/>
        <v>6.5395983333333338E-2</v>
      </c>
      <c r="AI126" s="29">
        <f t="shared" si="27"/>
        <v>543414160.27179873</v>
      </c>
    </row>
    <row r="127" spans="1:35" ht="20.100000000000001" customHeight="1" x14ac:dyDescent="0.25">
      <c r="A127" s="36" t="s">
        <v>57</v>
      </c>
      <c r="B127" s="11" t="s">
        <v>392</v>
      </c>
      <c r="C127" s="20">
        <v>143656582.76082</v>
      </c>
      <c r="D127" s="21">
        <v>150071644.83740601</v>
      </c>
      <c r="E127" s="21">
        <v>152793449.10891601</v>
      </c>
      <c r="F127" s="21">
        <v>152130186.03477299</v>
      </c>
      <c r="G127" s="21">
        <v>163803078.27887601</v>
      </c>
      <c r="H127" s="21">
        <v>172861423.41758001</v>
      </c>
      <c r="I127" s="21">
        <v>184439555.469872</v>
      </c>
      <c r="J127" s="21">
        <v>190180248.29337701</v>
      </c>
      <c r="K127" s="21">
        <v>186716625.753117</v>
      </c>
      <c r="L127" s="22" t="s">
        <v>450</v>
      </c>
      <c r="M127" s="23">
        <f t="shared" si="15"/>
        <v>166294754.88385969</v>
      </c>
      <c r="N127" s="24" t="s">
        <v>450</v>
      </c>
      <c r="O127" s="24" t="s">
        <v>450</v>
      </c>
      <c r="P127" s="24" t="s">
        <v>450</v>
      </c>
      <c r="Q127" s="24" t="s">
        <v>450</v>
      </c>
      <c r="R127" s="24" t="s">
        <v>450</v>
      </c>
      <c r="S127" s="24" t="s">
        <v>450</v>
      </c>
      <c r="T127" s="24" t="s">
        <v>450</v>
      </c>
      <c r="U127" s="24" t="s">
        <v>450</v>
      </c>
      <c r="V127" s="24" t="s">
        <v>450</v>
      </c>
      <c r="W127" s="24" t="s">
        <v>450</v>
      </c>
      <c r="X127" s="27" t="str">
        <f t="shared" si="16"/>
        <v/>
      </c>
      <c r="Y127" s="24" t="str">
        <f t="shared" si="17"/>
        <v/>
      </c>
      <c r="Z127" s="24" t="str">
        <f t="shared" si="18"/>
        <v/>
      </c>
      <c r="AA127" s="24" t="str">
        <f t="shared" si="19"/>
        <v/>
      </c>
      <c r="AB127" s="24" t="str">
        <f t="shared" si="20"/>
        <v/>
      </c>
      <c r="AC127" s="24" t="str">
        <f t="shared" si="21"/>
        <v/>
      </c>
      <c r="AD127" s="24" t="str">
        <f t="shared" si="22"/>
        <v/>
      </c>
      <c r="AE127" s="24" t="str">
        <f t="shared" si="23"/>
        <v/>
      </c>
      <c r="AF127" s="24" t="str">
        <f t="shared" si="24"/>
        <v/>
      </c>
      <c r="AG127" s="24" t="str">
        <f t="shared" si="25"/>
        <v/>
      </c>
      <c r="AH127" s="102" t="str">
        <f t="shared" si="26"/>
        <v/>
      </c>
      <c r="AI127" s="29" t="str">
        <f t="shared" si="27"/>
        <v/>
      </c>
    </row>
    <row r="128" spans="1:35" ht="20.100000000000001" customHeight="1" x14ac:dyDescent="0.25">
      <c r="A128" s="36" t="s">
        <v>258</v>
      </c>
      <c r="B128" s="11" t="s">
        <v>7</v>
      </c>
      <c r="C128" s="20">
        <v>3040716679.0766935</v>
      </c>
      <c r="D128" s="21">
        <v>3356757497.1208005</v>
      </c>
      <c r="E128" s="21">
        <v>4031047704.3986378</v>
      </c>
      <c r="F128" s="21">
        <v>3662281667.9466305</v>
      </c>
      <c r="G128" s="21">
        <v>4337791530.8788357</v>
      </c>
      <c r="H128" s="21">
        <v>5166340390.5255365</v>
      </c>
      <c r="I128" s="21">
        <v>5231255478.3898592</v>
      </c>
      <c r="J128" s="21">
        <v>5645739651.5363836</v>
      </c>
      <c r="K128" s="21">
        <v>5442297174.1112118</v>
      </c>
      <c r="L128" s="22" t="s">
        <v>450</v>
      </c>
      <c r="M128" s="23">
        <f t="shared" si="15"/>
        <v>4434914197.1093988</v>
      </c>
      <c r="N128" s="24">
        <v>2.5245799999999998</v>
      </c>
      <c r="O128" s="24" t="s">
        <v>450</v>
      </c>
      <c r="P128" s="24">
        <v>3.5522499999999999</v>
      </c>
      <c r="Q128" s="24" t="s">
        <v>450</v>
      </c>
      <c r="R128" s="24">
        <v>3.6042800000000002</v>
      </c>
      <c r="S128" s="24">
        <v>3.0779100000000001</v>
      </c>
      <c r="T128" s="24">
        <v>2.9969899999999998</v>
      </c>
      <c r="U128" s="24">
        <v>3.2754400000000001</v>
      </c>
      <c r="V128" s="24" t="s">
        <v>450</v>
      </c>
      <c r="W128" s="24" t="s">
        <v>450</v>
      </c>
      <c r="X128" s="27">
        <f t="shared" si="16"/>
        <v>2.5245799999999999E-2</v>
      </c>
      <c r="Y128" s="24" t="str">
        <f t="shared" si="17"/>
        <v/>
      </c>
      <c r="Z128" s="24">
        <f t="shared" si="18"/>
        <v>3.5522499999999999E-2</v>
      </c>
      <c r="AA128" s="24" t="str">
        <f t="shared" si="19"/>
        <v/>
      </c>
      <c r="AB128" s="24">
        <f t="shared" si="20"/>
        <v>3.60428E-2</v>
      </c>
      <c r="AC128" s="24">
        <f t="shared" si="21"/>
        <v>3.07791E-2</v>
      </c>
      <c r="AD128" s="24">
        <f t="shared" si="22"/>
        <v>2.9969899999999997E-2</v>
      </c>
      <c r="AE128" s="24">
        <f t="shared" si="23"/>
        <v>3.2754400000000003E-2</v>
      </c>
      <c r="AF128" s="24" t="str">
        <f t="shared" si="24"/>
        <v/>
      </c>
      <c r="AG128" s="24" t="str">
        <f t="shared" si="25"/>
        <v/>
      </c>
      <c r="AH128" s="102">
        <f t="shared" si="26"/>
        <v>3.1719083333333335E-2</v>
      </c>
      <c r="AI128" s="29">
        <f t="shared" si="27"/>
        <v>140671412.99429613</v>
      </c>
    </row>
    <row r="129" spans="1:35" ht="20.100000000000001" customHeight="1" x14ac:dyDescent="0.25">
      <c r="A129" s="36" t="s">
        <v>407</v>
      </c>
      <c r="B129" s="11" t="s">
        <v>241</v>
      </c>
      <c r="C129" s="20">
        <v>6731529167.6259375</v>
      </c>
      <c r="D129" s="21">
        <v>7792052679.8174601</v>
      </c>
      <c r="E129" s="21">
        <v>9641089804.8698196</v>
      </c>
      <c r="F129" s="21">
        <v>8834661042.9351864</v>
      </c>
      <c r="G129" s="21">
        <v>9718233910.6820335</v>
      </c>
      <c r="H129" s="21">
        <v>11252386260.712046</v>
      </c>
      <c r="I129" s="21">
        <v>11445657237.936773</v>
      </c>
      <c r="J129" s="21">
        <v>11931866299.256712</v>
      </c>
      <c r="K129" s="21">
        <v>12612959479.583038</v>
      </c>
      <c r="L129" s="22">
        <v>11510952257.343105</v>
      </c>
      <c r="M129" s="23">
        <f t="shared" si="15"/>
        <v>10147138814.076212</v>
      </c>
      <c r="N129" s="24">
        <v>3.8181099999999999</v>
      </c>
      <c r="O129" s="24">
        <v>3.3260700000000001</v>
      </c>
      <c r="P129" s="24">
        <v>3.20384</v>
      </c>
      <c r="Q129" s="24">
        <v>3.1577099999999998</v>
      </c>
      <c r="R129" s="24">
        <v>3.65578</v>
      </c>
      <c r="S129" s="24">
        <v>3.4108399999999999</v>
      </c>
      <c r="T129" s="24">
        <v>3.4858899999999999</v>
      </c>
      <c r="U129" s="24">
        <v>3.6768999999999998</v>
      </c>
      <c r="V129" s="24">
        <v>4.9898400000000001</v>
      </c>
      <c r="W129" s="24" t="s">
        <v>450</v>
      </c>
      <c r="X129" s="27">
        <f t="shared" si="16"/>
        <v>3.8181099999999996E-2</v>
      </c>
      <c r="Y129" s="24">
        <f t="shared" si="17"/>
        <v>3.3260700000000004E-2</v>
      </c>
      <c r="Z129" s="24">
        <f t="shared" si="18"/>
        <v>3.2038400000000002E-2</v>
      </c>
      <c r="AA129" s="24">
        <f t="shared" si="19"/>
        <v>3.1577099999999997E-2</v>
      </c>
      <c r="AB129" s="24">
        <f t="shared" si="20"/>
        <v>3.6557800000000001E-2</v>
      </c>
      <c r="AC129" s="24">
        <f t="shared" si="21"/>
        <v>3.4108399999999997E-2</v>
      </c>
      <c r="AD129" s="24">
        <f t="shared" si="22"/>
        <v>3.4858899999999998E-2</v>
      </c>
      <c r="AE129" s="24">
        <f t="shared" si="23"/>
        <v>3.6768999999999996E-2</v>
      </c>
      <c r="AF129" s="24">
        <f t="shared" si="24"/>
        <v>4.9898400000000002E-2</v>
      </c>
      <c r="AG129" s="24" t="str">
        <f t="shared" si="25"/>
        <v/>
      </c>
      <c r="AH129" s="102">
        <f t="shared" si="26"/>
        <v>3.6361088888888893E-2</v>
      </c>
      <c r="AI129" s="29">
        <f t="shared" si="27"/>
        <v>368961016.38651979</v>
      </c>
    </row>
    <row r="130" spans="1:35" ht="20.100000000000001" customHeight="1" x14ac:dyDescent="0.25">
      <c r="A130" s="36" t="s">
        <v>408</v>
      </c>
      <c r="B130" s="11" t="s">
        <v>384</v>
      </c>
      <c r="C130" s="20">
        <v>965281191371.84375</v>
      </c>
      <c r="D130" s="21">
        <v>1043471321169.0853</v>
      </c>
      <c r="E130" s="21">
        <v>1101275278668.7874</v>
      </c>
      <c r="F130" s="21">
        <v>894948748436.74841</v>
      </c>
      <c r="G130" s="21">
        <v>1051128603513.7703</v>
      </c>
      <c r="H130" s="21">
        <v>1171187519660.6377</v>
      </c>
      <c r="I130" s="21">
        <v>1186598324461.8247</v>
      </c>
      <c r="J130" s="21">
        <v>1261832901816.4736</v>
      </c>
      <c r="K130" s="21">
        <v>1297845522512.6951</v>
      </c>
      <c r="L130" s="22">
        <v>1144331343172.4539</v>
      </c>
      <c r="M130" s="23">
        <f t="shared" si="15"/>
        <v>1111790075478.4319</v>
      </c>
      <c r="N130" s="24">
        <v>4.74132</v>
      </c>
      <c r="O130" s="24">
        <v>4.7319800000000001</v>
      </c>
      <c r="P130" s="24">
        <v>4.8582099999999997</v>
      </c>
      <c r="Q130" s="24">
        <v>5.2174899999999997</v>
      </c>
      <c r="R130" s="24">
        <v>5.1919700000000004</v>
      </c>
      <c r="S130" s="24">
        <v>5.1462000000000003</v>
      </c>
      <c r="T130" s="24" t="s">
        <v>450</v>
      </c>
      <c r="U130" s="24" t="s">
        <v>450</v>
      </c>
      <c r="V130" s="24" t="s">
        <v>450</v>
      </c>
      <c r="W130" s="24" t="s">
        <v>450</v>
      </c>
      <c r="X130" s="27">
        <f t="shared" si="16"/>
        <v>4.7413200000000003E-2</v>
      </c>
      <c r="Y130" s="24">
        <f t="shared" si="17"/>
        <v>4.7319800000000002E-2</v>
      </c>
      <c r="Z130" s="24">
        <f t="shared" si="18"/>
        <v>4.8582099999999996E-2</v>
      </c>
      <c r="AA130" s="24">
        <f t="shared" si="19"/>
        <v>5.2174899999999996E-2</v>
      </c>
      <c r="AB130" s="24">
        <f t="shared" si="20"/>
        <v>5.1919700000000006E-2</v>
      </c>
      <c r="AC130" s="24">
        <f t="shared" si="21"/>
        <v>5.1462000000000001E-2</v>
      </c>
      <c r="AD130" s="24" t="str">
        <f t="shared" si="22"/>
        <v/>
      </c>
      <c r="AE130" s="24" t="str">
        <f t="shared" si="23"/>
        <v/>
      </c>
      <c r="AF130" s="24" t="str">
        <f t="shared" si="24"/>
        <v/>
      </c>
      <c r="AG130" s="24" t="str">
        <f t="shared" si="25"/>
        <v/>
      </c>
      <c r="AH130" s="102">
        <f t="shared" si="26"/>
        <v>4.9811950000000001E-2</v>
      </c>
      <c r="AI130" s="29">
        <f t="shared" si="27"/>
        <v>55380431650.227875</v>
      </c>
    </row>
    <row r="131" spans="1:35" ht="20.100000000000001" customHeight="1" x14ac:dyDescent="0.25">
      <c r="A131" s="36" t="s">
        <v>219</v>
      </c>
      <c r="B131" s="11" t="s">
        <v>426</v>
      </c>
      <c r="C131" s="20">
        <v>252991200</v>
      </c>
      <c r="D131" s="21">
        <v>255890800</v>
      </c>
      <c r="E131" s="21">
        <v>261339600</v>
      </c>
      <c r="F131" s="21">
        <v>277510900</v>
      </c>
      <c r="G131" s="21">
        <v>294117200</v>
      </c>
      <c r="H131" s="21">
        <v>310287500</v>
      </c>
      <c r="I131" s="21">
        <v>325835160.290555</v>
      </c>
      <c r="J131" s="21">
        <v>315725616.95894903</v>
      </c>
      <c r="K131" s="21">
        <v>318071978.57574701</v>
      </c>
      <c r="L131" s="22" t="s">
        <v>450</v>
      </c>
      <c r="M131" s="23">
        <f t="shared" si="15"/>
        <v>290196661.75836122</v>
      </c>
      <c r="N131" s="24" t="s">
        <v>450</v>
      </c>
      <c r="O131" s="24" t="s">
        <v>450</v>
      </c>
      <c r="P131" s="24" t="s">
        <v>450</v>
      </c>
      <c r="Q131" s="24" t="s">
        <v>450</v>
      </c>
      <c r="R131" s="24" t="s">
        <v>450</v>
      </c>
      <c r="S131" s="24" t="s">
        <v>450</v>
      </c>
      <c r="T131" s="24" t="s">
        <v>450</v>
      </c>
      <c r="U131" s="24" t="s">
        <v>450</v>
      </c>
      <c r="V131" s="24" t="s">
        <v>450</v>
      </c>
      <c r="W131" s="24" t="s">
        <v>450</v>
      </c>
      <c r="X131" s="27" t="str">
        <f t="shared" si="16"/>
        <v/>
      </c>
      <c r="Y131" s="24" t="str">
        <f t="shared" si="17"/>
        <v/>
      </c>
      <c r="Z131" s="24" t="str">
        <f t="shared" si="18"/>
        <v/>
      </c>
      <c r="AA131" s="24" t="str">
        <f t="shared" si="19"/>
        <v/>
      </c>
      <c r="AB131" s="24" t="str">
        <f t="shared" si="20"/>
        <v/>
      </c>
      <c r="AC131" s="24" t="str">
        <f t="shared" si="21"/>
        <v/>
      </c>
      <c r="AD131" s="24" t="str">
        <f t="shared" si="22"/>
        <v/>
      </c>
      <c r="AE131" s="24" t="str">
        <f t="shared" si="23"/>
        <v/>
      </c>
      <c r="AF131" s="24" t="str">
        <f t="shared" si="24"/>
        <v/>
      </c>
      <c r="AG131" s="24" t="str">
        <f t="shared" si="25"/>
        <v/>
      </c>
      <c r="AH131" s="102" t="str">
        <f t="shared" si="26"/>
        <v/>
      </c>
      <c r="AI131" s="29" t="str">
        <f t="shared" si="27"/>
        <v/>
      </c>
    </row>
    <row r="132" spans="1:35" ht="20.100000000000001" customHeight="1" x14ac:dyDescent="0.25">
      <c r="A132" s="36" t="s">
        <v>139</v>
      </c>
      <c r="B132" s="11" t="s">
        <v>417</v>
      </c>
      <c r="C132" s="20">
        <v>3408272498.1151609</v>
      </c>
      <c r="D132" s="21">
        <v>4401154128.1229658</v>
      </c>
      <c r="E132" s="21">
        <v>6054806100.8468046</v>
      </c>
      <c r="F132" s="21">
        <v>5439422031.3962708</v>
      </c>
      <c r="G132" s="21">
        <v>5811604051.96737</v>
      </c>
      <c r="H132" s="21">
        <v>7015206498.2195482</v>
      </c>
      <c r="I132" s="21">
        <v>7284686576.2835016</v>
      </c>
      <c r="J132" s="21">
        <v>7985349731.4647093</v>
      </c>
      <c r="K132" s="21">
        <v>7983271110.6044626</v>
      </c>
      <c r="L132" s="22">
        <v>6551161404.0935698</v>
      </c>
      <c r="M132" s="23">
        <f t="shared" si="15"/>
        <v>6193493413.1114359</v>
      </c>
      <c r="N132" s="24">
        <v>7.4989299999999997</v>
      </c>
      <c r="O132" s="24">
        <v>8.2934300000000007</v>
      </c>
      <c r="P132" s="24">
        <v>8.23733</v>
      </c>
      <c r="Q132" s="24">
        <v>9.50976</v>
      </c>
      <c r="R132" s="24">
        <v>9.1121099999999995</v>
      </c>
      <c r="S132" s="24">
        <v>8.5596999999999994</v>
      </c>
      <c r="T132" s="24">
        <v>8.3489599999999999</v>
      </c>
      <c r="U132" s="24" t="s">
        <v>450</v>
      </c>
      <c r="V132" s="24">
        <v>7.5012400000000001</v>
      </c>
      <c r="W132" s="24" t="s">
        <v>450</v>
      </c>
      <c r="X132" s="27">
        <f t="shared" si="16"/>
        <v>7.4989299999999995E-2</v>
      </c>
      <c r="Y132" s="24">
        <f t="shared" si="17"/>
        <v>8.2934300000000002E-2</v>
      </c>
      <c r="Z132" s="24">
        <f t="shared" si="18"/>
        <v>8.2373299999999997E-2</v>
      </c>
      <c r="AA132" s="24">
        <f t="shared" si="19"/>
        <v>9.5097600000000004E-2</v>
      </c>
      <c r="AB132" s="24">
        <f t="shared" si="20"/>
        <v>9.1121099999999997E-2</v>
      </c>
      <c r="AC132" s="24">
        <f t="shared" si="21"/>
        <v>8.5596999999999993E-2</v>
      </c>
      <c r="AD132" s="24">
        <f t="shared" si="22"/>
        <v>8.3489599999999997E-2</v>
      </c>
      <c r="AE132" s="24" t="str">
        <f t="shared" si="23"/>
        <v/>
      </c>
      <c r="AF132" s="24">
        <f t="shared" si="24"/>
        <v>7.5012400000000007E-2</v>
      </c>
      <c r="AG132" s="24" t="str">
        <f t="shared" si="25"/>
        <v/>
      </c>
      <c r="AH132" s="102">
        <f t="shared" si="26"/>
        <v>8.3826825000000008E-2</v>
      </c>
      <c r="AI132" s="29">
        <f t="shared" si="27"/>
        <v>519180888.47954512</v>
      </c>
    </row>
    <row r="133" spans="1:35" ht="20.100000000000001" customHeight="1" x14ac:dyDescent="0.25">
      <c r="A133" s="36" t="s">
        <v>251</v>
      </c>
      <c r="B133" s="11" t="s">
        <v>385</v>
      </c>
      <c r="C133" s="20">
        <v>4663488363.0976982</v>
      </c>
      <c r="D133" s="21">
        <v>5974371695.9504538</v>
      </c>
      <c r="E133" s="21">
        <v>6919241412.0936451</v>
      </c>
      <c r="F133" s="21">
        <v>5557245122.3157635</v>
      </c>
      <c r="G133" s="21">
        <v>5350674803.338583</v>
      </c>
      <c r="H133" s="21">
        <v>6074884388.5893745</v>
      </c>
      <c r="I133" s="21" t="s">
        <v>450</v>
      </c>
      <c r="J133" s="21" t="s">
        <v>450</v>
      </c>
      <c r="K133" s="21" t="s">
        <v>450</v>
      </c>
      <c r="L133" s="22" t="s">
        <v>450</v>
      </c>
      <c r="M133" s="23">
        <f t="shared" si="15"/>
        <v>5756650964.2309217</v>
      </c>
      <c r="N133" s="24" t="s">
        <v>450</v>
      </c>
      <c r="O133" s="24" t="s">
        <v>450</v>
      </c>
      <c r="P133" s="24" t="s">
        <v>450</v>
      </c>
      <c r="Q133" s="24">
        <v>1.32877</v>
      </c>
      <c r="R133" s="24">
        <v>1.3202199999999999</v>
      </c>
      <c r="S133" s="24">
        <v>1.5914200000000001</v>
      </c>
      <c r="T133" s="24">
        <v>1.7751300000000001</v>
      </c>
      <c r="U133" s="24">
        <v>1.3333200000000001</v>
      </c>
      <c r="V133" s="24" t="s">
        <v>450</v>
      </c>
      <c r="W133" s="24" t="s">
        <v>450</v>
      </c>
      <c r="X133" s="27" t="str">
        <f t="shared" si="16"/>
        <v/>
      </c>
      <c r="Y133" s="24" t="str">
        <f t="shared" si="17"/>
        <v/>
      </c>
      <c r="Z133" s="24" t="str">
        <f t="shared" si="18"/>
        <v/>
      </c>
      <c r="AA133" s="24">
        <f t="shared" si="19"/>
        <v>1.32877E-2</v>
      </c>
      <c r="AB133" s="24">
        <f t="shared" si="20"/>
        <v>1.3202199999999999E-2</v>
      </c>
      <c r="AC133" s="24">
        <f t="shared" si="21"/>
        <v>1.59142E-2</v>
      </c>
      <c r="AD133" s="24">
        <f t="shared" si="22"/>
        <v>1.7751300000000001E-2</v>
      </c>
      <c r="AE133" s="24">
        <f t="shared" si="23"/>
        <v>1.33332E-2</v>
      </c>
      <c r="AF133" s="24" t="str">
        <f t="shared" si="24"/>
        <v/>
      </c>
      <c r="AG133" s="24" t="str">
        <f t="shared" si="25"/>
        <v/>
      </c>
      <c r="AH133" s="102">
        <f t="shared" si="26"/>
        <v>1.4697720000000001E-2</v>
      </c>
      <c r="AI133" s="29">
        <f t="shared" si="27"/>
        <v>84609644.009996101</v>
      </c>
    </row>
    <row r="134" spans="1:35" ht="20.100000000000001" customHeight="1" x14ac:dyDescent="0.25">
      <c r="A134" s="36" t="s">
        <v>101</v>
      </c>
      <c r="B134" s="11" t="s">
        <v>266</v>
      </c>
      <c r="C134" s="20">
        <v>3414055662.5709968</v>
      </c>
      <c r="D134" s="21">
        <v>4234999702.7065086</v>
      </c>
      <c r="E134" s="21">
        <v>5623216609.6346264</v>
      </c>
      <c r="F134" s="21">
        <v>4583850367.8897209</v>
      </c>
      <c r="G134" s="21">
        <v>7189482029.6824846</v>
      </c>
      <c r="H134" s="21">
        <v>10409797336.186127</v>
      </c>
      <c r="I134" s="21">
        <v>12292770631.19669</v>
      </c>
      <c r="J134" s="21">
        <v>12582122604.176838</v>
      </c>
      <c r="K134" s="21">
        <v>12226514714.534708</v>
      </c>
      <c r="L134" s="22">
        <v>11757940908.627743</v>
      </c>
      <c r="M134" s="23">
        <f t="shared" si="15"/>
        <v>8431475056.720645</v>
      </c>
      <c r="N134" s="24" t="s">
        <v>450</v>
      </c>
      <c r="O134" s="24">
        <v>4.6901299999999999</v>
      </c>
      <c r="P134" s="24" t="s">
        <v>450</v>
      </c>
      <c r="Q134" s="24">
        <v>5.1448499999999999</v>
      </c>
      <c r="R134" s="24">
        <v>4.6451000000000002</v>
      </c>
      <c r="S134" s="24">
        <v>4.6090299999999997</v>
      </c>
      <c r="T134" s="24" t="s">
        <v>450</v>
      </c>
      <c r="U134" s="24" t="s">
        <v>450</v>
      </c>
      <c r="V134" s="24" t="s">
        <v>450</v>
      </c>
      <c r="W134" s="24" t="s">
        <v>450</v>
      </c>
      <c r="X134" s="27" t="str">
        <f t="shared" si="16"/>
        <v/>
      </c>
      <c r="Y134" s="24">
        <f t="shared" si="17"/>
        <v>4.69013E-2</v>
      </c>
      <c r="Z134" s="24" t="str">
        <f t="shared" si="18"/>
        <v/>
      </c>
      <c r="AA134" s="24">
        <f t="shared" si="19"/>
        <v>5.1448500000000001E-2</v>
      </c>
      <c r="AB134" s="24">
        <f t="shared" si="20"/>
        <v>4.6450999999999999E-2</v>
      </c>
      <c r="AC134" s="24">
        <f t="shared" si="21"/>
        <v>4.6090300000000001E-2</v>
      </c>
      <c r="AD134" s="24" t="str">
        <f t="shared" si="22"/>
        <v/>
      </c>
      <c r="AE134" s="24" t="str">
        <f t="shared" si="23"/>
        <v/>
      </c>
      <c r="AF134" s="24" t="str">
        <f t="shared" si="24"/>
        <v/>
      </c>
      <c r="AG134" s="24" t="str">
        <f t="shared" si="25"/>
        <v/>
      </c>
      <c r="AH134" s="102">
        <f t="shared" si="26"/>
        <v>4.7722775000000002E-2</v>
      </c>
      <c r="AI134" s="29">
        <f t="shared" si="27"/>
        <v>402373387.04999161</v>
      </c>
    </row>
    <row r="135" spans="1:35" ht="20.100000000000001" customHeight="1" x14ac:dyDescent="0.25">
      <c r="A135" s="36" t="s">
        <v>43</v>
      </c>
      <c r="B135" s="11" t="s">
        <v>316</v>
      </c>
      <c r="C135" s="20">
        <v>2696020574.5828629</v>
      </c>
      <c r="D135" s="21">
        <v>3668857103.7503419</v>
      </c>
      <c r="E135" s="21">
        <v>4519731946.682291</v>
      </c>
      <c r="F135" s="21">
        <v>4141382328.4245625</v>
      </c>
      <c r="G135" s="21">
        <v>4139192052.9801326</v>
      </c>
      <c r="H135" s="21">
        <v>4538199888.7962179</v>
      </c>
      <c r="I135" s="21">
        <v>4087725812.6686368</v>
      </c>
      <c r="J135" s="21">
        <v>4464497583.5147905</v>
      </c>
      <c r="K135" s="21">
        <v>4587741791.1063938</v>
      </c>
      <c r="L135" s="22">
        <v>3992640233.1701899</v>
      </c>
      <c r="M135" s="23">
        <f t="shared" si="15"/>
        <v>4083598931.5676413</v>
      </c>
      <c r="N135" s="24" t="s">
        <v>450</v>
      </c>
      <c r="O135" s="24" t="s">
        <v>450</v>
      </c>
      <c r="P135" s="24" t="s">
        <v>450</v>
      </c>
      <c r="Q135" s="24" t="s">
        <v>450</v>
      </c>
      <c r="R135" s="24" t="s">
        <v>450</v>
      </c>
      <c r="S135" s="24" t="s">
        <v>450</v>
      </c>
      <c r="T135" s="24" t="s">
        <v>450</v>
      </c>
      <c r="U135" s="24" t="s">
        <v>450</v>
      </c>
      <c r="V135" s="24" t="s">
        <v>450</v>
      </c>
      <c r="W135" s="24" t="s">
        <v>450</v>
      </c>
      <c r="X135" s="27" t="str">
        <f t="shared" si="16"/>
        <v/>
      </c>
      <c r="Y135" s="24" t="str">
        <f t="shared" si="17"/>
        <v/>
      </c>
      <c r="Z135" s="24" t="str">
        <f t="shared" si="18"/>
        <v/>
      </c>
      <c r="AA135" s="24" t="str">
        <f t="shared" si="19"/>
        <v/>
      </c>
      <c r="AB135" s="24" t="str">
        <f t="shared" si="20"/>
        <v/>
      </c>
      <c r="AC135" s="24" t="str">
        <f t="shared" si="21"/>
        <v/>
      </c>
      <c r="AD135" s="24" t="str">
        <f t="shared" si="22"/>
        <v/>
      </c>
      <c r="AE135" s="24" t="str">
        <f t="shared" si="23"/>
        <v/>
      </c>
      <c r="AF135" s="24" t="str">
        <f t="shared" si="24"/>
        <v/>
      </c>
      <c r="AG135" s="24" t="str">
        <f t="shared" si="25"/>
        <v/>
      </c>
      <c r="AH135" s="102" t="str">
        <f t="shared" si="26"/>
        <v/>
      </c>
      <c r="AI135" s="29" t="str">
        <f t="shared" si="27"/>
        <v/>
      </c>
    </row>
    <row r="136" spans="1:35" ht="20.100000000000001" customHeight="1" x14ac:dyDescent="0.25">
      <c r="A136" s="36" t="s">
        <v>414</v>
      </c>
      <c r="B136" s="11" t="s">
        <v>38</v>
      </c>
      <c r="C136" s="20">
        <v>68640825480.922279</v>
      </c>
      <c r="D136" s="21">
        <v>79041539006.139923</v>
      </c>
      <c r="E136" s="21">
        <v>92507257783.569672</v>
      </c>
      <c r="F136" s="21">
        <v>92897320375.817596</v>
      </c>
      <c r="G136" s="21">
        <v>93216746661.597672</v>
      </c>
      <c r="H136" s="21">
        <v>101370474295.10872</v>
      </c>
      <c r="I136" s="21">
        <v>98266306615.363235</v>
      </c>
      <c r="J136" s="21">
        <v>107235262625.66177</v>
      </c>
      <c r="K136" s="21">
        <v>110009040838.41881</v>
      </c>
      <c r="L136" s="22">
        <v>100359546357.6498</v>
      </c>
      <c r="M136" s="23">
        <f t="shared" si="15"/>
        <v>94354432004.024933</v>
      </c>
      <c r="N136" s="24" t="s">
        <v>450</v>
      </c>
      <c r="O136" s="24" t="s">
        <v>450</v>
      </c>
      <c r="P136" s="24">
        <v>5.5602</v>
      </c>
      <c r="Q136" s="24">
        <v>5.3757999999999999</v>
      </c>
      <c r="R136" s="24" t="s">
        <v>450</v>
      </c>
      <c r="S136" s="24" t="s">
        <v>450</v>
      </c>
      <c r="T136" s="24" t="s">
        <v>450</v>
      </c>
      <c r="U136" s="24" t="s">
        <v>450</v>
      </c>
      <c r="V136" s="24" t="s">
        <v>450</v>
      </c>
      <c r="W136" s="24" t="s">
        <v>450</v>
      </c>
      <c r="X136" s="27" t="str">
        <f t="shared" si="16"/>
        <v/>
      </c>
      <c r="Y136" s="24" t="str">
        <f t="shared" si="17"/>
        <v/>
      </c>
      <c r="Z136" s="24">
        <f t="shared" si="18"/>
        <v>5.5601999999999999E-2</v>
      </c>
      <c r="AA136" s="24">
        <f t="shared" si="19"/>
        <v>5.3758E-2</v>
      </c>
      <c r="AB136" s="24" t="str">
        <f t="shared" si="20"/>
        <v/>
      </c>
      <c r="AC136" s="24" t="str">
        <f t="shared" si="21"/>
        <v/>
      </c>
      <c r="AD136" s="24" t="str">
        <f t="shared" si="22"/>
        <v/>
      </c>
      <c r="AE136" s="24" t="str">
        <f t="shared" si="23"/>
        <v/>
      </c>
      <c r="AF136" s="24" t="str">
        <f t="shared" si="24"/>
        <v/>
      </c>
      <c r="AG136" s="24" t="str">
        <f t="shared" si="25"/>
        <v/>
      </c>
      <c r="AH136" s="102">
        <f t="shared" si="26"/>
        <v>5.4679999999999999E-2</v>
      </c>
      <c r="AI136" s="29">
        <f t="shared" si="27"/>
        <v>5159300341.9800835</v>
      </c>
    </row>
    <row r="137" spans="1:35" ht="20.100000000000001" customHeight="1" x14ac:dyDescent="0.25">
      <c r="A137" s="36" t="s">
        <v>122</v>
      </c>
      <c r="B137" s="11" t="s">
        <v>326</v>
      </c>
      <c r="C137" s="20">
        <v>8312078525.085824</v>
      </c>
      <c r="D137" s="21">
        <v>9366742309.4933109</v>
      </c>
      <c r="E137" s="21">
        <v>11494837053.40609</v>
      </c>
      <c r="F137" s="21">
        <v>10911698208.101519</v>
      </c>
      <c r="G137" s="21">
        <v>10154238250.181831</v>
      </c>
      <c r="H137" s="21">
        <v>13131168011.806961</v>
      </c>
      <c r="I137" s="21">
        <v>14534278446.308725</v>
      </c>
      <c r="J137" s="21">
        <v>16018848990.669046</v>
      </c>
      <c r="K137" s="21">
        <v>16945889409.843491</v>
      </c>
      <c r="L137" s="22">
        <v>14688606237.729002</v>
      </c>
      <c r="M137" s="23">
        <f t="shared" si="15"/>
        <v>12555838544.262581</v>
      </c>
      <c r="N137" s="24">
        <v>5.0068299999999999</v>
      </c>
      <c r="O137" s="24" t="s">
        <v>450</v>
      </c>
      <c r="P137" s="24" t="s">
        <v>450</v>
      </c>
      <c r="Q137" s="24" t="s">
        <v>450</v>
      </c>
      <c r="R137" s="24" t="s">
        <v>450</v>
      </c>
      <c r="S137" s="24" t="s">
        <v>450</v>
      </c>
      <c r="T137" s="24">
        <v>6.2101199999999999</v>
      </c>
      <c r="U137" s="24">
        <v>6.7155500000000004</v>
      </c>
      <c r="V137" s="24" t="s">
        <v>450</v>
      </c>
      <c r="W137" s="24" t="s">
        <v>450</v>
      </c>
      <c r="X137" s="27">
        <f t="shared" si="16"/>
        <v>5.0068299999999996E-2</v>
      </c>
      <c r="Y137" s="24" t="str">
        <f t="shared" si="17"/>
        <v/>
      </c>
      <c r="Z137" s="24" t="str">
        <f t="shared" si="18"/>
        <v/>
      </c>
      <c r="AA137" s="24" t="str">
        <f t="shared" si="19"/>
        <v/>
      </c>
      <c r="AB137" s="24" t="str">
        <f t="shared" si="20"/>
        <v/>
      </c>
      <c r="AC137" s="24" t="str">
        <f t="shared" si="21"/>
        <v/>
      </c>
      <c r="AD137" s="24">
        <f t="shared" si="22"/>
        <v>6.2101199999999995E-2</v>
      </c>
      <c r="AE137" s="24">
        <f t="shared" si="23"/>
        <v>6.7155500000000007E-2</v>
      </c>
      <c r="AF137" s="24" t="str">
        <f t="shared" si="24"/>
        <v/>
      </c>
      <c r="AG137" s="24" t="str">
        <f t="shared" si="25"/>
        <v/>
      </c>
      <c r="AH137" s="102">
        <f t="shared" si="26"/>
        <v>5.9775000000000002E-2</v>
      </c>
      <c r="AI137" s="29">
        <f t="shared" si="27"/>
        <v>750525248.9832958</v>
      </c>
    </row>
    <row r="138" spans="1:35" ht="20.100000000000001" customHeight="1" x14ac:dyDescent="0.25">
      <c r="A138" s="36" t="s">
        <v>390</v>
      </c>
      <c r="B138" s="11" t="s">
        <v>114</v>
      </c>
      <c r="C138" s="20">
        <v>7978734401.5358496</v>
      </c>
      <c r="D138" s="21">
        <v>8740865600.2498093</v>
      </c>
      <c r="E138" s="21">
        <v>8486721916.912797</v>
      </c>
      <c r="F138" s="21">
        <v>8876191120.7618885</v>
      </c>
      <c r="G138" s="21">
        <v>11282192605.037428</v>
      </c>
      <c r="H138" s="21">
        <v>12409629835.699825</v>
      </c>
      <c r="I138" s="21">
        <v>13016152023.594397</v>
      </c>
      <c r="J138" s="21">
        <v>12720433346.029768</v>
      </c>
      <c r="K138" s="21">
        <v>12838336840.224737</v>
      </c>
      <c r="L138" s="22">
        <v>11546088223.211796</v>
      </c>
      <c r="M138" s="23">
        <f t="shared" si="15"/>
        <v>10789534591.325829</v>
      </c>
      <c r="N138" s="24">
        <v>6.03782</v>
      </c>
      <c r="O138" s="24" t="s">
        <v>450</v>
      </c>
      <c r="P138" s="24">
        <v>6.4840799999999996</v>
      </c>
      <c r="Q138" s="24" t="s">
        <v>450</v>
      </c>
      <c r="R138" s="24">
        <v>8.3505000000000003</v>
      </c>
      <c r="S138" s="24" t="s">
        <v>450</v>
      </c>
      <c r="T138" s="24" t="s">
        <v>450</v>
      </c>
      <c r="U138" s="24" t="s">
        <v>450</v>
      </c>
      <c r="V138" s="24" t="s">
        <v>450</v>
      </c>
      <c r="W138" s="24" t="s">
        <v>450</v>
      </c>
      <c r="X138" s="27">
        <f t="shared" si="16"/>
        <v>6.03782E-2</v>
      </c>
      <c r="Y138" s="24" t="str">
        <f t="shared" si="17"/>
        <v/>
      </c>
      <c r="Z138" s="24">
        <f t="shared" si="18"/>
        <v>6.484079999999999E-2</v>
      </c>
      <c r="AA138" s="24" t="str">
        <f t="shared" si="19"/>
        <v/>
      </c>
      <c r="AB138" s="24">
        <f t="shared" si="20"/>
        <v>8.3504999999999996E-2</v>
      </c>
      <c r="AC138" s="24" t="str">
        <f t="shared" si="21"/>
        <v/>
      </c>
      <c r="AD138" s="24" t="str">
        <f t="shared" si="22"/>
        <v/>
      </c>
      <c r="AE138" s="24" t="str">
        <f t="shared" si="23"/>
        <v/>
      </c>
      <c r="AF138" s="24" t="str">
        <f t="shared" si="24"/>
        <v/>
      </c>
      <c r="AG138" s="24" t="str">
        <f t="shared" si="25"/>
        <v/>
      </c>
      <c r="AH138" s="102">
        <f t="shared" si="26"/>
        <v>6.957466666666666E-2</v>
      </c>
      <c r="AI138" s="29">
        <f t="shared" si="27"/>
        <v>750678272.67996395</v>
      </c>
    </row>
    <row r="139" spans="1:35" ht="20.100000000000001" customHeight="1" x14ac:dyDescent="0.25">
      <c r="A139" s="36" t="s">
        <v>24</v>
      </c>
      <c r="B139" s="11" t="s">
        <v>51</v>
      </c>
      <c r="C139" s="20">
        <v>9043715355.8880978</v>
      </c>
      <c r="D139" s="21">
        <v>10325618017.378969</v>
      </c>
      <c r="E139" s="21">
        <v>12545438605.395878</v>
      </c>
      <c r="F139" s="21">
        <v>12854985464.076431</v>
      </c>
      <c r="G139" s="21">
        <v>16002656434.474615</v>
      </c>
      <c r="H139" s="21">
        <v>18913574370.76004</v>
      </c>
      <c r="I139" s="21">
        <v>18851513891.065998</v>
      </c>
      <c r="J139" s="21">
        <v>19271168018.48201</v>
      </c>
      <c r="K139" s="21">
        <v>19769642122.583298</v>
      </c>
      <c r="L139" s="22">
        <v>20880545907.426445</v>
      </c>
      <c r="M139" s="23">
        <f t="shared" si="15"/>
        <v>15845885818.75318</v>
      </c>
      <c r="N139" s="24">
        <v>3.6053600000000001</v>
      </c>
      <c r="O139" s="24">
        <v>3.5172099999999999</v>
      </c>
      <c r="P139" s="24">
        <v>3.8051699999999999</v>
      </c>
      <c r="Q139" s="24">
        <v>4.6637599999999999</v>
      </c>
      <c r="R139" s="24">
        <v>4.71699</v>
      </c>
      <c r="S139" s="24" t="s">
        <v>450</v>
      </c>
      <c r="T139" s="24" t="s">
        <v>450</v>
      </c>
      <c r="U139" s="24">
        <v>4.0874699999999997</v>
      </c>
      <c r="V139" s="24">
        <v>4.7219699999999998</v>
      </c>
      <c r="W139" s="24" t="s">
        <v>450</v>
      </c>
      <c r="X139" s="27">
        <f t="shared" si="16"/>
        <v>3.6053599999999998E-2</v>
      </c>
      <c r="Y139" s="24">
        <f t="shared" si="17"/>
        <v>3.5172099999999998E-2</v>
      </c>
      <c r="Z139" s="24">
        <f t="shared" si="18"/>
        <v>3.8051700000000001E-2</v>
      </c>
      <c r="AA139" s="24">
        <f t="shared" si="19"/>
        <v>4.6637600000000001E-2</v>
      </c>
      <c r="AB139" s="24">
        <f t="shared" si="20"/>
        <v>4.7169900000000001E-2</v>
      </c>
      <c r="AC139" s="24" t="str">
        <f t="shared" si="21"/>
        <v/>
      </c>
      <c r="AD139" s="24" t="str">
        <f t="shared" si="22"/>
        <v/>
      </c>
      <c r="AE139" s="24">
        <f t="shared" si="23"/>
        <v>4.08747E-2</v>
      </c>
      <c r="AF139" s="24">
        <f t="shared" si="24"/>
        <v>4.7219699999999996E-2</v>
      </c>
      <c r="AG139" s="24" t="str">
        <f t="shared" si="25"/>
        <v/>
      </c>
      <c r="AH139" s="102">
        <f t="shared" si="26"/>
        <v>4.159704285714285E-2</v>
      </c>
      <c r="AI139" s="29">
        <f t="shared" si="27"/>
        <v>659141991.51206815</v>
      </c>
    </row>
    <row r="140" spans="1:35" ht="20.100000000000001" customHeight="1" x14ac:dyDescent="0.25">
      <c r="A140" s="36" t="s">
        <v>8</v>
      </c>
      <c r="B140" s="11" t="s">
        <v>374</v>
      </c>
      <c r="C140" s="20">
        <v>726649102998.36902</v>
      </c>
      <c r="D140" s="21">
        <v>839419655078.01807</v>
      </c>
      <c r="E140" s="21">
        <v>936228211513.10974</v>
      </c>
      <c r="F140" s="21">
        <v>857932759099.74988</v>
      </c>
      <c r="G140" s="21">
        <v>836439735099.33777</v>
      </c>
      <c r="H140" s="21">
        <v>893701695857.65906</v>
      </c>
      <c r="I140" s="21">
        <v>828946812396.78809</v>
      </c>
      <c r="J140" s="21">
        <v>864169242952.92542</v>
      </c>
      <c r="K140" s="21">
        <v>879319321494.63855</v>
      </c>
      <c r="L140" s="22">
        <v>752547410446.93359</v>
      </c>
      <c r="M140" s="23">
        <f t="shared" si="15"/>
        <v>841535394693.75305</v>
      </c>
      <c r="N140" s="24">
        <v>5.14168</v>
      </c>
      <c r="O140" s="24">
        <v>4.97065</v>
      </c>
      <c r="P140" s="24">
        <v>5.1192500000000001</v>
      </c>
      <c r="Q140" s="24">
        <v>5.4948100000000002</v>
      </c>
      <c r="R140" s="24">
        <v>5.5557999999999996</v>
      </c>
      <c r="S140" s="24">
        <v>5.5261699999999996</v>
      </c>
      <c r="T140" s="24">
        <v>5.5142800000000003</v>
      </c>
      <c r="U140" s="24" t="s">
        <v>450</v>
      </c>
      <c r="V140" s="24" t="s">
        <v>450</v>
      </c>
      <c r="W140" s="24" t="s">
        <v>450</v>
      </c>
      <c r="X140" s="27">
        <f t="shared" si="16"/>
        <v>5.1416799999999999E-2</v>
      </c>
      <c r="Y140" s="24">
        <f t="shared" si="17"/>
        <v>4.9706500000000001E-2</v>
      </c>
      <c r="Z140" s="24">
        <f t="shared" si="18"/>
        <v>5.1192500000000002E-2</v>
      </c>
      <c r="AA140" s="24">
        <f t="shared" si="19"/>
        <v>5.49481E-2</v>
      </c>
      <c r="AB140" s="24">
        <f t="shared" si="20"/>
        <v>5.5557999999999996E-2</v>
      </c>
      <c r="AC140" s="24">
        <f t="shared" si="21"/>
        <v>5.5261699999999997E-2</v>
      </c>
      <c r="AD140" s="24">
        <f t="shared" si="22"/>
        <v>5.5142800000000006E-2</v>
      </c>
      <c r="AE140" s="24" t="str">
        <f t="shared" si="23"/>
        <v/>
      </c>
      <c r="AF140" s="24" t="str">
        <f t="shared" si="24"/>
        <v/>
      </c>
      <c r="AG140" s="24" t="str">
        <f t="shared" si="25"/>
        <v/>
      </c>
      <c r="AH140" s="102">
        <f t="shared" si="26"/>
        <v>5.3318057142857145E-2</v>
      </c>
      <c r="AI140" s="29">
        <f t="shared" si="27"/>
        <v>44869032262.018364</v>
      </c>
    </row>
    <row r="141" spans="1:35" ht="20.100000000000001" customHeight="1" x14ac:dyDescent="0.25">
      <c r="A141" s="36" t="s">
        <v>103</v>
      </c>
      <c r="B141" s="11" t="s">
        <v>26</v>
      </c>
      <c r="C141" s="20">
        <v>111606899682.25148</v>
      </c>
      <c r="D141" s="21">
        <v>137314617476.29897</v>
      </c>
      <c r="E141" s="21">
        <v>133278976593.80051</v>
      </c>
      <c r="F141" s="21">
        <v>121337372727.84059</v>
      </c>
      <c r="G141" s="21">
        <v>146584522265.45612</v>
      </c>
      <c r="H141" s="21">
        <v>168462632327.3819</v>
      </c>
      <c r="I141" s="21">
        <v>176617424296.72922</v>
      </c>
      <c r="J141" s="21">
        <v>190690896703.83002</v>
      </c>
      <c r="K141" s="21">
        <v>200142409766.82071</v>
      </c>
      <c r="L141" s="22">
        <v>173754075210.51624</v>
      </c>
      <c r="M141" s="23">
        <f t="shared" ref="M141:M204" si="28">IF(SUM(C141:L141)=0,"",(SUM(C141:L141))/(COUNT(C141:L141)))</f>
        <v>155978982705.09259</v>
      </c>
      <c r="N141" s="24">
        <v>5.9351099999999999</v>
      </c>
      <c r="O141" s="24">
        <v>5.9250400000000001</v>
      </c>
      <c r="P141" s="24">
        <v>5.5280800000000001</v>
      </c>
      <c r="Q141" s="24">
        <v>6.3451899999999997</v>
      </c>
      <c r="R141" s="24">
        <v>7.0530999999999997</v>
      </c>
      <c r="S141" s="24">
        <v>6.9986100000000002</v>
      </c>
      <c r="T141" s="24">
        <v>7.2527100000000004</v>
      </c>
      <c r="U141" s="24" t="s">
        <v>450</v>
      </c>
      <c r="V141" s="24" t="s">
        <v>450</v>
      </c>
      <c r="W141" s="24" t="s">
        <v>450</v>
      </c>
      <c r="X141" s="27">
        <f t="shared" ref="X141:X204" si="29">IF(COUNT(N141)=1,N141/100,"")</f>
        <v>5.9351099999999997E-2</v>
      </c>
      <c r="Y141" s="24">
        <f t="shared" ref="Y141:Y204" si="30">IF(COUNT(O141)=1,O141/100,"")</f>
        <v>5.9250400000000002E-2</v>
      </c>
      <c r="Z141" s="24">
        <f t="shared" ref="Z141:Z204" si="31">IF(COUNT(P141)=1,P141/100,"")</f>
        <v>5.5280799999999998E-2</v>
      </c>
      <c r="AA141" s="24">
        <f t="shared" ref="AA141:AA204" si="32">IF(COUNT(Q141)=1,Q141/100,"")</f>
        <v>6.3451899999999992E-2</v>
      </c>
      <c r="AB141" s="24">
        <f t="shared" ref="AB141:AB204" si="33">IF(COUNT(R141)=1,R141/100,"")</f>
        <v>7.0530999999999996E-2</v>
      </c>
      <c r="AC141" s="24">
        <f t="shared" ref="AC141:AC204" si="34">IF(COUNT(S141)=1,S141/100,"")</f>
        <v>6.9986099999999996E-2</v>
      </c>
      <c r="AD141" s="24">
        <f t="shared" ref="AD141:AD204" si="35">IF(COUNT(T141)=1,T141/100,"")</f>
        <v>7.2527100000000011E-2</v>
      </c>
      <c r="AE141" s="24" t="str">
        <f t="shared" ref="AE141:AE204" si="36">IF(COUNT(U141)=1,U141/100,"")</f>
        <v/>
      </c>
      <c r="AF141" s="24" t="str">
        <f t="shared" ref="AF141:AF204" si="37">IF(COUNT(V141)=1,V141/100,"")</f>
        <v/>
      </c>
      <c r="AG141" s="24" t="str">
        <f t="shared" ref="AG141:AG204" si="38">IF(COUNT(W141)=1,W141/100,"")</f>
        <v/>
      </c>
      <c r="AH141" s="102">
        <f t="shared" ref="AH141:AH204" si="39">IF(SUM(X141:AG141)=0,"",(SUM(X141:AG141))/(COUNT(X141:AG141)))</f>
        <v>6.4339771428571432E-2</v>
      </c>
      <c r="AI141" s="29">
        <f t="shared" ref="AI141:AI204" si="40">IF(AH141="","",AH141*M141)</f>
        <v>10035652094.906754</v>
      </c>
    </row>
    <row r="142" spans="1:35" ht="20.100000000000001" customHeight="1" x14ac:dyDescent="0.25">
      <c r="A142" s="36" t="s">
        <v>303</v>
      </c>
      <c r="B142" s="11" t="s">
        <v>207</v>
      </c>
      <c r="C142" s="20">
        <v>6786294637.3360271</v>
      </c>
      <c r="D142" s="21">
        <v>7458103361.6373692</v>
      </c>
      <c r="E142" s="21">
        <v>8491388728.5018005</v>
      </c>
      <c r="F142" s="21">
        <v>8380731879.7463541</v>
      </c>
      <c r="G142" s="21">
        <v>8741313140.2488251</v>
      </c>
      <c r="H142" s="21">
        <v>9755619760.1461372</v>
      </c>
      <c r="I142" s="21">
        <v>10438842115.626307</v>
      </c>
      <c r="J142" s="21">
        <v>10874735110.823694</v>
      </c>
      <c r="K142" s="21">
        <v>11790221756.277769</v>
      </c>
      <c r="L142" s="22">
        <v>12692562187.49325</v>
      </c>
      <c r="M142" s="23">
        <f t="shared" si="28"/>
        <v>9540981267.7837543</v>
      </c>
      <c r="N142" s="24" t="s">
        <v>450</v>
      </c>
      <c r="O142" s="24" t="s">
        <v>450</v>
      </c>
      <c r="P142" s="24" t="s">
        <v>450</v>
      </c>
      <c r="Q142" s="24" t="s">
        <v>450</v>
      </c>
      <c r="R142" s="24">
        <v>4.4931099999999997</v>
      </c>
      <c r="S142" s="24" t="s">
        <v>450</v>
      </c>
      <c r="T142" s="24" t="s">
        <v>450</v>
      </c>
      <c r="U142" s="24" t="s">
        <v>450</v>
      </c>
      <c r="V142" s="24" t="s">
        <v>450</v>
      </c>
      <c r="W142" s="24" t="s">
        <v>450</v>
      </c>
      <c r="X142" s="27" t="str">
        <f t="shared" si="29"/>
        <v/>
      </c>
      <c r="Y142" s="24" t="str">
        <f t="shared" si="30"/>
        <v/>
      </c>
      <c r="Z142" s="24" t="str">
        <f t="shared" si="31"/>
        <v/>
      </c>
      <c r="AA142" s="24" t="str">
        <f t="shared" si="32"/>
        <v/>
      </c>
      <c r="AB142" s="24">
        <f t="shared" si="33"/>
        <v>4.4931099999999995E-2</v>
      </c>
      <c r="AC142" s="24" t="str">
        <f t="shared" si="34"/>
        <v/>
      </c>
      <c r="AD142" s="24" t="str">
        <f t="shared" si="35"/>
        <v/>
      </c>
      <c r="AE142" s="24" t="str">
        <f t="shared" si="36"/>
        <v/>
      </c>
      <c r="AF142" s="24" t="str">
        <f t="shared" si="37"/>
        <v/>
      </c>
      <c r="AG142" s="24" t="str">
        <f t="shared" si="38"/>
        <v/>
      </c>
      <c r="AH142" s="102">
        <f t="shared" si="39"/>
        <v>4.4931099999999995E-2</v>
      </c>
      <c r="AI142" s="29">
        <f t="shared" si="40"/>
        <v>428686783.44091856</v>
      </c>
    </row>
    <row r="143" spans="1:35" ht="20.100000000000001" customHeight="1" x14ac:dyDescent="0.25">
      <c r="A143" s="36" t="s">
        <v>394</v>
      </c>
      <c r="B143" s="11" t="s">
        <v>398</v>
      </c>
      <c r="C143" s="20">
        <v>3646728060.0646296</v>
      </c>
      <c r="D143" s="21">
        <v>4291363390.9129529</v>
      </c>
      <c r="E143" s="21">
        <v>5403363917.3095989</v>
      </c>
      <c r="F143" s="21">
        <v>5397121856.3520374</v>
      </c>
      <c r="G143" s="21">
        <v>5718589799.2436562</v>
      </c>
      <c r="H143" s="21">
        <v>6409169889.5089083</v>
      </c>
      <c r="I143" s="21">
        <v>6942209594.5543337</v>
      </c>
      <c r="J143" s="21">
        <v>7667951987.6933041</v>
      </c>
      <c r="K143" s="21">
        <v>8245312136.5654345</v>
      </c>
      <c r="L143" s="22">
        <v>7142951342.4223022</v>
      </c>
      <c r="M143" s="23">
        <f t="shared" si="28"/>
        <v>6086476197.4627171</v>
      </c>
      <c r="N143" s="24">
        <v>3.33406</v>
      </c>
      <c r="O143" s="24">
        <v>4.0209700000000002</v>
      </c>
      <c r="P143" s="24">
        <v>3.6629299999999998</v>
      </c>
      <c r="Q143" s="24">
        <v>4.5260300000000004</v>
      </c>
      <c r="R143" s="24">
        <v>3.73339</v>
      </c>
      <c r="S143" s="24">
        <v>4.2071800000000001</v>
      </c>
      <c r="T143" s="24">
        <v>4.3276700000000003</v>
      </c>
      <c r="U143" s="24">
        <v>4.9087800000000001</v>
      </c>
      <c r="V143" s="24">
        <v>6.7779800000000003</v>
      </c>
      <c r="W143" s="24" t="s">
        <v>450</v>
      </c>
      <c r="X143" s="27">
        <f t="shared" si="29"/>
        <v>3.3340599999999998E-2</v>
      </c>
      <c r="Y143" s="24">
        <f t="shared" si="30"/>
        <v>4.0209700000000001E-2</v>
      </c>
      <c r="Z143" s="24">
        <f t="shared" si="31"/>
        <v>3.6629299999999997E-2</v>
      </c>
      <c r="AA143" s="24">
        <f t="shared" si="32"/>
        <v>4.5260300000000003E-2</v>
      </c>
      <c r="AB143" s="24">
        <f t="shared" si="33"/>
        <v>3.7333900000000003E-2</v>
      </c>
      <c r="AC143" s="24">
        <f t="shared" si="34"/>
        <v>4.2071799999999999E-2</v>
      </c>
      <c r="AD143" s="24">
        <f t="shared" si="35"/>
        <v>4.3276700000000001E-2</v>
      </c>
      <c r="AE143" s="24">
        <f t="shared" si="36"/>
        <v>4.9087800000000001E-2</v>
      </c>
      <c r="AF143" s="24">
        <f t="shared" si="37"/>
        <v>6.7779800000000001E-2</v>
      </c>
      <c r="AG143" s="24" t="str">
        <f t="shared" si="38"/>
        <v/>
      </c>
      <c r="AH143" s="102">
        <f t="shared" si="39"/>
        <v>4.3887766666666668E-2</v>
      </c>
      <c r="AI143" s="29">
        <f t="shared" si="40"/>
        <v>267121847.17646432</v>
      </c>
    </row>
    <row r="144" spans="1:35" ht="20.100000000000001" customHeight="1" x14ac:dyDescent="0.25">
      <c r="A144" s="36" t="s">
        <v>125</v>
      </c>
      <c r="B144" s="11" t="s">
        <v>242</v>
      </c>
      <c r="C144" s="20">
        <v>145429764861.24939</v>
      </c>
      <c r="D144" s="21">
        <v>166451213395.63986</v>
      </c>
      <c r="E144" s="21">
        <v>208064753766.47043</v>
      </c>
      <c r="F144" s="21">
        <v>169481317540.36389</v>
      </c>
      <c r="G144" s="21">
        <v>369062464570.38684</v>
      </c>
      <c r="H144" s="21">
        <v>411743801711.64203</v>
      </c>
      <c r="I144" s="21">
        <v>460953836444.36426</v>
      </c>
      <c r="J144" s="21">
        <v>514966287206.50519</v>
      </c>
      <c r="K144" s="21">
        <v>568498939784.02112</v>
      </c>
      <c r="L144" s="22">
        <v>481066152870.26617</v>
      </c>
      <c r="M144" s="23">
        <f t="shared" si="28"/>
        <v>349571853215.09094</v>
      </c>
      <c r="N144" s="24" t="s">
        <v>450</v>
      </c>
      <c r="O144" s="24" t="s">
        <v>450</v>
      </c>
      <c r="P144" s="24" t="s">
        <v>450</v>
      </c>
      <c r="Q144" s="24" t="s">
        <v>450</v>
      </c>
      <c r="R144" s="24" t="s">
        <v>450</v>
      </c>
      <c r="S144" s="24" t="s">
        <v>450</v>
      </c>
      <c r="T144" s="24" t="s">
        <v>450</v>
      </c>
      <c r="U144" s="24" t="s">
        <v>450</v>
      </c>
      <c r="V144" s="24" t="s">
        <v>450</v>
      </c>
      <c r="W144" s="24" t="s">
        <v>450</v>
      </c>
      <c r="X144" s="27" t="str">
        <f t="shared" si="29"/>
        <v/>
      </c>
      <c r="Y144" s="24" t="str">
        <f t="shared" si="30"/>
        <v/>
      </c>
      <c r="Z144" s="24" t="str">
        <f t="shared" si="31"/>
        <v/>
      </c>
      <c r="AA144" s="24" t="str">
        <f t="shared" si="32"/>
        <v/>
      </c>
      <c r="AB144" s="24" t="str">
        <f t="shared" si="33"/>
        <v/>
      </c>
      <c r="AC144" s="24" t="str">
        <f t="shared" si="34"/>
        <v/>
      </c>
      <c r="AD144" s="24" t="str">
        <f t="shared" si="35"/>
        <v/>
      </c>
      <c r="AE144" s="24" t="str">
        <f t="shared" si="36"/>
        <v/>
      </c>
      <c r="AF144" s="24" t="str">
        <f t="shared" si="37"/>
        <v/>
      </c>
      <c r="AG144" s="24" t="str">
        <f t="shared" si="38"/>
        <v/>
      </c>
      <c r="AH144" s="102" t="str">
        <f t="shared" si="39"/>
        <v/>
      </c>
      <c r="AI144" s="29" t="str">
        <f t="shared" si="40"/>
        <v/>
      </c>
    </row>
    <row r="145" spans="1:35" ht="20.100000000000001" customHeight="1" x14ac:dyDescent="0.25">
      <c r="A145" s="36" t="s">
        <v>203</v>
      </c>
      <c r="B145" s="11" t="s">
        <v>95</v>
      </c>
      <c r="C145" s="20">
        <v>345424664369.35748</v>
      </c>
      <c r="D145" s="21">
        <v>400883873279.08289</v>
      </c>
      <c r="E145" s="21">
        <v>461946808510.63831</v>
      </c>
      <c r="F145" s="21">
        <v>386383919342.27057</v>
      </c>
      <c r="G145" s="21">
        <v>428524701366.59937</v>
      </c>
      <c r="H145" s="21">
        <v>498157406416.1582</v>
      </c>
      <c r="I145" s="21">
        <v>509704856037.81696</v>
      </c>
      <c r="J145" s="21">
        <v>522746212765.95746</v>
      </c>
      <c r="K145" s="21">
        <v>500519016133.29779</v>
      </c>
      <c r="L145" s="22">
        <v>388314890978.60889</v>
      </c>
      <c r="M145" s="23">
        <f t="shared" si="28"/>
        <v>444260634919.9787</v>
      </c>
      <c r="N145" s="24">
        <v>6.3856599999999997</v>
      </c>
      <c r="O145" s="24">
        <v>6.5352699999999997</v>
      </c>
      <c r="P145" s="24">
        <v>6.2893400000000002</v>
      </c>
      <c r="Q145" s="24">
        <v>7.0998200000000002</v>
      </c>
      <c r="R145" s="24">
        <v>6.7499599999999997</v>
      </c>
      <c r="S145" s="24">
        <v>6.4561599999999997</v>
      </c>
      <c r="T145" s="24">
        <v>7.3718300000000001</v>
      </c>
      <c r="U145" s="24" t="s">
        <v>450</v>
      </c>
      <c r="V145" s="24" t="s">
        <v>450</v>
      </c>
      <c r="W145" s="24" t="s">
        <v>450</v>
      </c>
      <c r="X145" s="27">
        <f t="shared" si="29"/>
        <v>6.3856599999999999E-2</v>
      </c>
      <c r="Y145" s="24">
        <f t="shared" si="30"/>
        <v>6.53527E-2</v>
      </c>
      <c r="Z145" s="24">
        <f t="shared" si="31"/>
        <v>6.2893400000000002E-2</v>
      </c>
      <c r="AA145" s="24">
        <f t="shared" si="32"/>
        <v>7.0998199999999997E-2</v>
      </c>
      <c r="AB145" s="24">
        <f t="shared" si="33"/>
        <v>6.7499599999999993E-2</v>
      </c>
      <c r="AC145" s="24">
        <f t="shared" si="34"/>
        <v>6.4561599999999997E-2</v>
      </c>
      <c r="AD145" s="24">
        <f t="shared" si="35"/>
        <v>7.37183E-2</v>
      </c>
      <c r="AE145" s="24" t="str">
        <f t="shared" si="36"/>
        <v/>
      </c>
      <c r="AF145" s="24" t="str">
        <f t="shared" si="37"/>
        <v/>
      </c>
      <c r="AG145" s="24" t="str">
        <f t="shared" si="38"/>
        <v/>
      </c>
      <c r="AH145" s="102">
        <f t="shared" si="39"/>
        <v>6.698291428571429E-2</v>
      </c>
      <c r="AI145" s="29">
        <f t="shared" si="40"/>
        <v>29757872029.361942</v>
      </c>
    </row>
    <row r="146" spans="1:35" ht="20.100000000000001" customHeight="1" x14ac:dyDescent="0.25">
      <c r="A146" s="36" t="s">
        <v>247</v>
      </c>
      <c r="B146" s="11" t="s">
        <v>332</v>
      </c>
      <c r="C146" s="20">
        <v>37215864759.427826</v>
      </c>
      <c r="D146" s="21">
        <v>42085305591.677505</v>
      </c>
      <c r="E146" s="21">
        <v>60905331599.479836</v>
      </c>
      <c r="F146" s="21">
        <v>48388296488.946671</v>
      </c>
      <c r="G146" s="21">
        <v>58641352405.721718</v>
      </c>
      <c r="H146" s="21">
        <v>67937581274.382317</v>
      </c>
      <c r="I146" s="21">
        <v>76341482444.733414</v>
      </c>
      <c r="J146" s="21">
        <v>78182574772.431732</v>
      </c>
      <c r="K146" s="21">
        <v>81796618985.695709</v>
      </c>
      <c r="L146" s="22">
        <v>70254876462.938873</v>
      </c>
      <c r="M146" s="23">
        <f t="shared" si="28"/>
        <v>62174928478.543556</v>
      </c>
      <c r="N146" s="24">
        <v>3.85934</v>
      </c>
      <c r="O146" s="24" t="s">
        <v>450</v>
      </c>
      <c r="P146" s="24" t="s">
        <v>450</v>
      </c>
      <c r="Q146" s="24">
        <v>4.1877500000000003</v>
      </c>
      <c r="R146" s="24" t="s">
        <v>450</v>
      </c>
      <c r="S146" s="24" t="s">
        <v>450</v>
      </c>
      <c r="T146" s="24" t="s">
        <v>450</v>
      </c>
      <c r="U146" s="24" t="s">
        <v>450</v>
      </c>
      <c r="V146" s="24" t="s">
        <v>450</v>
      </c>
      <c r="W146" s="24" t="s">
        <v>450</v>
      </c>
      <c r="X146" s="27">
        <f t="shared" si="29"/>
        <v>3.85934E-2</v>
      </c>
      <c r="Y146" s="24" t="str">
        <f t="shared" si="30"/>
        <v/>
      </c>
      <c r="Z146" s="24" t="str">
        <f t="shared" si="31"/>
        <v/>
      </c>
      <c r="AA146" s="24">
        <f t="shared" si="32"/>
        <v>4.1877500000000005E-2</v>
      </c>
      <c r="AB146" s="24" t="str">
        <f t="shared" si="33"/>
        <v/>
      </c>
      <c r="AC146" s="24" t="str">
        <f t="shared" si="34"/>
        <v/>
      </c>
      <c r="AD146" s="24" t="str">
        <f t="shared" si="35"/>
        <v/>
      </c>
      <c r="AE146" s="24" t="str">
        <f t="shared" si="36"/>
        <v/>
      </c>
      <c r="AF146" s="24" t="str">
        <f t="shared" si="37"/>
        <v/>
      </c>
      <c r="AG146" s="24" t="str">
        <f t="shared" si="38"/>
        <v/>
      </c>
      <c r="AH146" s="102">
        <f t="shared" si="39"/>
        <v>4.0235450000000006E-2</v>
      </c>
      <c r="AI146" s="29">
        <f t="shared" si="40"/>
        <v>2501636226.0520158</v>
      </c>
    </row>
    <row r="147" spans="1:35" ht="20.100000000000001" customHeight="1" x14ac:dyDescent="0.25">
      <c r="A147" s="36" t="s">
        <v>422</v>
      </c>
      <c r="B147" s="11" t="s">
        <v>304</v>
      </c>
      <c r="C147" s="20">
        <v>137264061106.04344</v>
      </c>
      <c r="D147" s="21">
        <v>152385716311.91638</v>
      </c>
      <c r="E147" s="21">
        <v>170077814106.3049</v>
      </c>
      <c r="F147" s="21">
        <v>168152775283.03159</v>
      </c>
      <c r="G147" s="21">
        <v>177406854514.88458</v>
      </c>
      <c r="H147" s="21">
        <v>213755282058.7193</v>
      </c>
      <c r="I147" s="21">
        <v>224646134571.40009</v>
      </c>
      <c r="J147" s="21">
        <v>231149768633.28375</v>
      </c>
      <c r="K147" s="21">
        <v>243382758001.33011</v>
      </c>
      <c r="L147" s="22">
        <v>269971498118.44202</v>
      </c>
      <c r="M147" s="23">
        <f t="shared" si="28"/>
        <v>198819266270.53558</v>
      </c>
      <c r="N147" s="24">
        <v>2.6263800000000002</v>
      </c>
      <c r="O147" s="24">
        <v>2.6352699999999998</v>
      </c>
      <c r="P147" s="24">
        <v>2.7462300000000002</v>
      </c>
      <c r="Q147" s="24">
        <v>2.5907800000000001</v>
      </c>
      <c r="R147" s="24">
        <v>2.28687</v>
      </c>
      <c r="S147" s="24">
        <v>2.2217500000000001</v>
      </c>
      <c r="T147" s="24">
        <v>2.1362800000000002</v>
      </c>
      <c r="U147" s="24">
        <v>2.4934400000000001</v>
      </c>
      <c r="V147" s="24">
        <v>2.45459</v>
      </c>
      <c r="W147" s="24" t="s">
        <v>450</v>
      </c>
      <c r="X147" s="27">
        <f t="shared" si="29"/>
        <v>2.62638E-2</v>
      </c>
      <c r="Y147" s="24">
        <f t="shared" si="30"/>
        <v>2.6352699999999996E-2</v>
      </c>
      <c r="Z147" s="24">
        <f t="shared" si="31"/>
        <v>2.7462300000000002E-2</v>
      </c>
      <c r="AA147" s="24">
        <f t="shared" si="32"/>
        <v>2.5907800000000002E-2</v>
      </c>
      <c r="AB147" s="24">
        <f t="shared" si="33"/>
        <v>2.2868699999999999E-2</v>
      </c>
      <c r="AC147" s="24">
        <f t="shared" si="34"/>
        <v>2.2217500000000001E-2</v>
      </c>
      <c r="AD147" s="24">
        <f t="shared" si="35"/>
        <v>2.1362800000000001E-2</v>
      </c>
      <c r="AE147" s="24">
        <f t="shared" si="36"/>
        <v>2.4934400000000002E-2</v>
      </c>
      <c r="AF147" s="24">
        <f t="shared" si="37"/>
        <v>2.4545899999999999E-2</v>
      </c>
      <c r="AG147" s="24" t="str">
        <f t="shared" si="38"/>
        <v/>
      </c>
      <c r="AH147" s="102">
        <f t="shared" si="39"/>
        <v>2.4657322222222226E-2</v>
      </c>
      <c r="AI147" s="29">
        <f t="shared" si="40"/>
        <v>4902350712.418395</v>
      </c>
    </row>
    <row r="148" spans="1:35" ht="20.100000000000001" customHeight="1" x14ac:dyDescent="0.25">
      <c r="A148" s="36" t="s">
        <v>255</v>
      </c>
      <c r="B148" s="11" t="s">
        <v>194</v>
      </c>
      <c r="C148" s="20">
        <v>194700000</v>
      </c>
      <c r="D148" s="21">
        <v>196000000</v>
      </c>
      <c r="E148" s="21">
        <v>198099999.99999997</v>
      </c>
      <c r="F148" s="21">
        <v>186400000.00000003</v>
      </c>
      <c r="G148" s="21">
        <v>183800000</v>
      </c>
      <c r="H148" s="21">
        <v>199900000.00000003</v>
      </c>
      <c r="I148" s="21">
        <v>214200000</v>
      </c>
      <c r="J148" s="21">
        <v>228700000</v>
      </c>
      <c r="K148" s="21">
        <v>250900000</v>
      </c>
      <c r="L148" s="22">
        <v>287400000</v>
      </c>
      <c r="M148" s="23">
        <f t="shared" si="28"/>
        <v>214010000</v>
      </c>
      <c r="N148" s="24" t="s">
        <v>450</v>
      </c>
      <c r="O148" s="24" t="s">
        <v>450</v>
      </c>
      <c r="P148" s="24" t="s">
        <v>450</v>
      </c>
      <c r="Q148" s="24" t="s">
        <v>450</v>
      </c>
      <c r="R148" s="24" t="s">
        <v>450</v>
      </c>
      <c r="S148" s="24" t="s">
        <v>450</v>
      </c>
      <c r="T148" s="24" t="s">
        <v>450</v>
      </c>
      <c r="U148" s="24" t="s">
        <v>450</v>
      </c>
      <c r="V148" s="24" t="s">
        <v>450</v>
      </c>
      <c r="W148" s="24" t="s">
        <v>450</v>
      </c>
      <c r="X148" s="27" t="str">
        <f t="shared" si="29"/>
        <v/>
      </c>
      <c r="Y148" s="24" t="str">
        <f t="shared" si="30"/>
        <v/>
      </c>
      <c r="Z148" s="24" t="str">
        <f t="shared" si="31"/>
        <v/>
      </c>
      <c r="AA148" s="24" t="str">
        <f t="shared" si="32"/>
        <v/>
      </c>
      <c r="AB148" s="24" t="str">
        <f t="shared" si="33"/>
        <v/>
      </c>
      <c r="AC148" s="24" t="str">
        <f t="shared" si="34"/>
        <v/>
      </c>
      <c r="AD148" s="24" t="str">
        <f t="shared" si="35"/>
        <v/>
      </c>
      <c r="AE148" s="24" t="str">
        <f t="shared" si="36"/>
        <v/>
      </c>
      <c r="AF148" s="24" t="str">
        <f t="shared" si="37"/>
        <v/>
      </c>
      <c r="AG148" s="24" t="str">
        <f t="shared" si="38"/>
        <v/>
      </c>
      <c r="AH148" s="102" t="str">
        <f t="shared" si="39"/>
        <v/>
      </c>
      <c r="AI148" s="29" t="str">
        <f t="shared" si="40"/>
        <v/>
      </c>
    </row>
    <row r="149" spans="1:35" ht="20.100000000000001" customHeight="1" x14ac:dyDescent="0.25">
      <c r="A149" s="36" t="s">
        <v>106</v>
      </c>
      <c r="B149" s="11" t="s">
        <v>135</v>
      </c>
      <c r="C149" s="20">
        <v>18144936600</v>
      </c>
      <c r="D149" s="21">
        <v>20958000000.000004</v>
      </c>
      <c r="E149" s="21">
        <v>24522200000</v>
      </c>
      <c r="F149" s="21">
        <v>26593500000</v>
      </c>
      <c r="G149" s="21">
        <v>28917200000</v>
      </c>
      <c r="H149" s="21">
        <v>34373820500</v>
      </c>
      <c r="I149" s="21">
        <v>39954761200.000008</v>
      </c>
      <c r="J149" s="21">
        <v>44856189500</v>
      </c>
      <c r="K149" s="21">
        <v>49165773100</v>
      </c>
      <c r="L149" s="22">
        <v>52132289700</v>
      </c>
      <c r="M149" s="23">
        <f t="shared" si="28"/>
        <v>33961867060</v>
      </c>
      <c r="N149" s="24" t="s">
        <v>450</v>
      </c>
      <c r="O149" s="24" t="s">
        <v>450</v>
      </c>
      <c r="P149" s="24">
        <v>3.5405500000000001</v>
      </c>
      <c r="Q149" s="24" t="s">
        <v>450</v>
      </c>
      <c r="R149" s="24" t="s">
        <v>450</v>
      </c>
      <c r="S149" s="24">
        <v>3.2934299999999999</v>
      </c>
      <c r="T149" s="24" t="s">
        <v>450</v>
      </c>
      <c r="U149" s="24" t="s">
        <v>450</v>
      </c>
      <c r="V149" s="24" t="s">
        <v>450</v>
      </c>
      <c r="W149" s="24" t="s">
        <v>450</v>
      </c>
      <c r="X149" s="27" t="str">
        <f t="shared" si="29"/>
        <v/>
      </c>
      <c r="Y149" s="24" t="str">
        <f t="shared" si="30"/>
        <v/>
      </c>
      <c r="Z149" s="24">
        <f t="shared" si="31"/>
        <v>3.5405499999999999E-2</v>
      </c>
      <c r="AA149" s="24" t="str">
        <f t="shared" si="32"/>
        <v/>
      </c>
      <c r="AB149" s="24" t="str">
        <f t="shared" si="33"/>
        <v/>
      </c>
      <c r="AC149" s="24">
        <f t="shared" si="34"/>
        <v>3.29343E-2</v>
      </c>
      <c r="AD149" s="24" t="str">
        <f t="shared" si="35"/>
        <v/>
      </c>
      <c r="AE149" s="24" t="str">
        <f t="shared" si="36"/>
        <v/>
      </c>
      <c r="AF149" s="24" t="str">
        <f t="shared" si="37"/>
        <v/>
      </c>
      <c r="AG149" s="24" t="str">
        <f t="shared" si="38"/>
        <v/>
      </c>
      <c r="AH149" s="102">
        <f t="shared" si="39"/>
        <v>3.4169900000000003E-2</v>
      </c>
      <c r="AI149" s="29">
        <f t="shared" si="40"/>
        <v>1160473601.253494</v>
      </c>
    </row>
    <row r="150" spans="1:35" ht="20.100000000000001" customHeight="1" x14ac:dyDescent="0.25">
      <c r="A150" s="36" t="s">
        <v>360</v>
      </c>
      <c r="B150" s="11" t="s">
        <v>365</v>
      </c>
      <c r="C150" s="20">
        <v>5527856839.0748186</v>
      </c>
      <c r="D150" s="21">
        <v>6340673793.5453405</v>
      </c>
      <c r="E150" s="21">
        <v>8000074071.3306913</v>
      </c>
      <c r="F150" s="21">
        <v>8105331929.8755035</v>
      </c>
      <c r="G150" s="21">
        <v>9716103408.9655418</v>
      </c>
      <c r="H150" s="21">
        <v>12873049346.267397</v>
      </c>
      <c r="I150" s="21">
        <v>15391629871.376463</v>
      </c>
      <c r="J150" s="21">
        <v>15413163674.922365</v>
      </c>
      <c r="K150" s="21">
        <v>16928680397.418528</v>
      </c>
      <c r="L150" s="22" t="s">
        <v>450</v>
      </c>
      <c r="M150" s="23">
        <f t="shared" si="28"/>
        <v>10921840370.308517</v>
      </c>
      <c r="N150" s="24" t="s">
        <v>450</v>
      </c>
      <c r="O150" s="24" t="s">
        <v>450</v>
      </c>
      <c r="P150" s="24" t="s">
        <v>450</v>
      </c>
      <c r="Q150" s="24" t="s">
        <v>450</v>
      </c>
      <c r="R150" s="24" t="s">
        <v>450</v>
      </c>
      <c r="S150" s="24" t="s">
        <v>450</v>
      </c>
      <c r="T150" s="24" t="s">
        <v>450</v>
      </c>
      <c r="U150" s="24" t="s">
        <v>450</v>
      </c>
      <c r="V150" s="24" t="s">
        <v>450</v>
      </c>
      <c r="W150" s="24" t="s">
        <v>450</v>
      </c>
      <c r="X150" s="27" t="str">
        <f t="shared" si="29"/>
        <v/>
      </c>
      <c r="Y150" s="24" t="str">
        <f t="shared" si="30"/>
        <v/>
      </c>
      <c r="Z150" s="24" t="str">
        <f t="shared" si="31"/>
        <v/>
      </c>
      <c r="AA150" s="24" t="str">
        <f t="shared" si="32"/>
        <v/>
      </c>
      <c r="AB150" s="24" t="str">
        <f t="shared" si="33"/>
        <v/>
      </c>
      <c r="AC150" s="24" t="str">
        <f t="shared" si="34"/>
        <v/>
      </c>
      <c r="AD150" s="24" t="str">
        <f t="shared" si="35"/>
        <v/>
      </c>
      <c r="AE150" s="24" t="str">
        <f t="shared" si="36"/>
        <v/>
      </c>
      <c r="AF150" s="24" t="str">
        <f t="shared" si="37"/>
        <v/>
      </c>
      <c r="AG150" s="24" t="str">
        <f t="shared" si="38"/>
        <v/>
      </c>
      <c r="AH150" s="102" t="str">
        <f t="shared" si="39"/>
        <v/>
      </c>
      <c r="AI150" s="29" t="str">
        <f t="shared" si="40"/>
        <v/>
      </c>
    </row>
    <row r="151" spans="1:35" ht="20.100000000000001" customHeight="1" x14ac:dyDescent="0.25">
      <c r="A151" s="36" t="s">
        <v>121</v>
      </c>
      <c r="B151" s="11" t="s">
        <v>366</v>
      </c>
      <c r="C151" s="20">
        <v>10646157920.320862</v>
      </c>
      <c r="D151" s="21">
        <v>13794910633.851755</v>
      </c>
      <c r="E151" s="21">
        <v>18504130752.992191</v>
      </c>
      <c r="F151" s="21">
        <v>15929902138.13632</v>
      </c>
      <c r="G151" s="21">
        <v>20030528042.91713</v>
      </c>
      <c r="H151" s="21">
        <v>25071195492.012661</v>
      </c>
      <c r="I151" s="21">
        <v>24611039786.13195</v>
      </c>
      <c r="J151" s="21">
        <v>28965906502.230602</v>
      </c>
      <c r="K151" s="21">
        <v>30881166852.311611</v>
      </c>
      <c r="L151" s="22">
        <v>27622778722.398647</v>
      </c>
      <c r="M151" s="23">
        <f t="shared" si="28"/>
        <v>21605771684.330376</v>
      </c>
      <c r="N151" s="24" t="s">
        <v>450</v>
      </c>
      <c r="O151" s="24">
        <v>3.5460400000000001</v>
      </c>
      <c r="P151" s="24" t="s">
        <v>450</v>
      </c>
      <c r="Q151" s="24" t="s">
        <v>450</v>
      </c>
      <c r="R151" s="24">
        <v>3.7676599999999998</v>
      </c>
      <c r="S151" s="24">
        <v>4.9664299999999999</v>
      </c>
      <c r="T151" s="24">
        <v>4.9630400000000003</v>
      </c>
      <c r="U151" s="24" t="s">
        <v>450</v>
      </c>
      <c r="V151" s="24" t="s">
        <v>450</v>
      </c>
      <c r="W151" s="24" t="s">
        <v>450</v>
      </c>
      <c r="X151" s="27" t="str">
        <f t="shared" si="29"/>
        <v/>
      </c>
      <c r="Y151" s="24">
        <f t="shared" si="30"/>
        <v>3.5460400000000003E-2</v>
      </c>
      <c r="Z151" s="24" t="str">
        <f t="shared" si="31"/>
        <v/>
      </c>
      <c r="AA151" s="24" t="str">
        <f t="shared" si="32"/>
        <v/>
      </c>
      <c r="AB151" s="24">
        <f t="shared" si="33"/>
        <v>3.7676599999999998E-2</v>
      </c>
      <c r="AC151" s="24">
        <f t="shared" si="34"/>
        <v>4.9664300000000002E-2</v>
      </c>
      <c r="AD151" s="24">
        <f t="shared" si="35"/>
        <v>4.9630400000000005E-2</v>
      </c>
      <c r="AE151" s="24" t="str">
        <f t="shared" si="36"/>
        <v/>
      </c>
      <c r="AF151" s="24" t="str">
        <f t="shared" si="37"/>
        <v/>
      </c>
      <c r="AG151" s="24" t="str">
        <f t="shared" si="38"/>
        <v/>
      </c>
      <c r="AH151" s="102">
        <f t="shared" si="39"/>
        <v>4.3107925000000005E-2</v>
      </c>
      <c r="AI151" s="29">
        <f t="shared" si="40"/>
        <v>931379985.33523762</v>
      </c>
    </row>
    <row r="152" spans="1:35" ht="20.100000000000001" customHeight="1" x14ac:dyDescent="0.25">
      <c r="A152" s="36" t="s">
        <v>49</v>
      </c>
      <c r="B152" s="11" t="s">
        <v>76</v>
      </c>
      <c r="C152" s="20">
        <v>87862091339.400238</v>
      </c>
      <c r="D152" s="21">
        <v>102170980824.5446</v>
      </c>
      <c r="E152" s="21">
        <v>121572308718.61613</v>
      </c>
      <c r="F152" s="21">
        <v>121192332201.43948</v>
      </c>
      <c r="G152" s="21">
        <v>148521818488.74939</v>
      </c>
      <c r="H152" s="21">
        <v>170574733563.4614</v>
      </c>
      <c r="I152" s="21">
        <v>192703386156.04684</v>
      </c>
      <c r="J152" s="21">
        <v>202028936209.36774</v>
      </c>
      <c r="K152" s="21">
        <v>202855201908.12335</v>
      </c>
      <c r="L152" s="22">
        <v>192083721355.06442</v>
      </c>
      <c r="M152" s="23">
        <f t="shared" si="28"/>
        <v>154156551076.48138</v>
      </c>
      <c r="N152" s="24">
        <v>2.67639</v>
      </c>
      <c r="O152" s="24">
        <v>2.6294</v>
      </c>
      <c r="P152" s="24">
        <v>2.8436400000000002</v>
      </c>
      <c r="Q152" s="24">
        <v>3.1303700000000001</v>
      </c>
      <c r="R152" s="24">
        <v>2.8474200000000001</v>
      </c>
      <c r="S152" s="24">
        <v>2.68161</v>
      </c>
      <c r="T152" s="24">
        <v>2.9216799999999998</v>
      </c>
      <c r="U152" s="24">
        <v>3.2768799999999998</v>
      </c>
      <c r="V152" s="24">
        <v>3.657</v>
      </c>
      <c r="W152" s="24" t="s">
        <v>450</v>
      </c>
      <c r="X152" s="27">
        <f t="shared" si="29"/>
        <v>2.67639E-2</v>
      </c>
      <c r="Y152" s="24">
        <f t="shared" si="30"/>
        <v>2.6293999999999998E-2</v>
      </c>
      <c r="Z152" s="24">
        <f t="shared" si="31"/>
        <v>2.8436400000000001E-2</v>
      </c>
      <c r="AA152" s="24">
        <f t="shared" si="32"/>
        <v>3.1303700000000004E-2</v>
      </c>
      <c r="AB152" s="24">
        <f t="shared" si="33"/>
        <v>2.8474200000000002E-2</v>
      </c>
      <c r="AC152" s="24">
        <f t="shared" si="34"/>
        <v>2.6816099999999999E-2</v>
      </c>
      <c r="AD152" s="24">
        <f t="shared" si="35"/>
        <v>2.9216799999999998E-2</v>
      </c>
      <c r="AE152" s="24">
        <f t="shared" si="36"/>
        <v>3.2768800000000001E-2</v>
      </c>
      <c r="AF152" s="24">
        <f t="shared" si="37"/>
        <v>3.6569999999999998E-2</v>
      </c>
      <c r="AG152" s="24" t="str">
        <f t="shared" si="38"/>
        <v/>
      </c>
      <c r="AH152" s="102">
        <f t="shared" si="39"/>
        <v>2.96271E-2</v>
      </c>
      <c r="AI152" s="29">
        <f t="shared" si="40"/>
        <v>4567211554.3980217</v>
      </c>
    </row>
    <row r="153" spans="1:35" ht="20.100000000000001" customHeight="1" x14ac:dyDescent="0.25">
      <c r="A153" s="36" t="s">
        <v>309</v>
      </c>
      <c r="B153" s="11" t="s">
        <v>224</v>
      </c>
      <c r="C153" s="20">
        <v>122210719245.90221</v>
      </c>
      <c r="D153" s="21">
        <v>149359920005.89401</v>
      </c>
      <c r="E153" s="21">
        <v>174195135053.12106</v>
      </c>
      <c r="F153" s="21">
        <v>168334599538.16824</v>
      </c>
      <c r="G153" s="21">
        <v>199590774784.58072</v>
      </c>
      <c r="H153" s="21">
        <v>224143083706.77698</v>
      </c>
      <c r="I153" s="21">
        <v>250092093547.53156</v>
      </c>
      <c r="J153" s="21">
        <v>271927428132.55371</v>
      </c>
      <c r="K153" s="21">
        <v>284777093019.06512</v>
      </c>
      <c r="L153" s="22">
        <v>291965336390.94958</v>
      </c>
      <c r="M153" s="23">
        <f t="shared" si="28"/>
        <v>213659618342.45428</v>
      </c>
      <c r="N153" s="24">
        <v>2.5338099999999999</v>
      </c>
      <c r="O153" s="24">
        <v>2.5953400000000002</v>
      </c>
      <c r="P153" s="24">
        <v>2.6929799999999999</v>
      </c>
      <c r="Q153" s="24">
        <v>2.6529500000000001</v>
      </c>
      <c r="R153" s="24" t="s">
        <v>450</v>
      </c>
      <c r="S153" s="24" t="s">
        <v>450</v>
      </c>
      <c r="T153" s="24" t="s">
        <v>450</v>
      </c>
      <c r="U153" s="24">
        <v>3.41</v>
      </c>
      <c r="V153" s="24" t="s">
        <v>450</v>
      </c>
      <c r="W153" s="24" t="s">
        <v>450</v>
      </c>
      <c r="X153" s="27">
        <f t="shared" si="29"/>
        <v>2.5338099999999999E-2</v>
      </c>
      <c r="Y153" s="24">
        <f t="shared" si="30"/>
        <v>2.5953400000000001E-2</v>
      </c>
      <c r="Z153" s="24">
        <f t="shared" si="31"/>
        <v>2.69298E-2</v>
      </c>
      <c r="AA153" s="24">
        <f t="shared" si="32"/>
        <v>2.6529500000000001E-2</v>
      </c>
      <c r="AB153" s="24" t="str">
        <f t="shared" si="33"/>
        <v/>
      </c>
      <c r="AC153" s="24" t="str">
        <f t="shared" si="34"/>
        <v/>
      </c>
      <c r="AD153" s="24" t="str">
        <f t="shared" si="35"/>
        <v/>
      </c>
      <c r="AE153" s="24">
        <f t="shared" si="36"/>
        <v>3.4099999999999998E-2</v>
      </c>
      <c r="AF153" s="24" t="str">
        <f t="shared" si="37"/>
        <v/>
      </c>
      <c r="AG153" s="24" t="str">
        <f t="shared" si="38"/>
        <v/>
      </c>
      <c r="AH153" s="102">
        <f t="shared" si="39"/>
        <v>2.7770159999999999E-2</v>
      </c>
      <c r="AI153" s="29">
        <f t="shared" si="40"/>
        <v>5933361786.9088898</v>
      </c>
    </row>
    <row r="154" spans="1:35" ht="20.100000000000001" customHeight="1" x14ac:dyDescent="0.25">
      <c r="A154" s="36" t="s">
        <v>297</v>
      </c>
      <c r="B154" s="11" t="s">
        <v>84</v>
      </c>
      <c r="C154" s="20">
        <v>343261472028.87341</v>
      </c>
      <c r="D154" s="21">
        <v>428762961089.63477</v>
      </c>
      <c r="E154" s="21">
        <v>530185123692.51196</v>
      </c>
      <c r="F154" s="21">
        <v>436476394987.34015</v>
      </c>
      <c r="G154" s="21">
        <v>479242529764.86584</v>
      </c>
      <c r="H154" s="21">
        <v>528742068313.75726</v>
      </c>
      <c r="I154" s="21">
        <v>500227851988.33105</v>
      </c>
      <c r="J154" s="21">
        <v>524059039422.89447</v>
      </c>
      <c r="K154" s="21">
        <v>544982089079.09332</v>
      </c>
      <c r="L154" s="22">
        <v>474783393022.94739</v>
      </c>
      <c r="M154" s="23">
        <f t="shared" si="28"/>
        <v>479072292339.02502</v>
      </c>
      <c r="N154" s="24">
        <v>5.2282900000000003</v>
      </c>
      <c r="O154" s="24">
        <v>4.8717600000000001</v>
      </c>
      <c r="P154" s="24">
        <v>5.0749599999999999</v>
      </c>
      <c r="Q154" s="24">
        <v>5.02705</v>
      </c>
      <c r="R154" s="24">
        <v>5.0964400000000003</v>
      </c>
      <c r="S154" s="24">
        <v>4.8612099999999998</v>
      </c>
      <c r="T154" s="24" t="s">
        <v>450</v>
      </c>
      <c r="U154" s="24" t="s">
        <v>450</v>
      </c>
      <c r="V154" s="24" t="s">
        <v>450</v>
      </c>
      <c r="W154" s="24" t="s">
        <v>450</v>
      </c>
      <c r="X154" s="27">
        <f t="shared" si="29"/>
        <v>5.22829E-2</v>
      </c>
      <c r="Y154" s="24">
        <f t="shared" si="30"/>
        <v>4.87176E-2</v>
      </c>
      <c r="Z154" s="24">
        <f t="shared" si="31"/>
        <v>5.0749599999999999E-2</v>
      </c>
      <c r="AA154" s="24">
        <f t="shared" si="32"/>
        <v>5.0270500000000003E-2</v>
      </c>
      <c r="AB154" s="24">
        <f t="shared" si="33"/>
        <v>5.09644E-2</v>
      </c>
      <c r="AC154" s="24">
        <f t="shared" si="34"/>
        <v>4.8612099999999998E-2</v>
      </c>
      <c r="AD154" s="24" t="str">
        <f t="shared" si="35"/>
        <v/>
      </c>
      <c r="AE154" s="24" t="str">
        <f t="shared" si="36"/>
        <v/>
      </c>
      <c r="AF154" s="24" t="str">
        <f t="shared" si="37"/>
        <v/>
      </c>
      <c r="AG154" s="24" t="str">
        <f t="shared" si="38"/>
        <v/>
      </c>
      <c r="AH154" s="102">
        <f t="shared" si="39"/>
        <v>5.0266183333333332E-2</v>
      </c>
      <c r="AI154" s="29">
        <f t="shared" si="40"/>
        <v>24081135676.633694</v>
      </c>
    </row>
    <row r="155" spans="1:35" ht="20.100000000000001" customHeight="1" x14ac:dyDescent="0.25">
      <c r="A155" s="36" t="s">
        <v>88</v>
      </c>
      <c r="B155" s="11" t="s">
        <v>119</v>
      </c>
      <c r="C155" s="20">
        <v>208566948939.90717</v>
      </c>
      <c r="D155" s="21">
        <v>240169336162.05856</v>
      </c>
      <c r="E155" s="21">
        <v>262007590449.68509</v>
      </c>
      <c r="F155" s="21">
        <v>243745748819.11642</v>
      </c>
      <c r="G155" s="21">
        <v>238317631788.07947</v>
      </c>
      <c r="H155" s="21">
        <v>244879869335.5574</v>
      </c>
      <c r="I155" s="21">
        <v>216368178659.4465</v>
      </c>
      <c r="J155" s="21">
        <v>226073492966.49509</v>
      </c>
      <c r="K155" s="21">
        <v>230116913840.32092</v>
      </c>
      <c r="L155" s="22">
        <v>198931394033.49231</v>
      </c>
      <c r="M155" s="23">
        <f t="shared" si="28"/>
        <v>230917710499.41586</v>
      </c>
      <c r="N155" s="24">
        <v>4.9080199999999996</v>
      </c>
      <c r="O155" s="24">
        <v>4.9219099999999996</v>
      </c>
      <c r="P155" s="24">
        <v>4.7021300000000004</v>
      </c>
      <c r="Q155" s="24">
        <v>5.5621400000000003</v>
      </c>
      <c r="R155" s="24">
        <v>5.4028900000000002</v>
      </c>
      <c r="S155" s="24">
        <v>5.1212900000000001</v>
      </c>
      <c r="T155" s="24" t="s">
        <v>450</v>
      </c>
      <c r="U155" s="24" t="s">
        <v>450</v>
      </c>
      <c r="V155" s="24" t="s">
        <v>450</v>
      </c>
      <c r="W155" s="24" t="s">
        <v>450</v>
      </c>
      <c r="X155" s="27">
        <f t="shared" si="29"/>
        <v>4.9080199999999997E-2</v>
      </c>
      <c r="Y155" s="24">
        <f t="shared" si="30"/>
        <v>4.9219099999999995E-2</v>
      </c>
      <c r="Z155" s="24">
        <f t="shared" si="31"/>
        <v>4.7021300000000002E-2</v>
      </c>
      <c r="AA155" s="24">
        <f t="shared" si="32"/>
        <v>5.5621400000000001E-2</v>
      </c>
      <c r="AB155" s="24">
        <f t="shared" si="33"/>
        <v>5.4028900000000005E-2</v>
      </c>
      <c r="AC155" s="24">
        <f t="shared" si="34"/>
        <v>5.1212899999999999E-2</v>
      </c>
      <c r="AD155" s="24" t="str">
        <f t="shared" si="35"/>
        <v/>
      </c>
      <c r="AE155" s="24" t="str">
        <f t="shared" si="36"/>
        <v/>
      </c>
      <c r="AF155" s="24" t="str">
        <f t="shared" si="37"/>
        <v/>
      </c>
      <c r="AG155" s="24" t="str">
        <f t="shared" si="38"/>
        <v/>
      </c>
      <c r="AH155" s="102">
        <f t="shared" si="39"/>
        <v>5.1030633333333332E-2</v>
      </c>
      <c r="AI155" s="29">
        <f t="shared" si="40"/>
        <v>11783877014.668507</v>
      </c>
    </row>
    <row r="156" spans="1:35" ht="20.100000000000001" customHeight="1" x14ac:dyDescent="0.25">
      <c r="A156" s="36" t="s">
        <v>105</v>
      </c>
      <c r="B156" s="11" t="s">
        <v>77</v>
      </c>
      <c r="C156" s="20">
        <v>87276164364.638794</v>
      </c>
      <c r="D156" s="21">
        <v>89524131617.190903</v>
      </c>
      <c r="E156" s="21">
        <v>93639316000</v>
      </c>
      <c r="F156" s="21">
        <v>96385638000</v>
      </c>
      <c r="G156" s="21">
        <v>98381268000</v>
      </c>
      <c r="H156" s="21">
        <v>100351670000</v>
      </c>
      <c r="I156" s="21">
        <v>101080738000</v>
      </c>
      <c r="J156" s="21">
        <v>103134778000</v>
      </c>
      <c r="K156" s="21" t="s">
        <v>450</v>
      </c>
      <c r="L156" s="22" t="s">
        <v>450</v>
      </c>
      <c r="M156" s="23">
        <f t="shared" si="28"/>
        <v>96221712997.728714</v>
      </c>
      <c r="N156" s="24" t="s">
        <v>450</v>
      </c>
      <c r="O156" s="24" t="s">
        <v>450</v>
      </c>
      <c r="P156" s="24" t="s">
        <v>450</v>
      </c>
      <c r="Q156" s="24" t="s">
        <v>450</v>
      </c>
      <c r="R156" s="24" t="s">
        <v>450</v>
      </c>
      <c r="S156" s="24" t="s">
        <v>450</v>
      </c>
      <c r="T156" s="24" t="s">
        <v>450</v>
      </c>
      <c r="U156" s="24">
        <v>6.3824199999999998</v>
      </c>
      <c r="V156" s="24" t="s">
        <v>450</v>
      </c>
      <c r="W156" s="24" t="s">
        <v>450</v>
      </c>
      <c r="X156" s="27" t="str">
        <f t="shared" si="29"/>
        <v/>
      </c>
      <c r="Y156" s="24" t="str">
        <f t="shared" si="30"/>
        <v/>
      </c>
      <c r="Z156" s="24" t="str">
        <f t="shared" si="31"/>
        <v/>
      </c>
      <c r="AA156" s="24" t="str">
        <f t="shared" si="32"/>
        <v/>
      </c>
      <c r="AB156" s="24" t="str">
        <f t="shared" si="33"/>
        <v/>
      </c>
      <c r="AC156" s="24" t="str">
        <f t="shared" si="34"/>
        <v/>
      </c>
      <c r="AD156" s="24" t="str">
        <f t="shared" si="35"/>
        <v/>
      </c>
      <c r="AE156" s="24">
        <f t="shared" si="36"/>
        <v>6.3824199999999998E-2</v>
      </c>
      <c r="AF156" s="24" t="str">
        <f t="shared" si="37"/>
        <v/>
      </c>
      <c r="AG156" s="24" t="str">
        <f t="shared" si="38"/>
        <v/>
      </c>
      <c r="AH156" s="102">
        <f t="shared" si="39"/>
        <v>6.3824199999999998E-2</v>
      </c>
      <c r="AI156" s="29">
        <f t="shared" si="40"/>
        <v>6141273854.7096367</v>
      </c>
    </row>
    <row r="157" spans="1:35" ht="20.100000000000001" customHeight="1" x14ac:dyDescent="0.25">
      <c r="A157" s="36" t="s">
        <v>261</v>
      </c>
      <c r="B157" s="11" t="s">
        <v>259</v>
      </c>
      <c r="C157" s="20">
        <v>60882142857.142845</v>
      </c>
      <c r="D157" s="21">
        <v>79712087912.087906</v>
      </c>
      <c r="E157" s="21">
        <v>115270054945.05495</v>
      </c>
      <c r="F157" s="21">
        <v>97798351648.351624</v>
      </c>
      <c r="G157" s="21">
        <v>125122306346.15385</v>
      </c>
      <c r="H157" s="21">
        <v>169804735989.01096</v>
      </c>
      <c r="I157" s="21">
        <v>190289835164.83514</v>
      </c>
      <c r="J157" s="21">
        <v>201885439560.43954</v>
      </c>
      <c r="K157" s="21">
        <v>210109340659.34064</v>
      </c>
      <c r="L157" s="22">
        <v>166907692307.69229</v>
      </c>
      <c r="M157" s="23">
        <f t="shared" si="28"/>
        <v>141778198739.01099</v>
      </c>
      <c r="N157" s="24">
        <v>2.7048700000000001</v>
      </c>
      <c r="O157" s="24">
        <v>2.4544600000000001</v>
      </c>
      <c r="P157" s="24">
        <v>4.2275499999999999</v>
      </c>
      <c r="Q157" s="24">
        <v>3.4131499999999999</v>
      </c>
      <c r="R157" s="24">
        <v>4.5396599999999996</v>
      </c>
      <c r="S157" s="24">
        <v>4.0122400000000003</v>
      </c>
      <c r="T157" s="24">
        <v>3.4655200000000002</v>
      </c>
      <c r="U157" s="24">
        <v>4.0071199999999996</v>
      </c>
      <c r="V157" s="24">
        <v>3.5253899999999998</v>
      </c>
      <c r="W157" s="24" t="s">
        <v>450</v>
      </c>
      <c r="X157" s="27">
        <f t="shared" si="29"/>
        <v>2.7048700000000002E-2</v>
      </c>
      <c r="Y157" s="24">
        <f t="shared" si="30"/>
        <v>2.45446E-2</v>
      </c>
      <c r="Z157" s="24">
        <f t="shared" si="31"/>
        <v>4.2275500000000001E-2</v>
      </c>
      <c r="AA157" s="24">
        <f t="shared" si="32"/>
        <v>3.4131500000000002E-2</v>
      </c>
      <c r="AB157" s="24">
        <f t="shared" si="33"/>
        <v>4.5396599999999995E-2</v>
      </c>
      <c r="AC157" s="24">
        <f t="shared" si="34"/>
        <v>4.0122400000000003E-2</v>
      </c>
      <c r="AD157" s="24">
        <f t="shared" si="35"/>
        <v>3.4655200000000004E-2</v>
      </c>
      <c r="AE157" s="24">
        <f t="shared" si="36"/>
        <v>4.0071199999999994E-2</v>
      </c>
      <c r="AF157" s="24">
        <f t="shared" si="37"/>
        <v>3.5253899999999998E-2</v>
      </c>
      <c r="AG157" s="24" t="str">
        <f t="shared" si="38"/>
        <v/>
      </c>
      <c r="AH157" s="102">
        <f t="shared" si="39"/>
        <v>3.5944400000000001E-2</v>
      </c>
      <c r="AI157" s="29">
        <f t="shared" si="40"/>
        <v>5096132286.7545071</v>
      </c>
    </row>
    <row r="158" spans="1:35" ht="20.100000000000001" customHeight="1" x14ac:dyDescent="0.25">
      <c r="A158" s="36" t="s">
        <v>317</v>
      </c>
      <c r="B158" s="11" t="s">
        <v>109</v>
      </c>
      <c r="C158" s="20">
        <v>123533036667.85332</v>
      </c>
      <c r="D158" s="21">
        <v>171536685395.5625</v>
      </c>
      <c r="E158" s="21">
        <v>208181626900.63123</v>
      </c>
      <c r="F158" s="21">
        <v>167422949529.40018</v>
      </c>
      <c r="G158" s="21">
        <v>167998080493.40756</v>
      </c>
      <c r="H158" s="21">
        <v>185362855081.02081</v>
      </c>
      <c r="I158" s="21">
        <v>171664638717.49039</v>
      </c>
      <c r="J158" s="21">
        <v>191549024910.60428</v>
      </c>
      <c r="K158" s="21">
        <v>199324435686.134</v>
      </c>
      <c r="L158" s="22">
        <v>177954489851.96097</v>
      </c>
      <c r="M158" s="23">
        <f t="shared" si="28"/>
        <v>176452782323.40656</v>
      </c>
      <c r="N158" s="24" t="s">
        <v>450</v>
      </c>
      <c r="O158" s="24">
        <v>4.2461399999999996</v>
      </c>
      <c r="P158" s="24" t="s">
        <v>450</v>
      </c>
      <c r="Q158" s="24">
        <v>4.2397499999999999</v>
      </c>
      <c r="R158" s="24">
        <v>3.5257700000000001</v>
      </c>
      <c r="S158" s="24">
        <v>3.0733700000000002</v>
      </c>
      <c r="T158" s="24">
        <v>2.9855</v>
      </c>
      <c r="U158" s="24" t="s">
        <v>450</v>
      </c>
      <c r="V158" s="24" t="s">
        <v>450</v>
      </c>
      <c r="W158" s="24" t="s">
        <v>450</v>
      </c>
      <c r="X158" s="27" t="str">
        <f t="shared" si="29"/>
        <v/>
      </c>
      <c r="Y158" s="24">
        <f t="shared" si="30"/>
        <v>4.2461399999999996E-2</v>
      </c>
      <c r="Z158" s="24" t="str">
        <f t="shared" si="31"/>
        <v/>
      </c>
      <c r="AA158" s="24">
        <f t="shared" si="32"/>
        <v>4.2397499999999998E-2</v>
      </c>
      <c r="AB158" s="24">
        <f t="shared" si="33"/>
        <v>3.5257700000000003E-2</v>
      </c>
      <c r="AC158" s="24">
        <f t="shared" si="34"/>
        <v>3.0733700000000003E-2</v>
      </c>
      <c r="AD158" s="24">
        <f t="shared" si="35"/>
        <v>2.9855E-2</v>
      </c>
      <c r="AE158" s="24" t="str">
        <f t="shared" si="36"/>
        <v/>
      </c>
      <c r="AF158" s="24" t="str">
        <f t="shared" si="37"/>
        <v/>
      </c>
      <c r="AG158" s="24" t="str">
        <f t="shared" si="38"/>
        <v/>
      </c>
      <c r="AH158" s="102">
        <f t="shared" si="39"/>
        <v>3.6141059999999996E-2</v>
      </c>
      <c r="AI158" s="29">
        <f t="shared" si="40"/>
        <v>6377190593.1171751</v>
      </c>
    </row>
    <row r="159" spans="1:35" ht="20.100000000000001" customHeight="1" x14ac:dyDescent="0.25">
      <c r="A159" s="36" t="s">
        <v>6</v>
      </c>
      <c r="B159" s="11" t="s">
        <v>14</v>
      </c>
      <c r="C159" s="20">
        <v>989930542278.69519</v>
      </c>
      <c r="D159" s="21">
        <v>1299705764823.6177</v>
      </c>
      <c r="E159" s="21">
        <v>1660846387624.7842</v>
      </c>
      <c r="F159" s="21">
        <v>1222644282201.8625</v>
      </c>
      <c r="G159" s="21">
        <v>1524917468442.0066</v>
      </c>
      <c r="H159" s="21">
        <v>2031771419408.9641</v>
      </c>
      <c r="I159" s="21">
        <v>2170145829223.9248</v>
      </c>
      <c r="J159" s="21">
        <v>2230628062254.4146</v>
      </c>
      <c r="K159" s="21">
        <v>2030972571014.2737</v>
      </c>
      <c r="L159" s="22">
        <v>1326015096948.1946</v>
      </c>
      <c r="M159" s="23">
        <f t="shared" si="28"/>
        <v>1648757742422.0737</v>
      </c>
      <c r="N159" s="24">
        <v>3.86626</v>
      </c>
      <c r="O159" s="24" t="s">
        <v>450</v>
      </c>
      <c r="P159" s="24">
        <v>4.10175</v>
      </c>
      <c r="Q159" s="24" t="s">
        <v>450</v>
      </c>
      <c r="R159" s="24" t="s">
        <v>450</v>
      </c>
      <c r="S159" s="24" t="s">
        <v>450</v>
      </c>
      <c r="T159" s="24">
        <v>4.1546700000000003</v>
      </c>
      <c r="U159" s="24" t="s">
        <v>450</v>
      </c>
      <c r="V159" s="24" t="s">
        <v>450</v>
      </c>
      <c r="W159" s="24" t="s">
        <v>450</v>
      </c>
      <c r="X159" s="27">
        <f t="shared" si="29"/>
        <v>3.8662599999999998E-2</v>
      </c>
      <c r="Y159" s="24" t="str">
        <f t="shared" si="30"/>
        <v/>
      </c>
      <c r="Z159" s="24">
        <f t="shared" si="31"/>
        <v>4.1017499999999998E-2</v>
      </c>
      <c r="AA159" s="24" t="str">
        <f t="shared" si="32"/>
        <v/>
      </c>
      <c r="AB159" s="24" t="str">
        <f t="shared" si="33"/>
        <v/>
      </c>
      <c r="AC159" s="24" t="str">
        <f t="shared" si="34"/>
        <v/>
      </c>
      <c r="AD159" s="24">
        <f t="shared" si="35"/>
        <v>4.1546700000000006E-2</v>
      </c>
      <c r="AE159" s="24" t="str">
        <f t="shared" si="36"/>
        <v/>
      </c>
      <c r="AF159" s="24" t="str">
        <f t="shared" si="37"/>
        <v/>
      </c>
      <c r="AG159" s="24" t="str">
        <f t="shared" si="38"/>
        <v/>
      </c>
      <c r="AH159" s="102">
        <f t="shared" si="39"/>
        <v>4.0408933333333334E-2</v>
      </c>
      <c r="AI159" s="29">
        <f t="shared" si="40"/>
        <v>66624541696.350754</v>
      </c>
    </row>
    <row r="160" spans="1:35" ht="20.100000000000001" customHeight="1" x14ac:dyDescent="0.25">
      <c r="A160" s="36" t="s">
        <v>280</v>
      </c>
      <c r="B160" s="11" t="s">
        <v>412</v>
      </c>
      <c r="C160" s="20">
        <v>3110328010.9144239</v>
      </c>
      <c r="D160" s="21">
        <v>3775447705.9355884</v>
      </c>
      <c r="E160" s="21">
        <v>4796573531.2162209</v>
      </c>
      <c r="F160" s="21">
        <v>5308990459.4784307</v>
      </c>
      <c r="G160" s="21">
        <v>5698548987.88591</v>
      </c>
      <c r="H160" s="21">
        <v>6406727230.1732531</v>
      </c>
      <c r="I160" s="21">
        <v>7219657132.2154446</v>
      </c>
      <c r="J160" s="21">
        <v>7522006198.2320814</v>
      </c>
      <c r="K160" s="21">
        <v>7912161659.761797</v>
      </c>
      <c r="L160" s="22">
        <v>8095980013.7341776</v>
      </c>
      <c r="M160" s="23">
        <f t="shared" si="28"/>
        <v>5984642092.9547319</v>
      </c>
      <c r="N160" s="24" t="s">
        <v>450</v>
      </c>
      <c r="O160" s="24">
        <v>4.2964599999999997</v>
      </c>
      <c r="P160" s="24">
        <v>3.782</v>
      </c>
      <c r="Q160" s="24" t="s">
        <v>450</v>
      </c>
      <c r="R160" s="24">
        <v>4.9501099999999996</v>
      </c>
      <c r="S160" s="24">
        <v>4.7113100000000001</v>
      </c>
      <c r="T160" s="24">
        <v>4.75101</v>
      </c>
      <c r="U160" s="24">
        <v>5.0279499999999997</v>
      </c>
      <c r="V160" s="24" t="s">
        <v>450</v>
      </c>
      <c r="W160" s="24" t="s">
        <v>450</v>
      </c>
      <c r="X160" s="27" t="str">
        <f t="shared" si="29"/>
        <v/>
      </c>
      <c r="Y160" s="24">
        <f t="shared" si="30"/>
        <v>4.2964599999999999E-2</v>
      </c>
      <c r="Z160" s="24">
        <f t="shared" si="31"/>
        <v>3.7819999999999999E-2</v>
      </c>
      <c r="AA160" s="24" t="str">
        <f t="shared" si="32"/>
        <v/>
      </c>
      <c r="AB160" s="24">
        <f t="shared" si="33"/>
        <v>4.9501099999999992E-2</v>
      </c>
      <c r="AC160" s="24">
        <f t="shared" si="34"/>
        <v>4.7113099999999998E-2</v>
      </c>
      <c r="AD160" s="24">
        <f t="shared" si="35"/>
        <v>4.75101E-2</v>
      </c>
      <c r="AE160" s="24">
        <f t="shared" si="36"/>
        <v>5.0279499999999998E-2</v>
      </c>
      <c r="AF160" s="24" t="str">
        <f t="shared" si="37"/>
        <v/>
      </c>
      <c r="AG160" s="24" t="str">
        <f t="shared" si="38"/>
        <v/>
      </c>
      <c r="AH160" s="102">
        <f t="shared" si="39"/>
        <v>4.5864733333333331E-2</v>
      </c>
      <c r="AI160" s="29">
        <f t="shared" si="40"/>
        <v>274484013.68881065</v>
      </c>
    </row>
    <row r="161" spans="1:35" ht="20.100000000000001" customHeight="1" x14ac:dyDescent="0.25">
      <c r="A161" s="36" t="s">
        <v>356</v>
      </c>
      <c r="B161" s="11" t="s">
        <v>288</v>
      </c>
      <c r="C161" s="20">
        <v>505832439.82297701</v>
      </c>
      <c r="D161" s="21">
        <v>570469196.66743088</v>
      </c>
      <c r="E161" s="21">
        <v>619260721.57930565</v>
      </c>
      <c r="F161" s="21">
        <v>586153251.79434597</v>
      </c>
      <c r="G161" s="21">
        <v>656789149.59552455</v>
      </c>
      <c r="H161" s="21">
        <v>762098381.87702274</v>
      </c>
      <c r="I161" s="21">
        <v>804209309.42721283</v>
      </c>
      <c r="J161" s="21">
        <v>795753602.49253523</v>
      </c>
      <c r="K161" s="21">
        <v>800418989.62175143</v>
      </c>
      <c r="L161" s="22">
        <v>761037916.35753047</v>
      </c>
      <c r="M161" s="23">
        <f t="shared" si="28"/>
        <v>686202295.92356372</v>
      </c>
      <c r="N161" s="24" t="s">
        <v>450</v>
      </c>
      <c r="O161" s="24" t="s">
        <v>450</v>
      </c>
      <c r="P161" s="24">
        <v>5.1442100000000002</v>
      </c>
      <c r="Q161" s="24" t="s">
        <v>450</v>
      </c>
      <c r="R161" s="24" t="s">
        <v>450</v>
      </c>
      <c r="S161" s="24" t="s">
        <v>450</v>
      </c>
      <c r="T161" s="24" t="s">
        <v>450</v>
      </c>
      <c r="U161" s="24" t="s">
        <v>450</v>
      </c>
      <c r="V161" s="24" t="s">
        <v>450</v>
      </c>
      <c r="W161" s="24" t="s">
        <v>450</v>
      </c>
      <c r="X161" s="27" t="str">
        <f t="shared" si="29"/>
        <v/>
      </c>
      <c r="Y161" s="24" t="str">
        <f t="shared" si="30"/>
        <v/>
      </c>
      <c r="Z161" s="24">
        <f t="shared" si="31"/>
        <v>5.1442100000000004E-2</v>
      </c>
      <c r="AA161" s="24" t="str">
        <f t="shared" si="32"/>
        <v/>
      </c>
      <c r="AB161" s="24" t="str">
        <f t="shared" si="33"/>
        <v/>
      </c>
      <c r="AC161" s="24" t="str">
        <f t="shared" si="34"/>
        <v/>
      </c>
      <c r="AD161" s="24" t="str">
        <f t="shared" si="35"/>
        <v/>
      </c>
      <c r="AE161" s="24" t="str">
        <f t="shared" si="36"/>
        <v/>
      </c>
      <c r="AF161" s="24" t="str">
        <f t="shared" si="37"/>
        <v/>
      </c>
      <c r="AG161" s="24" t="str">
        <f t="shared" si="38"/>
        <v/>
      </c>
      <c r="AH161" s="102">
        <f t="shared" si="39"/>
        <v>5.1442100000000004E-2</v>
      </c>
      <c r="AI161" s="29">
        <f t="shared" si="40"/>
        <v>35299687.127129562</v>
      </c>
    </row>
    <row r="162" spans="1:35" ht="20.100000000000001" customHeight="1" x14ac:dyDescent="0.25">
      <c r="A162" s="36" t="s">
        <v>306</v>
      </c>
      <c r="B162" s="11" t="s">
        <v>243</v>
      </c>
      <c r="C162" s="20">
        <v>134441116.92617169</v>
      </c>
      <c r="D162" s="21">
        <v>145827429.56924096</v>
      </c>
      <c r="E162" s="21">
        <v>189595284.42234924</v>
      </c>
      <c r="F162" s="21">
        <v>192558289.70497137</v>
      </c>
      <c r="G162" s="21">
        <v>195176113.35413885</v>
      </c>
      <c r="H162" s="21">
        <v>239986643.47300491</v>
      </c>
      <c r="I162" s="21">
        <v>265592759.78985998</v>
      </c>
      <c r="J162" s="21">
        <v>305632896.17309499</v>
      </c>
      <c r="K162" s="21">
        <v>337413477.24083668</v>
      </c>
      <c r="L162" s="22" t="s">
        <v>450</v>
      </c>
      <c r="M162" s="23">
        <f t="shared" si="28"/>
        <v>222913778.96151873</v>
      </c>
      <c r="N162" s="24">
        <v>4.5110900000000003</v>
      </c>
      <c r="O162" s="24">
        <v>6.4998399999999998</v>
      </c>
      <c r="P162" s="24">
        <v>5.6924299999999999</v>
      </c>
      <c r="Q162" s="24">
        <v>10.20764</v>
      </c>
      <c r="R162" s="24">
        <v>9.4794199999999993</v>
      </c>
      <c r="S162" s="24" t="s">
        <v>450</v>
      </c>
      <c r="T162" s="24">
        <v>6.0802699999999996</v>
      </c>
      <c r="U162" s="24">
        <v>5.7913500000000004</v>
      </c>
      <c r="V162" s="24">
        <v>3.9059900000000001</v>
      </c>
      <c r="W162" s="24" t="s">
        <v>450</v>
      </c>
      <c r="X162" s="27">
        <f t="shared" si="29"/>
        <v>4.5110900000000002E-2</v>
      </c>
      <c r="Y162" s="24">
        <f t="shared" si="30"/>
        <v>6.4998399999999998E-2</v>
      </c>
      <c r="Z162" s="24">
        <f t="shared" si="31"/>
        <v>5.6924299999999997E-2</v>
      </c>
      <c r="AA162" s="24">
        <f t="shared" si="32"/>
        <v>0.1020764</v>
      </c>
      <c r="AB162" s="24">
        <f t="shared" si="33"/>
        <v>9.4794199999999995E-2</v>
      </c>
      <c r="AC162" s="24" t="str">
        <f t="shared" si="34"/>
        <v/>
      </c>
      <c r="AD162" s="24">
        <f t="shared" si="35"/>
        <v>6.0802699999999994E-2</v>
      </c>
      <c r="AE162" s="24">
        <f t="shared" si="36"/>
        <v>5.7913500000000007E-2</v>
      </c>
      <c r="AF162" s="24">
        <f t="shared" si="37"/>
        <v>3.9059900000000002E-2</v>
      </c>
      <c r="AG162" s="24" t="str">
        <f t="shared" si="38"/>
        <v/>
      </c>
      <c r="AH162" s="102">
        <f t="shared" si="39"/>
        <v>6.5210037499999998E-2</v>
      </c>
      <c r="AI162" s="29">
        <f t="shared" si="40"/>
        <v>14536215.885347348</v>
      </c>
    </row>
    <row r="163" spans="1:35" ht="20.100000000000001" customHeight="1" x14ac:dyDescent="0.25">
      <c r="A163" s="36" t="s">
        <v>347</v>
      </c>
      <c r="B163" s="11" t="s">
        <v>285</v>
      </c>
      <c r="C163" s="20">
        <v>376900133511.34845</v>
      </c>
      <c r="D163" s="21">
        <v>415964509673.11536</v>
      </c>
      <c r="E163" s="21">
        <v>519796800000</v>
      </c>
      <c r="F163" s="21">
        <v>429097866666.66669</v>
      </c>
      <c r="G163" s="21">
        <v>526811466666.66669</v>
      </c>
      <c r="H163" s="21">
        <v>669506666666.66663</v>
      </c>
      <c r="I163" s="21">
        <v>733955733333.33337</v>
      </c>
      <c r="J163" s="21">
        <v>744335733333.33337</v>
      </c>
      <c r="K163" s="21">
        <v>753831466666.66663</v>
      </c>
      <c r="L163" s="22">
        <v>646001866666.66663</v>
      </c>
      <c r="M163" s="23">
        <f t="shared" si="28"/>
        <v>581620224318.44653</v>
      </c>
      <c r="N163" s="24">
        <v>5.8911699999999998</v>
      </c>
      <c r="O163" s="24" t="s">
        <v>450</v>
      </c>
      <c r="P163" s="24">
        <v>5.13781</v>
      </c>
      <c r="Q163" s="24" t="s">
        <v>450</v>
      </c>
      <c r="R163" s="24" t="s">
        <v>450</v>
      </c>
      <c r="S163" s="24" t="s">
        <v>450</v>
      </c>
      <c r="T163" s="24" t="s">
        <v>450</v>
      </c>
      <c r="U163" s="24" t="s">
        <v>450</v>
      </c>
      <c r="V163" s="24" t="s">
        <v>450</v>
      </c>
      <c r="W163" s="24" t="s">
        <v>450</v>
      </c>
      <c r="X163" s="27">
        <f t="shared" si="29"/>
        <v>5.8911699999999997E-2</v>
      </c>
      <c r="Y163" s="24" t="str">
        <f t="shared" si="30"/>
        <v/>
      </c>
      <c r="Z163" s="24">
        <f t="shared" si="31"/>
        <v>5.1378100000000003E-2</v>
      </c>
      <c r="AA163" s="24" t="str">
        <f t="shared" si="32"/>
        <v/>
      </c>
      <c r="AB163" s="24" t="str">
        <f t="shared" si="33"/>
        <v/>
      </c>
      <c r="AC163" s="24" t="str">
        <f t="shared" si="34"/>
        <v/>
      </c>
      <c r="AD163" s="24" t="str">
        <f t="shared" si="35"/>
        <v/>
      </c>
      <c r="AE163" s="24" t="str">
        <f t="shared" si="36"/>
        <v/>
      </c>
      <c r="AF163" s="24" t="str">
        <f t="shared" si="37"/>
        <v/>
      </c>
      <c r="AG163" s="24" t="str">
        <f t="shared" si="38"/>
        <v/>
      </c>
      <c r="AH163" s="102">
        <f t="shared" si="39"/>
        <v>5.5144899999999997E-2</v>
      </c>
      <c r="AI163" s="29">
        <f t="shared" si="40"/>
        <v>32073389108.018299</v>
      </c>
    </row>
    <row r="164" spans="1:35" ht="20.100000000000001" customHeight="1" x14ac:dyDescent="0.25">
      <c r="A164" s="36" t="s">
        <v>183</v>
      </c>
      <c r="B164" s="11" t="s">
        <v>175</v>
      </c>
      <c r="C164" s="20">
        <v>9358710935.4336605</v>
      </c>
      <c r="D164" s="21">
        <v>11284603070.56529</v>
      </c>
      <c r="E164" s="21">
        <v>13386345214.538549</v>
      </c>
      <c r="F164" s="21">
        <v>12812994418.940149</v>
      </c>
      <c r="G164" s="21">
        <v>12932428287.604717</v>
      </c>
      <c r="H164" s="21">
        <v>14440676929.323805</v>
      </c>
      <c r="I164" s="21">
        <v>14045681414.365662</v>
      </c>
      <c r="J164" s="21">
        <v>14951667193.547081</v>
      </c>
      <c r="K164" s="21">
        <v>15657551477.200325</v>
      </c>
      <c r="L164" s="22">
        <v>13779570705.755232</v>
      </c>
      <c r="M164" s="23">
        <f t="shared" si="28"/>
        <v>13265022964.727446</v>
      </c>
      <c r="N164" s="24">
        <v>4.7723000000000004</v>
      </c>
      <c r="O164" s="24" t="s">
        <v>450</v>
      </c>
      <c r="P164" s="24">
        <v>5.0480700000000001</v>
      </c>
      <c r="Q164" s="24">
        <v>5.53451</v>
      </c>
      <c r="R164" s="24">
        <v>5.5999800000000004</v>
      </c>
      <c r="S164" s="24" t="s">
        <v>450</v>
      </c>
      <c r="T164" s="24" t="s">
        <v>450</v>
      </c>
      <c r="U164" s="24" t="s">
        <v>450</v>
      </c>
      <c r="V164" s="24" t="s">
        <v>450</v>
      </c>
      <c r="W164" s="24" t="s">
        <v>450</v>
      </c>
      <c r="X164" s="27">
        <f t="shared" si="29"/>
        <v>4.7723000000000002E-2</v>
      </c>
      <c r="Y164" s="24" t="str">
        <f t="shared" si="30"/>
        <v/>
      </c>
      <c r="Z164" s="24">
        <f t="shared" si="31"/>
        <v>5.0480700000000003E-2</v>
      </c>
      <c r="AA164" s="24">
        <f t="shared" si="32"/>
        <v>5.5345100000000001E-2</v>
      </c>
      <c r="AB164" s="24">
        <f t="shared" si="33"/>
        <v>5.5999800000000002E-2</v>
      </c>
      <c r="AC164" s="24" t="str">
        <f t="shared" si="34"/>
        <v/>
      </c>
      <c r="AD164" s="24" t="str">
        <f t="shared" si="35"/>
        <v/>
      </c>
      <c r="AE164" s="24" t="str">
        <f t="shared" si="36"/>
        <v/>
      </c>
      <c r="AF164" s="24" t="str">
        <f t="shared" si="37"/>
        <v/>
      </c>
      <c r="AG164" s="24" t="str">
        <f t="shared" si="38"/>
        <v/>
      </c>
      <c r="AH164" s="102">
        <f t="shared" si="39"/>
        <v>5.2387150000000007E-2</v>
      </c>
      <c r="AI164" s="29">
        <f t="shared" si="40"/>
        <v>694916747.80662155</v>
      </c>
    </row>
    <row r="165" spans="1:35" ht="20.100000000000001" customHeight="1" x14ac:dyDescent="0.25">
      <c r="A165" s="36" t="s">
        <v>431</v>
      </c>
      <c r="B165" s="11" t="s">
        <v>158</v>
      </c>
      <c r="C165" s="20">
        <v>30607991862.484329</v>
      </c>
      <c r="D165" s="21">
        <v>40289556656.145485</v>
      </c>
      <c r="E165" s="21">
        <v>49259526052.742561</v>
      </c>
      <c r="F165" s="21">
        <v>42616653299.911514</v>
      </c>
      <c r="G165" s="21">
        <v>39460357730.522369</v>
      </c>
      <c r="H165" s="21">
        <v>46466728666.610313</v>
      </c>
      <c r="I165" s="21">
        <v>40742313861.137413</v>
      </c>
      <c r="J165" s="21">
        <v>45519650911.413841</v>
      </c>
      <c r="K165" s="21">
        <v>44210806365.681694</v>
      </c>
      <c r="L165" s="22">
        <v>36513027127.672279</v>
      </c>
      <c r="M165" s="23">
        <f t="shared" si="28"/>
        <v>41568661253.432175</v>
      </c>
      <c r="N165" s="24" t="s">
        <v>450</v>
      </c>
      <c r="O165" s="24">
        <v>4.51091</v>
      </c>
      <c r="P165" s="24">
        <v>4.7066299999999996</v>
      </c>
      <c r="Q165" s="24">
        <v>4.7518799999999999</v>
      </c>
      <c r="R165" s="24">
        <v>4.5865499999999999</v>
      </c>
      <c r="S165" s="24">
        <v>4.4929800000000002</v>
      </c>
      <c r="T165" s="24">
        <v>4.4265800000000004</v>
      </c>
      <c r="U165" s="24" t="s">
        <v>450</v>
      </c>
      <c r="V165" s="24" t="s">
        <v>450</v>
      </c>
      <c r="W165" s="24" t="s">
        <v>450</v>
      </c>
      <c r="X165" s="27" t="str">
        <f t="shared" si="29"/>
        <v/>
      </c>
      <c r="Y165" s="24">
        <f t="shared" si="30"/>
        <v>4.5109099999999999E-2</v>
      </c>
      <c r="Z165" s="24">
        <f t="shared" si="31"/>
        <v>4.7066299999999998E-2</v>
      </c>
      <c r="AA165" s="24">
        <f t="shared" si="32"/>
        <v>4.75188E-2</v>
      </c>
      <c r="AB165" s="24">
        <f t="shared" si="33"/>
        <v>4.5865499999999997E-2</v>
      </c>
      <c r="AC165" s="24">
        <f t="shared" si="34"/>
        <v>4.4929799999999999E-2</v>
      </c>
      <c r="AD165" s="24">
        <f t="shared" si="35"/>
        <v>4.4265800000000001E-2</v>
      </c>
      <c r="AE165" s="24" t="str">
        <f t="shared" si="36"/>
        <v/>
      </c>
      <c r="AF165" s="24" t="str">
        <f t="shared" si="37"/>
        <v/>
      </c>
      <c r="AG165" s="24" t="str">
        <f t="shared" si="38"/>
        <v/>
      </c>
      <c r="AH165" s="102">
        <f t="shared" si="39"/>
        <v>4.5792549999999994E-2</v>
      </c>
      <c r="AI165" s="29">
        <f t="shared" si="40"/>
        <v>1903534998.8808553</v>
      </c>
    </row>
    <row r="166" spans="1:35" ht="20.100000000000001" customHeight="1" x14ac:dyDescent="0.25">
      <c r="A166" s="36" t="s">
        <v>232</v>
      </c>
      <c r="B166" s="11" t="s">
        <v>83</v>
      </c>
      <c r="C166" s="20">
        <v>1016418229.2515897</v>
      </c>
      <c r="D166" s="21">
        <v>1033561654.0567966</v>
      </c>
      <c r="E166" s="21">
        <v>967199593.96015728</v>
      </c>
      <c r="F166" s="21">
        <v>847397850.09441662</v>
      </c>
      <c r="G166" s="21">
        <v>969936525.29872894</v>
      </c>
      <c r="H166" s="21">
        <v>1065826669.8974236</v>
      </c>
      <c r="I166" s="21">
        <v>1134267367.1920607</v>
      </c>
      <c r="J166" s="21">
        <v>1411061260.7083919</v>
      </c>
      <c r="K166" s="21">
        <v>1422530791.5587981</v>
      </c>
      <c r="L166" s="22">
        <v>1437722206.387543</v>
      </c>
      <c r="M166" s="23">
        <f t="shared" si="28"/>
        <v>1130592214.8405907</v>
      </c>
      <c r="N166" s="24">
        <v>4.7701200000000004</v>
      </c>
      <c r="O166" s="24" t="s">
        <v>450</v>
      </c>
      <c r="P166" s="24" t="s">
        <v>450</v>
      </c>
      <c r="Q166" s="24" t="s">
        <v>450</v>
      </c>
      <c r="R166" s="24" t="s">
        <v>450</v>
      </c>
      <c r="S166" s="24">
        <v>3.6064600000000002</v>
      </c>
      <c r="T166" s="24" t="s">
        <v>450</v>
      </c>
      <c r="U166" s="24" t="s">
        <v>450</v>
      </c>
      <c r="V166" s="24" t="s">
        <v>450</v>
      </c>
      <c r="W166" s="24" t="s">
        <v>450</v>
      </c>
      <c r="X166" s="27">
        <f t="shared" si="29"/>
        <v>4.7701200000000006E-2</v>
      </c>
      <c r="Y166" s="24" t="str">
        <f t="shared" si="30"/>
        <v/>
      </c>
      <c r="Z166" s="24" t="str">
        <f t="shared" si="31"/>
        <v/>
      </c>
      <c r="AA166" s="24" t="str">
        <f t="shared" si="32"/>
        <v/>
      </c>
      <c r="AB166" s="24" t="str">
        <f t="shared" si="33"/>
        <v/>
      </c>
      <c r="AC166" s="24">
        <f t="shared" si="34"/>
        <v>3.6064600000000002E-2</v>
      </c>
      <c r="AD166" s="24" t="str">
        <f t="shared" si="35"/>
        <v/>
      </c>
      <c r="AE166" s="24" t="str">
        <f t="shared" si="36"/>
        <v/>
      </c>
      <c r="AF166" s="24" t="str">
        <f t="shared" si="37"/>
        <v/>
      </c>
      <c r="AG166" s="24" t="str">
        <f t="shared" si="38"/>
        <v/>
      </c>
      <c r="AH166" s="102">
        <f t="shared" si="39"/>
        <v>4.1882900000000001E-2</v>
      </c>
      <c r="AI166" s="29">
        <f t="shared" si="40"/>
        <v>47352480.674946979</v>
      </c>
    </row>
    <row r="167" spans="1:35" ht="20.100000000000001" customHeight="1" x14ac:dyDescent="0.25">
      <c r="A167" s="36" t="s">
        <v>126</v>
      </c>
      <c r="B167" s="11" t="s">
        <v>233</v>
      </c>
      <c r="C167" s="20">
        <v>1885112201.8527782</v>
      </c>
      <c r="D167" s="21">
        <v>2158496872.8579645</v>
      </c>
      <c r="E167" s="21">
        <v>2505458705.0333843</v>
      </c>
      <c r="F167" s="21">
        <v>2489985963.1814213</v>
      </c>
      <c r="G167" s="21">
        <v>2616610911.0823483</v>
      </c>
      <c r="H167" s="21">
        <v>2985556819.4144111</v>
      </c>
      <c r="I167" s="21">
        <v>3853432409.2928896</v>
      </c>
      <c r="J167" s="21">
        <v>4958754472.4202719</v>
      </c>
      <c r="K167" s="21">
        <v>5005662070.7210503</v>
      </c>
      <c r="L167" s="22">
        <v>4474689705.7678299</v>
      </c>
      <c r="M167" s="23">
        <f t="shared" si="28"/>
        <v>3293376013.1624351</v>
      </c>
      <c r="N167" s="24" t="s">
        <v>450</v>
      </c>
      <c r="O167" s="24">
        <v>2.5585100000000001</v>
      </c>
      <c r="P167" s="24">
        <v>2.41317</v>
      </c>
      <c r="Q167" s="24">
        <v>2.7781400000000001</v>
      </c>
      <c r="R167" s="24">
        <v>2.5886399999999998</v>
      </c>
      <c r="S167" s="24">
        <v>2.67841</v>
      </c>
      <c r="T167" s="24">
        <v>2.8816999999999999</v>
      </c>
      <c r="U167" s="24">
        <v>2.3759800000000002</v>
      </c>
      <c r="V167" s="24">
        <v>2.7297600000000002</v>
      </c>
      <c r="W167" s="24" t="s">
        <v>450</v>
      </c>
      <c r="X167" s="27" t="str">
        <f t="shared" si="29"/>
        <v/>
      </c>
      <c r="Y167" s="24">
        <f t="shared" si="30"/>
        <v>2.55851E-2</v>
      </c>
      <c r="Z167" s="24">
        <f t="shared" si="31"/>
        <v>2.4131699999999999E-2</v>
      </c>
      <c r="AA167" s="24">
        <f t="shared" si="32"/>
        <v>2.7781400000000001E-2</v>
      </c>
      <c r="AB167" s="24">
        <f t="shared" si="33"/>
        <v>2.5886399999999997E-2</v>
      </c>
      <c r="AC167" s="24">
        <f t="shared" si="34"/>
        <v>2.6784099999999998E-2</v>
      </c>
      <c r="AD167" s="24">
        <f t="shared" si="35"/>
        <v>2.8816999999999999E-2</v>
      </c>
      <c r="AE167" s="24">
        <f t="shared" si="36"/>
        <v>2.3759800000000001E-2</v>
      </c>
      <c r="AF167" s="24">
        <f t="shared" si="37"/>
        <v>2.7297600000000002E-2</v>
      </c>
      <c r="AG167" s="24" t="str">
        <f t="shared" si="38"/>
        <v/>
      </c>
      <c r="AH167" s="102">
        <f t="shared" si="39"/>
        <v>2.6255387500000001E-2</v>
      </c>
      <c r="AI167" s="29">
        <f t="shared" si="40"/>
        <v>86468863.408784837</v>
      </c>
    </row>
    <row r="168" spans="1:35" ht="20.100000000000001" customHeight="1" x14ac:dyDescent="0.25">
      <c r="A168" s="36" t="s">
        <v>116</v>
      </c>
      <c r="B168" s="11" t="s">
        <v>142</v>
      </c>
      <c r="C168" s="20">
        <v>147797218201.27133</v>
      </c>
      <c r="D168" s="21">
        <v>179981288567.44739</v>
      </c>
      <c r="E168" s="21">
        <v>192225881687.7518</v>
      </c>
      <c r="F168" s="21">
        <v>192408387762.11758</v>
      </c>
      <c r="G168" s="21">
        <v>236421782178.21777</v>
      </c>
      <c r="H168" s="21">
        <v>275221020830.02069</v>
      </c>
      <c r="I168" s="21">
        <v>289268624469.87274</v>
      </c>
      <c r="J168" s="21">
        <v>300288499960.04156</v>
      </c>
      <c r="K168" s="21">
        <v>306344408491.83179</v>
      </c>
      <c r="L168" s="22">
        <v>292739307535.64154</v>
      </c>
      <c r="M168" s="23">
        <f t="shared" si="28"/>
        <v>241269641968.42145</v>
      </c>
      <c r="N168" s="24">
        <v>2.8678699999999999</v>
      </c>
      <c r="O168" s="24">
        <v>2.9633600000000002</v>
      </c>
      <c r="P168" s="24">
        <v>2.7793600000000001</v>
      </c>
      <c r="Q168" s="24">
        <v>3.0318399999999999</v>
      </c>
      <c r="R168" s="24">
        <v>3.1083599999999998</v>
      </c>
      <c r="S168" s="24">
        <v>3.0741900000000002</v>
      </c>
      <c r="T168" s="24">
        <v>3.11531</v>
      </c>
      <c r="U168" s="24">
        <v>2.9050699999999998</v>
      </c>
      <c r="V168" s="24" t="s">
        <v>450</v>
      </c>
      <c r="W168" s="24" t="s">
        <v>450</v>
      </c>
      <c r="X168" s="27">
        <f t="shared" si="29"/>
        <v>2.8678699999999998E-2</v>
      </c>
      <c r="Y168" s="24">
        <f t="shared" si="30"/>
        <v>2.9633600000000003E-2</v>
      </c>
      <c r="Z168" s="24">
        <f t="shared" si="31"/>
        <v>2.7793600000000002E-2</v>
      </c>
      <c r="AA168" s="24">
        <f t="shared" si="32"/>
        <v>3.0318399999999999E-2</v>
      </c>
      <c r="AB168" s="24">
        <f t="shared" si="33"/>
        <v>3.1083599999999999E-2</v>
      </c>
      <c r="AC168" s="24">
        <f t="shared" si="34"/>
        <v>3.0741900000000003E-2</v>
      </c>
      <c r="AD168" s="24">
        <f t="shared" si="35"/>
        <v>3.11531E-2</v>
      </c>
      <c r="AE168" s="24">
        <f t="shared" si="36"/>
        <v>2.9050699999999999E-2</v>
      </c>
      <c r="AF168" s="24" t="str">
        <f t="shared" si="37"/>
        <v/>
      </c>
      <c r="AG168" s="24" t="str">
        <f t="shared" si="38"/>
        <v/>
      </c>
      <c r="AH168" s="102">
        <f t="shared" si="39"/>
        <v>2.9806699999999998E-2</v>
      </c>
      <c r="AI168" s="29">
        <f t="shared" si="40"/>
        <v>7191451837.2601471</v>
      </c>
    </row>
    <row r="169" spans="1:35" ht="20.100000000000001" customHeight="1" x14ac:dyDescent="0.25">
      <c r="A169" s="36" t="s">
        <v>90</v>
      </c>
      <c r="B169" s="11" t="s">
        <v>351</v>
      </c>
      <c r="C169" s="20">
        <v>70388970016.309128</v>
      </c>
      <c r="D169" s="21">
        <v>86072414453.873535</v>
      </c>
      <c r="E169" s="21">
        <v>100076967921.48822</v>
      </c>
      <c r="F169" s="21">
        <v>88661433731.592102</v>
      </c>
      <c r="G169" s="21">
        <v>89254437086.092728</v>
      </c>
      <c r="H169" s="21">
        <v>97919794273.00528</v>
      </c>
      <c r="I169" s="21">
        <v>93049717829.536987</v>
      </c>
      <c r="J169" s="21">
        <v>98028544875.199158</v>
      </c>
      <c r="K169" s="21">
        <v>100252753084.78174</v>
      </c>
      <c r="L169" s="22">
        <v>86581789952.312302</v>
      </c>
      <c r="M169" s="23">
        <f t="shared" si="28"/>
        <v>91028682322.419113</v>
      </c>
      <c r="N169" s="24">
        <v>3.72126</v>
      </c>
      <c r="O169" s="24">
        <v>3.54054</v>
      </c>
      <c r="P169" s="24">
        <v>3.5441199999999999</v>
      </c>
      <c r="Q169" s="24">
        <v>4.0250300000000001</v>
      </c>
      <c r="R169" s="24">
        <v>4.1387400000000003</v>
      </c>
      <c r="S169" s="24">
        <v>3.9887100000000002</v>
      </c>
      <c r="T169" s="24">
        <v>3.9373100000000001</v>
      </c>
      <c r="U169" s="24" t="s">
        <v>450</v>
      </c>
      <c r="V169" s="24" t="s">
        <v>450</v>
      </c>
      <c r="W169" s="24" t="s">
        <v>450</v>
      </c>
      <c r="X169" s="27">
        <f t="shared" si="29"/>
        <v>3.7212599999999998E-2</v>
      </c>
      <c r="Y169" s="24">
        <f t="shared" si="30"/>
        <v>3.5405400000000004E-2</v>
      </c>
      <c r="Z169" s="24">
        <f t="shared" si="31"/>
        <v>3.5441199999999999E-2</v>
      </c>
      <c r="AA169" s="24">
        <f t="shared" si="32"/>
        <v>4.0250300000000003E-2</v>
      </c>
      <c r="AB169" s="24">
        <f t="shared" si="33"/>
        <v>4.1387400000000005E-2</v>
      </c>
      <c r="AC169" s="24">
        <f t="shared" si="34"/>
        <v>3.9887100000000002E-2</v>
      </c>
      <c r="AD169" s="24">
        <f t="shared" si="35"/>
        <v>3.9373100000000001E-2</v>
      </c>
      <c r="AE169" s="24" t="str">
        <f t="shared" si="36"/>
        <v/>
      </c>
      <c r="AF169" s="24" t="str">
        <f t="shared" si="37"/>
        <v/>
      </c>
      <c r="AG169" s="24" t="str">
        <f t="shared" si="38"/>
        <v/>
      </c>
      <c r="AH169" s="102">
        <f t="shared" si="39"/>
        <v>3.8422442857142858E-2</v>
      </c>
      <c r="AI169" s="29">
        <f t="shared" si="40"/>
        <v>3497544344.8941584</v>
      </c>
    </row>
    <row r="170" spans="1:35" ht="20.100000000000001" customHeight="1" x14ac:dyDescent="0.25">
      <c r="A170" s="36" t="s">
        <v>15</v>
      </c>
      <c r="B170" s="11" t="s">
        <v>12</v>
      </c>
      <c r="C170" s="20">
        <v>39587730523.1464</v>
      </c>
      <c r="D170" s="21">
        <v>48114700246.372841</v>
      </c>
      <c r="E170" s="21">
        <v>55589863776.182808</v>
      </c>
      <c r="F170" s="21">
        <v>50244790219.505417</v>
      </c>
      <c r="G170" s="21">
        <v>48016423841.059601</v>
      </c>
      <c r="H170" s="21">
        <v>51287600778.426476</v>
      </c>
      <c r="I170" s="21">
        <v>46240004973.277077</v>
      </c>
      <c r="J170" s="21">
        <v>47675792660.25811</v>
      </c>
      <c r="K170" s="21">
        <v>49491396798.061897</v>
      </c>
      <c r="L170" s="22">
        <v>42746980843.090355</v>
      </c>
      <c r="M170" s="23">
        <f t="shared" si="28"/>
        <v>47899528465.938095</v>
      </c>
      <c r="N170" s="24">
        <v>5.57559</v>
      </c>
      <c r="O170" s="24">
        <v>5.1050899999999997</v>
      </c>
      <c r="P170" s="24">
        <v>5.10609</v>
      </c>
      <c r="Q170" s="24">
        <v>5.5685900000000004</v>
      </c>
      <c r="R170" s="24">
        <v>5.5675600000000003</v>
      </c>
      <c r="S170" s="24">
        <v>5.5698499999999997</v>
      </c>
      <c r="T170" s="24">
        <v>5.6588200000000004</v>
      </c>
      <c r="U170" s="24" t="s">
        <v>450</v>
      </c>
      <c r="V170" s="24" t="s">
        <v>450</v>
      </c>
      <c r="W170" s="24" t="s">
        <v>450</v>
      </c>
      <c r="X170" s="27">
        <f t="shared" si="29"/>
        <v>5.5755899999999997E-2</v>
      </c>
      <c r="Y170" s="24">
        <f t="shared" si="30"/>
        <v>5.1050899999999996E-2</v>
      </c>
      <c r="Z170" s="24">
        <f t="shared" si="31"/>
        <v>5.1060899999999999E-2</v>
      </c>
      <c r="AA170" s="24">
        <f t="shared" si="32"/>
        <v>5.5685900000000003E-2</v>
      </c>
      <c r="AB170" s="24">
        <f t="shared" si="33"/>
        <v>5.5675600000000006E-2</v>
      </c>
      <c r="AC170" s="24">
        <f t="shared" si="34"/>
        <v>5.5698499999999998E-2</v>
      </c>
      <c r="AD170" s="24">
        <f t="shared" si="35"/>
        <v>5.6588200000000005E-2</v>
      </c>
      <c r="AE170" s="24" t="str">
        <f t="shared" si="36"/>
        <v/>
      </c>
      <c r="AF170" s="24" t="str">
        <f t="shared" si="37"/>
        <v/>
      </c>
      <c r="AG170" s="24" t="str">
        <f t="shared" si="38"/>
        <v/>
      </c>
      <c r="AH170" s="102">
        <f t="shared" si="39"/>
        <v>5.4502271428571433E-2</v>
      </c>
      <c r="AI170" s="29">
        <f t="shared" si="40"/>
        <v>2610633101.751142</v>
      </c>
    </row>
    <row r="171" spans="1:35" ht="20.100000000000001" customHeight="1" x14ac:dyDescent="0.25">
      <c r="A171" s="36" t="s">
        <v>281</v>
      </c>
      <c r="B171" s="11" t="s">
        <v>382</v>
      </c>
      <c r="C171" s="20">
        <v>456707934.95231611</v>
      </c>
      <c r="D171" s="21">
        <v>516074228.9597491</v>
      </c>
      <c r="E171" s="21">
        <v>608292551.49952459</v>
      </c>
      <c r="F171" s="21">
        <v>597762270.79406285</v>
      </c>
      <c r="G171" s="21">
        <v>671585231.57986116</v>
      </c>
      <c r="H171" s="21">
        <v>886503123.81832719</v>
      </c>
      <c r="I171" s="21">
        <v>1025124684.3586373</v>
      </c>
      <c r="J171" s="21">
        <v>1059695156.1879458</v>
      </c>
      <c r="K171" s="21">
        <v>1158190175.3149023</v>
      </c>
      <c r="L171" s="22">
        <v>1156834750.5274994</v>
      </c>
      <c r="M171" s="23">
        <f t="shared" si="28"/>
        <v>813677010.79928267</v>
      </c>
      <c r="N171" s="24" t="s">
        <v>450</v>
      </c>
      <c r="O171" s="24">
        <v>9.8799499999999991</v>
      </c>
      <c r="P171" s="24">
        <v>8.7999899999999993</v>
      </c>
      <c r="Q171" s="24">
        <v>8.9732599999999998</v>
      </c>
      <c r="R171" s="24">
        <v>10.00108</v>
      </c>
      <c r="S171" s="24" t="s">
        <v>450</v>
      </c>
      <c r="T171" s="24" t="s">
        <v>450</v>
      </c>
      <c r="U171" s="24" t="s">
        <v>450</v>
      </c>
      <c r="V171" s="24" t="s">
        <v>450</v>
      </c>
      <c r="W171" s="24" t="s">
        <v>450</v>
      </c>
      <c r="X171" s="27" t="str">
        <f t="shared" si="29"/>
        <v/>
      </c>
      <c r="Y171" s="24">
        <f t="shared" si="30"/>
        <v>9.8799499999999985E-2</v>
      </c>
      <c r="Z171" s="24">
        <f t="shared" si="31"/>
        <v>8.7999899999999992E-2</v>
      </c>
      <c r="AA171" s="24">
        <f t="shared" si="32"/>
        <v>8.9732599999999996E-2</v>
      </c>
      <c r="AB171" s="24">
        <f t="shared" si="33"/>
        <v>0.1000108</v>
      </c>
      <c r="AC171" s="24" t="str">
        <f t="shared" si="34"/>
        <v/>
      </c>
      <c r="AD171" s="24" t="str">
        <f t="shared" si="35"/>
        <v/>
      </c>
      <c r="AE171" s="24" t="str">
        <f t="shared" si="36"/>
        <v/>
      </c>
      <c r="AF171" s="24" t="str">
        <f t="shared" si="37"/>
        <v/>
      </c>
      <c r="AG171" s="24" t="str">
        <f t="shared" si="38"/>
        <v/>
      </c>
      <c r="AH171" s="102">
        <f t="shared" si="39"/>
        <v>9.4135700000000003E-2</v>
      </c>
      <c r="AI171" s="29">
        <f t="shared" si="40"/>
        <v>76596054.985498041</v>
      </c>
    </row>
    <row r="172" spans="1:35" ht="20.100000000000001" customHeight="1" x14ac:dyDescent="0.25">
      <c r="A172" s="36" t="s">
        <v>87</v>
      </c>
      <c r="B172" s="11" t="s">
        <v>410</v>
      </c>
      <c r="C172" s="20">
        <v>271638630111.49673</v>
      </c>
      <c r="D172" s="21">
        <v>299415359539.55774</v>
      </c>
      <c r="E172" s="21">
        <v>286769850239.67462</v>
      </c>
      <c r="F172" s="21">
        <v>295936471258.12811</v>
      </c>
      <c r="G172" s="21">
        <v>375349442837.23981</v>
      </c>
      <c r="H172" s="21">
        <v>416596716626.95734</v>
      </c>
      <c r="I172" s="21">
        <v>397386418270.40186</v>
      </c>
      <c r="J172" s="21">
        <v>366057913372.20746</v>
      </c>
      <c r="K172" s="21">
        <v>349873026988.6756</v>
      </c>
      <c r="L172" s="22">
        <v>312797576593.59351</v>
      </c>
      <c r="M172" s="23">
        <f t="shared" si="28"/>
        <v>337182140583.79327</v>
      </c>
      <c r="N172" s="24">
        <v>5.0725699999999998</v>
      </c>
      <c r="O172" s="24">
        <v>4.9741400000000002</v>
      </c>
      <c r="P172" s="24">
        <v>4.8660100000000002</v>
      </c>
      <c r="Q172" s="24">
        <v>5.2486899999999999</v>
      </c>
      <c r="R172" s="24">
        <v>5.7217399999999996</v>
      </c>
      <c r="S172" s="24">
        <v>5.9627499999999998</v>
      </c>
      <c r="T172" s="24">
        <v>6.3689200000000001</v>
      </c>
      <c r="U172" s="24">
        <v>5.9975199999999997</v>
      </c>
      <c r="V172" s="24">
        <v>6.0562899999999997</v>
      </c>
      <c r="W172" s="24" t="s">
        <v>450</v>
      </c>
      <c r="X172" s="27">
        <f t="shared" si="29"/>
        <v>5.0725699999999999E-2</v>
      </c>
      <c r="Y172" s="24">
        <f t="shared" si="30"/>
        <v>4.9741400000000005E-2</v>
      </c>
      <c r="Z172" s="24">
        <f t="shared" si="31"/>
        <v>4.8660100000000005E-2</v>
      </c>
      <c r="AA172" s="24">
        <f t="shared" si="32"/>
        <v>5.2486899999999996E-2</v>
      </c>
      <c r="AB172" s="24">
        <f t="shared" si="33"/>
        <v>5.7217399999999995E-2</v>
      </c>
      <c r="AC172" s="24">
        <f t="shared" si="34"/>
        <v>5.96275E-2</v>
      </c>
      <c r="AD172" s="24">
        <f t="shared" si="35"/>
        <v>6.3689200000000001E-2</v>
      </c>
      <c r="AE172" s="24">
        <f t="shared" si="36"/>
        <v>5.9975199999999999E-2</v>
      </c>
      <c r="AF172" s="24">
        <f t="shared" si="37"/>
        <v>6.0562899999999996E-2</v>
      </c>
      <c r="AG172" s="24" t="str">
        <f t="shared" si="38"/>
        <v/>
      </c>
      <c r="AH172" s="102">
        <f t="shared" si="39"/>
        <v>5.5854033333333337E-2</v>
      </c>
      <c r="AI172" s="29">
        <f t="shared" si="40"/>
        <v>18832982519.571877</v>
      </c>
    </row>
    <row r="173" spans="1:35" ht="20.100000000000001" customHeight="1" x14ac:dyDescent="0.25">
      <c r="A173" s="36" t="s">
        <v>61</v>
      </c>
      <c r="B173" s="11" t="s">
        <v>208</v>
      </c>
      <c r="C173" s="20" t="s">
        <v>450</v>
      </c>
      <c r="D173" s="21" t="s">
        <v>450</v>
      </c>
      <c r="E173" s="21">
        <v>15550136278.869602</v>
      </c>
      <c r="F173" s="21">
        <v>12231362022.685946</v>
      </c>
      <c r="G173" s="21">
        <v>15727363443.099483</v>
      </c>
      <c r="H173" s="21">
        <v>17826697892.271667</v>
      </c>
      <c r="I173" s="21">
        <v>10368813559.322033</v>
      </c>
      <c r="J173" s="21">
        <v>13257635694.915251</v>
      </c>
      <c r="K173" s="21">
        <v>13282084033.898308</v>
      </c>
      <c r="L173" s="22">
        <v>9015221096.2447376</v>
      </c>
      <c r="M173" s="23">
        <f t="shared" si="28"/>
        <v>13407414252.663378</v>
      </c>
      <c r="N173" s="24" t="s">
        <v>450</v>
      </c>
      <c r="O173" s="24" t="s">
        <v>450</v>
      </c>
      <c r="P173" s="24" t="s">
        <v>450</v>
      </c>
      <c r="Q173" s="24" t="s">
        <v>450</v>
      </c>
      <c r="R173" s="24" t="s">
        <v>450</v>
      </c>
      <c r="S173" s="24">
        <v>0.80520999999999998</v>
      </c>
      <c r="T173" s="24" t="s">
        <v>450</v>
      </c>
      <c r="U173" s="24" t="s">
        <v>450</v>
      </c>
      <c r="V173" s="24" t="s">
        <v>450</v>
      </c>
      <c r="W173" s="24" t="s">
        <v>450</v>
      </c>
      <c r="X173" s="27" t="str">
        <f t="shared" si="29"/>
        <v/>
      </c>
      <c r="Y173" s="24" t="str">
        <f t="shared" si="30"/>
        <v/>
      </c>
      <c r="Z173" s="24" t="str">
        <f t="shared" si="31"/>
        <v/>
      </c>
      <c r="AA173" s="24" t="str">
        <f t="shared" si="32"/>
        <v/>
      </c>
      <c r="AB173" s="24" t="str">
        <f t="shared" si="33"/>
        <v/>
      </c>
      <c r="AC173" s="24">
        <f t="shared" si="34"/>
        <v>8.0520999999999995E-3</v>
      </c>
      <c r="AD173" s="24" t="str">
        <f t="shared" si="35"/>
        <v/>
      </c>
      <c r="AE173" s="24" t="str">
        <f t="shared" si="36"/>
        <v/>
      </c>
      <c r="AF173" s="24" t="str">
        <f t="shared" si="37"/>
        <v/>
      </c>
      <c r="AG173" s="24" t="str">
        <f t="shared" si="38"/>
        <v/>
      </c>
      <c r="AH173" s="102">
        <f t="shared" si="39"/>
        <v>8.0520999999999995E-3</v>
      </c>
      <c r="AI173" s="29">
        <f t="shared" si="40"/>
        <v>107957840.30387078</v>
      </c>
    </row>
    <row r="174" spans="1:35" ht="20.100000000000001" customHeight="1" x14ac:dyDescent="0.25">
      <c r="A174" s="36" t="s">
        <v>319</v>
      </c>
      <c r="B174" s="11" t="s">
        <v>313</v>
      </c>
      <c r="C174" s="20">
        <v>1264551499184.5439</v>
      </c>
      <c r="D174" s="21">
        <v>1479341637010.676</v>
      </c>
      <c r="E174" s="21">
        <v>1634989014208.2908</v>
      </c>
      <c r="F174" s="21">
        <v>1499074742984.1624</v>
      </c>
      <c r="G174" s="21">
        <v>1431672847682.1191</v>
      </c>
      <c r="H174" s="21">
        <v>1487924659438.4209</v>
      </c>
      <c r="I174" s="21">
        <v>1339946773437.2395</v>
      </c>
      <c r="J174" s="21">
        <v>1369261671178.9983</v>
      </c>
      <c r="K174" s="21">
        <v>1381342101735.6819</v>
      </c>
      <c r="L174" s="22">
        <v>1199057336142.8413</v>
      </c>
      <c r="M174" s="23">
        <f t="shared" si="28"/>
        <v>1408716228300.2974</v>
      </c>
      <c r="N174" s="24">
        <v>4.1675899999999997</v>
      </c>
      <c r="O174" s="24">
        <v>4.23332</v>
      </c>
      <c r="P174" s="24">
        <v>4.50101</v>
      </c>
      <c r="Q174" s="24">
        <v>4.8677900000000003</v>
      </c>
      <c r="R174" s="24">
        <v>4.8192199999999996</v>
      </c>
      <c r="S174" s="24">
        <v>4.8450699999999998</v>
      </c>
      <c r="T174" s="24">
        <v>4.3674299999999997</v>
      </c>
      <c r="U174" s="24" t="s">
        <v>450</v>
      </c>
      <c r="V174" s="24" t="s">
        <v>450</v>
      </c>
      <c r="W174" s="24" t="s">
        <v>450</v>
      </c>
      <c r="X174" s="27">
        <f t="shared" si="29"/>
        <v>4.1675899999999995E-2</v>
      </c>
      <c r="Y174" s="24">
        <f t="shared" si="30"/>
        <v>4.2333200000000001E-2</v>
      </c>
      <c r="Z174" s="24">
        <f t="shared" si="31"/>
        <v>4.5010099999999997E-2</v>
      </c>
      <c r="AA174" s="24">
        <f t="shared" si="32"/>
        <v>4.8677900000000003E-2</v>
      </c>
      <c r="AB174" s="24">
        <f t="shared" si="33"/>
        <v>4.8192199999999998E-2</v>
      </c>
      <c r="AC174" s="24">
        <f t="shared" si="34"/>
        <v>4.8450699999999999E-2</v>
      </c>
      <c r="AD174" s="24">
        <f t="shared" si="35"/>
        <v>4.3674299999999999E-2</v>
      </c>
      <c r="AE174" s="24" t="str">
        <f t="shared" si="36"/>
        <v/>
      </c>
      <c r="AF174" s="24" t="str">
        <f t="shared" si="37"/>
        <v/>
      </c>
      <c r="AG174" s="24" t="str">
        <f t="shared" si="38"/>
        <v/>
      </c>
      <c r="AH174" s="102">
        <f t="shared" si="39"/>
        <v>4.543061428571428E-2</v>
      </c>
      <c r="AI174" s="29">
        <f t="shared" si="40"/>
        <v>63998843605.937027</v>
      </c>
    </row>
    <row r="175" spans="1:35" ht="20.100000000000001" customHeight="1" x14ac:dyDescent="0.25">
      <c r="A175" s="36" t="s">
        <v>112</v>
      </c>
      <c r="B175" s="11" t="s">
        <v>320</v>
      </c>
      <c r="C175" s="20">
        <v>28279814924.591778</v>
      </c>
      <c r="D175" s="21">
        <v>32350248410.821606</v>
      </c>
      <c r="E175" s="21">
        <v>40713812309.73159</v>
      </c>
      <c r="F175" s="21">
        <v>42066217871.534859</v>
      </c>
      <c r="G175" s="21">
        <v>56725745039.33596</v>
      </c>
      <c r="H175" s="21">
        <v>65292741296.538155</v>
      </c>
      <c r="I175" s="21">
        <v>68434399083.410004</v>
      </c>
      <c r="J175" s="21">
        <v>74294206490.589417</v>
      </c>
      <c r="K175" s="21">
        <v>80028186274.509796</v>
      </c>
      <c r="L175" s="22">
        <v>82316172384.324982</v>
      </c>
      <c r="M175" s="23">
        <f t="shared" si="28"/>
        <v>57050154408.538818</v>
      </c>
      <c r="N175" s="24" t="s">
        <v>450</v>
      </c>
      <c r="O175" s="24" t="s">
        <v>450</v>
      </c>
      <c r="P175" s="24" t="s">
        <v>450</v>
      </c>
      <c r="Q175" s="24">
        <v>2.0558999999999998</v>
      </c>
      <c r="R175" s="24">
        <v>1.9658800000000001</v>
      </c>
      <c r="S175" s="24">
        <v>1.9954000000000001</v>
      </c>
      <c r="T175" s="24">
        <v>1.7239800000000001</v>
      </c>
      <c r="U175" s="24" t="s">
        <v>450</v>
      </c>
      <c r="V175" s="24" t="s">
        <v>450</v>
      </c>
      <c r="W175" s="24" t="s">
        <v>450</v>
      </c>
      <c r="X175" s="27" t="str">
        <f t="shared" si="29"/>
        <v/>
      </c>
      <c r="Y175" s="24" t="str">
        <f t="shared" si="30"/>
        <v/>
      </c>
      <c r="Z175" s="24" t="str">
        <f t="shared" si="31"/>
        <v/>
      </c>
      <c r="AA175" s="24">
        <f t="shared" si="32"/>
        <v>2.0558999999999997E-2</v>
      </c>
      <c r="AB175" s="24">
        <f t="shared" si="33"/>
        <v>1.9658800000000001E-2</v>
      </c>
      <c r="AC175" s="24">
        <f t="shared" si="34"/>
        <v>1.9954E-2</v>
      </c>
      <c r="AD175" s="24">
        <f t="shared" si="35"/>
        <v>1.72398E-2</v>
      </c>
      <c r="AE175" s="24" t="str">
        <f t="shared" si="36"/>
        <v/>
      </c>
      <c r="AF175" s="24" t="str">
        <f t="shared" si="37"/>
        <v/>
      </c>
      <c r="AG175" s="24" t="str">
        <f t="shared" si="38"/>
        <v/>
      </c>
      <c r="AH175" s="102">
        <f t="shared" si="39"/>
        <v>1.9352899999999999E-2</v>
      </c>
      <c r="AI175" s="29">
        <f t="shared" si="40"/>
        <v>1104085933.2530107</v>
      </c>
    </row>
    <row r="176" spans="1:35" ht="20.100000000000001" customHeight="1" x14ac:dyDescent="0.25">
      <c r="A176" s="36" t="s">
        <v>343</v>
      </c>
      <c r="B176" s="11" t="s">
        <v>428</v>
      </c>
      <c r="C176" s="20">
        <v>636071000</v>
      </c>
      <c r="D176" s="21">
        <v>684148703.70370352</v>
      </c>
      <c r="E176" s="21">
        <v>734660333.33333337</v>
      </c>
      <c r="F176" s="21">
        <v>708891296.29629624</v>
      </c>
      <c r="G176" s="21">
        <v>692457407.4074074</v>
      </c>
      <c r="H176" s="21">
        <v>728050629.62962961</v>
      </c>
      <c r="I176" s="21">
        <v>731919888.88888896</v>
      </c>
      <c r="J176" s="21">
        <v>787290370.37037027</v>
      </c>
      <c r="K176" s="21">
        <v>864766185.18518507</v>
      </c>
      <c r="L176" s="22">
        <v>921888851.85185182</v>
      </c>
      <c r="M176" s="23">
        <f t="shared" si="28"/>
        <v>749014466.66666663</v>
      </c>
      <c r="N176" s="24">
        <v>4.1124999999999998</v>
      </c>
      <c r="O176" s="24">
        <v>4.2252999999999998</v>
      </c>
      <c r="P176" s="24" t="s">
        <v>450</v>
      </c>
      <c r="Q176" s="24" t="s">
        <v>450</v>
      </c>
      <c r="R176" s="24" t="s">
        <v>450</v>
      </c>
      <c r="S176" s="24" t="s">
        <v>450</v>
      </c>
      <c r="T176" s="24" t="s">
        <v>450</v>
      </c>
      <c r="U176" s="24" t="s">
        <v>450</v>
      </c>
      <c r="V176" s="24" t="s">
        <v>450</v>
      </c>
      <c r="W176" s="24" t="s">
        <v>450</v>
      </c>
      <c r="X176" s="27">
        <f t="shared" si="29"/>
        <v>4.1124999999999995E-2</v>
      </c>
      <c r="Y176" s="24">
        <f t="shared" si="30"/>
        <v>4.2252999999999999E-2</v>
      </c>
      <c r="Z176" s="24" t="str">
        <f t="shared" si="31"/>
        <v/>
      </c>
      <c r="AA176" s="24" t="str">
        <f t="shared" si="32"/>
        <v/>
      </c>
      <c r="AB176" s="24" t="str">
        <f t="shared" si="33"/>
        <v/>
      </c>
      <c r="AC176" s="24" t="str">
        <f t="shared" si="34"/>
        <v/>
      </c>
      <c r="AD176" s="24" t="str">
        <f t="shared" si="35"/>
        <v/>
      </c>
      <c r="AE176" s="24" t="str">
        <f t="shared" si="36"/>
        <v/>
      </c>
      <c r="AF176" s="24" t="str">
        <f t="shared" si="37"/>
        <v/>
      </c>
      <c r="AG176" s="24" t="str">
        <f t="shared" si="38"/>
        <v/>
      </c>
      <c r="AH176" s="102">
        <f t="shared" si="39"/>
        <v>4.1688999999999997E-2</v>
      </c>
      <c r="AI176" s="29">
        <f t="shared" si="40"/>
        <v>31225664.100866664</v>
      </c>
    </row>
    <row r="177" spans="1:35" ht="20.100000000000001" customHeight="1" x14ac:dyDescent="0.25">
      <c r="A177" s="36" t="s">
        <v>0</v>
      </c>
      <c r="B177" s="11" t="s">
        <v>353</v>
      </c>
      <c r="C177" s="20">
        <v>1074708501.4074075</v>
      </c>
      <c r="D177" s="21">
        <v>1173341555.5555556</v>
      </c>
      <c r="E177" s="21">
        <v>1194493407.4074073</v>
      </c>
      <c r="F177" s="21">
        <v>1186800333.3333333</v>
      </c>
      <c r="G177" s="21">
        <v>1249497000</v>
      </c>
      <c r="H177" s="21">
        <v>1290025296.2962961</v>
      </c>
      <c r="I177" s="21">
        <v>1311133148.1481481</v>
      </c>
      <c r="J177" s="21">
        <v>1334385777.7777779</v>
      </c>
      <c r="K177" s="21">
        <v>1404430555.5555556</v>
      </c>
      <c r="L177" s="22">
        <v>1436390325.9259257</v>
      </c>
      <c r="M177" s="23">
        <f t="shared" si="28"/>
        <v>1265520590.1407409</v>
      </c>
      <c r="N177" s="24">
        <v>5.6215400000000004</v>
      </c>
      <c r="O177" s="24" t="s">
        <v>450</v>
      </c>
      <c r="P177" s="24">
        <v>5.2387600000000001</v>
      </c>
      <c r="Q177" s="24">
        <v>3.7652199999999998</v>
      </c>
      <c r="R177" s="24">
        <v>4.1486299999999998</v>
      </c>
      <c r="S177" s="24">
        <v>4.2874299999999996</v>
      </c>
      <c r="T177" s="24">
        <v>4.0025899999999996</v>
      </c>
      <c r="U177" s="24">
        <v>4.7561200000000001</v>
      </c>
      <c r="V177" s="24">
        <v>4.8366600000000002</v>
      </c>
      <c r="W177" s="24" t="s">
        <v>450</v>
      </c>
      <c r="X177" s="27">
        <f t="shared" si="29"/>
        <v>5.6215400000000006E-2</v>
      </c>
      <c r="Y177" s="24" t="str">
        <f t="shared" si="30"/>
        <v/>
      </c>
      <c r="Z177" s="24">
        <f t="shared" si="31"/>
        <v>5.2387599999999999E-2</v>
      </c>
      <c r="AA177" s="24">
        <f t="shared" si="32"/>
        <v>3.7652199999999997E-2</v>
      </c>
      <c r="AB177" s="24">
        <f t="shared" si="33"/>
        <v>4.1486299999999997E-2</v>
      </c>
      <c r="AC177" s="24">
        <f t="shared" si="34"/>
        <v>4.2874299999999997E-2</v>
      </c>
      <c r="AD177" s="24">
        <f t="shared" si="35"/>
        <v>4.0025899999999996E-2</v>
      </c>
      <c r="AE177" s="24">
        <f t="shared" si="36"/>
        <v>4.7561199999999998E-2</v>
      </c>
      <c r="AF177" s="24">
        <f t="shared" si="37"/>
        <v>4.8366600000000003E-2</v>
      </c>
      <c r="AG177" s="24" t="str">
        <f t="shared" si="38"/>
        <v/>
      </c>
      <c r="AH177" s="102">
        <f t="shared" si="39"/>
        <v>4.5821187499999992E-2</v>
      </c>
      <c r="AI177" s="29">
        <f t="shared" si="40"/>
        <v>57987656.245949529</v>
      </c>
    </row>
    <row r="178" spans="1:35" ht="20.100000000000001" customHeight="1" x14ac:dyDescent="0.25">
      <c r="A178" s="36" t="s">
        <v>342</v>
      </c>
      <c r="B178" s="11" t="s">
        <v>236</v>
      </c>
      <c r="C178" s="20">
        <v>610778296.29629624</v>
      </c>
      <c r="D178" s="21">
        <v>651436074.07407403</v>
      </c>
      <c r="E178" s="21">
        <v>695428851.8518517</v>
      </c>
      <c r="F178" s="21">
        <v>674922481.48148155</v>
      </c>
      <c r="G178" s="21">
        <v>681225962.96296287</v>
      </c>
      <c r="H178" s="21">
        <v>676129407.4074074</v>
      </c>
      <c r="I178" s="21">
        <v>692933740.74074066</v>
      </c>
      <c r="J178" s="21">
        <v>720636185.18518519</v>
      </c>
      <c r="K178" s="21">
        <v>729738560.37037027</v>
      </c>
      <c r="L178" s="22">
        <v>751373262.96296299</v>
      </c>
      <c r="M178" s="23">
        <f t="shared" si="28"/>
        <v>688460282.33333325</v>
      </c>
      <c r="N178" s="24" t="s">
        <v>450</v>
      </c>
      <c r="O178" s="24">
        <v>5.6743199999999998</v>
      </c>
      <c r="P178" s="24" t="s">
        <v>450</v>
      </c>
      <c r="Q178" s="24">
        <v>5.6897799999999998</v>
      </c>
      <c r="R178" s="24">
        <v>5.0841500000000002</v>
      </c>
      <c r="S178" s="24" t="s">
        <v>450</v>
      </c>
      <c r="T178" s="24" t="s">
        <v>450</v>
      </c>
      <c r="U178" s="24" t="s">
        <v>450</v>
      </c>
      <c r="V178" s="24" t="s">
        <v>450</v>
      </c>
      <c r="W178" s="24" t="s">
        <v>450</v>
      </c>
      <c r="X178" s="27" t="str">
        <f t="shared" si="29"/>
        <v/>
      </c>
      <c r="Y178" s="24">
        <f t="shared" si="30"/>
        <v>5.6743200000000001E-2</v>
      </c>
      <c r="Z178" s="24" t="str">
        <f t="shared" si="31"/>
        <v/>
      </c>
      <c r="AA178" s="24">
        <f t="shared" si="32"/>
        <v>5.6897799999999998E-2</v>
      </c>
      <c r="AB178" s="24">
        <f t="shared" si="33"/>
        <v>5.0841500000000005E-2</v>
      </c>
      <c r="AC178" s="24" t="str">
        <f t="shared" si="34"/>
        <v/>
      </c>
      <c r="AD178" s="24" t="str">
        <f t="shared" si="35"/>
        <v/>
      </c>
      <c r="AE178" s="24" t="str">
        <f t="shared" si="36"/>
        <v/>
      </c>
      <c r="AF178" s="24" t="str">
        <f t="shared" si="37"/>
        <v/>
      </c>
      <c r="AG178" s="24" t="str">
        <f t="shared" si="38"/>
        <v/>
      </c>
      <c r="AH178" s="102">
        <f t="shared" si="39"/>
        <v>5.4827500000000001E-2</v>
      </c>
      <c r="AI178" s="29">
        <f t="shared" si="40"/>
        <v>37746556.129630826</v>
      </c>
    </row>
    <row r="179" spans="1:35" ht="20.100000000000001" customHeight="1" x14ac:dyDescent="0.25">
      <c r="A179" s="36" t="s">
        <v>80</v>
      </c>
      <c r="B179" s="11" t="s">
        <v>78</v>
      </c>
      <c r="C179" s="20">
        <v>35822408611.55883</v>
      </c>
      <c r="D179" s="21">
        <v>45898948564.059326</v>
      </c>
      <c r="E179" s="21">
        <v>54526580231.556801</v>
      </c>
      <c r="F179" s="21">
        <v>53150209167.93396</v>
      </c>
      <c r="G179" s="21">
        <v>65634109236.773636</v>
      </c>
      <c r="H179" s="21">
        <v>67327289319.732994</v>
      </c>
      <c r="I179" s="21">
        <v>62688889672.544083</v>
      </c>
      <c r="J179" s="21">
        <v>66480141187.352837</v>
      </c>
      <c r="K179" s="21">
        <v>73814947340.898376</v>
      </c>
      <c r="L179" s="22">
        <v>84066770983.333328</v>
      </c>
      <c r="M179" s="23">
        <f t="shared" si="28"/>
        <v>60941029431.574417</v>
      </c>
      <c r="N179" s="24">
        <v>1.96302</v>
      </c>
      <c r="O179" s="24" t="s">
        <v>450</v>
      </c>
      <c r="P179" s="24">
        <v>2.2014300000000002</v>
      </c>
      <c r="Q179" s="24">
        <v>2.21868</v>
      </c>
      <c r="R179" s="24" t="s">
        <v>450</v>
      </c>
      <c r="S179" s="24" t="s">
        <v>450</v>
      </c>
      <c r="T179" s="24" t="s">
        <v>450</v>
      </c>
      <c r="U179" s="24" t="s">
        <v>450</v>
      </c>
      <c r="V179" s="24" t="s">
        <v>450</v>
      </c>
      <c r="W179" s="24" t="s">
        <v>450</v>
      </c>
      <c r="X179" s="27">
        <f t="shared" si="29"/>
        <v>1.96302E-2</v>
      </c>
      <c r="Y179" s="24" t="str">
        <f t="shared" si="30"/>
        <v/>
      </c>
      <c r="Z179" s="24">
        <f t="shared" si="31"/>
        <v>2.2014300000000001E-2</v>
      </c>
      <c r="AA179" s="24">
        <f t="shared" si="32"/>
        <v>2.21868E-2</v>
      </c>
      <c r="AB179" s="24" t="str">
        <f t="shared" si="33"/>
        <v/>
      </c>
      <c r="AC179" s="24" t="str">
        <f t="shared" si="34"/>
        <v/>
      </c>
      <c r="AD179" s="24" t="str">
        <f t="shared" si="35"/>
        <v/>
      </c>
      <c r="AE179" s="24" t="str">
        <f t="shared" si="36"/>
        <v/>
      </c>
      <c r="AF179" s="24" t="str">
        <f t="shared" si="37"/>
        <v/>
      </c>
      <c r="AG179" s="24" t="str">
        <f t="shared" si="38"/>
        <v/>
      </c>
      <c r="AH179" s="102">
        <f t="shared" si="39"/>
        <v>2.1277100000000004E-2</v>
      </c>
      <c r="AI179" s="29">
        <f t="shared" si="40"/>
        <v>1296648377.3185523</v>
      </c>
    </row>
    <row r="180" spans="1:35" ht="20.100000000000001" customHeight="1" x14ac:dyDescent="0.25">
      <c r="A180" s="36" t="s">
        <v>335</v>
      </c>
      <c r="B180" s="11" t="s">
        <v>291</v>
      </c>
      <c r="C180" s="20">
        <v>2626380435.1787729</v>
      </c>
      <c r="D180" s="21">
        <v>2936612021.8579235</v>
      </c>
      <c r="E180" s="21">
        <v>3532969034.6083789</v>
      </c>
      <c r="F180" s="21">
        <v>3875409836.0655737</v>
      </c>
      <c r="G180" s="21">
        <v>4368398047.6433306</v>
      </c>
      <c r="H180" s="21">
        <v>4422276621.7870255</v>
      </c>
      <c r="I180" s="21">
        <v>4980000000</v>
      </c>
      <c r="J180" s="21">
        <v>5130909090.909091</v>
      </c>
      <c r="K180" s="21">
        <v>5210303030.303031</v>
      </c>
      <c r="L180" s="22">
        <v>4877888603.806509</v>
      </c>
      <c r="M180" s="23">
        <f t="shared" si="28"/>
        <v>4196114672.2159638</v>
      </c>
      <c r="N180" s="24" t="s">
        <v>450</v>
      </c>
      <c r="O180" s="24" t="s">
        <v>450</v>
      </c>
      <c r="P180" s="24" t="s">
        <v>450</v>
      </c>
      <c r="Q180" s="24" t="s">
        <v>450</v>
      </c>
      <c r="R180" s="24" t="s">
        <v>450</v>
      </c>
      <c r="S180" s="24" t="s">
        <v>450</v>
      </c>
      <c r="T180" s="24" t="s">
        <v>450</v>
      </c>
      <c r="U180" s="24" t="s">
        <v>450</v>
      </c>
      <c r="V180" s="24" t="s">
        <v>450</v>
      </c>
      <c r="W180" s="24" t="s">
        <v>450</v>
      </c>
      <c r="X180" s="27" t="str">
        <f t="shared" si="29"/>
        <v/>
      </c>
      <c r="Y180" s="24" t="str">
        <f t="shared" si="30"/>
        <v/>
      </c>
      <c r="Z180" s="24" t="str">
        <f t="shared" si="31"/>
        <v/>
      </c>
      <c r="AA180" s="24" t="str">
        <f t="shared" si="32"/>
        <v/>
      </c>
      <c r="AB180" s="24" t="str">
        <f t="shared" si="33"/>
        <v/>
      </c>
      <c r="AC180" s="24" t="str">
        <f t="shared" si="34"/>
        <v/>
      </c>
      <c r="AD180" s="24" t="str">
        <f t="shared" si="35"/>
        <v/>
      </c>
      <c r="AE180" s="24" t="str">
        <f t="shared" si="36"/>
        <v/>
      </c>
      <c r="AF180" s="24" t="str">
        <f t="shared" si="37"/>
        <v/>
      </c>
      <c r="AG180" s="24" t="str">
        <f t="shared" si="38"/>
        <v/>
      </c>
      <c r="AH180" s="102" t="str">
        <f t="shared" si="39"/>
        <v/>
      </c>
      <c r="AI180" s="29" t="str">
        <f t="shared" si="40"/>
        <v/>
      </c>
    </row>
    <row r="181" spans="1:35" ht="20.100000000000001" customHeight="1" x14ac:dyDescent="0.25">
      <c r="A181" s="36" t="s">
        <v>344</v>
      </c>
      <c r="B181" s="11" t="s">
        <v>220</v>
      </c>
      <c r="C181" s="20">
        <v>2947943587.0929632</v>
      </c>
      <c r="D181" s="21">
        <v>3053808158.5147758</v>
      </c>
      <c r="E181" s="21">
        <v>3019779208.8316464</v>
      </c>
      <c r="F181" s="21">
        <v>3144671158.9978409</v>
      </c>
      <c r="G181" s="21">
        <v>3527776867.1802435</v>
      </c>
      <c r="H181" s="21">
        <v>4963056465.2738571</v>
      </c>
      <c r="I181" s="21">
        <v>4912817417.7831907</v>
      </c>
      <c r="J181" s="21">
        <v>4562432041.0974512</v>
      </c>
      <c r="K181" s="21">
        <v>4412891833.3686543</v>
      </c>
      <c r="L181" s="22">
        <v>4060072443.5492082</v>
      </c>
      <c r="M181" s="23">
        <f t="shared" si="28"/>
        <v>3860524918.1689835</v>
      </c>
      <c r="N181" s="24">
        <v>8.0615799999999993</v>
      </c>
      <c r="O181" s="24" t="s">
        <v>450</v>
      </c>
      <c r="P181" s="24">
        <v>7.5186999999999999</v>
      </c>
      <c r="Q181" s="24">
        <v>7.0591999999999997</v>
      </c>
      <c r="R181" s="24">
        <v>6.96617</v>
      </c>
      <c r="S181" s="24">
        <v>8.6369500000000006</v>
      </c>
      <c r="T181" s="24" t="s">
        <v>450</v>
      </c>
      <c r="U181" s="24" t="s">
        <v>450</v>
      </c>
      <c r="V181" s="24" t="s">
        <v>450</v>
      </c>
      <c r="W181" s="24" t="s">
        <v>450</v>
      </c>
      <c r="X181" s="27">
        <f t="shared" si="29"/>
        <v>8.0615799999999987E-2</v>
      </c>
      <c r="Y181" s="24" t="str">
        <f t="shared" si="30"/>
        <v/>
      </c>
      <c r="Z181" s="24">
        <f t="shared" si="31"/>
        <v>7.5187000000000004E-2</v>
      </c>
      <c r="AA181" s="24">
        <f t="shared" si="32"/>
        <v>7.0592000000000002E-2</v>
      </c>
      <c r="AB181" s="24">
        <f t="shared" si="33"/>
        <v>6.9661699999999993E-2</v>
      </c>
      <c r="AC181" s="24">
        <f t="shared" si="34"/>
        <v>8.6369500000000002E-2</v>
      </c>
      <c r="AD181" s="24" t="str">
        <f t="shared" si="35"/>
        <v/>
      </c>
      <c r="AE181" s="24" t="str">
        <f t="shared" si="36"/>
        <v/>
      </c>
      <c r="AF181" s="24" t="str">
        <f t="shared" si="37"/>
        <v/>
      </c>
      <c r="AG181" s="24" t="str">
        <f t="shared" si="38"/>
        <v/>
      </c>
      <c r="AH181" s="102">
        <f t="shared" si="39"/>
        <v>7.6485200000000003E-2</v>
      </c>
      <c r="AI181" s="29">
        <f t="shared" si="40"/>
        <v>295273020.47113836</v>
      </c>
    </row>
    <row r="182" spans="1:35" ht="20.100000000000001" customHeight="1" x14ac:dyDescent="0.25">
      <c r="A182" s="36" t="s">
        <v>358</v>
      </c>
      <c r="B182" s="11" t="s">
        <v>310</v>
      </c>
      <c r="C182" s="20">
        <v>420032121655.68842</v>
      </c>
      <c r="D182" s="21">
        <v>487816328342.30927</v>
      </c>
      <c r="E182" s="21">
        <v>513965650650.11908</v>
      </c>
      <c r="F182" s="21">
        <v>429657033107.7373</v>
      </c>
      <c r="G182" s="21">
        <v>488379327089.83698</v>
      </c>
      <c r="H182" s="21">
        <v>563113421113.42114</v>
      </c>
      <c r="I182" s="21">
        <v>543880647757.40405</v>
      </c>
      <c r="J182" s="21">
        <v>578742001487.57141</v>
      </c>
      <c r="K182" s="21">
        <v>571100683085.09888</v>
      </c>
      <c r="L182" s="22">
        <v>492618068568.57324</v>
      </c>
      <c r="M182" s="23">
        <f t="shared" si="28"/>
        <v>508930528285.776</v>
      </c>
      <c r="N182" s="24">
        <v>6.4106699999999996</v>
      </c>
      <c r="O182" s="24">
        <v>6.2150699999999999</v>
      </c>
      <c r="P182" s="24">
        <v>6.3907299999999996</v>
      </c>
      <c r="Q182" s="24">
        <v>6.8577899999999996</v>
      </c>
      <c r="R182" s="24">
        <v>6.6219900000000003</v>
      </c>
      <c r="S182" s="24">
        <v>6.4911199999999996</v>
      </c>
      <c r="T182" s="24">
        <v>7.6561899999999996</v>
      </c>
      <c r="U182" s="24" t="s">
        <v>450</v>
      </c>
      <c r="V182" s="24" t="s">
        <v>450</v>
      </c>
      <c r="W182" s="24" t="s">
        <v>450</v>
      </c>
      <c r="X182" s="27">
        <f t="shared" si="29"/>
        <v>6.4106700000000003E-2</v>
      </c>
      <c r="Y182" s="24">
        <f t="shared" si="30"/>
        <v>6.2150699999999996E-2</v>
      </c>
      <c r="Z182" s="24">
        <f t="shared" si="31"/>
        <v>6.39073E-2</v>
      </c>
      <c r="AA182" s="24">
        <f t="shared" si="32"/>
        <v>6.8577899999999997E-2</v>
      </c>
      <c r="AB182" s="24">
        <f t="shared" si="33"/>
        <v>6.6219899999999998E-2</v>
      </c>
      <c r="AC182" s="24">
        <f t="shared" si="34"/>
        <v>6.4911200000000002E-2</v>
      </c>
      <c r="AD182" s="24">
        <f t="shared" si="35"/>
        <v>7.6561900000000002E-2</v>
      </c>
      <c r="AE182" s="24" t="str">
        <f t="shared" si="36"/>
        <v/>
      </c>
      <c r="AF182" s="24" t="str">
        <f t="shared" si="37"/>
        <v/>
      </c>
      <c r="AG182" s="24" t="str">
        <f t="shared" si="38"/>
        <v/>
      </c>
      <c r="AH182" s="102">
        <f t="shared" si="39"/>
        <v>6.6633657142857142E-2</v>
      </c>
      <c r="AI182" s="29">
        <f t="shared" si="40"/>
        <v>33911902331.327557</v>
      </c>
    </row>
    <row r="183" spans="1:35" ht="20.100000000000001" customHeight="1" x14ac:dyDescent="0.25">
      <c r="A183" s="36" t="s">
        <v>48</v>
      </c>
      <c r="B183" s="11" t="s">
        <v>168</v>
      </c>
      <c r="C183" s="20">
        <v>429195591242.62244</v>
      </c>
      <c r="D183" s="21">
        <v>477407802315.89471</v>
      </c>
      <c r="E183" s="21">
        <v>551546962699.65845</v>
      </c>
      <c r="F183" s="21">
        <v>539528229942.10089</v>
      </c>
      <c r="G183" s="21">
        <v>581211708792.78943</v>
      </c>
      <c r="H183" s="21">
        <v>696311671959.45947</v>
      </c>
      <c r="I183" s="21">
        <v>665408300271.74316</v>
      </c>
      <c r="J183" s="21">
        <v>684919206141.1283</v>
      </c>
      <c r="K183" s="21">
        <v>701037135966.04858</v>
      </c>
      <c r="L183" s="22">
        <v>664737543616.50049</v>
      </c>
      <c r="M183" s="23">
        <f t="shared" si="28"/>
        <v>599130415294.79456</v>
      </c>
      <c r="N183" s="24" t="s">
        <v>450</v>
      </c>
      <c r="O183" s="24" t="s">
        <v>450</v>
      </c>
      <c r="P183" s="24" t="s">
        <v>450</v>
      </c>
      <c r="Q183" s="24">
        <v>5.0596699999999997</v>
      </c>
      <c r="R183" s="24">
        <v>4.94787</v>
      </c>
      <c r="S183" s="24">
        <v>4.9934200000000004</v>
      </c>
      <c r="T183" s="24">
        <v>5.0480499999999999</v>
      </c>
      <c r="U183" s="24" t="s">
        <v>450</v>
      </c>
      <c r="V183" s="24" t="s">
        <v>450</v>
      </c>
      <c r="W183" s="24" t="s">
        <v>450</v>
      </c>
      <c r="X183" s="27" t="str">
        <f t="shared" si="29"/>
        <v/>
      </c>
      <c r="Y183" s="24" t="str">
        <f t="shared" si="30"/>
        <v/>
      </c>
      <c r="Z183" s="24" t="str">
        <f t="shared" si="31"/>
        <v/>
      </c>
      <c r="AA183" s="24">
        <f t="shared" si="32"/>
        <v>5.0596699999999994E-2</v>
      </c>
      <c r="AB183" s="24">
        <f t="shared" si="33"/>
        <v>4.94787E-2</v>
      </c>
      <c r="AC183" s="24">
        <f t="shared" si="34"/>
        <v>4.9934200000000005E-2</v>
      </c>
      <c r="AD183" s="24">
        <f t="shared" si="35"/>
        <v>5.0480499999999998E-2</v>
      </c>
      <c r="AE183" s="24" t="str">
        <f t="shared" si="36"/>
        <v/>
      </c>
      <c r="AF183" s="24" t="str">
        <f t="shared" si="37"/>
        <v/>
      </c>
      <c r="AG183" s="24" t="str">
        <f t="shared" si="38"/>
        <v/>
      </c>
      <c r="AH183" s="102">
        <f t="shared" si="39"/>
        <v>5.0122525000000001E-2</v>
      </c>
      <c r="AI183" s="29">
        <f t="shared" si="40"/>
        <v>30029929218.873722</v>
      </c>
    </row>
    <row r="184" spans="1:35" ht="20.100000000000001" customHeight="1" x14ac:dyDescent="0.25">
      <c r="A184" s="36" t="s">
        <v>127</v>
      </c>
      <c r="B184" s="11" t="s">
        <v>159</v>
      </c>
      <c r="C184" s="20">
        <v>2830228903.3349752</v>
      </c>
      <c r="D184" s="21">
        <v>3719515378.9177113</v>
      </c>
      <c r="E184" s="21">
        <v>5161298559.3424129</v>
      </c>
      <c r="F184" s="21">
        <v>4979471963.7922039</v>
      </c>
      <c r="G184" s="21">
        <v>5642221528.6707182</v>
      </c>
      <c r="H184" s="21">
        <v>6522755783.393034</v>
      </c>
      <c r="I184" s="21">
        <v>7633036366.0354519</v>
      </c>
      <c r="J184" s="21">
        <v>8506674782.7547131</v>
      </c>
      <c r="K184" s="21">
        <v>9236309138.0427742</v>
      </c>
      <c r="L184" s="22">
        <v>7853450374.0000973</v>
      </c>
      <c r="M184" s="23">
        <f t="shared" si="28"/>
        <v>6208496277.8284092</v>
      </c>
      <c r="N184" s="24">
        <v>3.4034800000000001</v>
      </c>
      <c r="O184" s="24">
        <v>3.4132799999999999</v>
      </c>
      <c r="P184" s="24">
        <v>3.4598300000000002</v>
      </c>
      <c r="Q184" s="24">
        <v>4.0983099999999997</v>
      </c>
      <c r="R184" s="24">
        <v>4.0067500000000003</v>
      </c>
      <c r="S184" s="24">
        <v>3.9351099999999999</v>
      </c>
      <c r="T184" s="24">
        <v>4.0180300000000004</v>
      </c>
      <c r="U184" s="24" t="s">
        <v>450</v>
      </c>
      <c r="V184" s="24" t="s">
        <v>450</v>
      </c>
      <c r="W184" s="24" t="s">
        <v>450</v>
      </c>
      <c r="X184" s="27">
        <f t="shared" si="29"/>
        <v>3.4034800000000004E-2</v>
      </c>
      <c r="Y184" s="24">
        <f t="shared" si="30"/>
        <v>3.4132799999999998E-2</v>
      </c>
      <c r="Z184" s="24">
        <f t="shared" si="31"/>
        <v>3.4598299999999998E-2</v>
      </c>
      <c r="AA184" s="24">
        <f t="shared" si="32"/>
        <v>4.0983099999999995E-2</v>
      </c>
      <c r="AB184" s="24">
        <f t="shared" si="33"/>
        <v>4.0067500000000006E-2</v>
      </c>
      <c r="AC184" s="24">
        <f t="shared" si="34"/>
        <v>3.93511E-2</v>
      </c>
      <c r="AD184" s="24">
        <f t="shared" si="35"/>
        <v>4.0180300000000002E-2</v>
      </c>
      <c r="AE184" s="24" t="str">
        <f t="shared" si="36"/>
        <v/>
      </c>
      <c r="AF184" s="24" t="str">
        <f t="shared" si="37"/>
        <v/>
      </c>
      <c r="AG184" s="24" t="str">
        <f t="shared" si="38"/>
        <v/>
      </c>
      <c r="AH184" s="102">
        <f t="shared" si="39"/>
        <v>3.7621128571428568E-2</v>
      </c>
      <c r="AI184" s="29">
        <f t="shared" si="40"/>
        <v>233570636.70341828</v>
      </c>
    </row>
    <row r="185" spans="1:35" ht="20.100000000000001" customHeight="1" x14ac:dyDescent="0.25">
      <c r="A185" s="36" t="s">
        <v>149</v>
      </c>
      <c r="B185" s="11" t="s">
        <v>376</v>
      </c>
      <c r="C185" s="20">
        <v>18610460326.543652</v>
      </c>
      <c r="D185" s="21">
        <v>21501741757.484024</v>
      </c>
      <c r="E185" s="21">
        <v>27368386358.131016</v>
      </c>
      <c r="F185" s="21">
        <v>28573777052.45422</v>
      </c>
      <c r="G185" s="21">
        <v>31407908612.094296</v>
      </c>
      <c r="H185" s="21">
        <v>33878631649.415691</v>
      </c>
      <c r="I185" s="21">
        <v>39087748240.440292</v>
      </c>
      <c r="J185" s="21">
        <v>44333456244.744041</v>
      </c>
      <c r="K185" s="21">
        <v>48030400964.205345</v>
      </c>
      <c r="L185" s="22">
        <v>44895392076.511848</v>
      </c>
      <c r="M185" s="23">
        <f t="shared" si="28"/>
        <v>33768790328.202442</v>
      </c>
      <c r="N185" s="24">
        <v>3.2711000000000001</v>
      </c>
      <c r="O185" s="24">
        <v>4.0419</v>
      </c>
      <c r="P185" s="24">
        <v>4.2524499999999996</v>
      </c>
      <c r="Q185" s="24">
        <v>4.0436500000000004</v>
      </c>
      <c r="R185" s="24">
        <v>4.6223900000000002</v>
      </c>
      <c r="S185" s="24" t="s">
        <v>450</v>
      </c>
      <c r="T185" s="24" t="s">
        <v>450</v>
      </c>
      <c r="U185" s="24" t="s">
        <v>450</v>
      </c>
      <c r="V185" s="24">
        <v>3.48143</v>
      </c>
      <c r="W185" s="24" t="s">
        <v>450</v>
      </c>
      <c r="X185" s="27">
        <f t="shared" si="29"/>
        <v>3.2711000000000004E-2</v>
      </c>
      <c r="Y185" s="24">
        <f t="shared" si="30"/>
        <v>4.0419000000000004E-2</v>
      </c>
      <c r="Z185" s="24">
        <f t="shared" si="31"/>
        <v>4.2524499999999993E-2</v>
      </c>
      <c r="AA185" s="24">
        <f t="shared" si="32"/>
        <v>4.0436500000000007E-2</v>
      </c>
      <c r="AB185" s="24">
        <f t="shared" si="33"/>
        <v>4.6223900000000005E-2</v>
      </c>
      <c r="AC185" s="24" t="str">
        <f t="shared" si="34"/>
        <v/>
      </c>
      <c r="AD185" s="24" t="str">
        <f t="shared" si="35"/>
        <v/>
      </c>
      <c r="AE185" s="24" t="str">
        <f t="shared" si="36"/>
        <v/>
      </c>
      <c r="AF185" s="24">
        <f t="shared" si="37"/>
        <v>3.4814299999999999E-2</v>
      </c>
      <c r="AG185" s="24" t="str">
        <f t="shared" si="38"/>
        <v/>
      </c>
      <c r="AH185" s="102">
        <f t="shared" si="39"/>
        <v>3.9521533333333338E-2</v>
      </c>
      <c r="AI185" s="29">
        <f t="shared" si="40"/>
        <v>1334594372.5823972</v>
      </c>
    </row>
    <row r="186" spans="1:35" ht="20.100000000000001" customHeight="1" x14ac:dyDescent="0.25">
      <c r="A186" s="36" t="s">
        <v>429</v>
      </c>
      <c r="B186" s="11" t="s">
        <v>277</v>
      </c>
      <c r="C186" s="20">
        <v>221758486880.31259</v>
      </c>
      <c r="D186" s="21">
        <v>262942650543.77112</v>
      </c>
      <c r="E186" s="21">
        <v>291383081231.82031</v>
      </c>
      <c r="F186" s="21">
        <v>281574762729.75983</v>
      </c>
      <c r="G186" s="21">
        <v>340923571200.88873</v>
      </c>
      <c r="H186" s="21">
        <v>370608559050.49567</v>
      </c>
      <c r="I186" s="21">
        <v>397290682074.8252</v>
      </c>
      <c r="J186" s="21">
        <v>419888628523.07495</v>
      </c>
      <c r="K186" s="21">
        <v>404320038916.49585</v>
      </c>
      <c r="L186" s="22">
        <v>395281580952.88147</v>
      </c>
      <c r="M186" s="23">
        <f t="shared" si="28"/>
        <v>338597204210.43256</v>
      </c>
      <c r="N186" s="24">
        <v>4.3372999999999999</v>
      </c>
      <c r="O186" s="24">
        <v>3.8360699999999999</v>
      </c>
      <c r="P186" s="24">
        <v>3.7505500000000001</v>
      </c>
      <c r="Q186" s="24">
        <v>4.1255300000000004</v>
      </c>
      <c r="R186" s="24">
        <v>3.75264</v>
      </c>
      <c r="S186" s="24">
        <v>5.1551499999999999</v>
      </c>
      <c r="T186" s="24">
        <v>4.92835</v>
      </c>
      <c r="U186" s="24" t="s">
        <v>450</v>
      </c>
      <c r="V186" s="24" t="s">
        <v>450</v>
      </c>
      <c r="W186" s="24" t="s">
        <v>450</v>
      </c>
      <c r="X186" s="27">
        <f t="shared" si="29"/>
        <v>4.3373000000000002E-2</v>
      </c>
      <c r="Y186" s="24">
        <f t="shared" si="30"/>
        <v>3.8360699999999998E-2</v>
      </c>
      <c r="Z186" s="24">
        <f t="shared" si="31"/>
        <v>3.7505499999999997E-2</v>
      </c>
      <c r="AA186" s="24">
        <f t="shared" si="32"/>
        <v>4.1255300000000002E-2</v>
      </c>
      <c r="AB186" s="24">
        <f t="shared" si="33"/>
        <v>3.7526400000000001E-2</v>
      </c>
      <c r="AC186" s="24">
        <f t="shared" si="34"/>
        <v>5.15515E-2</v>
      </c>
      <c r="AD186" s="24">
        <f t="shared" si="35"/>
        <v>4.9283500000000001E-2</v>
      </c>
      <c r="AE186" s="24" t="str">
        <f t="shared" si="36"/>
        <v/>
      </c>
      <c r="AF186" s="24" t="str">
        <f t="shared" si="37"/>
        <v/>
      </c>
      <c r="AG186" s="24" t="str">
        <f t="shared" si="38"/>
        <v/>
      </c>
      <c r="AH186" s="102">
        <f t="shared" si="39"/>
        <v>4.2693700000000001E-2</v>
      </c>
      <c r="AI186" s="29">
        <f t="shared" si="40"/>
        <v>14455967457.398945</v>
      </c>
    </row>
    <row r="187" spans="1:35" ht="20.100000000000001" customHeight="1" x14ac:dyDescent="0.25">
      <c r="A187" s="36" t="s">
        <v>21</v>
      </c>
      <c r="B187" s="11" t="s">
        <v>63</v>
      </c>
      <c r="C187" s="20">
        <v>463000000</v>
      </c>
      <c r="D187" s="21">
        <v>559000000</v>
      </c>
      <c r="E187" s="21">
        <v>694000000</v>
      </c>
      <c r="F187" s="21">
        <v>818000000</v>
      </c>
      <c r="G187" s="21">
        <v>934000000</v>
      </c>
      <c r="H187" s="21">
        <v>1138000000</v>
      </c>
      <c r="I187" s="21">
        <v>1295000000</v>
      </c>
      <c r="J187" s="21">
        <v>1319000000</v>
      </c>
      <c r="K187" s="21">
        <v>1371172832.7715302</v>
      </c>
      <c r="L187" s="22">
        <v>1412377919.1217501</v>
      </c>
      <c r="M187" s="23">
        <f t="shared" si="28"/>
        <v>1000355075.189328</v>
      </c>
      <c r="N187" s="24" t="s">
        <v>450</v>
      </c>
      <c r="O187" s="24" t="s">
        <v>450</v>
      </c>
      <c r="P187" s="24">
        <v>8.1020199999999996</v>
      </c>
      <c r="Q187" s="24">
        <v>11.466139999999999</v>
      </c>
      <c r="R187" s="24">
        <v>10.48715</v>
      </c>
      <c r="S187" s="24">
        <v>9.4631299999999996</v>
      </c>
      <c r="T187" s="24" t="s">
        <v>450</v>
      </c>
      <c r="U187" s="24" t="s">
        <v>450</v>
      </c>
      <c r="V187" s="24">
        <v>7.0085199999999999</v>
      </c>
      <c r="W187" s="24" t="s">
        <v>450</v>
      </c>
      <c r="X187" s="27" t="str">
        <f t="shared" si="29"/>
        <v/>
      </c>
      <c r="Y187" s="24" t="str">
        <f t="shared" si="30"/>
        <v/>
      </c>
      <c r="Z187" s="24">
        <f t="shared" si="31"/>
        <v>8.1020200000000001E-2</v>
      </c>
      <c r="AA187" s="24">
        <f t="shared" si="32"/>
        <v>0.1146614</v>
      </c>
      <c r="AB187" s="24">
        <f t="shared" si="33"/>
        <v>0.10487149999999999</v>
      </c>
      <c r="AC187" s="24">
        <f t="shared" si="34"/>
        <v>9.4631300000000002E-2</v>
      </c>
      <c r="AD187" s="24" t="str">
        <f t="shared" si="35"/>
        <v/>
      </c>
      <c r="AE187" s="24" t="str">
        <f t="shared" si="36"/>
        <v/>
      </c>
      <c r="AF187" s="24">
        <f t="shared" si="37"/>
        <v>7.00852E-2</v>
      </c>
      <c r="AG187" s="24" t="str">
        <f t="shared" si="38"/>
        <v/>
      </c>
      <c r="AH187" s="102">
        <f t="shared" si="39"/>
        <v>9.3053919999999998E-2</v>
      </c>
      <c r="AI187" s="29">
        <f t="shared" si="40"/>
        <v>93086961.138261706</v>
      </c>
    </row>
    <row r="188" spans="1:35" ht="20.100000000000001" customHeight="1" x14ac:dyDescent="0.25">
      <c r="A188" s="36" t="s">
        <v>110</v>
      </c>
      <c r="B188" s="11" t="s">
        <v>237</v>
      </c>
      <c r="C188" s="20">
        <v>2202809251.3130388</v>
      </c>
      <c r="D188" s="21">
        <v>2523462557.3897467</v>
      </c>
      <c r="E188" s="21">
        <v>3163416242.0587702</v>
      </c>
      <c r="F188" s="21">
        <v>3163000528.8166981</v>
      </c>
      <c r="G188" s="21">
        <v>3172945644.5584998</v>
      </c>
      <c r="H188" s="21">
        <v>3756023159.9599972</v>
      </c>
      <c r="I188" s="21">
        <v>3866617462.6185365</v>
      </c>
      <c r="J188" s="21">
        <v>4081112865.355032</v>
      </c>
      <c r="K188" s="21">
        <v>4482535926.2967348</v>
      </c>
      <c r="L188" s="22">
        <v>4002723816.6572123</v>
      </c>
      <c r="M188" s="23">
        <f t="shared" si="28"/>
        <v>3441464745.5024271</v>
      </c>
      <c r="N188" s="24">
        <v>3.6637400000000002</v>
      </c>
      <c r="O188" s="24">
        <v>3.6993200000000002</v>
      </c>
      <c r="P188" s="24">
        <v>3.4378199999999999</v>
      </c>
      <c r="Q188" s="24">
        <v>4.1157599999999999</v>
      </c>
      <c r="R188" s="24">
        <v>4.4231999999999996</v>
      </c>
      <c r="S188" s="24">
        <v>4.4370700000000003</v>
      </c>
      <c r="T188" s="24">
        <v>4.6682899999999998</v>
      </c>
      <c r="U188" s="24">
        <v>4.4051400000000003</v>
      </c>
      <c r="V188" s="24">
        <v>4.8379799999999999</v>
      </c>
      <c r="W188" s="24" t="s">
        <v>450</v>
      </c>
      <c r="X188" s="27">
        <f t="shared" si="29"/>
        <v>3.6637400000000001E-2</v>
      </c>
      <c r="Y188" s="24">
        <f t="shared" si="30"/>
        <v>3.6993200000000004E-2</v>
      </c>
      <c r="Z188" s="24">
        <f t="shared" si="31"/>
        <v>3.4378199999999998E-2</v>
      </c>
      <c r="AA188" s="24">
        <f t="shared" si="32"/>
        <v>4.1157599999999996E-2</v>
      </c>
      <c r="AB188" s="24">
        <f t="shared" si="33"/>
        <v>4.4231999999999994E-2</v>
      </c>
      <c r="AC188" s="24">
        <f t="shared" si="34"/>
        <v>4.4370700000000006E-2</v>
      </c>
      <c r="AD188" s="24">
        <f t="shared" si="35"/>
        <v>4.6682899999999999E-2</v>
      </c>
      <c r="AE188" s="24">
        <f t="shared" si="36"/>
        <v>4.4051400000000004E-2</v>
      </c>
      <c r="AF188" s="24">
        <f t="shared" si="37"/>
        <v>4.8379800000000001E-2</v>
      </c>
      <c r="AG188" s="24" t="str">
        <f t="shared" si="38"/>
        <v/>
      </c>
      <c r="AH188" s="102">
        <f t="shared" si="39"/>
        <v>4.1875911111111122E-2</v>
      </c>
      <c r="AI188" s="29">
        <f t="shared" si="40"/>
        <v>144114471.77468228</v>
      </c>
    </row>
    <row r="189" spans="1:35" ht="20.100000000000001" customHeight="1" x14ac:dyDescent="0.25">
      <c r="A189" s="36" t="s">
        <v>369</v>
      </c>
      <c r="B189" s="11" t="s">
        <v>311</v>
      </c>
      <c r="C189" s="20">
        <v>287983019.89239347</v>
      </c>
      <c r="D189" s="21">
        <v>299657872.03815514</v>
      </c>
      <c r="E189" s="21">
        <v>340041546.54036248</v>
      </c>
      <c r="F189" s="21">
        <v>321303416.07274514</v>
      </c>
      <c r="G189" s="21">
        <v>369816107.03043026</v>
      </c>
      <c r="H189" s="21">
        <v>441232909.19606709</v>
      </c>
      <c r="I189" s="21">
        <v>457244315.20790929</v>
      </c>
      <c r="J189" s="21">
        <v>432889959.43332684</v>
      </c>
      <c r="K189" s="21">
        <v>434386306.62629879</v>
      </c>
      <c r="L189" s="22" t="s">
        <v>450</v>
      </c>
      <c r="M189" s="23">
        <f t="shared" si="28"/>
        <v>376061716.89307654</v>
      </c>
      <c r="N189" s="24" t="s">
        <v>450</v>
      </c>
      <c r="O189" s="24" t="s">
        <v>450</v>
      </c>
      <c r="P189" s="24" t="s">
        <v>450</v>
      </c>
      <c r="Q189" s="24" t="s">
        <v>450</v>
      </c>
      <c r="R189" s="24" t="s">
        <v>450</v>
      </c>
      <c r="S189" s="24" t="s">
        <v>450</v>
      </c>
      <c r="T189" s="24" t="s">
        <v>450</v>
      </c>
      <c r="U189" s="24" t="s">
        <v>450</v>
      </c>
      <c r="V189" s="24" t="s">
        <v>450</v>
      </c>
      <c r="W189" s="24" t="s">
        <v>450</v>
      </c>
      <c r="X189" s="27" t="str">
        <f t="shared" si="29"/>
        <v/>
      </c>
      <c r="Y189" s="24" t="str">
        <f t="shared" si="30"/>
        <v/>
      </c>
      <c r="Z189" s="24" t="str">
        <f t="shared" si="31"/>
        <v/>
      </c>
      <c r="AA189" s="24" t="str">
        <f t="shared" si="32"/>
        <v/>
      </c>
      <c r="AB189" s="24" t="str">
        <f t="shared" si="33"/>
        <v/>
      </c>
      <c r="AC189" s="24" t="str">
        <f t="shared" si="34"/>
        <v/>
      </c>
      <c r="AD189" s="24" t="str">
        <f t="shared" si="35"/>
        <v/>
      </c>
      <c r="AE189" s="24" t="str">
        <f t="shared" si="36"/>
        <v/>
      </c>
      <c r="AF189" s="24" t="str">
        <f t="shared" si="37"/>
        <v/>
      </c>
      <c r="AG189" s="24" t="str">
        <f t="shared" si="38"/>
        <v/>
      </c>
      <c r="AH189" s="102" t="str">
        <f t="shared" si="39"/>
        <v/>
      </c>
      <c r="AI189" s="29" t="str">
        <f t="shared" si="40"/>
        <v/>
      </c>
    </row>
    <row r="190" spans="1:35" ht="20.100000000000001" customHeight="1" x14ac:dyDescent="0.25">
      <c r="A190" s="36" t="s">
        <v>387</v>
      </c>
      <c r="B190" s="11" t="s">
        <v>40</v>
      </c>
      <c r="C190" s="20">
        <v>18369070082.721195</v>
      </c>
      <c r="D190" s="21">
        <v>21642304045.512009</v>
      </c>
      <c r="E190" s="21">
        <v>27870257894.234749</v>
      </c>
      <c r="F190" s="21">
        <v>19175196445.79361</v>
      </c>
      <c r="G190" s="21">
        <v>21037612736.255981</v>
      </c>
      <c r="H190" s="21">
        <v>24409826346.090836</v>
      </c>
      <c r="I190" s="21">
        <v>24580844842.602962</v>
      </c>
      <c r="J190" s="21">
        <v>27257411604.010803</v>
      </c>
      <c r="K190" s="21">
        <v>28874122633.574291</v>
      </c>
      <c r="L190" s="22">
        <v>27805745960.651051</v>
      </c>
      <c r="M190" s="23">
        <f t="shared" si="28"/>
        <v>24102239259.144749</v>
      </c>
      <c r="N190" s="24" t="s">
        <v>450</v>
      </c>
      <c r="O190" s="24" t="s">
        <v>450</v>
      </c>
      <c r="P190" s="24" t="s">
        <v>450</v>
      </c>
      <c r="Q190" s="24" t="s">
        <v>450</v>
      </c>
      <c r="R190" s="24" t="s">
        <v>450</v>
      </c>
      <c r="S190" s="24" t="s">
        <v>450</v>
      </c>
      <c r="T190" s="24" t="s">
        <v>450</v>
      </c>
      <c r="U190" s="24" t="s">
        <v>450</v>
      </c>
      <c r="V190" s="24" t="s">
        <v>450</v>
      </c>
      <c r="W190" s="24" t="s">
        <v>450</v>
      </c>
      <c r="X190" s="27" t="str">
        <f t="shared" si="29"/>
        <v/>
      </c>
      <c r="Y190" s="24" t="str">
        <f t="shared" si="30"/>
        <v/>
      </c>
      <c r="Z190" s="24" t="str">
        <f t="shared" si="31"/>
        <v/>
      </c>
      <c r="AA190" s="24" t="str">
        <f t="shared" si="32"/>
        <v/>
      </c>
      <c r="AB190" s="24" t="str">
        <f t="shared" si="33"/>
        <v/>
      </c>
      <c r="AC190" s="24" t="str">
        <f t="shared" si="34"/>
        <v/>
      </c>
      <c r="AD190" s="24" t="str">
        <f t="shared" si="35"/>
        <v/>
      </c>
      <c r="AE190" s="24" t="str">
        <f t="shared" si="36"/>
        <v/>
      </c>
      <c r="AF190" s="24" t="str">
        <f t="shared" si="37"/>
        <v/>
      </c>
      <c r="AG190" s="24" t="str">
        <f t="shared" si="38"/>
        <v/>
      </c>
      <c r="AH190" s="102" t="str">
        <f t="shared" si="39"/>
        <v/>
      </c>
      <c r="AI190" s="29" t="str">
        <f t="shared" si="40"/>
        <v/>
      </c>
    </row>
    <row r="191" spans="1:35" ht="20.100000000000001" customHeight="1" x14ac:dyDescent="0.25">
      <c r="A191" s="36" t="s">
        <v>434</v>
      </c>
      <c r="B191" s="11" t="s">
        <v>73</v>
      </c>
      <c r="C191" s="20">
        <v>34378437265.214119</v>
      </c>
      <c r="D191" s="21">
        <v>38908069299.203995</v>
      </c>
      <c r="E191" s="21">
        <v>44856586316.045784</v>
      </c>
      <c r="F191" s="21">
        <v>43454935940.161446</v>
      </c>
      <c r="G191" s="21">
        <v>44050929160.26268</v>
      </c>
      <c r="H191" s="21">
        <v>45810626509.447365</v>
      </c>
      <c r="I191" s="21">
        <v>45044176963.954155</v>
      </c>
      <c r="J191" s="21">
        <v>46255554871.668602</v>
      </c>
      <c r="K191" s="21">
        <v>47603227896.565948</v>
      </c>
      <c r="L191" s="22">
        <v>43015089722.675369</v>
      </c>
      <c r="M191" s="23">
        <f t="shared" si="28"/>
        <v>43337763394.519943</v>
      </c>
      <c r="N191" s="24">
        <v>6.4385899999999996</v>
      </c>
      <c r="O191" s="24">
        <v>6.4655199999999997</v>
      </c>
      <c r="P191" s="24">
        <v>6.2721900000000002</v>
      </c>
      <c r="Q191" s="24">
        <v>6.5284800000000001</v>
      </c>
      <c r="R191" s="24">
        <v>6.202</v>
      </c>
      <c r="S191" s="24" t="s">
        <v>450</v>
      </c>
      <c r="T191" s="24">
        <v>6.22349</v>
      </c>
      <c r="U191" s="24" t="s">
        <v>450</v>
      </c>
      <c r="V191" s="24" t="s">
        <v>450</v>
      </c>
      <c r="W191" s="24" t="s">
        <v>450</v>
      </c>
      <c r="X191" s="27">
        <f t="shared" si="29"/>
        <v>6.4385899999999996E-2</v>
      </c>
      <c r="Y191" s="24">
        <f t="shared" si="30"/>
        <v>6.4655199999999996E-2</v>
      </c>
      <c r="Z191" s="24">
        <f t="shared" si="31"/>
        <v>6.2721899999999997E-2</v>
      </c>
      <c r="AA191" s="24">
        <f t="shared" si="32"/>
        <v>6.5284800000000004E-2</v>
      </c>
      <c r="AB191" s="24">
        <f t="shared" si="33"/>
        <v>6.2019999999999999E-2</v>
      </c>
      <c r="AC191" s="24" t="str">
        <f t="shared" si="34"/>
        <v/>
      </c>
      <c r="AD191" s="24">
        <f t="shared" si="35"/>
        <v>6.2234900000000003E-2</v>
      </c>
      <c r="AE191" s="24" t="str">
        <f t="shared" si="36"/>
        <v/>
      </c>
      <c r="AF191" s="24" t="str">
        <f t="shared" si="37"/>
        <v/>
      </c>
      <c r="AG191" s="24" t="str">
        <f t="shared" si="38"/>
        <v/>
      </c>
      <c r="AH191" s="102">
        <f t="shared" si="39"/>
        <v>6.3550449999999994E-2</v>
      </c>
      <c r="AI191" s="29">
        <f t="shared" si="40"/>
        <v>2754134365.7152696</v>
      </c>
    </row>
    <row r="192" spans="1:35" ht="20.100000000000001" customHeight="1" x14ac:dyDescent="0.25">
      <c r="A192" s="36" t="s">
        <v>363</v>
      </c>
      <c r="B192" s="11" t="s">
        <v>270</v>
      </c>
      <c r="C192" s="20">
        <v>530900094644.73218</v>
      </c>
      <c r="D192" s="21">
        <v>647155131629.44202</v>
      </c>
      <c r="E192" s="21">
        <v>730337495197.84863</v>
      </c>
      <c r="F192" s="21">
        <v>614553921935.48389</v>
      </c>
      <c r="G192" s="21">
        <v>731168051636.94446</v>
      </c>
      <c r="H192" s="21">
        <v>774754155820.89539</v>
      </c>
      <c r="I192" s="21">
        <v>788863301224.94434</v>
      </c>
      <c r="J192" s="21">
        <v>823242587456.66565</v>
      </c>
      <c r="K192" s="21">
        <v>798797266164.03931</v>
      </c>
      <c r="L192" s="22">
        <v>718221078308.82361</v>
      </c>
      <c r="M192" s="23">
        <f t="shared" si="28"/>
        <v>715799308401.98193</v>
      </c>
      <c r="N192" s="24">
        <v>2.8624700000000001</v>
      </c>
      <c r="O192" s="24" t="s">
        <v>450</v>
      </c>
      <c r="P192" s="24" t="s">
        <v>450</v>
      </c>
      <c r="Q192" s="24" t="s">
        <v>450</v>
      </c>
      <c r="R192" s="24" t="s">
        <v>450</v>
      </c>
      <c r="S192" s="24" t="s">
        <v>450</v>
      </c>
      <c r="T192" s="24" t="s">
        <v>450</v>
      </c>
      <c r="U192" s="24" t="s">
        <v>450</v>
      </c>
      <c r="V192" s="24" t="s">
        <v>450</v>
      </c>
      <c r="W192" s="24" t="s">
        <v>450</v>
      </c>
      <c r="X192" s="27">
        <f t="shared" si="29"/>
        <v>2.8624699999999999E-2</v>
      </c>
      <c r="Y192" s="24" t="str">
        <f t="shared" si="30"/>
        <v/>
      </c>
      <c r="Z192" s="24" t="str">
        <f t="shared" si="31"/>
        <v/>
      </c>
      <c r="AA192" s="24" t="str">
        <f t="shared" si="32"/>
        <v/>
      </c>
      <c r="AB192" s="24" t="str">
        <f t="shared" si="33"/>
        <v/>
      </c>
      <c r="AC192" s="24" t="str">
        <f t="shared" si="34"/>
        <v/>
      </c>
      <c r="AD192" s="24" t="str">
        <f t="shared" si="35"/>
        <v/>
      </c>
      <c r="AE192" s="24" t="str">
        <f t="shared" si="36"/>
        <v/>
      </c>
      <c r="AF192" s="24" t="str">
        <f t="shared" si="37"/>
        <v/>
      </c>
      <c r="AG192" s="24" t="str">
        <f t="shared" si="38"/>
        <v/>
      </c>
      <c r="AH192" s="102">
        <f t="shared" si="39"/>
        <v>2.8624699999999999E-2</v>
      </c>
      <c r="AI192" s="29">
        <f t="shared" si="40"/>
        <v>20489540463.214211</v>
      </c>
    </row>
    <row r="193" spans="1:35" ht="20.100000000000001" customHeight="1" x14ac:dyDescent="0.25">
      <c r="A193" s="36" t="s">
        <v>336</v>
      </c>
      <c r="B193" s="11" t="s">
        <v>28</v>
      </c>
      <c r="C193" s="20">
        <v>10277598152.424944</v>
      </c>
      <c r="D193" s="21">
        <v>12664165103.189493</v>
      </c>
      <c r="E193" s="21">
        <v>19271523178.807945</v>
      </c>
      <c r="F193" s="21">
        <v>20214385964.912281</v>
      </c>
      <c r="G193" s="21">
        <v>22583157894.736843</v>
      </c>
      <c r="H193" s="21">
        <v>29233333333.333332</v>
      </c>
      <c r="I193" s="21">
        <v>35164210526.315788</v>
      </c>
      <c r="J193" s="21">
        <v>39197543859.649124</v>
      </c>
      <c r="K193" s="21">
        <v>43485614035.087723</v>
      </c>
      <c r="L193" s="22">
        <v>37334232257.142853</v>
      </c>
      <c r="M193" s="23">
        <f t="shared" si="28"/>
        <v>26942576430.560032</v>
      </c>
      <c r="N193" s="24" t="s">
        <v>450</v>
      </c>
      <c r="O193" s="24" t="s">
        <v>450</v>
      </c>
      <c r="P193" s="24" t="s">
        <v>450</v>
      </c>
      <c r="Q193" s="24" t="s">
        <v>450</v>
      </c>
      <c r="R193" s="24" t="s">
        <v>450</v>
      </c>
      <c r="S193" s="24" t="s">
        <v>450</v>
      </c>
      <c r="T193" s="24">
        <v>3.0492499999999998</v>
      </c>
      <c r="U193" s="24" t="s">
        <v>450</v>
      </c>
      <c r="V193" s="24" t="s">
        <v>450</v>
      </c>
      <c r="W193" s="24" t="s">
        <v>450</v>
      </c>
      <c r="X193" s="27" t="str">
        <f t="shared" si="29"/>
        <v/>
      </c>
      <c r="Y193" s="24" t="str">
        <f t="shared" si="30"/>
        <v/>
      </c>
      <c r="Z193" s="24" t="str">
        <f t="shared" si="31"/>
        <v/>
      </c>
      <c r="AA193" s="24" t="str">
        <f t="shared" si="32"/>
        <v/>
      </c>
      <c r="AB193" s="24" t="str">
        <f t="shared" si="33"/>
        <v/>
      </c>
      <c r="AC193" s="24" t="str">
        <f t="shared" si="34"/>
        <v/>
      </c>
      <c r="AD193" s="24">
        <f t="shared" si="35"/>
        <v>3.0492499999999999E-2</v>
      </c>
      <c r="AE193" s="24" t="str">
        <f t="shared" si="36"/>
        <v/>
      </c>
      <c r="AF193" s="24" t="str">
        <f t="shared" si="37"/>
        <v/>
      </c>
      <c r="AG193" s="24" t="str">
        <f t="shared" si="38"/>
        <v/>
      </c>
      <c r="AH193" s="102">
        <f t="shared" si="39"/>
        <v>3.0492499999999999E-2</v>
      </c>
      <c r="AI193" s="29">
        <f t="shared" si="40"/>
        <v>821546511.80885172</v>
      </c>
    </row>
    <row r="194" spans="1:35" ht="20.100000000000001" customHeight="1" x14ac:dyDescent="0.25">
      <c r="A194" s="36" t="s">
        <v>91</v>
      </c>
      <c r="B194" s="11" t="s">
        <v>432</v>
      </c>
      <c r="C194" s="20">
        <v>22902861.445783131</v>
      </c>
      <c r="D194" s="21">
        <v>27030374.027278051</v>
      </c>
      <c r="E194" s="21">
        <v>30290219.761784937</v>
      </c>
      <c r="F194" s="21">
        <v>27101076.275152083</v>
      </c>
      <c r="G194" s="21">
        <v>31823518.620436616</v>
      </c>
      <c r="H194" s="21">
        <v>39312016.50335224</v>
      </c>
      <c r="I194" s="21">
        <v>39875750.673017189</v>
      </c>
      <c r="J194" s="21">
        <v>38320765.11716453</v>
      </c>
      <c r="K194" s="21">
        <v>37859554.459705137</v>
      </c>
      <c r="L194" s="22" t="s">
        <v>450</v>
      </c>
      <c r="M194" s="23">
        <f t="shared" si="28"/>
        <v>32724015.209297102</v>
      </c>
      <c r="N194" s="24" t="s">
        <v>450</v>
      </c>
      <c r="O194" s="24" t="s">
        <v>450</v>
      </c>
      <c r="P194" s="24" t="s">
        <v>450</v>
      </c>
      <c r="Q194" s="24" t="s">
        <v>450</v>
      </c>
      <c r="R194" s="24" t="s">
        <v>450</v>
      </c>
      <c r="S194" s="24" t="s">
        <v>450</v>
      </c>
      <c r="T194" s="24" t="s">
        <v>450</v>
      </c>
      <c r="U194" s="24" t="s">
        <v>450</v>
      </c>
      <c r="V194" s="24" t="s">
        <v>450</v>
      </c>
      <c r="W194" s="24" t="s">
        <v>450</v>
      </c>
      <c r="X194" s="27" t="str">
        <f t="shared" si="29"/>
        <v/>
      </c>
      <c r="Y194" s="24" t="str">
        <f t="shared" si="30"/>
        <v/>
      </c>
      <c r="Z194" s="24" t="str">
        <f t="shared" si="31"/>
        <v/>
      </c>
      <c r="AA194" s="24" t="str">
        <f t="shared" si="32"/>
        <v/>
      </c>
      <c r="AB194" s="24" t="str">
        <f t="shared" si="33"/>
        <v/>
      </c>
      <c r="AC194" s="24" t="str">
        <f t="shared" si="34"/>
        <v/>
      </c>
      <c r="AD194" s="24" t="str">
        <f t="shared" si="35"/>
        <v/>
      </c>
      <c r="AE194" s="24" t="str">
        <f t="shared" si="36"/>
        <v/>
      </c>
      <c r="AF194" s="24" t="str">
        <f t="shared" si="37"/>
        <v/>
      </c>
      <c r="AG194" s="24" t="str">
        <f t="shared" si="38"/>
        <v/>
      </c>
      <c r="AH194" s="102" t="str">
        <f t="shared" si="39"/>
        <v/>
      </c>
      <c r="AI194" s="29" t="str">
        <f t="shared" si="40"/>
        <v/>
      </c>
    </row>
    <row r="195" spans="1:35" ht="20.100000000000001" customHeight="1" x14ac:dyDescent="0.25">
      <c r="A195" s="36" t="s">
        <v>205</v>
      </c>
      <c r="B195" s="11" t="s">
        <v>329</v>
      </c>
      <c r="C195" s="20">
        <v>9942597779.9926548</v>
      </c>
      <c r="D195" s="21">
        <v>12292813603.232693</v>
      </c>
      <c r="E195" s="21">
        <v>14239026629.639013</v>
      </c>
      <c r="F195" s="21">
        <v>17878178830.722725</v>
      </c>
      <c r="G195" s="21">
        <v>20181796802.857437</v>
      </c>
      <c r="H195" s="21">
        <v>20262889523.957592</v>
      </c>
      <c r="I195" s="21">
        <v>23236898742.131531</v>
      </c>
      <c r="J195" s="21">
        <v>24662957836.493954</v>
      </c>
      <c r="K195" s="21">
        <v>26998477707.096352</v>
      </c>
      <c r="L195" s="22">
        <v>26369242278.163654</v>
      </c>
      <c r="M195" s="23">
        <f t="shared" si="28"/>
        <v>19606487973.428761</v>
      </c>
      <c r="N195" s="24" t="s">
        <v>450</v>
      </c>
      <c r="O195" s="24" t="s">
        <v>450</v>
      </c>
      <c r="P195" s="24" t="s">
        <v>450</v>
      </c>
      <c r="Q195" s="24">
        <v>3.2542900000000001</v>
      </c>
      <c r="R195" s="24">
        <v>2.2544599999999999</v>
      </c>
      <c r="S195" s="24">
        <v>2.6958700000000002</v>
      </c>
      <c r="T195" s="24">
        <v>2.7225999999999999</v>
      </c>
      <c r="U195" s="24">
        <v>2.2009300000000001</v>
      </c>
      <c r="V195" s="24" t="s">
        <v>450</v>
      </c>
      <c r="W195" s="24" t="s">
        <v>450</v>
      </c>
      <c r="X195" s="27" t="str">
        <f t="shared" si="29"/>
        <v/>
      </c>
      <c r="Y195" s="24" t="str">
        <f t="shared" si="30"/>
        <v/>
      </c>
      <c r="Z195" s="24" t="str">
        <f t="shared" si="31"/>
        <v/>
      </c>
      <c r="AA195" s="24">
        <f t="shared" si="32"/>
        <v>3.25429E-2</v>
      </c>
      <c r="AB195" s="24">
        <f t="shared" si="33"/>
        <v>2.2544599999999998E-2</v>
      </c>
      <c r="AC195" s="24">
        <f t="shared" si="34"/>
        <v>2.6958700000000002E-2</v>
      </c>
      <c r="AD195" s="24">
        <f t="shared" si="35"/>
        <v>2.7226E-2</v>
      </c>
      <c r="AE195" s="24">
        <f t="shared" si="36"/>
        <v>2.2009299999999999E-2</v>
      </c>
      <c r="AF195" s="24" t="str">
        <f t="shared" si="37"/>
        <v/>
      </c>
      <c r="AG195" s="24" t="str">
        <f t="shared" si="38"/>
        <v/>
      </c>
      <c r="AH195" s="102">
        <f t="shared" si="39"/>
        <v>2.62563E-2</v>
      </c>
      <c r="AI195" s="29">
        <f t="shared" si="40"/>
        <v>514793830.17673755</v>
      </c>
    </row>
    <row r="196" spans="1:35" ht="20.100000000000001" customHeight="1" x14ac:dyDescent="0.25">
      <c r="A196" s="36" t="s">
        <v>130</v>
      </c>
      <c r="B196" s="11" t="s">
        <v>271</v>
      </c>
      <c r="C196" s="20">
        <v>107753069306.93069</v>
      </c>
      <c r="D196" s="21">
        <v>142719009900.99011</v>
      </c>
      <c r="E196" s="21">
        <v>179992405832.32077</v>
      </c>
      <c r="F196" s="21">
        <v>117227769791.55971</v>
      </c>
      <c r="G196" s="21">
        <v>136419300367.9621</v>
      </c>
      <c r="H196" s="21">
        <v>163159671670.26456</v>
      </c>
      <c r="I196" s="21">
        <v>175781379051.43286</v>
      </c>
      <c r="J196" s="21">
        <v>181334417615.41348</v>
      </c>
      <c r="K196" s="21">
        <v>131805126738.28734</v>
      </c>
      <c r="L196" s="22">
        <v>90615023323.73526</v>
      </c>
      <c r="M196" s="23">
        <f t="shared" si="28"/>
        <v>142680717359.88971</v>
      </c>
      <c r="N196" s="24">
        <v>6.2087300000000001</v>
      </c>
      <c r="O196" s="24">
        <v>6.1512000000000002</v>
      </c>
      <c r="P196" s="24">
        <v>6.4299299999999997</v>
      </c>
      <c r="Q196" s="24">
        <v>7.31088</v>
      </c>
      <c r="R196" s="24" t="s">
        <v>450</v>
      </c>
      <c r="S196" s="24">
        <v>6.1623700000000001</v>
      </c>
      <c r="T196" s="24">
        <v>6.6923300000000001</v>
      </c>
      <c r="U196" s="24">
        <v>6.6716600000000001</v>
      </c>
      <c r="V196" s="24" t="s">
        <v>450</v>
      </c>
      <c r="W196" s="24" t="s">
        <v>450</v>
      </c>
      <c r="X196" s="27">
        <f t="shared" si="29"/>
        <v>6.2087299999999998E-2</v>
      </c>
      <c r="Y196" s="24">
        <f t="shared" si="30"/>
        <v>6.1512000000000004E-2</v>
      </c>
      <c r="Z196" s="24">
        <f t="shared" si="31"/>
        <v>6.4299300000000004E-2</v>
      </c>
      <c r="AA196" s="24">
        <f t="shared" si="32"/>
        <v>7.3108800000000002E-2</v>
      </c>
      <c r="AB196" s="24" t="str">
        <f t="shared" si="33"/>
        <v/>
      </c>
      <c r="AC196" s="24">
        <f t="shared" si="34"/>
        <v>6.1623700000000003E-2</v>
      </c>
      <c r="AD196" s="24">
        <f t="shared" si="35"/>
        <v>6.6923300000000005E-2</v>
      </c>
      <c r="AE196" s="24">
        <f t="shared" si="36"/>
        <v>6.6716600000000001E-2</v>
      </c>
      <c r="AF196" s="24" t="str">
        <f t="shared" si="37"/>
        <v/>
      </c>
      <c r="AG196" s="24" t="str">
        <f t="shared" si="38"/>
        <v/>
      </c>
      <c r="AH196" s="102">
        <f t="shared" si="39"/>
        <v>6.5181571428571436E-2</v>
      </c>
      <c r="AI196" s="29">
        <f t="shared" si="40"/>
        <v>9300153370.0734634</v>
      </c>
    </row>
    <row r="197" spans="1:35" ht="20.100000000000001" customHeight="1" x14ac:dyDescent="0.25">
      <c r="A197" s="36" t="s">
        <v>33</v>
      </c>
      <c r="B197" s="11" t="s">
        <v>187</v>
      </c>
      <c r="C197" s="20">
        <v>222105922396.1879</v>
      </c>
      <c r="D197" s="21">
        <v>257916133424.09802</v>
      </c>
      <c r="E197" s="21">
        <v>315474615738.59772</v>
      </c>
      <c r="F197" s="21">
        <v>253547358747.4473</v>
      </c>
      <c r="G197" s="21">
        <v>286049336038.12115</v>
      </c>
      <c r="H197" s="21">
        <v>348526072157.9306</v>
      </c>
      <c r="I197" s="21">
        <v>373429543907.42004</v>
      </c>
      <c r="J197" s="21">
        <v>387192103471.74951</v>
      </c>
      <c r="K197" s="21">
        <v>399451327433.62836</v>
      </c>
      <c r="L197" s="22">
        <v>370292716133.42413</v>
      </c>
      <c r="M197" s="23">
        <f t="shared" si="28"/>
        <v>321398512944.86047</v>
      </c>
      <c r="N197" s="24" t="s">
        <v>450</v>
      </c>
      <c r="O197" s="24" t="s">
        <v>450</v>
      </c>
      <c r="P197" s="24" t="s">
        <v>450</v>
      </c>
      <c r="Q197" s="24" t="s">
        <v>450</v>
      </c>
      <c r="R197" s="24" t="s">
        <v>450</v>
      </c>
      <c r="S197" s="24" t="s">
        <v>450</v>
      </c>
      <c r="T197" s="24" t="s">
        <v>450</v>
      </c>
      <c r="U197" s="24" t="s">
        <v>450</v>
      </c>
      <c r="V197" s="24" t="s">
        <v>450</v>
      </c>
      <c r="W197" s="24" t="s">
        <v>450</v>
      </c>
      <c r="X197" s="27" t="str">
        <f t="shared" si="29"/>
        <v/>
      </c>
      <c r="Y197" s="24" t="str">
        <f t="shared" si="30"/>
        <v/>
      </c>
      <c r="Z197" s="24" t="str">
        <f t="shared" si="31"/>
        <v/>
      </c>
      <c r="AA197" s="24" t="str">
        <f t="shared" si="32"/>
        <v/>
      </c>
      <c r="AB197" s="24" t="str">
        <f t="shared" si="33"/>
        <v/>
      </c>
      <c r="AC197" s="24" t="str">
        <f t="shared" si="34"/>
        <v/>
      </c>
      <c r="AD197" s="24" t="str">
        <f t="shared" si="35"/>
        <v/>
      </c>
      <c r="AE197" s="24" t="str">
        <f t="shared" si="36"/>
        <v/>
      </c>
      <c r="AF197" s="24" t="str">
        <f t="shared" si="37"/>
        <v/>
      </c>
      <c r="AG197" s="24" t="str">
        <f t="shared" si="38"/>
        <v/>
      </c>
      <c r="AH197" s="102" t="str">
        <f t="shared" si="39"/>
        <v/>
      </c>
      <c r="AI197" s="29" t="str">
        <f t="shared" si="40"/>
        <v/>
      </c>
    </row>
    <row r="198" spans="1:35" ht="20.100000000000001" customHeight="1" x14ac:dyDescent="0.25">
      <c r="A198" s="36" t="s">
        <v>211</v>
      </c>
      <c r="B198" s="11" t="s">
        <v>199</v>
      </c>
      <c r="C198" s="20">
        <v>2588077276908.9238</v>
      </c>
      <c r="D198" s="21">
        <v>2969733893557.4229</v>
      </c>
      <c r="E198" s="21">
        <v>2793376838235.2939</v>
      </c>
      <c r="F198" s="21">
        <v>2314577036921.6387</v>
      </c>
      <c r="G198" s="21">
        <v>2403504326328.8008</v>
      </c>
      <c r="H198" s="21">
        <v>2594904662714.3086</v>
      </c>
      <c r="I198" s="21">
        <v>2630472981169.645</v>
      </c>
      <c r="J198" s="21">
        <v>2712296271989.9941</v>
      </c>
      <c r="K198" s="21">
        <v>2990201431078.2349</v>
      </c>
      <c r="L198" s="22">
        <v>2848755449421.3389</v>
      </c>
      <c r="M198" s="23">
        <f t="shared" si="28"/>
        <v>2684590016832.5605</v>
      </c>
      <c r="N198" s="24">
        <v>5.2469000000000001</v>
      </c>
      <c r="O198" s="24">
        <v>5.1641000000000004</v>
      </c>
      <c r="P198" s="24">
        <v>5.1208600000000004</v>
      </c>
      <c r="Q198" s="24">
        <v>5.3124000000000002</v>
      </c>
      <c r="R198" s="24">
        <v>5.9549700000000003</v>
      </c>
      <c r="S198" s="24">
        <v>5.7516400000000001</v>
      </c>
      <c r="T198" s="24" t="s">
        <v>450</v>
      </c>
      <c r="U198" s="24">
        <v>5.72</v>
      </c>
      <c r="V198" s="24" t="s">
        <v>450</v>
      </c>
      <c r="W198" s="24" t="s">
        <v>450</v>
      </c>
      <c r="X198" s="27">
        <f t="shared" si="29"/>
        <v>5.2469000000000002E-2</v>
      </c>
      <c r="Y198" s="24">
        <f t="shared" si="30"/>
        <v>5.1641000000000006E-2</v>
      </c>
      <c r="Z198" s="24">
        <f t="shared" si="31"/>
        <v>5.1208600000000007E-2</v>
      </c>
      <c r="AA198" s="24">
        <f t="shared" si="32"/>
        <v>5.3124000000000005E-2</v>
      </c>
      <c r="AB198" s="24">
        <f t="shared" si="33"/>
        <v>5.9549700000000004E-2</v>
      </c>
      <c r="AC198" s="24">
        <f t="shared" si="34"/>
        <v>5.7516400000000002E-2</v>
      </c>
      <c r="AD198" s="24" t="str">
        <f t="shared" si="35"/>
        <v/>
      </c>
      <c r="AE198" s="24">
        <f t="shared" si="36"/>
        <v>5.7200000000000001E-2</v>
      </c>
      <c r="AF198" s="24" t="str">
        <f t="shared" si="37"/>
        <v/>
      </c>
      <c r="AG198" s="24" t="str">
        <f t="shared" si="38"/>
        <v/>
      </c>
      <c r="AH198" s="102">
        <f t="shared" si="39"/>
        <v>5.4672671428571427E-2</v>
      </c>
      <c r="AI198" s="29">
        <f t="shared" si="40"/>
        <v>146773707910.70963</v>
      </c>
    </row>
    <row r="199" spans="1:35" ht="20.100000000000001" customHeight="1" x14ac:dyDescent="0.25">
      <c r="A199" s="36" t="s">
        <v>217</v>
      </c>
      <c r="B199" s="11" t="s">
        <v>37</v>
      </c>
      <c r="C199" s="20">
        <v>13855888000000</v>
      </c>
      <c r="D199" s="21">
        <v>14477635000000</v>
      </c>
      <c r="E199" s="21">
        <v>14718582000000</v>
      </c>
      <c r="F199" s="21">
        <v>14418739000000</v>
      </c>
      <c r="G199" s="21">
        <v>14964372000000</v>
      </c>
      <c r="H199" s="21">
        <v>15517926000000</v>
      </c>
      <c r="I199" s="21">
        <v>16155255000000</v>
      </c>
      <c r="J199" s="21">
        <v>16663160000000</v>
      </c>
      <c r="K199" s="21">
        <v>17348071500000</v>
      </c>
      <c r="L199" s="22">
        <v>17946996000000</v>
      </c>
      <c r="M199" s="23">
        <f t="shared" si="28"/>
        <v>15606662450000</v>
      </c>
      <c r="N199" s="24">
        <v>5.3888100000000003</v>
      </c>
      <c r="O199" s="24">
        <v>5.2464899999999997</v>
      </c>
      <c r="P199" s="24">
        <v>5.3035399999999999</v>
      </c>
      <c r="Q199" s="24">
        <v>5.2495799999999999</v>
      </c>
      <c r="R199" s="24">
        <v>5.4200100000000004</v>
      </c>
      <c r="S199" s="24">
        <v>5.2239000000000004</v>
      </c>
      <c r="T199" s="24" t="s">
        <v>450</v>
      </c>
      <c r="U199" s="24" t="s">
        <v>450</v>
      </c>
      <c r="V199" s="24" t="s">
        <v>450</v>
      </c>
      <c r="W199" s="24" t="s">
        <v>450</v>
      </c>
      <c r="X199" s="27">
        <f t="shared" si="29"/>
        <v>5.3888100000000001E-2</v>
      </c>
      <c r="Y199" s="24">
        <f t="shared" si="30"/>
        <v>5.2464899999999995E-2</v>
      </c>
      <c r="Z199" s="24">
        <f t="shared" si="31"/>
        <v>5.3035399999999996E-2</v>
      </c>
      <c r="AA199" s="24">
        <f t="shared" si="32"/>
        <v>5.2495800000000002E-2</v>
      </c>
      <c r="AB199" s="24">
        <f t="shared" si="33"/>
        <v>5.4200100000000001E-2</v>
      </c>
      <c r="AC199" s="24">
        <f t="shared" si="34"/>
        <v>5.2239000000000008E-2</v>
      </c>
      <c r="AD199" s="24" t="str">
        <f t="shared" si="35"/>
        <v/>
      </c>
      <c r="AE199" s="24" t="str">
        <f t="shared" si="36"/>
        <v/>
      </c>
      <c r="AF199" s="24" t="str">
        <f t="shared" si="37"/>
        <v/>
      </c>
      <c r="AG199" s="24" t="str">
        <f t="shared" si="38"/>
        <v/>
      </c>
      <c r="AH199" s="102">
        <f t="shared" si="39"/>
        <v>5.3053883333333329E-2</v>
      </c>
      <c r="AI199" s="29">
        <f t="shared" si="40"/>
        <v>827994048845.01416</v>
      </c>
    </row>
    <row r="200" spans="1:35" ht="20.100000000000001" customHeight="1" x14ac:dyDescent="0.25">
      <c r="A200" s="36" t="s">
        <v>134</v>
      </c>
      <c r="B200" s="11" t="s">
        <v>160</v>
      </c>
      <c r="C200" s="20">
        <v>19579457966.053818</v>
      </c>
      <c r="D200" s="21">
        <v>23410572633.288189</v>
      </c>
      <c r="E200" s="21">
        <v>30366213118.407585</v>
      </c>
      <c r="F200" s="21">
        <v>31660911278.562656</v>
      </c>
      <c r="G200" s="21">
        <v>40284682481.391785</v>
      </c>
      <c r="H200" s="21">
        <v>47962439302.665756</v>
      </c>
      <c r="I200" s="21">
        <v>51265399742.69529</v>
      </c>
      <c r="J200" s="21">
        <v>57531233351.208893</v>
      </c>
      <c r="K200" s="21">
        <v>57235766827.037643</v>
      </c>
      <c r="L200" s="22">
        <v>53442697567.884377</v>
      </c>
      <c r="M200" s="23">
        <f t="shared" si="28"/>
        <v>41273937426.919601</v>
      </c>
      <c r="N200" s="24">
        <v>2.8802599999999998</v>
      </c>
      <c r="O200" s="24" t="s">
        <v>450</v>
      </c>
      <c r="P200" s="24" t="s">
        <v>450</v>
      </c>
      <c r="Q200" s="24" t="s">
        <v>450</v>
      </c>
      <c r="R200" s="24" t="s">
        <v>450</v>
      </c>
      <c r="S200" s="24">
        <v>4.35527</v>
      </c>
      <c r="T200" s="24" t="s">
        <v>450</v>
      </c>
      <c r="U200" s="24" t="s">
        <v>450</v>
      </c>
      <c r="V200" s="24" t="s">
        <v>450</v>
      </c>
      <c r="W200" s="24" t="s">
        <v>450</v>
      </c>
      <c r="X200" s="27">
        <f t="shared" si="29"/>
        <v>2.8802599999999998E-2</v>
      </c>
      <c r="Y200" s="24" t="str">
        <f t="shared" si="30"/>
        <v/>
      </c>
      <c r="Z200" s="24" t="str">
        <f t="shared" si="31"/>
        <v/>
      </c>
      <c r="AA200" s="24" t="str">
        <f t="shared" si="32"/>
        <v/>
      </c>
      <c r="AB200" s="24" t="str">
        <f t="shared" si="33"/>
        <v/>
      </c>
      <c r="AC200" s="24">
        <f t="shared" si="34"/>
        <v>4.35527E-2</v>
      </c>
      <c r="AD200" s="24" t="str">
        <f t="shared" si="35"/>
        <v/>
      </c>
      <c r="AE200" s="24" t="str">
        <f t="shared" si="36"/>
        <v/>
      </c>
      <c r="AF200" s="24" t="str">
        <f t="shared" si="37"/>
        <v/>
      </c>
      <c r="AG200" s="24" t="str">
        <f t="shared" si="38"/>
        <v/>
      </c>
      <c r="AH200" s="102">
        <f t="shared" si="39"/>
        <v>3.6177649999999999E-2</v>
      </c>
      <c r="AI200" s="29">
        <f t="shared" si="40"/>
        <v>1493194062.3529978</v>
      </c>
    </row>
    <row r="201" spans="1:35" ht="20.100000000000001" customHeight="1" x14ac:dyDescent="0.25">
      <c r="A201" s="36" t="s">
        <v>173</v>
      </c>
      <c r="B201" s="11" t="s">
        <v>256</v>
      </c>
      <c r="C201" s="20">
        <v>17030896203.196272</v>
      </c>
      <c r="D201" s="21">
        <v>22311393927.881721</v>
      </c>
      <c r="E201" s="21">
        <v>27934030937.215652</v>
      </c>
      <c r="F201" s="21">
        <v>32816828372.975262</v>
      </c>
      <c r="G201" s="21">
        <v>39332770928.942551</v>
      </c>
      <c r="H201" s="21">
        <v>45324319955.38839</v>
      </c>
      <c r="I201" s="21">
        <v>51183443224.993912</v>
      </c>
      <c r="J201" s="21">
        <v>56795656324.582336</v>
      </c>
      <c r="K201" s="21">
        <v>63132848445.013321</v>
      </c>
      <c r="L201" s="22">
        <v>66732801392.661751</v>
      </c>
      <c r="M201" s="23">
        <f t="shared" si="28"/>
        <v>42259498971.28511</v>
      </c>
      <c r="N201" s="24" t="s">
        <v>450</v>
      </c>
      <c r="O201" s="24" t="s">
        <v>450</v>
      </c>
      <c r="P201" s="24" t="s">
        <v>450</v>
      </c>
      <c r="Q201" s="24" t="s">
        <v>450</v>
      </c>
      <c r="R201" s="24" t="s">
        <v>450</v>
      </c>
      <c r="S201" s="24" t="s">
        <v>450</v>
      </c>
      <c r="T201" s="24" t="s">
        <v>450</v>
      </c>
      <c r="U201" s="24" t="s">
        <v>450</v>
      </c>
      <c r="V201" s="24" t="s">
        <v>450</v>
      </c>
      <c r="W201" s="24" t="s">
        <v>450</v>
      </c>
      <c r="X201" s="27" t="str">
        <f t="shared" si="29"/>
        <v/>
      </c>
      <c r="Y201" s="24" t="str">
        <f t="shared" si="30"/>
        <v/>
      </c>
      <c r="Z201" s="24" t="str">
        <f t="shared" si="31"/>
        <v/>
      </c>
      <c r="AA201" s="24" t="str">
        <f t="shared" si="32"/>
        <v/>
      </c>
      <c r="AB201" s="24" t="str">
        <f t="shared" si="33"/>
        <v/>
      </c>
      <c r="AC201" s="24" t="str">
        <f t="shared" si="34"/>
        <v/>
      </c>
      <c r="AD201" s="24" t="str">
        <f t="shared" si="35"/>
        <v/>
      </c>
      <c r="AE201" s="24" t="str">
        <f t="shared" si="36"/>
        <v/>
      </c>
      <c r="AF201" s="24" t="str">
        <f t="shared" si="37"/>
        <v/>
      </c>
      <c r="AG201" s="24" t="str">
        <f t="shared" si="38"/>
        <v/>
      </c>
      <c r="AH201" s="102" t="str">
        <f t="shared" si="39"/>
        <v/>
      </c>
      <c r="AI201" s="29" t="str">
        <f t="shared" si="40"/>
        <v/>
      </c>
    </row>
    <row r="202" spans="1:35" ht="20.100000000000001" customHeight="1" x14ac:dyDescent="0.25">
      <c r="A202" s="36" t="s">
        <v>379</v>
      </c>
      <c r="B202" s="11" t="s">
        <v>349</v>
      </c>
      <c r="C202" s="20">
        <v>439376794.09404129</v>
      </c>
      <c r="D202" s="21">
        <v>526428309.94508845</v>
      </c>
      <c r="E202" s="21">
        <v>607958616.14341462</v>
      </c>
      <c r="F202" s="21">
        <v>610066628.69305837</v>
      </c>
      <c r="G202" s="21">
        <v>700804286.22435391</v>
      </c>
      <c r="H202" s="21">
        <v>792149700.67911637</v>
      </c>
      <c r="I202" s="21">
        <v>781702874.10605848</v>
      </c>
      <c r="J202" s="21">
        <v>801787555.86112058</v>
      </c>
      <c r="K202" s="21">
        <v>814954586.8172996</v>
      </c>
      <c r="L202" s="22" t="s">
        <v>450</v>
      </c>
      <c r="M202" s="23">
        <f t="shared" si="28"/>
        <v>675025483.61817229</v>
      </c>
      <c r="N202" s="24" t="s">
        <v>450</v>
      </c>
      <c r="O202" s="24" t="s">
        <v>450</v>
      </c>
      <c r="P202" s="24">
        <v>5.7830300000000001</v>
      </c>
      <c r="Q202" s="24">
        <v>5.0128700000000004</v>
      </c>
      <c r="R202" s="24" t="s">
        <v>450</v>
      </c>
      <c r="S202" s="24" t="s">
        <v>450</v>
      </c>
      <c r="T202" s="24" t="s">
        <v>450</v>
      </c>
      <c r="U202" s="24" t="s">
        <v>450</v>
      </c>
      <c r="V202" s="24" t="s">
        <v>450</v>
      </c>
      <c r="W202" s="24" t="s">
        <v>450</v>
      </c>
      <c r="X202" s="27" t="str">
        <f t="shared" si="29"/>
        <v/>
      </c>
      <c r="Y202" s="24" t="str">
        <f t="shared" si="30"/>
        <v/>
      </c>
      <c r="Z202" s="24">
        <f t="shared" si="31"/>
        <v>5.7830300000000001E-2</v>
      </c>
      <c r="AA202" s="24">
        <f t="shared" si="32"/>
        <v>5.0128700000000005E-2</v>
      </c>
      <c r="AB202" s="24" t="str">
        <f t="shared" si="33"/>
        <v/>
      </c>
      <c r="AC202" s="24" t="str">
        <f t="shared" si="34"/>
        <v/>
      </c>
      <c r="AD202" s="24" t="str">
        <f t="shared" si="35"/>
        <v/>
      </c>
      <c r="AE202" s="24" t="str">
        <f t="shared" si="36"/>
        <v/>
      </c>
      <c r="AF202" s="24" t="str">
        <f t="shared" si="37"/>
        <v/>
      </c>
      <c r="AG202" s="24" t="str">
        <f t="shared" si="38"/>
        <v/>
      </c>
      <c r="AH202" s="102">
        <f t="shared" si="39"/>
        <v>5.39795E-2</v>
      </c>
      <c r="AI202" s="29">
        <f t="shared" si="40"/>
        <v>36437538.09296713</v>
      </c>
    </row>
    <row r="203" spans="1:35" ht="20.100000000000001" customHeight="1" x14ac:dyDescent="0.25">
      <c r="A203" s="36" t="s">
        <v>278</v>
      </c>
      <c r="B203" s="11" t="s">
        <v>292</v>
      </c>
      <c r="C203" s="20">
        <v>183477522123.89383</v>
      </c>
      <c r="D203" s="21">
        <v>230364229156.96323</v>
      </c>
      <c r="E203" s="21">
        <v>315600203539.823</v>
      </c>
      <c r="F203" s="21">
        <v>329418979506.2879</v>
      </c>
      <c r="G203" s="21">
        <v>393801459277.33234</v>
      </c>
      <c r="H203" s="21">
        <v>316482190800.36377</v>
      </c>
      <c r="I203" s="21">
        <v>381286237847.66748</v>
      </c>
      <c r="J203" s="21">
        <v>371336634589.94708</v>
      </c>
      <c r="K203" s="21" t="s">
        <v>450</v>
      </c>
      <c r="L203" s="22" t="s">
        <v>450</v>
      </c>
      <c r="M203" s="23">
        <f t="shared" si="28"/>
        <v>315220932105.28485</v>
      </c>
      <c r="N203" s="24">
        <v>3.66906</v>
      </c>
      <c r="O203" s="24">
        <v>3.6273200000000001</v>
      </c>
      <c r="P203" s="24" t="s">
        <v>450</v>
      </c>
      <c r="Q203" s="24">
        <v>6.8746799999999997</v>
      </c>
      <c r="R203" s="24" t="s">
        <v>450</v>
      </c>
      <c r="S203" s="24" t="s">
        <v>450</v>
      </c>
      <c r="T203" s="24" t="s">
        <v>450</v>
      </c>
      <c r="U203" s="24" t="s">
        <v>450</v>
      </c>
      <c r="V203" s="24" t="s">
        <v>450</v>
      </c>
      <c r="W203" s="24" t="s">
        <v>450</v>
      </c>
      <c r="X203" s="27">
        <f t="shared" si="29"/>
        <v>3.6690599999999997E-2</v>
      </c>
      <c r="Y203" s="24">
        <f t="shared" si="30"/>
        <v>3.6273199999999998E-2</v>
      </c>
      <c r="Z203" s="24" t="str">
        <f t="shared" si="31"/>
        <v/>
      </c>
      <c r="AA203" s="24">
        <f t="shared" si="32"/>
        <v>6.8746799999999997E-2</v>
      </c>
      <c r="AB203" s="24" t="str">
        <f t="shared" si="33"/>
        <v/>
      </c>
      <c r="AC203" s="24" t="str">
        <f t="shared" si="34"/>
        <v/>
      </c>
      <c r="AD203" s="24" t="str">
        <f t="shared" si="35"/>
        <v/>
      </c>
      <c r="AE203" s="24" t="str">
        <f t="shared" si="36"/>
        <v/>
      </c>
      <c r="AF203" s="24" t="str">
        <f t="shared" si="37"/>
        <v/>
      </c>
      <c r="AG203" s="24" t="str">
        <f t="shared" si="38"/>
        <v/>
      </c>
      <c r="AH203" s="102">
        <f t="shared" si="39"/>
        <v>4.7236866666666662E-2</v>
      </c>
      <c r="AI203" s="29">
        <f t="shared" si="40"/>
        <v>14890049140.399725</v>
      </c>
    </row>
    <row r="204" spans="1:35" ht="20.100000000000001" customHeight="1" x14ac:dyDescent="0.25">
      <c r="A204" s="36" t="s">
        <v>222</v>
      </c>
      <c r="B204" s="11" t="s">
        <v>433</v>
      </c>
      <c r="C204" s="20">
        <v>66371664817.043625</v>
      </c>
      <c r="D204" s="21">
        <v>77414425532.245163</v>
      </c>
      <c r="E204" s="21">
        <v>99130304099.127426</v>
      </c>
      <c r="F204" s="21">
        <v>106014600963.97733</v>
      </c>
      <c r="G204" s="21">
        <v>115931749904.83922</v>
      </c>
      <c r="H204" s="21">
        <v>135539487317.00774</v>
      </c>
      <c r="I204" s="21">
        <v>155820001920.49164</v>
      </c>
      <c r="J204" s="21">
        <v>171222025117.38089</v>
      </c>
      <c r="K204" s="21">
        <v>186204652922.26215</v>
      </c>
      <c r="L204" s="22">
        <v>193599379094.85916</v>
      </c>
      <c r="M204" s="23">
        <f t="shared" si="28"/>
        <v>130724829168.92343</v>
      </c>
      <c r="N204" s="24" t="s">
        <v>450</v>
      </c>
      <c r="O204" s="24" t="s">
        <v>450</v>
      </c>
      <c r="P204" s="24">
        <v>4.8867399999999996</v>
      </c>
      <c r="Q204" s="24" t="s">
        <v>450</v>
      </c>
      <c r="R204" s="24">
        <v>6.2853500000000002</v>
      </c>
      <c r="S204" s="24" t="s">
        <v>450</v>
      </c>
      <c r="T204" s="24">
        <v>6.3031100000000002</v>
      </c>
      <c r="U204" s="24" t="s">
        <v>450</v>
      </c>
      <c r="V204" s="24" t="s">
        <v>450</v>
      </c>
      <c r="W204" s="24" t="s">
        <v>450</v>
      </c>
      <c r="X204" s="27" t="str">
        <f t="shared" si="29"/>
        <v/>
      </c>
      <c r="Y204" s="24" t="str">
        <f t="shared" si="30"/>
        <v/>
      </c>
      <c r="Z204" s="24">
        <f t="shared" si="31"/>
        <v>4.8867399999999998E-2</v>
      </c>
      <c r="AA204" s="24" t="str">
        <f t="shared" si="32"/>
        <v/>
      </c>
      <c r="AB204" s="24">
        <f t="shared" si="33"/>
        <v>6.2853500000000007E-2</v>
      </c>
      <c r="AC204" s="24" t="str">
        <f t="shared" si="34"/>
        <v/>
      </c>
      <c r="AD204" s="24">
        <f t="shared" si="35"/>
        <v>6.3031100000000007E-2</v>
      </c>
      <c r="AE204" s="24" t="str">
        <f t="shared" si="36"/>
        <v/>
      </c>
      <c r="AF204" s="24" t="str">
        <f t="shared" si="37"/>
        <v/>
      </c>
      <c r="AG204" s="24" t="str">
        <f t="shared" si="38"/>
        <v/>
      </c>
      <c r="AH204" s="102">
        <f t="shared" si="39"/>
        <v>5.8250666666666673E-2</v>
      </c>
      <c r="AI204" s="29">
        <f t="shared" si="40"/>
        <v>7614808448.9759035</v>
      </c>
    </row>
    <row r="205" spans="1:35" ht="20.100000000000001" customHeight="1" x14ac:dyDescent="0.25">
      <c r="A205" s="36" t="s">
        <v>71</v>
      </c>
      <c r="B205" s="11" t="s">
        <v>118</v>
      </c>
      <c r="C205" s="20">
        <v>4910100000</v>
      </c>
      <c r="D205" s="21">
        <v>5505800000.000001</v>
      </c>
      <c r="E205" s="21">
        <v>6673500000</v>
      </c>
      <c r="F205" s="21">
        <v>7268200000</v>
      </c>
      <c r="G205" s="21">
        <v>8913100000</v>
      </c>
      <c r="H205" s="21">
        <v>10459845737.430168</v>
      </c>
      <c r="I205" s="21">
        <v>11279399999.999998</v>
      </c>
      <c r="J205" s="21">
        <v>12475999999.999998</v>
      </c>
      <c r="K205" s="21">
        <v>12715600000</v>
      </c>
      <c r="L205" s="22">
        <v>12677400000</v>
      </c>
      <c r="M205" s="23">
        <f t="shared" ref="M205:M208" si="41">IF(SUM(C205:L205)=0,"",(SUM(C205:L205))/(COUNT(C205:L205)))</f>
        <v>9287894573.7430172</v>
      </c>
      <c r="N205" s="24" t="s">
        <v>450</v>
      </c>
      <c r="O205" s="24" t="s">
        <v>450</v>
      </c>
      <c r="P205" s="24" t="s">
        <v>450</v>
      </c>
      <c r="Q205" s="24" t="s">
        <v>450</v>
      </c>
      <c r="R205" s="24" t="s">
        <v>450</v>
      </c>
      <c r="S205" s="24" t="s">
        <v>450</v>
      </c>
      <c r="T205" s="24" t="s">
        <v>450</v>
      </c>
      <c r="U205" s="24" t="s">
        <v>450</v>
      </c>
      <c r="V205" s="24" t="s">
        <v>450</v>
      </c>
      <c r="W205" s="24" t="s">
        <v>450</v>
      </c>
      <c r="X205" s="27" t="str">
        <f t="shared" ref="X205:X208" si="42">IF(COUNT(N205)=1,N205/100,"")</f>
        <v/>
      </c>
      <c r="Y205" s="24" t="str">
        <f t="shared" ref="Y205:Y208" si="43">IF(COUNT(O205)=1,O205/100,"")</f>
        <v/>
      </c>
      <c r="Z205" s="24" t="str">
        <f t="shared" ref="Z205:Z208" si="44">IF(COUNT(P205)=1,P205/100,"")</f>
        <v/>
      </c>
      <c r="AA205" s="24" t="str">
        <f t="shared" ref="AA205:AA208" si="45">IF(COUNT(Q205)=1,Q205/100,"")</f>
        <v/>
      </c>
      <c r="AB205" s="24" t="str">
        <f t="shared" ref="AB205:AB208" si="46">IF(COUNT(R205)=1,R205/100,"")</f>
        <v/>
      </c>
      <c r="AC205" s="24" t="str">
        <f t="shared" ref="AC205:AC208" si="47">IF(COUNT(S205)=1,S205/100,"")</f>
        <v/>
      </c>
      <c r="AD205" s="24" t="str">
        <f t="shared" ref="AD205:AD208" si="48">IF(COUNT(T205)=1,T205/100,"")</f>
        <v/>
      </c>
      <c r="AE205" s="24" t="str">
        <f t="shared" ref="AE205:AE208" si="49">IF(COUNT(U205)=1,U205/100,"")</f>
        <v/>
      </c>
      <c r="AF205" s="24" t="str">
        <f t="shared" ref="AF205:AF208" si="50">IF(COUNT(V205)=1,V205/100,"")</f>
        <v/>
      </c>
      <c r="AG205" s="24" t="str">
        <f t="shared" ref="AG205:AG208" si="51">IF(COUNT(W205)=1,W205/100,"")</f>
        <v/>
      </c>
      <c r="AH205" s="102" t="str">
        <f t="shared" ref="AH205:AH208" si="52">IF(SUM(X205:AG205)=0,"",(SUM(X205:AG205))/(COUNT(X205:AG205)))</f>
        <v/>
      </c>
      <c r="AI205" s="29" t="str">
        <f t="shared" ref="AI205:AI208" si="53">IF(AH205="","",AH205*M205)</f>
        <v/>
      </c>
    </row>
    <row r="206" spans="1:35" ht="20.100000000000001" customHeight="1" x14ac:dyDescent="0.25">
      <c r="A206" s="36" t="s">
        <v>70</v>
      </c>
      <c r="B206" s="11" t="s">
        <v>45</v>
      </c>
      <c r="C206" s="20">
        <v>19081726103.214478</v>
      </c>
      <c r="D206" s="21">
        <v>25633674563.549282</v>
      </c>
      <c r="E206" s="21">
        <v>30397203368.97253</v>
      </c>
      <c r="F206" s="21">
        <v>28459501429.651245</v>
      </c>
      <c r="G206" s="21">
        <v>30906753495.150051</v>
      </c>
      <c r="H206" s="21">
        <v>31078858746.492046</v>
      </c>
      <c r="I206" s="21">
        <v>32074766834.74527</v>
      </c>
      <c r="J206" s="21">
        <v>35954502303.50412</v>
      </c>
      <c r="K206" s="21" t="s">
        <v>450</v>
      </c>
      <c r="L206" s="22" t="s">
        <v>450</v>
      </c>
      <c r="M206" s="23">
        <f t="shared" si="41"/>
        <v>29198373355.659878</v>
      </c>
      <c r="N206" s="24" t="s">
        <v>450</v>
      </c>
      <c r="O206" s="24" t="s">
        <v>450</v>
      </c>
      <c r="P206" s="24">
        <v>4.5606</v>
      </c>
      <c r="Q206" s="24" t="s">
        <v>450</v>
      </c>
      <c r="R206" s="24" t="s">
        <v>450</v>
      </c>
      <c r="S206" s="24" t="s">
        <v>450</v>
      </c>
      <c r="T206" s="24" t="s">
        <v>450</v>
      </c>
      <c r="U206" s="24" t="s">
        <v>450</v>
      </c>
      <c r="V206" s="24" t="s">
        <v>450</v>
      </c>
      <c r="W206" s="24" t="s">
        <v>450</v>
      </c>
      <c r="X206" s="27" t="str">
        <f t="shared" si="42"/>
        <v/>
      </c>
      <c r="Y206" s="24" t="str">
        <f t="shared" si="43"/>
        <v/>
      </c>
      <c r="Z206" s="24">
        <f t="shared" si="44"/>
        <v>4.5606000000000001E-2</v>
      </c>
      <c r="AA206" s="24" t="str">
        <f t="shared" si="45"/>
        <v/>
      </c>
      <c r="AB206" s="24" t="str">
        <f t="shared" si="46"/>
        <v/>
      </c>
      <c r="AC206" s="24" t="str">
        <f t="shared" si="47"/>
        <v/>
      </c>
      <c r="AD206" s="24" t="str">
        <f t="shared" si="48"/>
        <v/>
      </c>
      <c r="AE206" s="24" t="str">
        <f t="shared" si="49"/>
        <v/>
      </c>
      <c r="AF206" s="24" t="str">
        <f t="shared" si="50"/>
        <v/>
      </c>
      <c r="AG206" s="24" t="str">
        <f t="shared" si="51"/>
        <v/>
      </c>
      <c r="AH206" s="102">
        <f t="shared" si="52"/>
        <v>4.5606000000000001E-2</v>
      </c>
      <c r="AI206" s="29">
        <f t="shared" si="53"/>
        <v>1331621015.2582245</v>
      </c>
    </row>
    <row r="207" spans="1:35" ht="20.100000000000001" customHeight="1" x14ac:dyDescent="0.25">
      <c r="A207" s="36" t="s">
        <v>282</v>
      </c>
      <c r="B207" s="11" t="s">
        <v>397</v>
      </c>
      <c r="C207" s="20">
        <v>12756858899.281174</v>
      </c>
      <c r="D207" s="21">
        <v>14056957976.264833</v>
      </c>
      <c r="E207" s="21">
        <v>17910858637.904797</v>
      </c>
      <c r="F207" s="21">
        <v>15328342303.957512</v>
      </c>
      <c r="G207" s="21">
        <v>20265552104.396404</v>
      </c>
      <c r="H207" s="21">
        <v>23459515284.205978</v>
      </c>
      <c r="I207" s="21">
        <v>25503060411.456684</v>
      </c>
      <c r="J207" s="21">
        <v>28045517946.106487</v>
      </c>
      <c r="K207" s="21">
        <v>27134637888.441036</v>
      </c>
      <c r="L207" s="22">
        <v>21201564248.387878</v>
      </c>
      <c r="M207" s="23">
        <f t="shared" si="41"/>
        <v>20566286570.040276</v>
      </c>
      <c r="N207" s="24" t="s">
        <v>450</v>
      </c>
      <c r="O207" s="24">
        <v>1.2407600000000001</v>
      </c>
      <c r="P207" s="24">
        <v>1.09972</v>
      </c>
      <c r="Q207" s="24" t="s">
        <v>450</v>
      </c>
      <c r="R207" s="24" t="s">
        <v>450</v>
      </c>
      <c r="S207" s="24" t="s">
        <v>450</v>
      </c>
      <c r="T207" s="24" t="s">
        <v>450</v>
      </c>
      <c r="U207" s="24" t="s">
        <v>450</v>
      </c>
      <c r="V207" s="24" t="s">
        <v>450</v>
      </c>
      <c r="W207" s="24" t="s">
        <v>450</v>
      </c>
      <c r="X207" s="27" t="str">
        <f t="shared" si="42"/>
        <v/>
      </c>
      <c r="Y207" s="24">
        <f t="shared" si="43"/>
        <v>1.2407600000000001E-2</v>
      </c>
      <c r="Z207" s="24">
        <f t="shared" si="44"/>
        <v>1.09972E-2</v>
      </c>
      <c r="AA207" s="24" t="str">
        <f t="shared" si="45"/>
        <v/>
      </c>
      <c r="AB207" s="24" t="str">
        <f t="shared" si="46"/>
        <v/>
      </c>
      <c r="AC207" s="24" t="str">
        <f t="shared" si="47"/>
        <v/>
      </c>
      <c r="AD207" s="24" t="str">
        <f t="shared" si="48"/>
        <v/>
      </c>
      <c r="AE207" s="24" t="str">
        <f t="shared" si="49"/>
        <v/>
      </c>
      <c r="AF207" s="24" t="str">
        <f t="shared" si="50"/>
        <v/>
      </c>
      <c r="AG207" s="24" t="str">
        <f t="shared" si="51"/>
        <v/>
      </c>
      <c r="AH207" s="102">
        <f t="shared" si="52"/>
        <v>1.1702400000000002E-2</v>
      </c>
      <c r="AI207" s="29">
        <f t="shared" si="53"/>
        <v>240674911.95723936</v>
      </c>
    </row>
    <row r="208" spans="1:35" ht="20.100000000000001" customHeight="1" x14ac:dyDescent="0.25">
      <c r="A208" s="36" t="s">
        <v>29</v>
      </c>
      <c r="B208" s="11" t="s">
        <v>223</v>
      </c>
      <c r="C208" s="20">
        <v>5443896500</v>
      </c>
      <c r="D208" s="21">
        <v>5291950100</v>
      </c>
      <c r="E208" s="21">
        <v>4415702800</v>
      </c>
      <c r="F208" s="21">
        <v>8157077400</v>
      </c>
      <c r="G208" s="21">
        <v>9422161300</v>
      </c>
      <c r="H208" s="21">
        <v>10956226600</v>
      </c>
      <c r="I208" s="21">
        <v>12392715500</v>
      </c>
      <c r="J208" s="21">
        <v>13490227100</v>
      </c>
      <c r="K208" s="21">
        <v>14196912500.000002</v>
      </c>
      <c r="L208" s="22">
        <v>13892940503.582901</v>
      </c>
      <c r="M208" s="23">
        <f t="shared" si="41"/>
        <v>9765981030.3582897</v>
      </c>
      <c r="N208" s="24" t="s">
        <v>450</v>
      </c>
      <c r="O208" s="24" t="s">
        <v>450</v>
      </c>
      <c r="P208" s="24" t="s">
        <v>450</v>
      </c>
      <c r="Q208" s="24" t="s">
        <v>450</v>
      </c>
      <c r="R208" s="24">
        <v>1.9661</v>
      </c>
      <c r="S208" s="24" t="s">
        <v>450</v>
      </c>
      <c r="T208" s="24" t="s">
        <v>450</v>
      </c>
      <c r="U208" s="24" t="s">
        <v>450</v>
      </c>
      <c r="V208" s="24" t="s">
        <v>450</v>
      </c>
      <c r="W208" s="24" t="s">
        <v>450</v>
      </c>
      <c r="X208" s="27" t="str">
        <f t="shared" si="42"/>
        <v/>
      </c>
      <c r="Y208" s="24" t="str">
        <f t="shared" si="43"/>
        <v/>
      </c>
      <c r="Z208" s="24" t="str">
        <f t="shared" si="44"/>
        <v/>
      </c>
      <c r="AA208" s="24" t="str">
        <f t="shared" si="45"/>
        <v/>
      </c>
      <c r="AB208" s="24">
        <f t="shared" si="46"/>
        <v>1.9660999999999998E-2</v>
      </c>
      <c r="AC208" s="24" t="str">
        <f t="shared" si="47"/>
        <v/>
      </c>
      <c r="AD208" s="24" t="str">
        <f t="shared" si="48"/>
        <v/>
      </c>
      <c r="AE208" s="24" t="str">
        <f t="shared" si="49"/>
        <v/>
      </c>
      <c r="AF208" s="24" t="str">
        <f t="shared" si="50"/>
        <v/>
      </c>
      <c r="AG208" s="24" t="str">
        <f t="shared" si="51"/>
        <v/>
      </c>
      <c r="AH208" s="102">
        <f t="shared" si="52"/>
        <v>1.9660999999999998E-2</v>
      </c>
      <c r="AI208" s="29">
        <f t="shared" si="53"/>
        <v>192008953.03787431</v>
      </c>
    </row>
    <row r="212" spans="3:13" x14ac:dyDescent="0.25">
      <c r="C212" s="18"/>
      <c r="D212" s="18"/>
      <c r="E212" s="18"/>
      <c r="F212" s="18"/>
      <c r="G212" s="18"/>
      <c r="H212" s="18"/>
      <c r="I212" s="18"/>
      <c r="J212" s="18"/>
      <c r="K212" s="18"/>
      <c r="L212" s="18"/>
      <c r="M212" s="1"/>
    </row>
    <row r="213" spans="3:13" x14ac:dyDescent="0.25">
      <c r="C213" s="18"/>
      <c r="D213" s="18"/>
      <c r="E213" s="18"/>
      <c r="F213" s="18"/>
      <c r="G213" s="18"/>
      <c r="H213" s="18"/>
      <c r="I213" s="18"/>
      <c r="J213" s="18"/>
      <c r="K213" s="18"/>
      <c r="L213" s="18"/>
      <c r="M213" s="1"/>
    </row>
  </sheetData>
  <mergeCells count="8">
    <mergeCell ref="X6:AG6"/>
    <mergeCell ref="N6:W6"/>
    <mergeCell ref="C6:L6"/>
    <mergeCell ref="B1:AI1"/>
    <mergeCell ref="B2:C2"/>
    <mergeCell ref="B3:C3"/>
    <mergeCell ref="B4:C4"/>
    <mergeCell ref="O2:P2"/>
  </mergeCells>
  <hyperlinks>
    <hyperlink ref="B4"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tabColor rgb="FFC00000"/>
  </sheetPr>
  <dimension ref="A1:AI213"/>
  <sheetViews>
    <sheetView showGridLines="0" workbookViewId="0">
      <pane xSplit="1" topLeftCell="B1" activePane="topRight" state="frozen"/>
      <selection pane="topRight"/>
    </sheetView>
  </sheetViews>
  <sheetFormatPr defaultRowHeight="15" x14ac:dyDescent="0.25"/>
  <cols>
    <col min="1" max="1" width="30.7109375" style="37" customWidth="1"/>
    <col min="2" max="2" width="20.7109375" style="9" customWidth="1"/>
    <col min="3" max="12" width="20.7109375" style="26" customWidth="1"/>
    <col min="13" max="13" width="20.7109375" style="9" customWidth="1"/>
    <col min="14" max="34" width="15.7109375" style="25" customWidth="1"/>
    <col min="35" max="35" width="20.7109375" style="26" customWidth="1"/>
    <col min="36" max="16384" width="9.140625" style="2"/>
  </cols>
  <sheetData>
    <row r="1" spans="1:35" ht="60" customHeight="1" x14ac:dyDescent="0.25">
      <c r="A1" s="67" t="s">
        <v>447</v>
      </c>
      <c r="B1" s="140" t="s">
        <v>494</v>
      </c>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row>
    <row r="2" spans="1:35" ht="30" customHeight="1" x14ac:dyDescent="0.25">
      <c r="A2" s="31" t="s">
        <v>441</v>
      </c>
      <c r="B2" s="136" t="s">
        <v>550</v>
      </c>
      <c r="C2" s="136"/>
      <c r="D2" s="93"/>
      <c r="E2" s="93"/>
      <c r="F2" s="93"/>
      <c r="G2" s="93"/>
      <c r="H2" s="93"/>
      <c r="I2" s="93"/>
      <c r="J2" s="93"/>
      <c r="K2" s="3"/>
      <c r="L2" s="3"/>
      <c r="M2" s="3"/>
      <c r="N2" s="3"/>
      <c r="O2" s="3"/>
      <c r="P2" s="3"/>
      <c r="Q2" s="3"/>
      <c r="R2" s="3"/>
      <c r="S2" s="3"/>
      <c r="T2" s="3"/>
      <c r="U2" s="3"/>
      <c r="V2" s="135"/>
      <c r="W2" s="135"/>
      <c r="X2" s="16"/>
      <c r="Y2" s="96"/>
      <c r="Z2" s="96"/>
      <c r="AA2" s="96"/>
      <c r="AB2" s="96"/>
      <c r="AC2" s="96"/>
      <c r="AD2" s="96"/>
      <c r="AE2" s="96"/>
      <c r="AF2" s="96"/>
      <c r="AG2" s="16"/>
      <c r="AH2" s="16"/>
      <c r="AI2" s="16"/>
    </row>
    <row r="3" spans="1:35" ht="30" customHeight="1" x14ac:dyDescent="0.25">
      <c r="A3" s="31" t="s">
        <v>448</v>
      </c>
      <c r="B3" s="137" t="str">
        <f>("br.linkedin.com/in/brunocandea/en")</f>
        <v>br.linkedin.com/in/brunocandea/en</v>
      </c>
      <c r="C3" s="137"/>
      <c r="D3" s="94"/>
      <c r="E3" s="94"/>
      <c r="F3" s="94"/>
      <c r="G3" s="94"/>
      <c r="H3" s="94"/>
      <c r="I3" s="94"/>
      <c r="J3" s="94"/>
      <c r="K3" s="16"/>
      <c r="L3" s="16"/>
      <c r="M3" s="30"/>
      <c r="N3" s="30"/>
      <c r="O3" s="30"/>
      <c r="P3" s="30"/>
      <c r="Q3" s="30"/>
      <c r="R3" s="30"/>
      <c r="S3" s="30"/>
      <c r="T3" s="30"/>
      <c r="U3" s="30"/>
      <c r="V3" s="16"/>
      <c r="W3" s="16"/>
      <c r="X3" s="16"/>
      <c r="Y3" s="96"/>
      <c r="Z3" s="96"/>
      <c r="AA3" s="96"/>
      <c r="AB3" s="96"/>
      <c r="AC3" s="96"/>
      <c r="AD3" s="96"/>
      <c r="AE3" s="96"/>
      <c r="AF3" s="96"/>
      <c r="AG3" s="16"/>
      <c r="AH3" s="16"/>
      <c r="AI3" s="16"/>
    </row>
    <row r="4" spans="1:35" ht="30" customHeight="1" x14ac:dyDescent="0.25">
      <c r="A4" s="31" t="s">
        <v>449</v>
      </c>
      <c r="B4" s="152" t="s">
        <v>551</v>
      </c>
      <c r="C4" s="138"/>
      <c r="D4" s="95"/>
      <c r="E4" s="95"/>
      <c r="F4" s="95"/>
      <c r="G4" s="95"/>
      <c r="H4" s="95"/>
      <c r="I4" s="95"/>
      <c r="J4" s="95"/>
      <c r="K4" s="16"/>
      <c r="L4" s="16"/>
      <c r="M4" s="30"/>
      <c r="N4" s="30"/>
      <c r="O4" s="30"/>
      <c r="P4" s="30"/>
      <c r="Q4" s="30"/>
      <c r="R4" s="30"/>
      <c r="S4" s="30"/>
      <c r="T4" s="30"/>
      <c r="U4" s="30"/>
      <c r="V4" s="16"/>
      <c r="W4" s="16"/>
      <c r="X4" s="16"/>
      <c r="Y4" s="96"/>
      <c r="Z4" s="96"/>
      <c r="AA4" s="96"/>
      <c r="AB4" s="96"/>
      <c r="AC4" s="96"/>
      <c r="AD4" s="96"/>
      <c r="AE4" s="96"/>
      <c r="AF4" s="96"/>
      <c r="AG4" s="16"/>
      <c r="AH4" s="16"/>
      <c r="AI4" s="16"/>
    </row>
    <row r="5" spans="1:35" s="6" customFormat="1" ht="20.100000000000001" customHeight="1" x14ac:dyDescent="0.25">
      <c r="A5" s="32"/>
      <c r="B5" s="10"/>
      <c r="C5" s="17"/>
      <c r="D5" s="17"/>
      <c r="E5" s="17"/>
      <c r="F5" s="17"/>
      <c r="G5" s="17"/>
      <c r="H5" s="17"/>
      <c r="I5" s="17"/>
      <c r="J5" s="17"/>
      <c r="K5" s="17"/>
      <c r="L5" s="17"/>
      <c r="M5" s="10"/>
      <c r="N5" s="10"/>
      <c r="O5" s="10"/>
      <c r="P5" s="10"/>
      <c r="Q5" s="10"/>
      <c r="R5" s="10"/>
      <c r="S5" s="10"/>
      <c r="T5" s="10"/>
      <c r="U5" s="10"/>
      <c r="V5" s="10"/>
      <c r="W5" s="10"/>
      <c r="X5" s="10"/>
      <c r="Y5" s="10"/>
      <c r="Z5" s="10"/>
      <c r="AA5" s="10"/>
      <c r="AB5" s="10"/>
      <c r="AC5" s="10"/>
      <c r="AD5" s="10"/>
      <c r="AE5" s="10"/>
      <c r="AF5" s="10"/>
      <c r="AG5" s="10"/>
      <c r="AH5" s="10"/>
      <c r="AI5" s="17"/>
    </row>
    <row r="6" spans="1:35" s="9" customFormat="1" ht="45.75" customHeight="1" x14ac:dyDescent="0.25">
      <c r="A6" s="33" t="s">
        <v>446</v>
      </c>
      <c r="B6" s="14" t="s">
        <v>415</v>
      </c>
      <c r="C6" s="141" t="s">
        <v>440</v>
      </c>
      <c r="D6" s="142"/>
      <c r="E6" s="142"/>
      <c r="F6" s="142"/>
      <c r="G6" s="142"/>
      <c r="H6" s="142"/>
      <c r="I6" s="142"/>
      <c r="J6" s="142"/>
      <c r="K6" s="142"/>
      <c r="L6" s="143"/>
      <c r="M6" s="13" t="s">
        <v>439</v>
      </c>
      <c r="N6" s="147" t="s">
        <v>437</v>
      </c>
      <c r="O6" s="148"/>
      <c r="P6" s="148"/>
      <c r="Q6" s="148"/>
      <c r="R6" s="148"/>
      <c r="S6" s="148"/>
      <c r="T6" s="148"/>
      <c r="U6" s="148"/>
      <c r="V6" s="148"/>
      <c r="W6" s="149"/>
      <c r="X6" s="144" t="s">
        <v>438</v>
      </c>
      <c r="Y6" s="145"/>
      <c r="Z6" s="145"/>
      <c r="AA6" s="145"/>
      <c r="AB6" s="145"/>
      <c r="AC6" s="145"/>
      <c r="AD6" s="145"/>
      <c r="AE6" s="145"/>
      <c r="AF6" s="145"/>
      <c r="AG6" s="145"/>
      <c r="AH6" s="15" t="s">
        <v>443</v>
      </c>
      <c r="AI6" s="15" t="s">
        <v>442</v>
      </c>
    </row>
    <row r="7" spans="1:35" s="6" customFormat="1" ht="6.95" customHeight="1" x14ac:dyDescent="0.25">
      <c r="A7" s="34"/>
      <c r="B7" s="5"/>
      <c r="C7" s="17"/>
      <c r="D7" s="17"/>
      <c r="E7" s="17"/>
      <c r="F7" s="17"/>
      <c r="G7" s="17"/>
      <c r="H7" s="17"/>
      <c r="I7" s="17"/>
      <c r="J7" s="17"/>
      <c r="K7" s="17"/>
      <c r="L7" s="17"/>
      <c r="M7" s="10"/>
      <c r="N7" s="5"/>
      <c r="O7" s="5"/>
      <c r="P7" s="5"/>
      <c r="Q7" s="5"/>
      <c r="R7" s="5"/>
      <c r="S7" s="5"/>
      <c r="T7" s="5"/>
      <c r="U7" s="5"/>
      <c r="V7" s="5"/>
      <c r="W7" s="5"/>
      <c r="X7" s="8"/>
      <c r="Y7" s="8"/>
      <c r="Z7" s="8"/>
      <c r="AA7" s="8"/>
      <c r="AB7" s="8"/>
      <c r="AC7" s="8"/>
      <c r="AD7" s="8"/>
      <c r="AE7" s="8"/>
      <c r="AF7" s="8"/>
      <c r="AG7" s="8"/>
      <c r="AH7" s="8"/>
      <c r="AI7" s="17"/>
    </row>
    <row r="8" spans="1:35" ht="28.5" customHeight="1" x14ac:dyDescent="0.25">
      <c r="A8" s="68" t="s">
        <v>445</v>
      </c>
      <c r="B8" s="69">
        <f>COUNTA(B12:B208)</f>
        <v>197</v>
      </c>
      <c r="C8" s="70">
        <f t="shared" ref="C8:AI8" si="0">COUNT(C12:C208)</f>
        <v>196</v>
      </c>
      <c r="D8" s="70">
        <f t="shared" si="0"/>
        <v>196</v>
      </c>
      <c r="E8" s="70">
        <f t="shared" si="0"/>
        <v>197</v>
      </c>
      <c r="F8" s="70">
        <f t="shared" si="0"/>
        <v>197</v>
      </c>
      <c r="G8" s="70">
        <f t="shared" si="0"/>
        <v>197</v>
      </c>
      <c r="H8" s="70">
        <f t="shared" si="0"/>
        <v>197</v>
      </c>
      <c r="I8" s="70">
        <f t="shared" si="0"/>
        <v>194</v>
      </c>
      <c r="J8" s="70">
        <f t="shared" si="0"/>
        <v>193</v>
      </c>
      <c r="K8" s="70">
        <f t="shared" si="0"/>
        <v>184</v>
      </c>
      <c r="L8" s="70">
        <f t="shared" si="0"/>
        <v>169</v>
      </c>
      <c r="M8" s="71">
        <f t="shared" si="0"/>
        <v>197</v>
      </c>
      <c r="N8" s="70">
        <f t="shared" si="0"/>
        <v>121</v>
      </c>
      <c r="O8" s="70">
        <f t="shared" si="0"/>
        <v>121</v>
      </c>
      <c r="P8" s="70">
        <f t="shared" si="0"/>
        <v>125</v>
      </c>
      <c r="Q8" s="70">
        <f t="shared" si="0"/>
        <v>127</v>
      </c>
      <c r="R8" s="70">
        <f t="shared" si="0"/>
        <v>126</v>
      </c>
      <c r="S8" s="70">
        <f t="shared" si="0"/>
        <v>123</v>
      </c>
      <c r="T8" s="70">
        <f t="shared" si="0"/>
        <v>111</v>
      </c>
      <c r="U8" s="70">
        <f t="shared" si="0"/>
        <v>59</v>
      </c>
      <c r="V8" s="70">
        <f t="shared" si="0"/>
        <v>44</v>
      </c>
      <c r="W8" s="70">
        <f t="shared" si="0"/>
        <v>0</v>
      </c>
      <c r="X8" s="72">
        <f t="shared" si="0"/>
        <v>121</v>
      </c>
      <c r="Y8" s="70">
        <f t="shared" si="0"/>
        <v>121</v>
      </c>
      <c r="Z8" s="70">
        <f t="shared" si="0"/>
        <v>125</v>
      </c>
      <c r="AA8" s="70">
        <f t="shared" si="0"/>
        <v>127</v>
      </c>
      <c r="AB8" s="70">
        <f t="shared" si="0"/>
        <v>126</v>
      </c>
      <c r="AC8" s="70">
        <f t="shared" si="0"/>
        <v>123</v>
      </c>
      <c r="AD8" s="70">
        <f t="shared" si="0"/>
        <v>111</v>
      </c>
      <c r="AE8" s="70">
        <f t="shared" si="0"/>
        <v>59</v>
      </c>
      <c r="AF8" s="70">
        <f t="shared" si="0"/>
        <v>44</v>
      </c>
      <c r="AG8" s="70">
        <f t="shared" si="0"/>
        <v>0</v>
      </c>
      <c r="AH8" s="71">
        <f t="shared" si="0"/>
        <v>136</v>
      </c>
      <c r="AI8" s="73">
        <f t="shared" si="0"/>
        <v>136</v>
      </c>
    </row>
    <row r="9" spans="1:35" s="6" customFormat="1" ht="6.95" customHeight="1" x14ac:dyDescent="0.25">
      <c r="A9" s="35"/>
      <c r="B9" s="4"/>
      <c r="C9" s="17"/>
      <c r="D9" s="17"/>
      <c r="E9" s="17"/>
      <c r="F9" s="17"/>
      <c r="G9" s="17"/>
      <c r="H9" s="17"/>
      <c r="I9" s="17"/>
      <c r="J9" s="17"/>
      <c r="K9" s="17"/>
      <c r="L9" s="17"/>
      <c r="M9" s="10"/>
      <c r="N9" s="7"/>
      <c r="O9" s="7"/>
      <c r="P9" s="7"/>
      <c r="Q9" s="7"/>
      <c r="R9" s="7"/>
      <c r="S9" s="7"/>
      <c r="T9" s="7"/>
      <c r="U9" s="7"/>
      <c r="V9" s="7"/>
      <c r="W9" s="7"/>
      <c r="X9" s="7"/>
      <c r="Y9" s="7"/>
      <c r="Z9" s="7"/>
      <c r="AA9" s="7"/>
      <c r="AB9" s="7"/>
      <c r="AC9" s="7"/>
      <c r="AD9" s="7"/>
      <c r="AE9" s="7"/>
      <c r="AF9" s="7"/>
      <c r="AG9" s="7"/>
      <c r="AH9" s="7"/>
      <c r="AI9" s="17"/>
    </row>
    <row r="10" spans="1:35" ht="30" customHeight="1" x14ac:dyDescent="0.25">
      <c r="A10" s="46" t="s">
        <v>300</v>
      </c>
      <c r="B10" s="47"/>
      <c r="C10" s="43">
        <v>2006</v>
      </c>
      <c r="D10" s="40">
        <v>2007</v>
      </c>
      <c r="E10" s="40">
        <v>2008</v>
      </c>
      <c r="F10" s="40">
        <v>2009</v>
      </c>
      <c r="G10" s="40">
        <v>2010</v>
      </c>
      <c r="H10" s="40">
        <v>2011</v>
      </c>
      <c r="I10" s="40">
        <v>2012</v>
      </c>
      <c r="J10" s="40">
        <v>2013</v>
      </c>
      <c r="K10" s="40">
        <v>2014</v>
      </c>
      <c r="L10" s="44">
        <v>2015</v>
      </c>
      <c r="M10" s="45" t="s">
        <v>435</v>
      </c>
      <c r="N10" s="43">
        <v>2006</v>
      </c>
      <c r="O10" s="40">
        <v>2007</v>
      </c>
      <c r="P10" s="40">
        <v>2008</v>
      </c>
      <c r="Q10" s="40">
        <v>2009</v>
      </c>
      <c r="R10" s="40">
        <v>2010</v>
      </c>
      <c r="S10" s="40">
        <v>2011</v>
      </c>
      <c r="T10" s="40">
        <v>2012</v>
      </c>
      <c r="U10" s="40">
        <v>2013</v>
      </c>
      <c r="V10" s="40">
        <v>2014</v>
      </c>
      <c r="W10" s="40">
        <v>2015</v>
      </c>
      <c r="X10" s="43">
        <v>2006</v>
      </c>
      <c r="Y10" s="40">
        <v>2007</v>
      </c>
      <c r="Z10" s="40">
        <v>2008</v>
      </c>
      <c r="AA10" s="40">
        <v>2009</v>
      </c>
      <c r="AB10" s="40">
        <v>2010</v>
      </c>
      <c r="AC10" s="40">
        <v>2011</v>
      </c>
      <c r="AD10" s="40">
        <v>2012</v>
      </c>
      <c r="AE10" s="40">
        <v>2013</v>
      </c>
      <c r="AF10" s="40">
        <v>2014</v>
      </c>
      <c r="AG10" s="40">
        <v>2015</v>
      </c>
      <c r="AH10" s="41" t="s">
        <v>436</v>
      </c>
      <c r="AI10" s="42" t="s">
        <v>444</v>
      </c>
    </row>
    <row r="11" spans="1:35" s="6" customFormat="1" ht="6.95" customHeight="1" x14ac:dyDescent="0.25">
      <c r="A11" s="32"/>
      <c r="B11" s="10"/>
      <c r="C11" s="18"/>
      <c r="D11" s="18"/>
      <c r="E11" s="18"/>
      <c r="F11" s="18"/>
      <c r="G11" s="18"/>
      <c r="H11" s="18"/>
      <c r="I11" s="18"/>
      <c r="J11" s="18"/>
      <c r="K11" s="18"/>
      <c r="L11" s="18"/>
      <c r="M11" s="1"/>
      <c r="N11" s="19"/>
      <c r="O11" s="19"/>
      <c r="P11" s="19"/>
      <c r="Q11" s="19"/>
      <c r="R11" s="19"/>
      <c r="S11" s="19"/>
      <c r="T11" s="19"/>
      <c r="U11" s="19"/>
      <c r="V11" s="19"/>
      <c r="W11" s="19"/>
      <c r="X11" s="19"/>
      <c r="Y11" s="19"/>
      <c r="Z11" s="19"/>
      <c r="AA11" s="19"/>
      <c r="AB11" s="19"/>
      <c r="AC11" s="19"/>
      <c r="AD11" s="19"/>
      <c r="AE11" s="19"/>
      <c r="AF11" s="19"/>
      <c r="AG11" s="19"/>
      <c r="AH11" s="19"/>
      <c r="AI11" s="18"/>
    </row>
    <row r="12" spans="1:35" ht="20.100000000000001" customHeight="1" x14ac:dyDescent="0.25">
      <c r="A12" s="36" t="s">
        <v>334</v>
      </c>
      <c r="B12" s="11" t="s">
        <v>254</v>
      </c>
      <c r="C12" s="20">
        <v>7057598406.61553</v>
      </c>
      <c r="D12" s="21">
        <v>9843842455.4832268</v>
      </c>
      <c r="E12" s="21">
        <v>10190529882.487797</v>
      </c>
      <c r="F12" s="21">
        <v>12486943505.738142</v>
      </c>
      <c r="G12" s="21">
        <v>15936800636.248709</v>
      </c>
      <c r="H12" s="21">
        <v>17930239399.814899</v>
      </c>
      <c r="I12" s="21">
        <v>20536542736.729668</v>
      </c>
      <c r="J12" s="21">
        <v>20046334303.966091</v>
      </c>
      <c r="K12" s="21">
        <v>20050189881.665878</v>
      </c>
      <c r="L12" s="22">
        <v>19199437988.802254</v>
      </c>
      <c r="M12" s="23">
        <v>15327845919.755222</v>
      </c>
      <c r="N12" s="24">
        <v>20.3294</v>
      </c>
      <c r="O12" s="24">
        <v>23.996849999999998</v>
      </c>
      <c r="P12" s="24">
        <v>50.31494</v>
      </c>
      <c r="Q12" s="24">
        <v>44.073509999999999</v>
      </c>
      <c r="R12" s="24">
        <v>50.607289999999999</v>
      </c>
      <c r="S12" s="24">
        <v>59.069659999999999</v>
      </c>
      <c r="T12" s="24">
        <v>41.032310000000003</v>
      </c>
      <c r="U12" s="24" t="s">
        <v>450</v>
      </c>
      <c r="V12" s="24" t="s">
        <v>450</v>
      </c>
      <c r="W12" s="24" t="s">
        <v>450</v>
      </c>
      <c r="X12" s="27">
        <f>IF(COUNT(N12)=1,N12/100,"")</f>
        <v>0.203294</v>
      </c>
      <c r="Y12" s="24">
        <f t="shared" ref="Y12:AG12" si="1">IF(COUNT(O12)=1,O12/100,"")</f>
        <v>0.23996849999999997</v>
      </c>
      <c r="Z12" s="24">
        <f t="shared" si="1"/>
        <v>0.50314939999999997</v>
      </c>
      <c r="AA12" s="24">
        <f t="shared" si="1"/>
        <v>0.44073509999999999</v>
      </c>
      <c r="AB12" s="24">
        <f t="shared" si="1"/>
        <v>0.50607289999999994</v>
      </c>
      <c r="AC12" s="24">
        <f t="shared" si="1"/>
        <v>0.59069660000000002</v>
      </c>
      <c r="AD12" s="24">
        <f t="shared" si="1"/>
        <v>0.41032310000000005</v>
      </c>
      <c r="AE12" s="24" t="str">
        <f t="shared" si="1"/>
        <v/>
      </c>
      <c r="AF12" s="24" t="str">
        <f t="shared" si="1"/>
        <v/>
      </c>
      <c r="AG12" s="24" t="str">
        <f t="shared" si="1"/>
        <v/>
      </c>
      <c r="AH12" s="102">
        <f t="shared" ref="AH12:AH43" si="2">IF(SUM(X12:AG12)=0,"",(SUM(X12:AG12))/(COUNT(X12:AG12)))</f>
        <v>0.41346279999999996</v>
      </c>
      <c r="AI12" s="103">
        <f t="shared" ref="AI12:AI43" si="3">IF(AH12="","",AH12*M12)</f>
        <v>6337494091.9505692</v>
      </c>
    </row>
    <row r="13" spans="1:35" ht="20.100000000000001" customHeight="1" x14ac:dyDescent="0.25">
      <c r="A13" s="36" t="s">
        <v>296</v>
      </c>
      <c r="B13" s="11" t="s">
        <v>115</v>
      </c>
      <c r="C13" s="20">
        <v>8992642348.9579563</v>
      </c>
      <c r="D13" s="21">
        <v>10701011896.7708</v>
      </c>
      <c r="E13" s="21">
        <v>12881352687.777283</v>
      </c>
      <c r="F13" s="21">
        <v>12044212903.816774</v>
      </c>
      <c r="G13" s="21">
        <v>11926953258.916031</v>
      </c>
      <c r="H13" s="21">
        <v>12890867538.530153</v>
      </c>
      <c r="I13" s="21">
        <v>12319784787.298746</v>
      </c>
      <c r="J13" s="21">
        <v>12781029643.593611</v>
      </c>
      <c r="K13" s="21">
        <v>13277963807.082344</v>
      </c>
      <c r="L13" s="22">
        <v>11455595709.141256</v>
      </c>
      <c r="M13" s="23">
        <v>11927141458.188496</v>
      </c>
      <c r="N13" s="24" t="s">
        <v>450</v>
      </c>
      <c r="O13" s="24" t="s">
        <v>450</v>
      </c>
      <c r="P13" s="24" t="s">
        <v>450</v>
      </c>
      <c r="Q13" s="24" t="s">
        <v>450</v>
      </c>
      <c r="R13" s="24" t="s">
        <v>450</v>
      </c>
      <c r="S13" s="24" t="s">
        <v>450</v>
      </c>
      <c r="T13" s="24" t="s">
        <v>450</v>
      </c>
      <c r="U13" s="24" t="s">
        <v>450</v>
      </c>
      <c r="V13" s="24" t="s">
        <v>450</v>
      </c>
      <c r="W13" s="24" t="s">
        <v>450</v>
      </c>
      <c r="X13" s="27" t="str">
        <f t="shared" ref="X13:X76" si="4">IF(COUNT(N13)=1,N13/100,"")</f>
        <v/>
      </c>
      <c r="Y13" s="24" t="str">
        <f t="shared" ref="Y13:Y76" si="5">IF(COUNT(O13)=1,O13/100,"")</f>
        <v/>
      </c>
      <c r="Z13" s="24" t="str">
        <f t="shared" ref="Z13:Z76" si="6">IF(COUNT(P13)=1,P13/100,"")</f>
        <v/>
      </c>
      <c r="AA13" s="24" t="str">
        <f t="shared" ref="AA13:AA76" si="7">IF(COUNT(Q13)=1,Q13/100,"")</f>
        <v/>
      </c>
      <c r="AB13" s="24" t="str">
        <f t="shared" ref="AB13:AB76" si="8">IF(COUNT(R13)=1,R13/100,"")</f>
        <v/>
      </c>
      <c r="AC13" s="24" t="str">
        <f t="shared" ref="AC13:AC76" si="9">IF(COUNT(S13)=1,S13/100,"")</f>
        <v/>
      </c>
      <c r="AD13" s="24" t="str">
        <f t="shared" ref="AD13:AD76" si="10">IF(COUNT(T13)=1,T13/100,"")</f>
        <v/>
      </c>
      <c r="AE13" s="24" t="str">
        <f t="shared" ref="AE13:AE76" si="11">IF(COUNT(U13)=1,U13/100,"")</f>
        <v/>
      </c>
      <c r="AF13" s="24" t="str">
        <f t="shared" ref="AF13:AF76" si="12">IF(COUNT(V13)=1,V13/100,"")</f>
        <v/>
      </c>
      <c r="AG13" s="24" t="str">
        <f t="shared" ref="AG13:AG76" si="13">IF(COUNT(W13)=1,W13/100,"")</f>
        <v/>
      </c>
      <c r="AH13" s="102" t="str">
        <f t="shared" si="2"/>
        <v/>
      </c>
      <c r="AI13" s="103" t="str">
        <f t="shared" si="3"/>
        <v/>
      </c>
    </row>
    <row r="14" spans="1:35" ht="20.100000000000001" customHeight="1" x14ac:dyDescent="0.25">
      <c r="A14" s="36" t="s">
        <v>136</v>
      </c>
      <c r="B14" s="11" t="s">
        <v>248</v>
      </c>
      <c r="C14" s="20">
        <v>117027304787.83591</v>
      </c>
      <c r="D14" s="21">
        <v>134977088396.41866</v>
      </c>
      <c r="E14" s="21">
        <v>171000692134.74792</v>
      </c>
      <c r="F14" s="21">
        <v>137211039899.56969</v>
      </c>
      <c r="G14" s="21">
        <v>161207268840.91092</v>
      </c>
      <c r="H14" s="21">
        <v>200013050828.17026</v>
      </c>
      <c r="I14" s="21">
        <v>209047389599.66983</v>
      </c>
      <c r="J14" s="21">
        <v>209703529364.33142</v>
      </c>
      <c r="K14" s="21">
        <v>213518488688.11978</v>
      </c>
      <c r="L14" s="22">
        <v>166838617796.55463</v>
      </c>
      <c r="M14" s="23">
        <v>172054447033.63293</v>
      </c>
      <c r="N14" s="24">
        <v>19.190069999999999</v>
      </c>
      <c r="O14" s="24">
        <v>21.013089999999998</v>
      </c>
      <c r="P14" s="24">
        <v>23.23976</v>
      </c>
      <c r="Q14" s="24">
        <v>25.650919999999999</v>
      </c>
      <c r="R14" s="24">
        <v>24.47054</v>
      </c>
      <c r="S14" s="24">
        <v>29.53107</v>
      </c>
      <c r="T14" s="24" t="s">
        <v>450</v>
      </c>
      <c r="U14" s="24" t="s">
        <v>450</v>
      </c>
      <c r="V14" s="24" t="s">
        <v>450</v>
      </c>
      <c r="W14" s="24" t="s">
        <v>450</v>
      </c>
      <c r="X14" s="27">
        <f t="shared" si="4"/>
        <v>0.19190069999999998</v>
      </c>
      <c r="Y14" s="24">
        <f t="shared" si="5"/>
        <v>0.21013089999999998</v>
      </c>
      <c r="Z14" s="24">
        <f t="shared" si="6"/>
        <v>0.23239760000000001</v>
      </c>
      <c r="AA14" s="24">
        <f t="shared" si="7"/>
        <v>0.25650919999999999</v>
      </c>
      <c r="AB14" s="24">
        <f t="shared" si="8"/>
        <v>0.24470539999999999</v>
      </c>
      <c r="AC14" s="24">
        <f t="shared" si="9"/>
        <v>0.29531069999999998</v>
      </c>
      <c r="AD14" s="24" t="str">
        <f t="shared" si="10"/>
        <v/>
      </c>
      <c r="AE14" s="24" t="str">
        <f t="shared" si="11"/>
        <v/>
      </c>
      <c r="AF14" s="24" t="str">
        <f t="shared" si="12"/>
        <v/>
      </c>
      <c r="AG14" s="24" t="str">
        <f t="shared" si="13"/>
        <v/>
      </c>
      <c r="AH14" s="102">
        <f t="shared" si="2"/>
        <v>0.23849241666666665</v>
      </c>
      <c r="AI14" s="103">
        <f t="shared" si="3"/>
        <v>41033680871.298111</v>
      </c>
    </row>
    <row r="15" spans="1:35" ht="20.100000000000001" customHeight="1" x14ac:dyDescent="0.25">
      <c r="A15" s="36" t="s">
        <v>298</v>
      </c>
      <c r="B15" s="11" t="s">
        <v>150</v>
      </c>
      <c r="C15" s="20">
        <v>3536451645.5643101</v>
      </c>
      <c r="D15" s="21">
        <v>4010785102.0512905</v>
      </c>
      <c r="E15" s="21">
        <v>4001349339.5705252</v>
      </c>
      <c r="F15" s="21">
        <v>3649863492.5242624</v>
      </c>
      <c r="G15" s="21">
        <v>3346317328.5246129</v>
      </c>
      <c r="H15" s="21">
        <v>3427235708.643261</v>
      </c>
      <c r="I15" s="21">
        <v>3146177740.6366954</v>
      </c>
      <c r="J15" s="21">
        <v>3249100666.8710241</v>
      </c>
      <c r="K15" s="21" t="s">
        <v>450</v>
      </c>
      <c r="L15" s="22" t="s">
        <v>450</v>
      </c>
      <c r="M15" s="23">
        <v>3545910128.0482478</v>
      </c>
      <c r="N15" s="24" t="s">
        <v>450</v>
      </c>
      <c r="O15" s="24" t="s">
        <v>450</v>
      </c>
      <c r="P15" s="24" t="s">
        <v>450</v>
      </c>
      <c r="Q15" s="24" t="s">
        <v>450</v>
      </c>
      <c r="R15" s="24" t="s">
        <v>450</v>
      </c>
      <c r="S15" s="24" t="s">
        <v>450</v>
      </c>
      <c r="T15" s="24" t="s">
        <v>450</v>
      </c>
      <c r="U15" s="24" t="s">
        <v>450</v>
      </c>
      <c r="V15" s="24" t="s">
        <v>450</v>
      </c>
      <c r="W15" s="24" t="s">
        <v>450</v>
      </c>
      <c r="X15" s="27" t="str">
        <f t="shared" si="4"/>
        <v/>
      </c>
      <c r="Y15" s="24" t="str">
        <f t="shared" si="5"/>
        <v/>
      </c>
      <c r="Z15" s="24" t="str">
        <f t="shared" si="6"/>
        <v/>
      </c>
      <c r="AA15" s="24" t="str">
        <f t="shared" si="7"/>
        <v/>
      </c>
      <c r="AB15" s="24" t="str">
        <f t="shared" si="8"/>
        <v/>
      </c>
      <c r="AC15" s="24" t="str">
        <f t="shared" si="9"/>
        <v/>
      </c>
      <c r="AD15" s="24" t="str">
        <f t="shared" si="10"/>
        <v/>
      </c>
      <c r="AE15" s="24" t="str">
        <f t="shared" si="11"/>
        <v/>
      </c>
      <c r="AF15" s="24" t="str">
        <f t="shared" si="12"/>
        <v/>
      </c>
      <c r="AG15" s="24" t="str">
        <f t="shared" si="13"/>
        <v/>
      </c>
      <c r="AH15" s="102" t="str">
        <f t="shared" si="2"/>
        <v/>
      </c>
      <c r="AI15" s="103" t="str">
        <f t="shared" si="3"/>
        <v/>
      </c>
    </row>
    <row r="16" spans="1:35" ht="20.100000000000001" customHeight="1" x14ac:dyDescent="0.25">
      <c r="A16" s="36" t="s">
        <v>31</v>
      </c>
      <c r="B16" s="11" t="s">
        <v>275</v>
      </c>
      <c r="C16" s="20">
        <v>41789478661.309647</v>
      </c>
      <c r="D16" s="21">
        <v>60448921272.232582</v>
      </c>
      <c r="E16" s="21">
        <v>84178032716.097092</v>
      </c>
      <c r="F16" s="21">
        <v>75492384801.369492</v>
      </c>
      <c r="G16" s="21">
        <v>82470913120.731369</v>
      </c>
      <c r="H16" s="21">
        <v>104115923082.73726</v>
      </c>
      <c r="I16" s="21">
        <v>115398371427.67314</v>
      </c>
      <c r="J16" s="21">
        <v>124912063308.20166</v>
      </c>
      <c r="K16" s="21">
        <v>126775134686.43695</v>
      </c>
      <c r="L16" s="22">
        <v>102643104696.20784</v>
      </c>
      <c r="M16" s="23">
        <v>91822432777.299713</v>
      </c>
      <c r="N16" s="24">
        <v>23.85689</v>
      </c>
      <c r="O16" s="24">
        <v>22.482679999999998</v>
      </c>
      <c r="P16" s="24">
        <v>23.54514</v>
      </c>
      <c r="Q16" s="24">
        <v>23.755469999999999</v>
      </c>
      <c r="R16" s="24">
        <v>26.062390000000001</v>
      </c>
      <c r="S16" s="24">
        <v>28.637139999999999</v>
      </c>
      <c r="T16" s="24">
        <v>26.03417</v>
      </c>
      <c r="U16" s="24" t="s">
        <v>450</v>
      </c>
      <c r="V16" s="24" t="s">
        <v>450</v>
      </c>
      <c r="W16" s="24" t="s">
        <v>450</v>
      </c>
      <c r="X16" s="27">
        <f t="shared" si="4"/>
        <v>0.2385689</v>
      </c>
      <c r="Y16" s="24">
        <f t="shared" si="5"/>
        <v>0.22482679999999999</v>
      </c>
      <c r="Z16" s="24">
        <f t="shared" si="6"/>
        <v>0.23545140000000001</v>
      </c>
      <c r="AA16" s="24">
        <f t="shared" si="7"/>
        <v>0.23755469999999998</v>
      </c>
      <c r="AB16" s="24">
        <f t="shared" si="8"/>
        <v>0.26062390000000002</v>
      </c>
      <c r="AC16" s="24">
        <f t="shared" si="9"/>
        <v>0.2863714</v>
      </c>
      <c r="AD16" s="24">
        <f t="shared" si="10"/>
        <v>0.26034170000000001</v>
      </c>
      <c r="AE16" s="24" t="str">
        <f t="shared" si="11"/>
        <v/>
      </c>
      <c r="AF16" s="24" t="str">
        <f t="shared" si="12"/>
        <v/>
      </c>
      <c r="AG16" s="24" t="str">
        <f t="shared" si="13"/>
        <v/>
      </c>
      <c r="AH16" s="102">
        <f t="shared" si="2"/>
        <v>0.24910554285714287</v>
      </c>
      <c r="AI16" s="103">
        <f t="shared" si="3"/>
        <v>22873476963.452755</v>
      </c>
    </row>
    <row r="17" spans="1:35" ht="20.100000000000001" customHeight="1" x14ac:dyDescent="0.25">
      <c r="A17" s="36" t="s">
        <v>157</v>
      </c>
      <c r="B17" s="11" t="s">
        <v>152</v>
      </c>
      <c r="C17" s="20">
        <v>1135143592.5925925</v>
      </c>
      <c r="D17" s="21">
        <v>1289254333.3333333</v>
      </c>
      <c r="E17" s="21">
        <v>1347349851.8518517</v>
      </c>
      <c r="F17" s="21">
        <v>1206410370.3703704</v>
      </c>
      <c r="G17" s="21">
        <v>1135539037.0370369</v>
      </c>
      <c r="H17" s="21">
        <v>1129918370.3703701</v>
      </c>
      <c r="I17" s="21">
        <v>1204713111.1111109</v>
      </c>
      <c r="J17" s="21">
        <v>1200587518.5185184</v>
      </c>
      <c r="K17" s="21">
        <v>1220976000</v>
      </c>
      <c r="L17" s="22">
        <v>1297285370.3703704</v>
      </c>
      <c r="M17" s="23">
        <v>1216717755.5555556</v>
      </c>
      <c r="N17" s="24">
        <v>22.32056</v>
      </c>
      <c r="O17" s="24">
        <v>21.534120000000001</v>
      </c>
      <c r="P17" s="24">
        <v>21.06467</v>
      </c>
      <c r="Q17" s="24">
        <v>23.998339999999999</v>
      </c>
      <c r="R17" s="24">
        <v>22.055119999999999</v>
      </c>
      <c r="S17" s="24">
        <v>23.4268</v>
      </c>
      <c r="T17" s="24">
        <v>20.64423</v>
      </c>
      <c r="U17" s="24" t="s">
        <v>450</v>
      </c>
      <c r="V17" s="24" t="s">
        <v>450</v>
      </c>
      <c r="W17" s="24" t="s">
        <v>450</v>
      </c>
      <c r="X17" s="27">
        <f t="shared" si="4"/>
        <v>0.2232056</v>
      </c>
      <c r="Y17" s="24">
        <f t="shared" si="5"/>
        <v>0.21534120000000001</v>
      </c>
      <c r="Z17" s="24">
        <f t="shared" si="6"/>
        <v>0.21064669999999999</v>
      </c>
      <c r="AA17" s="24">
        <f t="shared" si="7"/>
        <v>0.23998339999999999</v>
      </c>
      <c r="AB17" s="24">
        <f t="shared" si="8"/>
        <v>0.22055119999999998</v>
      </c>
      <c r="AC17" s="24">
        <f t="shared" si="9"/>
        <v>0.234268</v>
      </c>
      <c r="AD17" s="24">
        <f t="shared" si="10"/>
        <v>0.2064423</v>
      </c>
      <c r="AE17" s="24" t="str">
        <f t="shared" si="11"/>
        <v/>
      </c>
      <c r="AF17" s="24" t="str">
        <f t="shared" si="12"/>
        <v/>
      </c>
      <c r="AG17" s="24" t="str">
        <f t="shared" si="13"/>
        <v/>
      </c>
      <c r="AH17" s="102">
        <f t="shared" si="2"/>
        <v>0.22149119999999997</v>
      </c>
      <c r="AI17" s="103">
        <f t="shared" si="3"/>
        <v>269492275.73930663</v>
      </c>
    </row>
    <row r="18" spans="1:35" ht="20.100000000000001" customHeight="1" x14ac:dyDescent="0.25">
      <c r="A18" s="36" t="s">
        <v>161</v>
      </c>
      <c r="B18" s="11" t="s">
        <v>137</v>
      </c>
      <c r="C18" s="20">
        <v>262666517346.67361</v>
      </c>
      <c r="D18" s="21">
        <v>329317513142.71057</v>
      </c>
      <c r="E18" s="21">
        <v>403781994527.78564</v>
      </c>
      <c r="F18" s="21">
        <v>376627876887.77417</v>
      </c>
      <c r="G18" s="21">
        <v>461640242696.1709</v>
      </c>
      <c r="H18" s="21">
        <v>557890203658.12463</v>
      </c>
      <c r="I18" s="21">
        <v>604378456915.57947</v>
      </c>
      <c r="J18" s="21">
        <v>623932049499.49573</v>
      </c>
      <c r="K18" s="21">
        <v>548054865646.53442</v>
      </c>
      <c r="L18" s="22" t="s">
        <v>450</v>
      </c>
      <c r="M18" s="23">
        <v>463143302257.87207</v>
      </c>
      <c r="N18" s="24" t="s">
        <v>450</v>
      </c>
      <c r="O18" s="24" t="s">
        <v>450</v>
      </c>
      <c r="P18" s="24" t="s">
        <v>450</v>
      </c>
      <c r="Q18" s="24" t="s">
        <v>450</v>
      </c>
      <c r="R18" s="24" t="s">
        <v>450</v>
      </c>
      <c r="S18" s="24" t="s">
        <v>450</v>
      </c>
      <c r="T18" s="24" t="s">
        <v>450</v>
      </c>
      <c r="U18" s="24" t="s">
        <v>450</v>
      </c>
      <c r="V18" s="24" t="s">
        <v>450</v>
      </c>
      <c r="W18" s="24" t="s">
        <v>450</v>
      </c>
      <c r="X18" s="27" t="str">
        <f t="shared" si="4"/>
        <v/>
      </c>
      <c r="Y18" s="24" t="str">
        <f t="shared" si="5"/>
        <v/>
      </c>
      <c r="Z18" s="24" t="str">
        <f t="shared" si="6"/>
        <v/>
      </c>
      <c r="AA18" s="24" t="str">
        <f t="shared" si="7"/>
        <v/>
      </c>
      <c r="AB18" s="24" t="str">
        <f t="shared" si="8"/>
        <v/>
      </c>
      <c r="AC18" s="24" t="str">
        <f t="shared" si="9"/>
        <v/>
      </c>
      <c r="AD18" s="24" t="str">
        <f t="shared" si="10"/>
        <v/>
      </c>
      <c r="AE18" s="24" t="str">
        <f t="shared" si="11"/>
        <v/>
      </c>
      <c r="AF18" s="24" t="str">
        <f t="shared" si="12"/>
        <v/>
      </c>
      <c r="AG18" s="24" t="str">
        <f t="shared" si="13"/>
        <v/>
      </c>
      <c r="AH18" s="102" t="str">
        <f t="shared" si="2"/>
        <v/>
      </c>
      <c r="AI18" s="103" t="str">
        <f t="shared" si="3"/>
        <v/>
      </c>
    </row>
    <row r="19" spans="1:35" ht="20.100000000000001" customHeight="1" x14ac:dyDescent="0.25">
      <c r="A19" s="36" t="s">
        <v>172</v>
      </c>
      <c r="B19" s="11" t="s">
        <v>104</v>
      </c>
      <c r="C19" s="20">
        <v>6384451606.1420965</v>
      </c>
      <c r="D19" s="21">
        <v>9206301700.3961945</v>
      </c>
      <c r="E19" s="21">
        <v>11662040713.875309</v>
      </c>
      <c r="F19" s="21">
        <v>8647936747.9870396</v>
      </c>
      <c r="G19" s="21">
        <v>9260284937.7978134</v>
      </c>
      <c r="H19" s="21">
        <v>10142111334.496105</v>
      </c>
      <c r="I19" s="21">
        <v>10619320048.585737</v>
      </c>
      <c r="J19" s="21">
        <v>11121465767.406683</v>
      </c>
      <c r="K19" s="21">
        <v>11644438422.98443</v>
      </c>
      <c r="L19" s="22">
        <v>10561401185.097956</v>
      </c>
      <c r="M19" s="23">
        <v>9924975246.4769382</v>
      </c>
      <c r="N19" s="24">
        <v>17.148219999999998</v>
      </c>
      <c r="O19" s="24">
        <v>17.04243</v>
      </c>
      <c r="P19" s="24">
        <v>21.139690000000002</v>
      </c>
      <c r="Q19" s="24">
        <v>23.861920000000001</v>
      </c>
      <c r="R19" s="24">
        <v>22.99736</v>
      </c>
      <c r="S19" s="24">
        <v>22.568020000000001</v>
      </c>
      <c r="T19" s="24">
        <v>21.373650000000001</v>
      </c>
      <c r="U19" s="24" t="s">
        <v>450</v>
      </c>
      <c r="V19" s="24" t="s">
        <v>450</v>
      </c>
      <c r="W19" s="24" t="s">
        <v>450</v>
      </c>
      <c r="X19" s="27">
        <f t="shared" si="4"/>
        <v>0.17148219999999997</v>
      </c>
      <c r="Y19" s="24">
        <f t="shared" si="5"/>
        <v>0.1704243</v>
      </c>
      <c r="Z19" s="24">
        <f t="shared" si="6"/>
        <v>0.21139690000000003</v>
      </c>
      <c r="AA19" s="24">
        <f t="shared" si="7"/>
        <v>0.2386192</v>
      </c>
      <c r="AB19" s="24">
        <f t="shared" si="8"/>
        <v>0.2299736</v>
      </c>
      <c r="AC19" s="24">
        <f t="shared" si="9"/>
        <v>0.2256802</v>
      </c>
      <c r="AD19" s="24">
        <f t="shared" si="10"/>
        <v>0.21373650000000002</v>
      </c>
      <c r="AE19" s="24" t="str">
        <f t="shared" si="11"/>
        <v/>
      </c>
      <c r="AF19" s="24" t="str">
        <f t="shared" si="12"/>
        <v/>
      </c>
      <c r="AG19" s="24" t="str">
        <f t="shared" si="13"/>
        <v/>
      </c>
      <c r="AH19" s="102">
        <f t="shared" si="2"/>
        <v>0.20875898571428572</v>
      </c>
      <c r="AI19" s="103">
        <f t="shared" si="3"/>
        <v>2071927765.6939185</v>
      </c>
    </row>
    <row r="20" spans="1:35" ht="20.100000000000001" customHeight="1" x14ac:dyDescent="0.25">
      <c r="A20" s="36" t="s">
        <v>404</v>
      </c>
      <c r="B20" s="11" t="s">
        <v>52</v>
      </c>
      <c r="C20" s="20">
        <v>2421474860.3351955</v>
      </c>
      <c r="D20" s="21">
        <v>2623726256.9832401</v>
      </c>
      <c r="E20" s="21">
        <v>2791960893.8547487</v>
      </c>
      <c r="F20" s="21">
        <v>2498932960.8938546</v>
      </c>
      <c r="G20" s="21">
        <v>2467703910.6145253</v>
      </c>
      <c r="H20" s="21">
        <v>2584463687.1508379</v>
      </c>
      <c r="I20" s="21" t="s">
        <v>450</v>
      </c>
      <c r="J20" s="21" t="s">
        <v>450</v>
      </c>
      <c r="K20" s="21" t="s">
        <v>450</v>
      </c>
      <c r="L20" s="22" t="s">
        <v>450</v>
      </c>
      <c r="M20" s="23">
        <v>2564710428.3054004</v>
      </c>
      <c r="N20" s="24" t="s">
        <v>450</v>
      </c>
      <c r="O20" s="24" t="s">
        <v>450</v>
      </c>
      <c r="P20" s="24" t="s">
        <v>450</v>
      </c>
      <c r="Q20" s="24" t="s">
        <v>450</v>
      </c>
      <c r="R20" s="24" t="s">
        <v>450</v>
      </c>
      <c r="S20" s="24" t="s">
        <v>450</v>
      </c>
      <c r="T20" s="24" t="s">
        <v>450</v>
      </c>
      <c r="U20" s="24" t="s">
        <v>450</v>
      </c>
      <c r="V20" s="24" t="s">
        <v>450</v>
      </c>
      <c r="W20" s="24" t="s">
        <v>450</v>
      </c>
      <c r="X20" s="27" t="str">
        <f t="shared" si="4"/>
        <v/>
      </c>
      <c r="Y20" s="24" t="str">
        <f t="shared" si="5"/>
        <v/>
      </c>
      <c r="Z20" s="24" t="str">
        <f t="shared" si="6"/>
        <v/>
      </c>
      <c r="AA20" s="24" t="str">
        <f t="shared" si="7"/>
        <v/>
      </c>
      <c r="AB20" s="24" t="str">
        <f t="shared" si="8"/>
        <v/>
      </c>
      <c r="AC20" s="24" t="str">
        <f t="shared" si="9"/>
        <v/>
      </c>
      <c r="AD20" s="24" t="str">
        <f t="shared" si="10"/>
        <v/>
      </c>
      <c r="AE20" s="24" t="str">
        <f t="shared" si="11"/>
        <v/>
      </c>
      <c r="AF20" s="24" t="str">
        <f t="shared" si="12"/>
        <v/>
      </c>
      <c r="AG20" s="24" t="str">
        <f t="shared" si="13"/>
        <v/>
      </c>
      <c r="AH20" s="102" t="str">
        <f t="shared" si="2"/>
        <v/>
      </c>
      <c r="AI20" s="103" t="str">
        <f t="shared" si="3"/>
        <v/>
      </c>
    </row>
    <row r="21" spans="1:35" ht="20.100000000000001" customHeight="1" x14ac:dyDescent="0.25">
      <c r="A21" s="36" t="s">
        <v>348</v>
      </c>
      <c r="B21" s="11" t="s">
        <v>357</v>
      </c>
      <c r="C21" s="20">
        <v>746880802635.51965</v>
      </c>
      <c r="D21" s="21">
        <v>853053309256.49683</v>
      </c>
      <c r="E21" s="21">
        <v>1054557743957.0277</v>
      </c>
      <c r="F21" s="21">
        <v>926563834486.8208</v>
      </c>
      <c r="G21" s="21">
        <v>1142250506474.0598</v>
      </c>
      <c r="H21" s="21">
        <v>1389919156068.2244</v>
      </c>
      <c r="I21" s="21">
        <v>1537477830480.5115</v>
      </c>
      <c r="J21" s="21">
        <v>1563950959269.5188</v>
      </c>
      <c r="K21" s="21">
        <v>1454675479665.8406</v>
      </c>
      <c r="L21" s="22">
        <v>1339539063150.0125</v>
      </c>
      <c r="M21" s="23">
        <v>1200886868544.4031</v>
      </c>
      <c r="N21" s="24">
        <v>24.943709999999999</v>
      </c>
      <c r="O21" s="24">
        <v>24.498909999999999</v>
      </c>
      <c r="P21" s="24">
        <v>24.335260000000002</v>
      </c>
      <c r="Q21" s="24">
        <v>26.49963</v>
      </c>
      <c r="R21" s="24">
        <v>26.79008</v>
      </c>
      <c r="S21" s="24">
        <v>25.98115</v>
      </c>
      <c r="T21" s="24">
        <v>26.258279999999999</v>
      </c>
      <c r="U21" s="24">
        <v>26.036829999999998</v>
      </c>
      <c r="V21" s="24">
        <v>26.495000000000001</v>
      </c>
      <c r="W21" s="24" t="s">
        <v>450</v>
      </c>
      <c r="X21" s="27">
        <f t="shared" si="4"/>
        <v>0.24943709999999999</v>
      </c>
      <c r="Y21" s="24">
        <f t="shared" si="5"/>
        <v>0.24498909999999999</v>
      </c>
      <c r="Z21" s="24">
        <f t="shared" si="6"/>
        <v>0.24335260000000003</v>
      </c>
      <c r="AA21" s="24">
        <f t="shared" si="7"/>
        <v>0.26499630000000002</v>
      </c>
      <c r="AB21" s="24">
        <f t="shared" si="8"/>
        <v>0.26790079999999999</v>
      </c>
      <c r="AC21" s="24">
        <f t="shared" si="9"/>
        <v>0.25981149999999997</v>
      </c>
      <c r="AD21" s="24">
        <f t="shared" si="10"/>
        <v>0.26258280000000001</v>
      </c>
      <c r="AE21" s="24">
        <f t="shared" si="11"/>
        <v>0.2603683</v>
      </c>
      <c r="AF21" s="24">
        <f t="shared" si="12"/>
        <v>0.26495000000000002</v>
      </c>
      <c r="AG21" s="24" t="str">
        <f t="shared" si="13"/>
        <v/>
      </c>
      <c r="AH21" s="102">
        <f t="shared" si="2"/>
        <v>0.25759872222222224</v>
      </c>
      <c r="AI21" s="103">
        <f t="shared" si="3"/>
        <v>309346922870.48401</v>
      </c>
    </row>
    <row r="22" spans="1:35" ht="20.100000000000001" customHeight="1" x14ac:dyDescent="0.25">
      <c r="A22" s="36" t="s">
        <v>206</v>
      </c>
      <c r="B22" s="11" t="s">
        <v>252</v>
      </c>
      <c r="C22" s="20">
        <v>334309371471.58447</v>
      </c>
      <c r="D22" s="21">
        <v>386458951546.67395</v>
      </c>
      <c r="E22" s="21">
        <v>427611527757.43372</v>
      </c>
      <c r="F22" s="21">
        <v>397594276187.82996</v>
      </c>
      <c r="G22" s="21">
        <v>390235099337.74835</v>
      </c>
      <c r="H22" s="21">
        <v>429010675562.96912</v>
      </c>
      <c r="I22" s="21">
        <v>407373026611.60547</v>
      </c>
      <c r="J22" s="21">
        <v>428698577647.39447</v>
      </c>
      <c r="K22" s="21">
        <v>436887543466.94971</v>
      </c>
      <c r="L22" s="22">
        <v>374055872241.32196</v>
      </c>
      <c r="M22" s="23">
        <v>401223492183.15106</v>
      </c>
      <c r="N22" s="24">
        <v>44.950600000000001</v>
      </c>
      <c r="O22" s="24">
        <v>43.785649999999997</v>
      </c>
      <c r="P22" s="24">
        <v>44.413240000000002</v>
      </c>
      <c r="Q22" s="24">
        <v>47.703949999999999</v>
      </c>
      <c r="R22" s="24">
        <v>46.250590000000003</v>
      </c>
      <c r="S22" s="24">
        <v>45.34375</v>
      </c>
      <c r="T22" s="24">
        <v>45.972470000000001</v>
      </c>
      <c r="U22" s="24">
        <v>46.399369999999998</v>
      </c>
      <c r="V22" s="24">
        <v>47.707729999999998</v>
      </c>
      <c r="W22" s="24" t="s">
        <v>450</v>
      </c>
      <c r="X22" s="27">
        <f t="shared" si="4"/>
        <v>0.44950600000000002</v>
      </c>
      <c r="Y22" s="24">
        <f t="shared" si="5"/>
        <v>0.43785649999999998</v>
      </c>
      <c r="Z22" s="24">
        <f t="shared" si="6"/>
        <v>0.44413240000000004</v>
      </c>
      <c r="AA22" s="24">
        <f t="shared" si="7"/>
        <v>0.47703950000000001</v>
      </c>
      <c r="AB22" s="24">
        <f t="shared" si="8"/>
        <v>0.46250590000000003</v>
      </c>
      <c r="AC22" s="24">
        <f t="shared" si="9"/>
        <v>0.45343749999999999</v>
      </c>
      <c r="AD22" s="24">
        <f t="shared" si="10"/>
        <v>0.45972469999999999</v>
      </c>
      <c r="AE22" s="24">
        <f t="shared" si="11"/>
        <v>0.46399369999999995</v>
      </c>
      <c r="AF22" s="24">
        <f t="shared" si="12"/>
        <v>0.47707729999999998</v>
      </c>
      <c r="AG22" s="24" t="str">
        <f t="shared" si="13"/>
        <v/>
      </c>
      <c r="AH22" s="102">
        <f t="shared" si="2"/>
        <v>0.45836372222222227</v>
      </c>
      <c r="AI22" s="103">
        <f t="shared" si="3"/>
        <v>183906293320.06781</v>
      </c>
    </row>
    <row r="23" spans="1:35" ht="20.100000000000001" customHeight="1" x14ac:dyDescent="0.25">
      <c r="A23" s="36" t="s">
        <v>368</v>
      </c>
      <c r="B23" s="11" t="s">
        <v>146</v>
      </c>
      <c r="C23" s="20">
        <v>20983019923.886276</v>
      </c>
      <c r="D23" s="21">
        <v>33050343782.775902</v>
      </c>
      <c r="E23" s="21">
        <v>48852482960.077896</v>
      </c>
      <c r="F23" s="21">
        <v>44291490420.502617</v>
      </c>
      <c r="G23" s="21">
        <v>52902703376.105644</v>
      </c>
      <c r="H23" s="21">
        <v>65951627200.202614</v>
      </c>
      <c r="I23" s="21">
        <v>68730906313.64563</v>
      </c>
      <c r="J23" s="21">
        <v>73560484384.958572</v>
      </c>
      <c r="K23" s="21">
        <v>75198010965.191895</v>
      </c>
      <c r="L23" s="22">
        <v>53047140347.45266</v>
      </c>
      <c r="M23" s="23">
        <v>53656820967.479965</v>
      </c>
      <c r="N23" s="24" t="s">
        <v>450</v>
      </c>
      <c r="O23" s="24" t="s">
        <v>450</v>
      </c>
      <c r="P23" s="24">
        <v>18.507770000000001</v>
      </c>
      <c r="Q23" s="24">
        <v>23.078800000000001</v>
      </c>
      <c r="R23" s="24">
        <v>20.872479999999999</v>
      </c>
      <c r="S23" s="24">
        <v>18.478359999999999</v>
      </c>
      <c r="T23" s="24">
        <v>22.493010000000002</v>
      </c>
      <c r="U23" s="24" t="s">
        <v>450</v>
      </c>
      <c r="V23" s="24" t="s">
        <v>450</v>
      </c>
      <c r="W23" s="24" t="s">
        <v>450</v>
      </c>
      <c r="X23" s="27" t="str">
        <f t="shared" si="4"/>
        <v/>
      </c>
      <c r="Y23" s="24" t="str">
        <f t="shared" si="5"/>
        <v/>
      </c>
      <c r="Z23" s="24">
        <f t="shared" si="6"/>
        <v>0.18507770000000001</v>
      </c>
      <c r="AA23" s="24">
        <f t="shared" si="7"/>
        <v>0.23078800000000002</v>
      </c>
      <c r="AB23" s="24">
        <f t="shared" si="8"/>
        <v>0.20872479999999999</v>
      </c>
      <c r="AC23" s="24">
        <f t="shared" si="9"/>
        <v>0.18478359999999999</v>
      </c>
      <c r="AD23" s="24">
        <f t="shared" si="10"/>
        <v>0.22493010000000002</v>
      </c>
      <c r="AE23" s="24" t="str">
        <f t="shared" si="11"/>
        <v/>
      </c>
      <c r="AF23" s="24" t="str">
        <f t="shared" si="12"/>
        <v/>
      </c>
      <c r="AG23" s="24" t="str">
        <f t="shared" si="13"/>
        <v/>
      </c>
      <c r="AH23" s="102">
        <f t="shared" si="2"/>
        <v>0.20686084000000005</v>
      </c>
      <c r="AI23" s="103">
        <f t="shared" si="3"/>
        <v>11099495057.062521</v>
      </c>
    </row>
    <row r="24" spans="1:35" ht="20.100000000000001" customHeight="1" x14ac:dyDescent="0.25">
      <c r="A24" s="36" t="s">
        <v>253</v>
      </c>
      <c r="B24" s="11" t="s">
        <v>250</v>
      </c>
      <c r="C24" s="20">
        <v>7965588000</v>
      </c>
      <c r="D24" s="21">
        <v>8318995999.999999</v>
      </c>
      <c r="E24" s="21">
        <v>8246649999.999999</v>
      </c>
      <c r="F24" s="21">
        <v>7820420000.000001</v>
      </c>
      <c r="G24" s="21">
        <v>7909580000</v>
      </c>
      <c r="H24" s="21">
        <v>7889750000.000001</v>
      </c>
      <c r="I24" s="21">
        <v>8234470000</v>
      </c>
      <c r="J24" s="21">
        <v>8431750000</v>
      </c>
      <c r="K24" s="21">
        <v>8510500000</v>
      </c>
      <c r="L24" s="22">
        <v>8884441432.0562401</v>
      </c>
      <c r="M24" s="23">
        <v>8221214543.2056246</v>
      </c>
      <c r="N24" s="24" t="s">
        <v>450</v>
      </c>
      <c r="O24" s="24" t="s">
        <v>450</v>
      </c>
      <c r="P24" s="24" t="s">
        <v>450</v>
      </c>
      <c r="Q24" s="24" t="s">
        <v>450</v>
      </c>
      <c r="R24" s="24" t="s">
        <v>450</v>
      </c>
      <c r="S24" s="24" t="s">
        <v>450</v>
      </c>
      <c r="T24" s="24" t="s">
        <v>450</v>
      </c>
      <c r="U24" s="24" t="s">
        <v>450</v>
      </c>
      <c r="V24" s="24" t="s">
        <v>450</v>
      </c>
      <c r="W24" s="24" t="s">
        <v>450</v>
      </c>
      <c r="X24" s="27" t="str">
        <f t="shared" si="4"/>
        <v/>
      </c>
      <c r="Y24" s="24" t="str">
        <f t="shared" si="5"/>
        <v/>
      </c>
      <c r="Z24" s="24" t="str">
        <f t="shared" si="6"/>
        <v/>
      </c>
      <c r="AA24" s="24" t="str">
        <f t="shared" si="7"/>
        <v/>
      </c>
      <c r="AB24" s="24" t="str">
        <f t="shared" si="8"/>
        <v/>
      </c>
      <c r="AC24" s="24" t="str">
        <f t="shared" si="9"/>
        <v/>
      </c>
      <c r="AD24" s="24" t="str">
        <f t="shared" si="10"/>
        <v/>
      </c>
      <c r="AE24" s="24" t="str">
        <f t="shared" si="11"/>
        <v/>
      </c>
      <c r="AF24" s="24" t="str">
        <f t="shared" si="12"/>
        <v/>
      </c>
      <c r="AG24" s="24" t="str">
        <f t="shared" si="13"/>
        <v/>
      </c>
      <c r="AH24" s="102" t="str">
        <f t="shared" si="2"/>
        <v/>
      </c>
      <c r="AI24" s="103" t="str">
        <f t="shared" si="3"/>
        <v/>
      </c>
    </row>
    <row r="25" spans="1:35" ht="20.100000000000001" customHeight="1" x14ac:dyDescent="0.25">
      <c r="A25" s="36" t="s">
        <v>370</v>
      </c>
      <c r="B25" s="11" t="s">
        <v>184</v>
      </c>
      <c r="C25" s="20">
        <v>18505053191.489361</v>
      </c>
      <c r="D25" s="21">
        <v>21729999999.999996</v>
      </c>
      <c r="E25" s="21">
        <v>25710877659.574467</v>
      </c>
      <c r="F25" s="21">
        <v>22938218085.106384</v>
      </c>
      <c r="G25" s="21">
        <v>25713271276.595749</v>
      </c>
      <c r="H25" s="21">
        <v>29044069148.936165</v>
      </c>
      <c r="I25" s="21">
        <v>30756462765.957447</v>
      </c>
      <c r="J25" s="21">
        <v>32897606382.978722</v>
      </c>
      <c r="K25" s="21">
        <v>33851063829.787235</v>
      </c>
      <c r="L25" s="22">
        <v>32221489361.702129</v>
      </c>
      <c r="M25" s="23">
        <v>27336811170.212765</v>
      </c>
      <c r="N25" s="24">
        <v>16.28969</v>
      </c>
      <c r="O25" s="24">
        <v>16.005420000000001</v>
      </c>
      <c r="P25" s="24">
        <v>16.217780000000001</v>
      </c>
      <c r="Q25" s="24">
        <v>19.762499999999999</v>
      </c>
      <c r="R25" s="24">
        <v>19.467549999999999</v>
      </c>
      <c r="S25" s="24">
        <v>22.295999999999999</v>
      </c>
      <c r="T25" s="24" t="s">
        <v>450</v>
      </c>
      <c r="U25" s="24">
        <v>23.10087</v>
      </c>
      <c r="V25" s="24" t="s">
        <v>450</v>
      </c>
      <c r="W25" s="24" t="s">
        <v>450</v>
      </c>
      <c r="X25" s="27">
        <f t="shared" si="4"/>
        <v>0.16289690000000001</v>
      </c>
      <c r="Y25" s="24">
        <f t="shared" si="5"/>
        <v>0.16005420000000001</v>
      </c>
      <c r="Z25" s="24">
        <f t="shared" si="6"/>
        <v>0.16217780000000001</v>
      </c>
      <c r="AA25" s="24">
        <f t="shared" si="7"/>
        <v>0.197625</v>
      </c>
      <c r="AB25" s="24">
        <f t="shared" si="8"/>
        <v>0.1946755</v>
      </c>
      <c r="AC25" s="24">
        <f t="shared" si="9"/>
        <v>0.22295999999999999</v>
      </c>
      <c r="AD25" s="24" t="str">
        <f t="shared" si="10"/>
        <v/>
      </c>
      <c r="AE25" s="24">
        <f t="shared" si="11"/>
        <v>0.23100870000000001</v>
      </c>
      <c r="AF25" s="24" t="str">
        <f t="shared" si="12"/>
        <v/>
      </c>
      <c r="AG25" s="24" t="str">
        <f t="shared" si="13"/>
        <v/>
      </c>
      <c r="AH25" s="102">
        <f t="shared" si="2"/>
        <v>0.19019972857142858</v>
      </c>
      <c r="AI25" s="103">
        <f t="shared" si="3"/>
        <v>5199454064.5828648</v>
      </c>
    </row>
    <row r="26" spans="1:35" ht="20.100000000000001" customHeight="1" x14ac:dyDescent="0.25">
      <c r="A26" s="36" t="s">
        <v>325</v>
      </c>
      <c r="B26" s="11" t="s">
        <v>201</v>
      </c>
      <c r="C26" s="20">
        <v>71819083683.740326</v>
      </c>
      <c r="D26" s="21">
        <v>79611888213.14798</v>
      </c>
      <c r="E26" s="21">
        <v>91631278239.323715</v>
      </c>
      <c r="F26" s="21">
        <v>102477791472.39049</v>
      </c>
      <c r="G26" s="21">
        <v>115279077465.22643</v>
      </c>
      <c r="H26" s="21">
        <v>128637938711.3856</v>
      </c>
      <c r="I26" s="21">
        <v>133355749482.47754</v>
      </c>
      <c r="J26" s="21">
        <v>149990451022.28983</v>
      </c>
      <c r="K26" s="21">
        <v>172885454931.45309</v>
      </c>
      <c r="L26" s="22">
        <v>195078665827.56451</v>
      </c>
      <c r="M26" s="23">
        <v>124076737904.89995</v>
      </c>
      <c r="N26" s="24">
        <v>8.334937</v>
      </c>
      <c r="O26" s="24">
        <v>8.6627930000000006</v>
      </c>
      <c r="P26" s="24">
        <v>9.4287810000000007</v>
      </c>
      <c r="Q26" s="24">
        <v>9.8715840000000004</v>
      </c>
      <c r="R26" s="24">
        <v>9.2662510000000005</v>
      </c>
      <c r="S26" s="24">
        <v>9.8434340000000002</v>
      </c>
      <c r="T26" s="24" t="s">
        <v>450</v>
      </c>
      <c r="U26" s="24" t="s">
        <v>450</v>
      </c>
      <c r="V26" s="24" t="s">
        <v>450</v>
      </c>
      <c r="W26" s="24" t="s">
        <v>450</v>
      </c>
      <c r="X26" s="27">
        <f t="shared" si="4"/>
        <v>8.3349370000000006E-2</v>
      </c>
      <c r="Y26" s="24">
        <f t="shared" si="5"/>
        <v>8.6627930000000006E-2</v>
      </c>
      <c r="Z26" s="24">
        <f t="shared" si="6"/>
        <v>9.4287810000000014E-2</v>
      </c>
      <c r="AA26" s="24">
        <f t="shared" si="7"/>
        <v>9.8715839999999999E-2</v>
      </c>
      <c r="AB26" s="24">
        <f t="shared" si="8"/>
        <v>9.2662510000000003E-2</v>
      </c>
      <c r="AC26" s="24">
        <f t="shared" si="9"/>
        <v>9.8434340000000009E-2</v>
      </c>
      <c r="AD26" s="24" t="str">
        <f t="shared" si="10"/>
        <v/>
      </c>
      <c r="AE26" s="24" t="str">
        <f t="shared" si="11"/>
        <v/>
      </c>
      <c r="AF26" s="24" t="str">
        <f t="shared" si="12"/>
        <v/>
      </c>
      <c r="AG26" s="24" t="str">
        <f t="shared" si="13"/>
        <v/>
      </c>
      <c r="AH26" s="102">
        <f t="shared" si="2"/>
        <v>9.2346299999999992E-2</v>
      </c>
      <c r="AI26" s="103">
        <f t="shared" si="3"/>
        <v>11458027661.587261</v>
      </c>
    </row>
    <row r="27" spans="1:35" ht="20.100000000000001" customHeight="1" x14ac:dyDescent="0.25">
      <c r="A27" s="36" t="s">
        <v>171</v>
      </c>
      <c r="B27" s="11" t="s">
        <v>35</v>
      </c>
      <c r="C27" s="20">
        <v>4303500000</v>
      </c>
      <c r="D27" s="21">
        <v>4546000000</v>
      </c>
      <c r="E27" s="21">
        <v>4595000000</v>
      </c>
      <c r="F27" s="21">
        <v>4602000000</v>
      </c>
      <c r="G27" s="21">
        <v>4445500000</v>
      </c>
      <c r="H27" s="21">
        <v>4358000000</v>
      </c>
      <c r="I27" s="21">
        <v>4313000000</v>
      </c>
      <c r="J27" s="21">
        <v>4281000000</v>
      </c>
      <c r="K27" s="21">
        <v>4354500000</v>
      </c>
      <c r="L27" s="22">
        <v>4451000000</v>
      </c>
      <c r="M27" s="23">
        <v>4424950000</v>
      </c>
      <c r="N27" s="24">
        <v>26.35866</v>
      </c>
      <c r="O27" s="24">
        <v>30.081019999999999</v>
      </c>
      <c r="P27" s="24">
        <v>32.176169999999999</v>
      </c>
      <c r="Q27" s="24">
        <v>32.980829999999997</v>
      </c>
      <c r="R27" s="24">
        <v>35.005459999999999</v>
      </c>
      <c r="S27" s="24">
        <v>34.490049999999997</v>
      </c>
      <c r="T27" s="24">
        <v>37.963380000000001</v>
      </c>
      <c r="U27" s="24">
        <v>38.803730000000002</v>
      </c>
      <c r="V27" s="24" t="s">
        <v>450</v>
      </c>
      <c r="W27" s="24" t="s">
        <v>450</v>
      </c>
      <c r="X27" s="27">
        <f t="shared" si="4"/>
        <v>0.2635866</v>
      </c>
      <c r="Y27" s="24">
        <f t="shared" si="5"/>
        <v>0.30081019999999997</v>
      </c>
      <c r="Z27" s="24">
        <f t="shared" si="6"/>
        <v>0.32176169999999998</v>
      </c>
      <c r="AA27" s="24">
        <f t="shared" si="7"/>
        <v>0.3298083</v>
      </c>
      <c r="AB27" s="24">
        <f t="shared" si="8"/>
        <v>0.35005459999999999</v>
      </c>
      <c r="AC27" s="24">
        <f t="shared" si="9"/>
        <v>0.34490049999999994</v>
      </c>
      <c r="AD27" s="24">
        <f t="shared" si="10"/>
        <v>0.37963380000000002</v>
      </c>
      <c r="AE27" s="24">
        <f t="shared" si="11"/>
        <v>0.38803730000000003</v>
      </c>
      <c r="AF27" s="24" t="str">
        <f t="shared" si="12"/>
        <v/>
      </c>
      <c r="AG27" s="24" t="str">
        <f t="shared" si="13"/>
        <v/>
      </c>
      <c r="AH27" s="102">
        <f t="shared" si="2"/>
        <v>0.33482412500000003</v>
      </c>
      <c r="AI27" s="103">
        <f t="shared" si="3"/>
        <v>1481580011.91875</v>
      </c>
    </row>
    <row r="28" spans="1:35" ht="20.100000000000001" customHeight="1" x14ac:dyDescent="0.25">
      <c r="A28" s="36" t="s">
        <v>372</v>
      </c>
      <c r="B28" s="11" t="s">
        <v>388</v>
      </c>
      <c r="C28" s="20">
        <v>36961821893.697563</v>
      </c>
      <c r="D28" s="21">
        <v>45275747860.644218</v>
      </c>
      <c r="E28" s="21">
        <v>60752177438.889542</v>
      </c>
      <c r="F28" s="21">
        <v>49208656976.038956</v>
      </c>
      <c r="G28" s="21">
        <v>55220932613.957985</v>
      </c>
      <c r="H28" s="21">
        <v>59734593904.64016</v>
      </c>
      <c r="I28" s="21">
        <v>63615445566.848282</v>
      </c>
      <c r="J28" s="21">
        <v>73097619636.820862</v>
      </c>
      <c r="K28" s="21">
        <v>76103961203.440582</v>
      </c>
      <c r="L28" s="22">
        <v>54608962634.990753</v>
      </c>
      <c r="M28" s="23">
        <v>57457991972.996887</v>
      </c>
      <c r="N28" s="24">
        <v>32.41348</v>
      </c>
      <c r="O28" s="24">
        <v>34.657780000000002</v>
      </c>
      <c r="P28" s="24">
        <v>33.950360000000003</v>
      </c>
      <c r="Q28" s="24">
        <v>32.848610000000001</v>
      </c>
      <c r="R28" s="24">
        <v>31.307539999999999</v>
      </c>
      <c r="S28" s="24">
        <v>26.313199999999998</v>
      </c>
      <c r="T28" s="24">
        <v>28.521339999999999</v>
      </c>
      <c r="U28" s="24" t="s">
        <v>450</v>
      </c>
      <c r="V28" s="24" t="s">
        <v>450</v>
      </c>
      <c r="W28" s="24" t="s">
        <v>450</v>
      </c>
      <c r="X28" s="27">
        <f t="shared" si="4"/>
        <v>0.3241348</v>
      </c>
      <c r="Y28" s="24">
        <f t="shared" si="5"/>
        <v>0.34657780000000005</v>
      </c>
      <c r="Z28" s="24">
        <f t="shared" si="6"/>
        <v>0.33950360000000002</v>
      </c>
      <c r="AA28" s="24">
        <f t="shared" si="7"/>
        <v>0.3284861</v>
      </c>
      <c r="AB28" s="24">
        <f t="shared" si="8"/>
        <v>0.3130754</v>
      </c>
      <c r="AC28" s="24">
        <f t="shared" si="9"/>
        <v>0.26313199999999998</v>
      </c>
      <c r="AD28" s="24">
        <f t="shared" si="10"/>
        <v>0.28521340000000001</v>
      </c>
      <c r="AE28" s="24" t="str">
        <f t="shared" si="11"/>
        <v/>
      </c>
      <c r="AF28" s="24" t="str">
        <f t="shared" si="12"/>
        <v/>
      </c>
      <c r="AG28" s="24" t="str">
        <f t="shared" si="13"/>
        <v/>
      </c>
      <c r="AH28" s="102">
        <f t="shared" si="2"/>
        <v>0.31430330000000001</v>
      </c>
      <c r="AI28" s="103">
        <f t="shared" si="3"/>
        <v>18059236488.486431</v>
      </c>
    </row>
    <row r="29" spans="1:35" ht="20.100000000000001" customHeight="1" x14ac:dyDescent="0.25">
      <c r="A29" s="36" t="s">
        <v>380</v>
      </c>
      <c r="B29" s="11" t="s">
        <v>378</v>
      </c>
      <c r="C29" s="20">
        <v>409813072387.4043</v>
      </c>
      <c r="D29" s="21">
        <v>471821790309.33478</v>
      </c>
      <c r="E29" s="21">
        <v>518626043650.2124</v>
      </c>
      <c r="F29" s="21">
        <v>484552653514.86523</v>
      </c>
      <c r="G29" s="21">
        <v>483577483443.70862</v>
      </c>
      <c r="H29" s="21">
        <v>526975257158.74335</v>
      </c>
      <c r="I29" s="21">
        <v>497815990388.02283</v>
      </c>
      <c r="J29" s="21">
        <v>521370527591.37561</v>
      </c>
      <c r="K29" s="21">
        <v>531234803749.45343</v>
      </c>
      <c r="L29" s="22">
        <v>454039037373.84943</v>
      </c>
      <c r="M29" s="23">
        <v>489982665956.69696</v>
      </c>
      <c r="N29" s="24">
        <v>40.388469999999998</v>
      </c>
      <c r="O29" s="24">
        <v>40.223059999999997</v>
      </c>
      <c r="P29" s="24">
        <v>41.864739999999998</v>
      </c>
      <c r="Q29" s="24">
        <v>44.153289999999998</v>
      </c>
      <c r="R29" s="24">
        <v>43.392510000000001</v>
      </c>
      <c r="S29" s="24">
        <v>44.512250000000002</v>
      </c>
      <c r="T29" s="24">
        <v>45.80838</v>
      </c>
      <c r="U29" s="24">
        <v>45.584670000000003</v>
      </c>
      <c r="V29" s="24">
        <v>45.262079999999997</v>
      </c>
      <c r="W29" s="24" t="s">
        <v>450</v>
      </c>
      <c r="X29" s="27">
        <f t="shared" si="4"/>
        <v>0.40388469999999999</v>
      </c>
      <c r="Y29" s="24">
        <f t="shared" si="5"/>
        <v>0.40223059999999999</v>
      </c>
      <c r="Z29" s="24">
        <f t="shared" si="6"/>
        <v>0.4186474</v>
      </c>
      <c r="AA29" s="24">
        <f t="shared" si="7"/>
        <v>0.44153290000000001</v>
      </c>
      <c r="AB29" s="24">
        <f t="shared" si="8"/>
        <v>0.43392510000000001</v>
      </c>
      <c r="AC29" s="24">
        <f t="shared" si="9"/>
        <v>0.44512250000000003</v>
      </c>
      <c r="AD29" s="24">
        <f t="shared" si="10"/>
        <v>0.45808379999999999</v>
      </c>
      <c r="AE29" s="24">
        <f t="shared" si="11"/>
        <v>0.45584670000000005</v>
      </c>
      <c r="AF29" s="24">
        <f t="shared" si="12"/>
        <v>0.45262079999999999</v>
      </c>
      <c r="AG29" s="24" t="str">
        <f t="shared" si="13"/>
        <v/>
      </c>
      <c r="AH29" s="102">
        <f t="shared" si="2"/>
        <v>0.43465494444444441</v>
      </c>
      <c r="AI29" s="103">
        <f t="shared" si="3"/>
        <v>212973388450.1489</v>
      </c>
    </row>
    <row r="30" spans="1:35" ht="20.100000000000001" customHeight="1" x14ac:dyDescent="0.25">
      <c r="A30" s="36" t="s">
        <v>391</v>
      </c>
      <c r="B30" s="11" t="s">
        <v>318</v>
      </c>
      <c r="C30" s="20">
        <v>1217442150</v>
      </c>
      <c r="D30" s="21">
        <v>1290542550</v>
      </c>
      <c r="E30" s="21">
        <v>1368625150</v>
      </c>
      <c r="F30" s="21">
        <v>1336957250</v>
      </c>
      <c r="G30" s="21">
        <v>1397113450.0000002</v>
      </c>
      <c r="H30" s="21">
        <v>1486712300</v>
      </c>
      <c r="I30" s="21">
        <v>1573618750.0000002</v>
      </c>
      <c r="J30" s="21">
        <v>1625828100</v>
      </c>
      <c r="K30" s="21">
        <v>1717861750.0000002</v>
      </c>
      <c r="L30" s="22">
        <v>1763000000</v>
      </c>
      <c r="M30" s="23">
        <v>1477770145</v>
      </c>
      <c r="N30" s="24">
        <v>25.642980000000001</v>
      </c>
      <c r="O30" s="24">
        <v>25.571490000000001</v>
      </c>
      <c r="P30" s="24">
        <v>23.27328</v>
      </c>
      <c r="Q30" s="24">
        <v>25.184539999999998</v>
      </c>
      <c r="R30" s="24">
        <v>25.27994</v>
      </c>
      <c r="S30" s="24">
        <v>24.683630000000001</v>
      </c>
      <c r="T30" s="24">
        <v>22.496079999999999</v>
      </c>
      <c r="U30" s="24" t="s">
        <v>450</v>
      </c>
      <c r="V30" s="24" t="s">
        <v>450</v>
      </c>
      <c r="W30" s="24" t="s">
        <v>450</v>
      </c>
      <c r="X30" s="27">
        <f t="shared" si="4"/>
        <v>0.25642980000000004</v>
      </c>
      <c r="Y30" s="24">
        <f t="shared" si="5"/>
        <v>0.25571490000000002</v>
      </c>
      <c r="Z30" s="24">
        <f t="shared" si="6"/>
        <v>0.23273279999999999</v>
      </c>
      <c r="AA30" s="24">
        <f t="shared" si="7"/>
        <v>0.2518454</v>
      </c>
      <c r="AB30" s="24">
        <f t="shared" si="8"/>
        <v>0.25279940000000001</v>
      </c>
      <c r="AC30" s="24">
        <f t="shared" si="9"/>
        <v>0.24683630000000001</v>
      </c>
      <c r="AD30" s="24">
        <f t="shared" si="10"/>
        <v>0.22496079999999999</v>
      </c>
      <c r="AE30" s="24" t="str">
        <f t="shared" si="11"/>
        <v/>
      </c>
      <c r="AF30" s="24" t="str">
        <f t="shared" si="12"/>
        <v/>
      </c>
      <c r="AG30" s="24" t="str">
        <f t="shared" si="13"/>
        <v/>
      </c>
      <c r="AH30" s="102">
        <f t="shared" si="2"/>
        <v>0.24590277142857148</v>
      </c>
      <c r="AI30" s="103">
        <f t="shared" si="3"/>
        <v>363387774.18990195</v>
      </c>
    </row>
    <row r="31" spans="1:35" ht="20.100000000000001" customHeight="1" x14ac:dyDescent="0.25">
      <c r="A31" s="36" t="s">
        <v>197</v>
      </c>
      <c r="B31" s="11" t="s">
        <v>340</v>
      </c>
      <c r="C31" s="20">
        <v>5142380779.4410343</v>
      </c>
      <c r="D31" s="21">
        <v>5969535131.5801554</v>
      </c>
      <c r="E31" s="21">
        <v>7132787396.6654711</v>
      </c>
      <c r="F31" s="21">
        <v>7097198711.6102266</v>
      </c>
      <c r="G31" s="21">
        <v>6970240895.4988823</v>
      </c>
      <c r="H31" s="21">
        <v>7814081155.6498766</v>
      </c>
      <c r="I31" s="21">
        <v>8117100933.5253696</v>
      </c>
      <c r="J31" s="21">
        <v>9110800744.8789558</v>
      </c>
      <c r="K31" s="21">
        <v>9575356734.7268982</v>
      </c>
      <c r="L31" s="22">
        <v>8476125180.5944538</v>
      </c>
      <c r="M31" s="23">
        <v>7540560766.4171324</v>
      </c>
      <c r="N31" s="24">
        <v>12.486280000000001</v>
      </c>
      <c r="O31" s="24">
        <v>12.06504</v>
      </c>
      <c r="P31" s="24">
        <v>13.12194</v>
      </c>
      <c r="Q31" s="24">
        <v>13.207879999999999</v>
      </c>
      <c r="R31" s="24">
        <v>13.296200000000001</v>
      </c>
      <c r="S31" s="24">
        <v>12.412140000000001</v>
      </c>
      <c r="T31" s="24">
        <v>12.90226</v>
      </c>
      <c r="U31" s="24">
        <v>12.8302</v>
      </c>
      <c r="V31" s="24" t="s">
        <v>450</v>
      </c>
      <c r="W31" s="24" t="s">
        <v>450</v>
      </c>
      <c r="X31" s="27">
        <f t="shared" si="4"/>
        <v>0.12486280000000001</v>
      </c>
      <c r="Y31" s="24">
        <f t="shared" si="5"/>
        <v>0.12065039999999999</v>
      </c>
      <c r="Z31" s="24">
        <f t="shared" si="6"/>
        <v>0.13121940000000001</v>
      </c>
      <c r="AA31" s="24">
        <f t="shared" si="7"/>
        <v>0.1320788</v>
      </c>
      <c r="AB31" s="24">
        <f t="shared" si="8"/>
        <v>0.132962</v>
      </c>
      <c r="AC31" s="24">
        <f t="shared" si="9"/>
        <v>0.12412140000000001</v>
      </c>
      <c r="AD31" s="24">
        <f t="shared" si="10"/>
        <v>0.12902259999999999</v>
      </c>
      <c r="AE31" s="24">
        <f t="shared" si="11"/>
        <v>0.128302</v>
      </c>
      <c r="AF31" s="24" t="str">
        <f t="shared" si="12"/>
        <v/>
      </c>
      <c r="AG31" s="24" t="str">
        <f t="shared" si="13"/>
        <v/>
      </c>
      <c r="AH31" s="102">
        <f t="shared" si="2"/>
        <v>0.12790242499999999</v>
      </c>
      <c r="AI31" s="103">
        <f t="shared" si="3"/>
        <v>964456007.8846097</v>
      </c>
    </row>
    <row r="32" spans="1:35" ht="20.100000000000001" customHeight="1" x14ac:dyDescent="0.25">
      <c r="A32" s="36" t="s">
        <v>81</v>
      </c>
      <c r="B32" s="11" t="s">
        <v>333</v>
      </c>
      <c r="C32" s="20">
        <v>5414299000</v>
      </c>
      <c r="D32" s="21">
        <v>5895048000</v>
      </c>
      <c r="E32" s="21">
        <v>6109928000</v>
      </c>
      <c r="F32" s="21">
        <v>5806378000</v>
      </c>
      <c r="G32" s="21">
        <v>5744414000</v>
      </c>
      <c r="H32" s="21">
        <v>5550771000</v>
      </c>
      <c r="I32" s="21">
        <v>5537537000</v>
      </c>
      <c r="J32" s="21">
        <v>5573710000</v>
      </c>
      <c r="K32" s="21" t="s">
        <v>450</v>
      </c>
      <c r="L32" s="22" t="s">
        <v>450</v>
      </c>
      <c r="M32" s="23">
        <v>5704010625</v>
      </c>
      <c r="N32" s="24" t="s">
        <v>450</v>
      </c>
      <c r="O32" s="24" t="s">
        <v>450</v>
      </c>
      <c r="P32" s="24" t="s">
        <v>450</v>
      </c>
      <c r="Q32" s="24" t="s">
        <v>450</v>
      </c>
      <c r="R32" s="24" t="s">
        <v>450</v>
      </c>
      <c r="S32" s="24" t="s">
        <v>450</v>
      </c>
      <c r="T32" s="24" t="s">
        <v>450</v>
      </c>
      <c r="U32" s="24" t="s">
        <v>450</v>
      </c>
      <c r="V32" s="24" t="s">
        <v>450</v>
      </c>
      <c r="W32" s="24" t="s">
        <v>450</v>
      </c>
      <c r="X32" s="27" t="str">
        <f t="shared" si="4"/>
        <v/>
      </c>
      <c r="Y32" s="24" t="str">
        <f t="shared" si="5"/>
        <v/>
      </c>
      <c r="Z32" s="24" t="str">
        <f t="shared" si="6"/>
        <v/>
      </c>
      <c r="AA32" s="24" t="str">
        <f t="shared" si="7"/>
        <v/>
      </c>
      <c r="AB32" s="24" t="str">
        <f t="shared" si="8"/>
        <v/>
      </c>
      <c r="AC32" s="24" t="str">
        <f t="shared" si="9"/>
        <v/>
      </c>
      <c r="AD32" s="24" t="str">
        <f t="shared" si="10"/>
        <v/>
      </c>
      <c r="AE32" s="24" t="str">
        <f t="shared" si="11"/>
        <v/>
      </c>
      <c r="AF32" s="24" t="str">
        <f t="shared" si="12"/>
        <v/>
      </c>
      <c r="AG32" s="24" t="str">
        <f t="shared" si="13"/>
        <v/>
      </c>
      <c r="AH32" s="102" t="str">
        <f t="shared" si="2"/>
        <v/>
      </c>
      <c r="AI32" s="103" t="str">
        <f t="shared" si="3"/>
        <v/>
      </c>
    </row>
    <row r="33" spans="1:35" ht="20.100000000000001" customHeight="1" x14ac:dyDescent="0.25">
      <c r="A33" s="36" t="s">
        <v>56</v>
      </c>
      <c r="B33" s="11" t="s">
        <v>167</v>
      </c>
      <c r="C33" s="20">
        <v>897731524.92992246</v>
      </c>
      <c r="D33" s="21">
        <v>1196091805.0231569</v>
      </c>
      <c r="E33" s="21">
        <v>1258332337.283819</v>
      </c>
      <c r="F33" s="21">
        <v>1264758197.9659252</v>
      </c>
      <c r="G33" s="21">
        <v>1585472534.1054721</v>
      </c>
      <c r="H33" s="21">
        <v>1820207625.8021665</v>
      </c>
      <c r="I33" s="21">
        <v>1823692109.6165216</v>
      </c>
      <c r="J33" s="21">
        <v>1798333725.8395367</v>
      </c>
      <c r="K33" s="21">
        <v>1958819914.9591591</v>
      </c>
      <c r="L33" s="22">
        <v>1962221695.6941261</v>
      </c>
      <c r="M33" s="23">
        <v>1556566147.1219807</v>
      </c>
      <c r="N33" s="24">
        <v>19.29796</v>
      </c>
      <c r="O33" s="24">
        <v>18.38411</v>
      </c>
      <c r="P33" s="24">
        <v>22.56419</v>
      </c>
      <c r="Q33" s="24">
        <v>23.28781</v>
      </c>
      <c r="R33" s="24" t="s">
        <v>450</v>
      </c>
      <c r="S33" s="24" t="s">
        <v>450</v>
      </c>
      <c r="T33" s="24" t="s">
        <v>450</v>
      </c>
      <c r="U33" s="24" t="s">
        <v>450</v>
      </c>
      <c r="V33" s="24" t="s">
        <v>450</v>
      </c>
      <c r="W33" s="24" t="s">
        <v>450</v>
      </c>
      <c r="X33" s="27">
        <f t="shared" si="4"/>
        <v>0.1929796</v>
      </c>
      <c r="Y33" s="24">
        <f t="shared" si="5"/>
        <v>0.18384110000000001</v>
      </c>
      <c r="Z33" s="24">
        <f t="shared" si="6"/>
        <v>0.22564190000000001</v>
      </c>
      <c r="AA33" s="24">
        <f t="shared" si="7"/>
        <v>0.2328781</v>
      </c>
      <c r="AB33" s="24" t="str">
        <f t="shared" si="8"/>
        <v/>
      </c>
      <c r="AC33" s="24" t="str">
        <f t="shared" si="9"/>
        <v/>
      </c>
      <c r="AD33" s="24" t="str">
        <f t="shared" si="10"/>
        <v/>
      </c>
      <c r="AE33" s="24" t="str">
        <f t="shared" si="11"/>
        <v/>
      </c>
      <c r="AF33" s="24" t="str">
        <f t="shared" si="12"/>
        <v/>
      </c>
      <c r="AG33" s="24" t="str">
        <f t="shared" si="13"/>
        <v/>
      </c>
      <c r="AH33" s="102">
        <f t="shared" si="2"/>
        <v>0.20883517499999998</v>
      </c>
      <c r="AI33" s="103">
        <f t="shared" si="3"/>
        <v>325065763.73329455</v>
      </c>
    </row>
    <row r="34" spans="1:35" ht="20.100000000000001" customHeight="1" x14ac:dyDescent="0.25">
      <c r="A34" s="36" t="s">
        <v>322</v>
      </c>
      <c r="B34" s="11" t="s">
        <v>79</v>
      </c>
      <c r="C34" s="20">
        <v>11451869164.71117</v>
      </c>
      <c r="D34" s="21">
        <v>13120183156.714895</v>
      </c>
      <c r="E34" s="21">
        <v>16674324634.237322</v>
      </c>
      <c r="F34" s="21">
        <v>17339992165.242165</v>
      </c>
      <c r="G34" s="21">
        <v>19649631308.164806</v>
      </c>
      <c r="H34" s="21">
        <v>23963033443.851803</v>
      </c>
      <c r="I34" s="21">
        <v>27084497539.797394</v>
      </c>
      <c r="J34" s="21">
        <v>30659338929.088276</v>
      </c>
      <c r="K34" s="21">
        <v>32996187988.422581</v>
      </c>
      <c r="L34" s="22">
        <v>33196819571.635315</v>
      </c>
      <c r="M34" s="23">
        <v>22613587790.186573</v>
      </c>
      <c r="N34" s="24">
        <v>23.938040000000001</v>
      </c>
      <c r="O34" s="24">
        <v>21.811039999999998</v>
      </c>
      <c r="P34" s="24" t="s">
        <v>450</v>
      </c>
      <c r="Q34" s="24" t="s">
        <v>450</v>
      </c>
      <c r="R34" s="24" t="s">
        <v>450</v>
      </c>
      <c r="S34" s="24" t="s">
        <v>450</v>
      </c>
      <c r="T34" s="24" t="s">
        <v>450</v>
      </c>
      <c r="U34" s="24" t="s">
        <v>450</v>
      </c>
      <c r="V34" s="24" t="s">
        <v>450</v>
      </c>
      <c r="W34" s="24" t="s">
        <v>450</v>
      </c>
      <c r="X34" s="27">
        <f t="shared" si="4"/>
        <v>0.23938040000000002</v>
      </c>
      <c r="Y34" s="24">
        <f t="shared" si="5"/>
        <v>0.21811039999999998</v>
      </c>
      <c r="Z34" s="24" t="str">
        <f t="shared" si="6"/>
        <v/>
      </c>
      <c r="AA34" s="24" t="str">
        <f t="shared" si="7"/>
        <v/>
      </c>
      <c r="AB34" s="24" t="str">
        <f t="shared" si="8"/>
        <v/>
      </c>
      <c r="AC34" s="24" t="str">
        <f t="shared" si="9"/>
        <v/>
      </c>
      <c r="AD34" s="24" t="str">
        <f t="shared" si="10"/>
        <v/>
      </c>
      <c r="AE34" s="24" t="str">
        <f t="shared" si="11"/>
        <v/>
      </c>
      <c r="AF34" s="24" t="str">
        <f t="shared" si="12"/>
        <v/>
      </c>
      <c r="AG34" s="24" t="str">
        <f t="shared" si="13"/>
        <v/>
      </c>
      <c r="AH34" s="102">
        <f t="shared" si="2"/>
        <v>0.22874539999999999</v>
      </c>
      <c r="AI34" s="103">
        <f t="shared" si="3"/>
        <v>5172754184.5013437</v>
      </c>
    </row>
    <row r="35" spans="1:35" ht="20.100000000000001" customHeight="1" x14ac:dyDescent="0.25">
      <c r="A35" s="36" t="s">
        <v>301</v>
      </c>
      <c r="B35" s="11" t="s">
        <v>400</v>
      </c>
      <c r="C35" s="20">
        <v>12866524918.222052</v>
      </c>
      <c r="D35" s="21">
        <v>15776422673.19804</v>
      </c>
      <c r="E35" s="21">
        <v>19101454463.750748</v>
      </c>
      <c r="F35" s="21">
        <v>17600630726.614109</v>
      </c>
      <c r="G35" s="21">
        <v>17163117551.46262</v>
      </c>
      <c r="H35" s="21">
        <v>18628022743.425732</v>
      </c>
      <c r="I35" s="21">
        <v>17207367625.804756</v>
      </c>
      <c r="J35" s="21">
        <v>18154290272.215054</v>
      </c>
      <c r="K35" s="21">
        <v>18521476054.809387</v>
      </c>
      <c r="L35" s="22">
        <v>15995392117.947264</v>
      </c>
      <c r="M35" s="23">
        <v>17101469914.744976</v>
      </c>
      <c r="N35" s="24">
        <v>33.98798</v>
      </c>
      <c r="O35" s="24">
        <v>36.078969999999998</v>
      </c>
      <c r="P35" s="24">
        <v>37.853349999999999</v>
      </c>
      <c r="Q35" s="24">
        <v>39.854430000000001</v>
      </c>
      <c r="R35" s="24">
        <v>39.191870000000002</v>
      </c>
      <c r="S35" s="24">
        <v>38.150080000000003</v>
      </c>
      <c r="T35" s="24">
        <v>39.076860000000003</v>
      </c>
      <c r="U35" s="24">
        <v>37.415390000000002</v>
      </c>
      <c r="V35" s="24">
        <v>40.025790000000001</v>
      </c>
      <c r="W35" s="24" t="s">
        <v>450</v>
      </c>
      <c r="X35" s="27">
        <f t="shared" si="4"/>
        <v>0.33987980000000001</v>
      </c>
      <c r="Y35" s="24">
        <f t="shared" si="5"/>
        <v>0.36078969999999999</v>
      </c>
      <c r="Z35" s="24">
        <f t="shared" si="6"/>
        <v>0.37853349999999997</v>
      </c>
      <c r="AA35" s="24">
        <f t="shared" si="7"/>
        <v>0.39854430000000002</v>
      </c>
      <c r="AB35" s="24">
        <f t="shared" si="8"/>
        <v>0.39191870000000001</v>
      </c>
      <c r="AC35" s="24">
        <f t="shared" si="9"/>
        <v>0.38150080000000003</v>
      </c>
      <c r="AD35" s="24">
        <f t="shared" si="10"/>
        <v>0.39076860000000002</v>
      </c>
      <c r="AE35" s="24">
        <f t="shared" si="11"/>
        <v>0.37415390000000004</v>
      </c>
      <c r="AF35" s="24">
        <f t="shared" si="12"/>
        <v>0.4002579</v>
      </c>
      <c r="AG35" s="24" t="str">
        <f t="shared" si="13"/>
        <v/>
      </c>
      <c r="AH35" s="102">
        <f t="shared" si="2"/>
        <v>0.37959413333333336</v>
      </c>
      <c r="AI35" s="103">
        <f t="shared" si="3"/>
        <v>6491617651.0136938</v>
      </c>
    </row>
    <row r="36" spans="1:35" ht="20.100000000000001" customHeight="1" x14ac:dyDescent="0.25">
      <c r="A36" s="36" t="s">
        <v>60</v>
      </c>
      <c r="B36" s="11" t="s">
        <v>289</v>
      </c>
      <c r="C36" s="20">
        <v>10126940513.312546</v>
      </c>
      <c r="D36" s="21">
        <v>10939053365.478596</v>
      </c>
      <c r="E36" s="21">
        <v>10945070441.928253</v>
      </c>
      <c r="F36" s="21">
        <v>10267128733.351036</v>
      </c>
      <c r="G36" s="21">
        <v>12786662034.856337</v>
      </c>
      <c r="H36" s="21">
        <v>15682931970.401569</v>
      </c>
      <c r="I36" s="21">
        <v>14686249032.037905</v>
      </c>
      <c r="J36" s="21">
        <v>14814801573.11405</v>
      </c>
      <c r="K36" s="21">
        <v>15880195735.289202</v>
      </c>
      <c r="L36" s="22">
        <v>14390863395.317146</v>
      </c>
      <c r="M36" s="23">
        <v>13051989679.508663</v>
      </c>
      <c r="N36" s="24">
        <v>28.700710000000001</v>
      </c>
      <c r="O36" s="24">
        <v>30.09057</v>
      </c>
      <c r="P36" s="24">
        <v>35.051200000000001</v>
      </c>
      <c r="Q36" s="24">
        <v>38.608130000000003</v>
      </c>
      <c r="R36" s="24">
        <v>33.124160000000003</v>
      </c>
      <c r="S36" s="24">
        <v>28.699950000000001</v>
      </c>
      <c r="T36" s="24">
        <v>29.930430000000001</v>
      </c>
      <c r="U36" s="24" t="s">
        <v>450</v>
      </c>
      <c r="V36" s="24" t="s">
        <v>450</v>
      </c>
      <c r="W36" s="24" t="s">
        <v>450</v>
      </c>
      <c r="X36" s="27">
        <f t="shared" si="4"/>
        <v>0.28700710000000001</v>
      </c>
      <c r="Y36" s="24">
        <f t="shared" si="5"/>
        <v>0.3009057</v>
      </c>
      <c r="Z36" s="24">
        <f t="shared" si="6"/>
        <v>0.35051199999999999</v>
      </c>
      <c r="AA36" s="24">
        <f t="shared" si="7"/>
        <v>0.38608130000000002</v>
      </c>
      <c r="AB36" s="24">
        <f t="shared" si="8"/>
        <v>0.33124160000000002</v>
      </c>
      <c r="AC36" s="24">
        <f t="shared" si="9"/>
        <v>0.28699950000000002</v>
      </c>
      <c r="AD36" s="24">
        <f t="shared" si="10"/>
        <v>0.29930430000000002</v>
      </c>
      <c r="AE36" s="24" t="str">
        <f t="shared" si="11"/>
        <v/>
      </c>
      <c r="AF36" s="24" t="str">
        <f t="shared" si="12"/>
        <v/>
      </c>
      <c r="AG36" s="24" t="str">
        <f t="shared" si="13"/>
        <v/>
      </c>
      <c r="AH36" s="102">
        <f t="shared" si="2"/>
        <v>0.32029307142857144</v>
      </c>
      <c r="AI36" s="103">
        <f t="shared" si="3"/>
        <v>4180461862.7038455</v>
      </c>
    </row>
    <row r="37" spans="1:35" ht="20.100000000000001" customHeight="1" x14ac:dyDescent="0.25">
      <c r="A37" s="36" t="s">
        <v>371</v>
      </c>
      <c r="B37" s="11" t="s">
        <v>148</v>
      </c>
      <c r="C37" s="20">
        <v>1107640325472.3486</v>
      </c>
      <c r="D37" s="21">
        <v>1397084381901.2893</v>
      </c>
      <c r="E37" s="21">
        <v>1695824517395.572</v>
      </c>
      <c r="F37" s="21">
        <v>1667020106031.8096</v>
      </c>
      <c r="G37" s="21">
        <v>2208872214643.019</v>
      </c>
      <c r="H37" s="21">
        <v>2614573170731.707</v>
      </c>
      <c r="I37" s="21">
        <v>2460658440428.0376</v>
      </c>
      <c r="J37" s="21">
        <v>2465773850934.5581</v>
      </c>
      <c r="K37" s="21">
        <v>2417046323841.9038</v>
      </c>
      <c r="L37" s="22">
        <v>1774724818900.4775</v>
      </c>
      <c r="M37" s="23">
        <v>1980921815028.0723</v>
      </c>
      <c r="N37" s="24">
        <v>26.756219999999999</v>
      </c>
      <c r="O37" s="24">
        <v>26.20879</v>
      </c>
      <c r="P37" s="24">
        <v>26.13598</v>
      </c>
      <c r="Q37" s="24">
        <v>25.540009999999999</v>
      </c>
      <c r="R37" s="24">
        <v>25.893660000000001</v>
      </c>
      <c r="S37" s="24">
        <v>24.91967</v>
      </c>
      <c r="T37" s="24">
        <v>24.362670000000001</v>
      </c>
      <c r="U37" s="24" t="s">
        <v>450</v>
      </c>
      <c r="V37" s="24" t="s">
        <v>450</v>
      </c>
      <c r="W37" s="24" t="s">
        <v>450</v>
      </c>
      <c r="X37" s="27">
        <f t="shared" si="4"/>
        <v>0.26756219999999997</v>
      </c>
      <c r="Y37" s="24">
        <f t="shared" si="5"/>
        <v>0.26208789999999998</v>
      </c>
      <c r="Z37" s="24">
        <f t="shared" si="6"/>
        <v>0.26135979999999998</v>
      </c>
      <c r="AA37" s="24">
        <f t="shared" si="7"/>
        <v>0.25540009999999996</v>
      </c>
      <c r="AB37" s="24">
        <f t="shared" si="8"/>
        <v>0.25893660000000002</v>
      </c>
      <c r="AC37" s="24">
        <f t="shared" si="9"/>
        <v>0.24919669999999999</v>
      </c>
      <c r="AD37" s="24">
        <f t="shared" si="10"/>
        <v>0.2436267</v>
      </c>
      <c r="AE37" s="24" t="str">
        <f t="shared" si="11"/>
        <v/>
      </c>
      <c r="AF37" s="24" t="str">
        <f t="shared" si="12"/>
        <v/>
      </c>
      <c r="AG37" s="24" t="str">
        <f t="shared" si="13"/>
        <v/>
      </c>
      <c r="AH37" s="102">
        <f t="shared" si="2"/>
        <v>0.25688142857142854</v>
      </c>
      <c r="AI37" s="103">
        <f t="shared" si="3"/>
        <v>508862025732.71832</v>
      </c>
    </row>
    <row r="38" spans="1:35" ht="20.100000000000001" customHeight="1" x14ac:dyDescent="0.25">
      <c r="A38" s="36" t="s">
        <v>178</v>
      </c>
      <c r="B38" s="11" t="s">
        <v>145</v>
      </c>
      <c r="C38" s="20">
        <v>11470703002.076908</v>
      </c>
      <c r="D38" s="21">
        <v>12247694247.229778</v>
      </c>
      <c r="E38" s="21">
        <v>14393099068.585943</v>
      </c>
      <c r="F38" s="21">
        <v>10732366286.264265</v>
      </c>
      <c r="G38" s="21">
        <v>12370616061.606161</v>
      </c>
      <c r="H38" s="21">
        <v>16691533190.237701</v>
      </c>
      <c r="I38" s="21">
        <v>16953505121.638922</v>
      </c>
      <c r="J38" s="21">
        <v>16110693734.015345</v>
      </c>
      <c r="K38" s="21">
        <v>17104656669.297554</v>
      </c>
      <c r="L38" s="22">
        <v>15492035784.420685</v>
      </c>
      <c r="M38" s="23">
        <v>14356690316.537327</v>
      </c>
      <c r="N38" s="24" t="s">
        <v>450</v>
      </c>
      <c r="O38" s="24" t="s">
        <v>450</v>
      </c>
      <c r="P38" s="24" t="s">
        <v>450</v>
      </c>
      <c r="Q38" s="24" t="s">
        <v>450</v>
      </c>
      <c r="R38" s="24" t="s">
        <v>450</v>
      </c>
      <c r="S38" s="24" t="s">
        <v>450</v>
      </c>
      <c r="T38" s="24" t="s">
        <v>450</v>
      </c>
      <c r="U38" s="24" t="s">
        <v>450</v>
      </c>
      <c r="V38" s="24" t="s">
        <v>450</v>
      </c>
      <c r="W38" s="24" t="s">
        <v>450</v>
      </c>
      <c r="X38" s="27" t="str">
        <f t="shared" si="4"/>
        <v/>
      </c>
      <c r="Y38" s="24" t="str">
        <f t="shared" si="5"/>
        <v/>
      </c>
      <c r="Z38" s="24" t="str">
        <f t="shared" si="6"/>
        <v/>
      </c>
      <c r="AA38" s="24" t="str">
        <f t="shared" si="7"/>
        <v/>
      </c>
      <c r="AB38" s="24" t="str">
        <f t="shared" si="8"/>
        <v/>
      </c>
      <c r="AC38" s="24" t="str">
        <f t="shared" si="9"/>
        <v/>
      </c>
      <c r="AD38" s="24" t="str">
        <f t="shared" si="10"/>
        <v/>
      </c>
      <c r="AE38" s="24" t="str">
        <f t="shared" si="11"/>
        <v/>
      </c>
      <c r="AF38" s="24" t="str">
        <f t="shared" si="12"/>
        <v/>
      </c>
      <c r="AG38" s="24" t="str">
        <f t="shared" si="13"/>
        <v/>
      </c>
      <c r="AH38" s="102" t="str">
        <f t="shared" si="2"/>
        <v/>
      </c>
      <c r="AI38" s="103" t="str">
        <f t="shared" si="3"/>
        <v/>
      </c>
    </row>
    <row r="39" spans="1:35" ht="20.100000000000001" customHeight="1" x14ac:dyDescent="0.25">
      <c r="A39" s="36" t="s">
        <v>64</v>
      </c>
      <c r="B39" s="11" t="s">
        <v>265</v>
      </c>
      <c r="C39" s="20">
        <v>34304448149.810814</v>
      </c>
      <c r="D39" s="21">
        <v>44765733379.986008</v>
      </c>
      <c r="E39" s="21">
        <v>54666642734.275673</v>
      </c>
      <c r="F39" s="21">
        <v>51783454183.550148</v>
      </c>
      <c r="G39" s="21">
        <v>49939168133.206985</v>
      </c>
      <c r="H39" s="21">
        <v>56949835051.546387</v>
      </c>
      <c r="I39" s="21">
        <v>53576670827.85807</v>
      </c>
      <c r="J39" s="21">
        <v>55626359256.24321</v>
      </c>
      <c r="K39" s="21">
        <v>56717054673.721352</v>
      </c>
      <c r="L39" s="22">
        <v>48952959079.573792</v>
      </c>
      <c r="M39" s="23">
        <v>50728232546.977249</v>
      </c>
      <c r="N39" s="24">
        <v>29.232769999999999</v>
      </c>
      <c r="O39" s="24">
        <v>28.26444</v>
      </c>
      <c r="P39" s="24">
        <v>28.215710000000001</v>
      </c>
      <c r="Q39" s="24">
        <v>29.6951</v>
      </c>
      <c r="R39" s="24">
        <v>29.485510000000001</v>
      </c>
      <c r="S39" s="24">
        <v>29.622779999999999</v>
      </c>
      <c r="T39" s="24">
        <v>30.686489999999999</v>
      </c>
      <c r="U39" s="24" t="s">
        <v>450</v>
      </c>
      <c r="V39" s="24" t="s">
        <v>450</v>
      </c>
      <c r="W39" s="24" t="s">
        <v>450</v>
      </c>
      <c r="X39" s="27">
        <f t="shared" si="4"/>
        <v>0.29232769999999997</v>
      </c>
      <c r="Y39" s="24">
        <f t="shared" si="5"/>
        <v>0.28264440000000002</v>
      </c>
      <c r="Z39" s="24">
        <f t="shared" si="6"/>
        <v>0.28215709999999999</v>
      </c>
      <c r="AA39" s="24">
        <f t="shared" si="7"/>
        <v>0.29695100000000002</v>
      </c>
      <c r="AB39" s="24">
        <f t="shared" si="8"/>
        <v>0.29485510000000004</v>
      </c>
      <c r="AC39" s="24">
        <f t="shared" si="9"/>
        <v>0.29622779999999999</v>
      </c>
      <c r="AD39" s="24">
        <f t="shared" si="10"/>
        <v>0.3068649</v>
      </c>
      <c r="AE39" s="24" t="str">
        <f t="shared" si="11"/>
        <v/>
      </c>
      <c r="AF39" s="24" t="str">
        <f t="shared" si="12"/>
        <v/>
      </c>
      <c r="AG39" s="24" t="str">
        <f t="shared" si="13"/>
        <v/>
      </c>
      <c r="AH39" s="102">
        <f t="shared" si="2"/>
        <v>0.29314685714285715</v>
      </c>
      <c r="AI39" s="103">
        <f t="shared" si="3"/>
        <v>14870821939.558376</v>
      </c>
    </row>
    <row r="40" spans="1:35" ht="20.100000000000001" customHeight="1" x14ac:dyDescent="0.25">
      <c r="A40" s="36" t="s">
        <v>226</v>
      </c>
      <c r="B40" s="11" t="s">
        <v>267</v>
      </c>
      <c r="C40" s="20">
        <v>5844669845.5373316</v>
      </c>
      <c r="D40" s="21">
        <v>6771277870.9641209</v>
      </c>
      <c r="E40" s="21">
        <v>8369637065.4025469</v>
      </c>
      <c r="F40" s="21">
        <v>8369175126.2531605</v>
      </c>
      <c r="G40" s="21">
        <v>8979966766.072319</v>
      </c>
      <c r="H40" s="21">
        <v>10724061338.587366</v>
      </c>
      <c r="I40" s="21">
        <v>11166061507.802425</v>
      </c>
      <c r="J40" s="21">
        <v>12114166020.724394</v>
      </c>
      <c r="K40" s="21">
        <v>12549126616.147024</v>
      </c>
      <c r="L40" s="22">
        <v>11099473096.834505</v>
      </c>
      <c r="M40" s="23">
        <v>9598761525.432518</v>
      </c>
      <c r="N40" s="24">
        <v>12.619809999999999</v>
      </c>
      <c r="O40" s="24">
        <v>13.8484</v>
      </c>
      <c r="P40" s="24">
        <v>12.10347</v>
      </c>
      <c r="Q40" s="24">
        <v>12.629020000000001</v>
      </c>
      <c r="R40" s="24">
        <v>11.91574</v>
      </c>
      <c r="S40" s="24">
        <v>12.4153</v>
      </c>
      <c r="T40" s="24">
        <v>14.536530000000001</v>
      </c>
      <c r="U40" s="24">
        <v>13.684010000000001</v>
      </c>
      <c r="V40" s="24">
        <v>14.2902</v>
      </c>
      <c r="W40" s="24" t="s">
        <v>450</v>
      </c>
      <c r="X40" s="27">
        <f t="shared" si="4"/>
        <v>0.12619809999999998</v>
      </c>
      <c r="Y40" s="24">
        <f t="shared" si="5"/>
        <v>0.138484</v>
      </c>
      <c r="Z40" s="24">
        <f t="shared" si="6"/>
        <v>0.1210347</v>
      </c>
      <c r="AA40" s="24">
        <f t="shared" si="7"/>
        <v>0.12629020000000002</v>
      </c>
      <c r="AB40" s="24">
        <f t="shared" si="8"/>
        <v>0.1191574</v>
      </c>
      <c r="AC40" s="24">
        <f t="shared" si="9"/>
        <v>0.124153</v>
      </c>
      <c r="AD40" s="24">
        <f t="shared" si="10"/>
        <v>0.1453653</v>
      </c>
      <c r="AE40" s="24">
        <f t="shared" si="11"/>
        <v>0.13684010000000002</v>
      </c>
      <c r="AF40" s="24">
        <f t="shared" si="12"/>
        <v>0.142902</v>
      </c>
      <c r="AG40" s="24" t="str">
        <f t="shared" si="13"/>
        <v/>
      </c>
      <c r="AH40" s="102">
        <f t="shared" si="2"/>
        <v>0.13115831111111112</v>
      </c>
      <c r="AI40" s="103">
        <f t="shared" si="3"/>
        <v>1258957350.4340417</v>
      </c>
    </row>
    <row r="41" spans="1:35" ht="20.100000000000001" customHeight="1" x14ac:dyDescent="0.25">
      <c r="A41" s="36" t="s">
        <v>423</v>
      </c>
      <c r="B41" s="11" t="s">
        <v>166</v>
      </c>
      <c r="C41" s="20">
        <v>1273180597.027113</v>
      </c>
      <c r="D41" s="21">
        <v>1356078278.1882143</v>
      </c>
      <c r="E41" s="21">
        <v>1611634331.6486895</v>
      </c>
      <c r="F41" s="21">
        <v>1739781488.7457049</v>
      </c>
      <c r="G41" s="21">
        <v>2026864469.3638821</v>
      </c>
      <c r="H41" s="21">
        <v>2355652125.8518443</v>
      </c>
      <c r="I41" s="21">
        <v>2472384906.9979353</v>
      </c>
      <c r="J41" s="21">
        <v>2714505634.5262928</v>
      </c>
      <c r="K41" s="21">
        <v>3093647226.8107047</v>
      </c>
      <c r="L41" s="22">
        <v>3085184836.8912635</v>
      </c>
      <c r="M41" s="23">
        <v>2172891389.6051645</v>
      </c>
      <c r="N41" s="24" t="s">
        <v>450</v>
      </c>
      <c r="O41" s="24" t="s">
        <v>450</v>
      </c>
      <c r="P41" s="24" t="s">
        <v>450</v>
      </c>
      <c r="Q41" s="24" t="s">
        <v>450</v>
      </c>
      <c r="R41" s="24" t="s">
        <v>450</v>
      </c>
      <c r="S41" s="24" t="s">
        <v>450</v>
      </c>
      <c r="T41" s="24" t="s">
        <v>450</v>
      </c>
      <c r="U41" s="24" t="s">
        <v>450</v>
      </c>
      <c r="V41" s="24" t="s">
        <v>450</v>
      </c>
      <c r="W41" s="24" t="s">
        <v>450</v>
      </c>
      <c r="X41" s="27" t="str">
        <f t="shared" si="4"/>
        <v/>
      </c>
      <c r="Y41" s="24" t="str">
        <f t="shared" si="5"/>
        <v/>
      </c>
      <c r="Z41" s="24" t="str">
        <f t="shared" si="6"/>
        <v/>
      </c>
      <c r="AA41" s="24" t="str">
        <f t="shared" si="7"/>
        <v/>
      </c>
      <c r="AB41" s="24" t="str">
        <f t="shared" si="8"/>
        <v/>
      </c>
      <c r="AC41" s="24" t="str">
        <f t="shared" si="9"/>
        <v/>
      </c>
      <c r="AD41" s="24" t="str">
        <f t="shared" si="10"/>
        <v/>
      </c>
      <c r="AE41" s="24" t="str">
        <f t="shared" si="11"/>
        <v/>
      </c>
      <c r="AF41" s="24" t="str">
        <f t="shared" si="12"/>
        <v/>
      </c>
      <c r="AG41" s="24" t="str">
        <f t="shared" si="13"/>
        <v/>
      </c>
      <c r="AH41" s="102" t="str">
        <f t="shared" si="2"/>
        <v/>
      </c>
      <c r="AI41" s="103" t="str">
        <f t="shared" si="3"/>
        <v/>
      </c>
    </row>
    <row r="42" spans="1:35" ht="20.100000000000001" customHeight="1" x14ac:dyDescent="0.25">
      <c r="A42" s="36" t="s">
        <v>179</v>
      </c>
      <c r="B42" s="11" t="s">
        <v>25</v>
      </c>
      <c r="C42" s="20">
        <v>1107891063.4386301</v>
      </c>
      <c r="D42" s="21">
        <v>1513933983.2239838</v>
      </c>
      <c r="E42" s="21">
        <v>1789333748.6799023</v>
      </c>
      <c r="F42" s="21">
        <v>1711817181.5296857</v>
      </c>
      <c r="G42" s="21">
        <v>1664310769.5522876</v>
      </c>
      <c r="H42" s="21">
        <v>1864824080.6925581</v>
      </c>
      <c r="I42" s="21">
        <v>1751888561.7274745</v>
      </c>
      <c r="J42" s="21">
        <v>1837908563.3027456</v>
      </c>
      <c r="K42" s="21">
        <v>1871187070.9953449</v>
      </c>
      <c r="L42" s="22">
        <v>1629759975.0770271</v>
      </c>
      <c r="M42" s="23">
        <v>1674285499.8219638</v>
      </c>
      <c r="N42" s="24">
        <v>29.60981</v>
      </c>
      <c r="O42" s="24">
        <v>24.829519999999999</v>
      </c>
      <c r="P42" s="24">
        <v>22.933689999999999</v>
      </c>
      <c r="Q42" s="24">
        <v>22.71519</v>
      </c>
      <c r="R42" s="24" t="s">
        <v>450</v>
      </c>
      <c r="S42" s="24" t="s">
        <v>450</v>
      </c>
      <c r="T42" s="24" t="s">
        <v>450</v>
      </c>
      <c r="U42" s="24" t="s">
        <v>450</v>
      </c>
      <c r="V42" s="24" t="s">
        <v>450</v>
      </c>
      <c r="W42" s="24" t="s">
        <v>450</v>
      </c>
      <c r="X42" s="27">
        <f t="shared" si="4"/>
        <v>0.29609809999999998</v>
      </c>
      <c r="Y42" s="24">
        <f t="shared" si="5"/>
        <v>0.24829519999999999</v>
      </c>
      <c r="Z42" s="24">
        <f t="shared" si="6"/>
        <v>0.22933689999999998</v>
      </c>
      <c r="AA42" s="24">
        <f t="shared" si="7"/>
        <v>0.22715189999999999</v>
      </c>
      <c r="AB42" s="24" t="str">
        <f t="shared" si="8"/>
        <v/>
      </c>
      <c r="AC42" s="24" t="str">
        <f t="shared" si="9"/>
        <v/>
      </c>
      <c r="AD42" s="24" t="str">
        <f t="shared" si="10"/>
        <v/>
      </c>
      <c r="AE42" s="24" t="str">
        <f t="shared" si="11"/>
        <v/>
      </c>
      <c r="AF42" s="24" t="str">
        <f t="shared" si="12"/>
        <v/>
      </c>
      <c r="AG42" s="24" t="str">
        <f t="shared" si="13"/>
        <v/>
      </c>
      <c r="AH42" s="102">
        <f t="shared" si="2"/>
        <v>0.25022052499999997</v>
      </c>
      <c r="AI42" s="103">
        <f t="shared" si="3"/>
        <v>418940596.76533914</v>
      </c>
    </row>
    <row r="43" spans="1:35" ht="20.100000000000001" customHeight="1" x14ac:dyDescent="0.25">
      <c r="A43" s="36" t="s">
        <v>210</v>
      </c>
      <c r="B43" s="11" t="s">
        <v>331</v>
      </c>
      <c r="C43" s="20">
        <v>7274595706.6715412</v>
      </c>
      <c r="D43" s="21">
        <v>8639235842.180748</v>
      </c>
      <c r="E43" s="21">
        <v>10351914093.172338</v>
      </c>
      <c r="F43" s="21">
        <v>10401851850.610819</v>
      </c>
      <c r="G43" s="21">
        <v>11242275198.97827</v>
      </c>
      <c r="H43" s="21">
        <v>12829541141.012688</v>
      </c>
      <c r="I43" s="21">
        <v>14038383450.185966</v>
      </c>
      <c r="J43" s="21">
        <v>15449630418.548637</v>
      </c>
      <c r="K43" s="21">
        <v>16777820332.705883</v>
      </c>
      <c r="L43" s="22">
        <v>18049954289.430058</v>
      </c>
      <c r="M43" s="23">
        <v>12505520232.349697</v>
      </c>
      <c r="N43" s="24">
        <v>8.5869529999999994</v>
      </c>
      <c r="O43" s="24">
        <v>8.2011529999999997</v>
      </c>
      <c r="P43" s="24">
        <v>8.560117</v>
      </c>
      <c r="Q43" s="24">
        <v>10.9657</v>
      </c>
      <c r="R43" s="24">
        <v>10.632770000000001</v>
      </c>
      <c r="S43" s="24">
        <v>11.051410000000001</v>
      </c>
      <c r="T43" s="24">
        <v>10.58544</v>
      </c>
      <c r="U43" s="24">
        <v>11.69121</v>
      </c>
      <c r="V43" s="24">
        <v>12.39687</v>
      </c>
      <c r="W43" s="24" t="s">
        <v>450</v>
      </c>
      <c r="X43" s="27">
        <f t="shared" si="4"/>
        <v>8.5869529999999999E-2</v>
      </c>
      <c r="Y43" s="24">
        <f t="shared" si="5"/>
        <v>8.2011529999999999E-2</v>
      </c>
      <c r="Z43" s="24">
        <f t="shared" si="6"/>
        <v>8.5601170000000004E-2</v>
      </c>
      <c r="AA43" s="24">
        <f t="shared" si="7"/>
        <v>0.109657</v>
      </c>
      <c r="AB43" s="24">
        <f t="shared" si="8"/>
        <v>0.10632770000000001</v>
      </c>
      <c r="AC43" s="24">
        <f t="shared" si="9"/>
        <v>0.1105141</v>
      </c>
      <c r="AD43" s="24">
        <f t="shared" si="10"/>
        <v>0.1058544</v>
      </c>
      <c r="AE43" s="24">
        <f t="shared" si="11"/>
        <v>0.1169121</v>
      </c>
      <c r="AF43" s="24">
        <f t="shared" si="12"/>
        <v>0.1239687</v>
      </c>
      <c r="AG43" s="24" t="str">
        <f t="shared" si="13"/>
        <v/>
      </c>
      <c r="AH43" s="102">
        <f t="shared" si="2"/>
        <v>0.10296847000000002</v>
      </c>
      <c r="AI43" s="103">
        <f t="shared" si="3"/>
        <v>1287674284.8790932</v>
      </c>
    </row>
    <row r="44" spans="1:35" ht="20.100000000000001" customHeight="1" x14ac:dyDescent="0.25">
      <c r="A44" s="36" t="s">
        <v>72</v>
      </c>
      <c r="B44" s="11" t="s">
        <v>185</v>
      </c>
      <c r="C44" s="20">
        <v>17953066721.094933</v>
      </c>
      <c r="D44" s="21">
        <v>20431780377.860516</v>
      </c>
      <c r="E44" s="21">
        <v>23322254113.562302</v>
      </c>
      <c r="F44" s="21">
        <v>23381142146.648472</v>
      </c>
      <c r="G44" s="21">
        <v>23622483983.710125</v>
      </c>
      <c r="H44" s="21">
        <v>26587311527.571064</v>
      </c>
      <c r="I44" s="21">
        <v>26472056037.769592</v>
      </c>
      <c r="J44" s="21">
        <v>29567504655.493481</v>
      </c>
      <c r="K44" s="21">
        <v>32050817632.960159</v>
      </c>
      <c r="L44" s="22">
        <v>29198372811.203659</v>
      </c>
      <c r="M44" s="23">
        <v>25258679000.787426</v>
      </c>
      <c r="N44" s="24" t="s">
        <v>450</v>
      </c>
      <c r="O44" s="24" t="s">
        <v>450</v>
      </c>
      <c r="P44" s="24" t="s">
        <v>450</v>
      </c>
      <c r="Q44" s="24" t="s">
        <v>450</v>
      </c>
      <c r="R44" s="24" t="s">
        <v>450</v>
      </c>
      <c r="S44" s="24" t="s">
        <v>450</v>
      </c>
      <c r="T44" s="24" t="s">
        <v>450</v>
      </c>
      <c r="U44" s="24" t="s">
        <v>450</v>
      </c>
      <c r="V44" s="24" t="s">
        <v>450</v>
      </c>
      <c r="W44" s="24" t="s">
        <v>450</v>
      </c>
      <c r="X44" s="27" t="str">
        <f t="shared" si="4"/>
        <v/>
      </c>
      <c r="Y44" s="24" t="str">
        <f t="shared" si="5"/>
        <v/>
      </c>
      <c r="Z44" s="24" t="str">
        <f t="shared" si="6"/>
        <v/>
      </c>
      <c r="AA44" s="24" t="str">
        <f t="shared" si="7"/>
        <v/>
      </c>
      <c r="AB44" s="24" t="str">
        <f t="shared" si="8"/>
        <v/>
      </c>
      <c r="AC44" s="24" t="str">
        <f t="shared" si="9"/>
        <v/>
      </c>
      <c r="AD44" s="24" t="str">
        <f t="shared" si="10"/>
        <v/>
      </c>
      <c r="AE44" s="24" t="str">
        <f t="shared" si="11"/>
        <v/>
      </c>
      <c r="AF44" s="24" t="str">
        <f t="shared" si="12"/>
        <v/>
      </c>
      <c r="AG44" s="24" t="str">
        <f t="shared" si="13"/>
        <v/>
      </c>
      <c r="AH44" s="102" t="str">
        <f t="shared" ref="AH44:AH75" si="14">IF(SUM(X44:AG44)=0,"",(SUM(X44:AG44))/(COUNT(X44:AG44)))</f>
        <v/>
      </c>
      <c r="AI44" s="103" t="str">
        <f t="shared" ref="AI44:AI75" si="15">IF(AH44="","",AH44*M44)</f>
        <v/>
      </c>
    </row>
    <row r="45" spans="1:35" ht="20.100000000000001" customHeight="1" x14ac:dyDescent="0.25">
      <c r="A45" s="36" t="s">
        <v>323</v>
      </c>
      <c r="B45" s="11" t="s">
        <v>107</v>
      </c>
      <c r="C45" s="20">
        <v>1315415197461.2129</v>
      </c>
      <c r="D45" s="21">
        <v>1464977190205.7537</v>
      </c>
      <c r="E45" s="21">
        <v>1549131208997.1885</v>
      </c>
      <c r="F45" s="21">
        <v>1371153004986.4404</v>
      </c>
      <c r="G45" s="21">
        <v>1613406134731.1201</v>
      </c>
      <c r="H45" s="21">
        <v>1788703385548.2566</v>
      </c>
      <c r="I45" s="21">
        <v>1824288757447.5667</v>
      </c>
      <c r="J45" s="21">
        <v>1837443486716.3425</v>
      </c>
      <c r="K45" s="21">
        <v>1783775590895.927</v>
      </c>
      <c r="L45" s="22">
        <v>1550536520141.9324</v>
      </c>
      <c r="M45" s="23">
        <v>1609883047713.1741</v>
      </c>
      <c r="N45" s="24">
        <v>17.017140000000001</v>
      </c>
      <c r="O45" s="24">
        <v>16.940999999999999</v>
      </c>
      <c r="P45" s="24">
        <v>17.129650000000002</v>
      </c>
      <c r="Q45" s="24">
        <v>18.898849999999999</v>
      </c>
      <c r="R45" s="24">
        <v>18.834379999999999</v>
      </c>
      <c r="S45" s="24">
        <v>18.05396</v>
      </c>
      <c r="T45" s="24">
        <v>17.48582</v>
      </c>
      <c r="U45" s="24">
        <v>17.20168</v>
      </c>
      <c r="V45" s="24">
        <v>16.709520000000001</v>
      </c>
      <c r="W45" s="24" t="s">
        <v>450</v>
      </c>
      <c r="X45" s="27">
        <f t="shared" si="4"/>
        <v>0.1701714</v>
      </c>
      <c r="Y45" s="24">
        <f t="shared" si="5"/>
        <v>0.16940999999999998</v>
      </c>
      <c r="Z45" s="24">
        <f t="shared" si="6"/>
        <v>0.17129650000000002</v>
      </c>
      <c r="AA45" s="24">
        <f t="shared" si="7"/>
        <v>0.1889885</v>
      </c>
      <c r="AB45" s="24">
        <f t="shared" si="8"/>
        <v>0.18834380000000001</v>
      </c>
      <c r="AC45" s="24">
        <f t="shared" si="9"/>
        <v>0.18053959999999999</v>
      </c>
      <c r="AD45" s="24">
        <f t="shared" si="10"/>
        <v>0.17485819999999999</v>
      </c>
      <c r="AE45" s="24">
        <f t="shared" si="11"/>
        <v>0.1720168</v>
      </c>
      <c r="AF45" s="24">
        <f t="shared" si="12"/>
        <v>0.1670952</v>
      </c>
      <c r="AG45" s="24" t="str">
        <f t="shared" si="13"/>
        <v/>
      </c>
      <c r="AH45" s="102">
        <f t="shared" si="14"/>
        <v>0.17585777777777778</v>
      </c>
      <c r="AI45" s="103">
        <f t="shared" si="15"/>
        <v>283110455252.95502</v>
      </c>
    </row>
    <row r="46" spans="1:35" ht="20.100000000000001" customHeight="1" x14ac:dyDescent="0.25">
      <c r="A46" s="36" t="s">
        <v>66</v>
      </c>
      <c r="B46" s="11" t="s">
        <v>190</v>
      </c>
      <c r="C46" s="20">
        <v>1460562038.3709695</v>
      </c>
      <c r="D46" s="21">
        <v>1698125617.9230442</v>
      </c>
      <c r="E46" s="21">
        <v>1985370057.9247274</v>
      </c>
      <c r="F46" s="21">
        <v>1981728140.7783325</v>
      </c>
      <c r="G46" s="21">
        <v>1986014845.6318383</v>
      </c>
      <c r="H46" s="21">
        <v>2212699746.8137674</v>
      </c>
      <c r="I46" s="21">
        <v>2184183758.31567</v>
      </c>
      <c r="J46" s="21">
        <v>1494073354.3842604</v>
      </c>
      <c r="K46" s="21">
        <v>1691091491.9652517</v>
      </c>
      <c r="L46" s="22">
        <v>1503299943.6131063</v>
      </c>
      <c r="M46" s="23">
        <v>1819714899.5720971</v>
      </c>
      <c r="N46" s="24" t="s">
        <v>450</v>
      </c>
      <c r="O46" s="24" t="s">
        <v>450</v>
      </c>
      <c r="P46" s="24">
        <v>11.006080000000001</v>
      </c>
      <c r="Q46" s="24">
        <v>16.483509999999999</v>
      </c>
      <c r="R46" s="24">
        <v>17.60746</v>
      </c>
      <c r="S46" s="24">
        <v>14.81551</v>
      </c>
      <c r="T46" s="24">
        <v>9.4063680000000005</v>
      </c>
      <c r="U46" s="24" t="s">
        <v>450</v>
      </c>
      <c r="V46" s="24" t="s">
        <v>450</v>
      </c>
      <c r="W46" s="24" t="s">
        <v>450</v>
      </c>
      <c r="X46" s="27" t="str">
        <f t="shared" si="4"/>
        <v/>
      </c>
      <c r="Y46" s="24" t="str">
        <f t="shared" si="5"/>
        <v/>
      </c>
      <c r="Z46" s="24">
        <f t="shared" si="6"/>
        <v>0.11006080000000001</v>
      </c>
      <c r="AA46" s="24">
        <f t="shared" si="7"/>
        <v>0.16483509999999998</v>
      </c>
      <c r="AB46" s="24">
        <f t="shared" si="8"/>
        <v>0.1760746</v>
      </c>
      <c r="AC46" s="24">
        <f t="shared" si="9"/>
        <v>0.14815509999999998</v>
      </c>
      <c r="AD46" s="24">
        <f t="shared" si="10"/>
        <v>9.4063680000000011E-2</v>
      </c>
      <c r="AE46" s="24" t="str">
        <f t="shared" si="11"/>
        <v/>
      </c>
      <c r="AF46" s="24" t="str">
        <f t="shared" si="12"/>
        <v/>
      </c>
      <c r="AG46" s="24" t="str">
        <f t="shared" si="13"/>
        <v/>
      </c>
      <c r="AH46" s="102">
        <f t="shared" si="14"/>
        <v>0.13863785599999998</v>
      </c>
      <c r="AI46" s="103">
        <f t="shared" si="15"/>
        <v>252281372.2079308</v>
      </c>
    </row>
    <row r="47" spans="1:35" ht="20.100000000000001" customHeight="1" x14ac:dyDescent="0.25">
      <c r="A47" s="36" t="s">
        <v>13</v>
      </c>
      <c r="B47" s="11" t="s">
        <v>268</v>
      </c>
      <c r="C47" s="20">
        <v>7422102519.5684767</v>
      </c>
      <c r="D47" s="21">
        <v>8638711756.6281834</v>
      </c>
      <c r="E47" s="21">
        <v>10351933631.718803</v>
      </c>
      <c r="F47" s="21">
        <v>9253484289.6743355</v>
      </c>
      <c r="G47" s="21">
        <v>10657705072.288366</v>
      </c>
      <c r="H47" s="21">
        <v>12156380062.047136</v>
      </c>
      <c r="I47" s="21">
        <v>12368070168.972256</v>
      </c>
      <c r="J47" s="21">
        <v>12949854262.812727</v>
      </c>
      <c r="K47" s="21">
        <v>13922223233.5184</v>
      </c>
      <c r="L47" s="22">
        <v>10888798113.786552</v>
      </c>
      <c r="M47" s="23">
        <v>10860926311.101522</v>
      </c>
      <c r="N47" s="24" t="s">
        <v>450</v>
      </c>
      <c r="O47" s="24" t="s">
        <v>450</v>
      </c>
      <c r="P47" s="24" t="s">
        <v>450</v>
      </c>
      <c r="Q47" s="24" t="s">
        <v>450</v>
      </c>
      <c r="R47" s="24" t="s">
        <v>450</v>
      </c>
      <c r="S47" s="24" t="s">
        <v>450</v>
      </c>
      <c r="T47" s="24" t="s">
        <v>450</v>
      </c>
      <c r="U47" s="24" t="s">
        <v>450</v>
      </c>
      <c r="V47" s="24" t="s">
        <v>450</v>
      </c>
      <c r="W47" s="24" t="s">
        <v>450</v>
      </c>
      <c r="X47" s="27" t="str">
        <f t="shared" si="4"/>
        <v/>
      </c>
      <c r="Y47" s="24" t="str">
        <f t="shared" si="5"/>
        <v/>
      </c>
      <c r="Z47" s="24" t="str">
        <f t="shared" si="6"/>
        <v/>
      </c>
      <c r="AA47" s="24" t="str">
        <f t="shared" si="7"/>
        <v/>
      </c>
      <c r="AB47" s="24" t="str">
        <f t="shared" si="8"/>
        <v/>
      </c>
      <c r="AC47" s="24" t="str">
        <f t="shared" si="9"/>
        <v/>
      </c>
      <c r="AD47" s="24" t="str">
        <f t="shared" si="10"/>
        <v/>
      </c>
      <c r="AE47" s="24" t="str">
        <f t="shared" si="11"/>
        <v/>
      </c>
      <c r="AF47" s="24" t="str">
        <f t="shared" si="12"/>
        <v/>
      </c>
      <c r="AG47" s="24" t="str">
        <f t="shared" si="13"/>
        <v/>
      </c>
      <c r="AH47" s="102" t="str">
        <f t="shared" si="14"/>
        <v/>
      </c>
      <c r="AI47" s="103" t="str">
        <f t="shared" si="15"/>
        <v/>
      </c>
    </row>
    <row r="48" spans="1:35" ht="20.100000000000001" customHeight="1" x14ac:dyDescent="0.25">
      <c r="A48" s="36" t="s">
        <v>430</v>
      </c>
      <c r="B48" s="11" t="s">
        <v>196</v>
      </c>
      <c r="C48" s="20">
        <v>154671012210.64542</v>
      </c>
      <c r="D48" s="21">
        <v>173081277147.79309</v>
      </c>
      <c r="E48" s="21">
        <v>179626674542.47375</v>
      </c>
      <c r="F48" s="21">
        <v>171956955710.40021</v>
      </c>
      <c r="G48" s="21">
        <v>217538271334.73801</v>
      </c>
      <c r="H48" s="21">
        <v>250832362674.08499</v>
      </c>
      <c r="I48" s="21">
        <v>265231582123.49631</v>
      </c>
      <c r="J48" s="21">
        <v>277078709134.86084</v>
      </c>
      <c r="K48" s="21">
        <v>258733363811.89771</v>
      </c>
      <c r="L48" s="22">
        <v>240215707927.03705</v>
      </c>
      <c r="M48" s="23">
        <v>218896591661.74274</v>
      </c>
      <c r="N48" s="24">
        <v>16.129349999999999</v>
      </c>
      <c r="O48" s="24">
        <v>16.365739999999999</v>
      </c>
      <c r="P48" s="24">
        <v>18.56279</v>
      </c>
      <c r="Q48" s="24">
        <v>21.46444</v>
      </c>
      <c r="R48" s="24">
        <v>20.597629999999999</v>
      </c>
      <c r="S48" s="24">
        <v>20.026949999999999</v>
      </c>
      <c r="T48" s="24">
        <v>20.408639999999998</v>
      </c>
      <c r="U48" s="24">
        <v>20.452369999999998</v>
      </c>
      <c r="V48" s="24">
        <v>21.049800000000001</v>
      </c>
      <c r="W48" s="24" t="s">
        <v>450</v>
      </c>
      <c r="X48" s="27">
        <f t="shared" si="4"/>
        <v>0.16129349999999998</v>
      </c>
      <c r="Y48" s="24">
        <f t="shared" si="5"/>
        <v>0.16365739999999998</v>
      </c>
      <c r="Z48" s="24">
        <f t="shared" si="6"/>
        <v>0.18562789999999998</v>
      </c>
      <c r="AA48" s="24">
        <f t="shared" si="7"/>
        <v>0.21464439999999999</v>
      </c>
      <c r="AB48" s="24">
        <f t="shared" si="8"/>
        <v>0.2059763</v>
      </c>
      <c r="AC48" s="24">
        <f t="shared" si="9"/>
        <v>0.20026949999999999</v>
      </c>
      <c r="AD48" s="24">
        <f t="shared" si="10"/>
        <v>0.20408639999999997</v>
      </c>
      <c r="AE48" s="24">
        <f t="shared" si="11"/>
        <v>0.20452369999999997</v>
      </c>
      <c r="AF48" s="24">
        <f t="shared" si="12"/>
        <v>0.21049800000000002</v>
      </c>
      <c r="AG48" s="24" t="str">
        <f t="shared" si="13"/>
        <v/>
      </c>
      <c r="AH48" s="102">
        <f t="shared" si="14"/>
        <v>0.19450856666666666</v>
      </c>
      <c r="AI48" s="103">
        <f t="shared" si="15"/>
        <v>42577262292.3442</v>
      </c>
    </row>
    <row r="49" spans="1:35" ht="20.100000000000001" customHeight="1" x14ac:dyDescent="0.25">
      <c r="A49" s="36" t="s">
        <v>287</v>
      </c>
      <c r="B49" s="11" t="s">
        <v>144</v>
      </c>
      <c r="C49" s="20">
        <v>2729784031906.0879</v>
      </c>
      <c r="D49" s="21">
        <v>3523094314820.9004</v>
      </c>
      <c r="E49" s="21">
        <v>4558431073438.1973</v>
      </c>
      <c r="F49" s="21">
        <v>5059419738267.4121</v>
      </c>
      <c r="G49" s="21">
        <v>6039658508485.5918</v>
      </c>
      <c r="H49" s="21">
        <v>7492432097810.1064</v>
      </c>
      <c r="I49" s="21">
        <v>8461623162714.0684</v>
      </c>
      <c r="J49" s="21">
        <v>9490602600148.4883</v>
      </c>
      <c r="K49" s="21">
        <v>10351111762216.363</v>
      </c>
      <c r="L49" s="22">
        <v>10866443998394.219</v>
      </c>
      <c r="M49" s="23">
        <v>6857260128820.1426</v>
      </c>
      <c r="N49" s="24" t="s">
        <v>450</v>
      </c>
      <c r="O49" s="24" t="s">
        <v>450</v>
      </c>
      <c r="P49" s="24" t="s">
        <v>450</v>
      </c>
      <c r="Q49" s="24" t="s">
        <v>450</v>
      </c>
      <c r="R49" s="24" t="s">
        <v>450</v>
      </c>
      <c r="S49" s="24" t="s">
        <v>450</v>
      </c>
      <c r="T49" s="24" t="s">
        <v>450</v>
      </c>
      <c r="U49" s="24" t="s">
        <v>450</v>
      </c>
      <c r="V49" s="24" t="s">
        <v>450</v>
      </c>
      <c r="W49" s="24" t="s">
        <v>450</v>
      </c>
      <c r="X49" s="27" t="str">
        <f t="shared" si="4"/>
        <v/>
      </c>
      <c r="Y49" s="24" t="str">
        <f t="shared" si="5"/>
        <v/>
      </c>
      <c r="Z49" s="24" t="str">
        <f t="shared" si="6"/>
        <v/>
      </c>
      <c r="AA49" s="24" t="str">
        <f t="shared" si="7"/>
        <v/>
      </c>
      <c r="AB49" s="24" t="str">
        <f t="shared" si="8"/>
        <v/>
      </c>
      <c r="AC49" s="24" t="str">
        <f t="shared" si="9"/>
        <v/>
      </c>
      <c r="AD49" s="24" t="str">
        <f t="shared" si="10"/>
        <v/>
      </c>
      <c r="AE49" s="24" t="str">
        <f t="shared" si="11"/>
        <v/>
      </c>
      <c r="AF49" s="24" t="str">
        <f t="shared" si="12"/>
        <v/>
      </c>
      <c r="AG49" s="24" t="str">
        <f t="shared" si="13"/>
        <v/>
      </c>
      <c r="AH49" s="102" t="str">
        <f t="shared" si="14"/>
        <v/>
      </c>
      <c r="AI49" s="103" t="str">
        <f t="shared" si="15"/>
        <v/>
      </c>
    </row>
    <row r="50" spans="1:35" ht="20.100000000000001" customHeight="1" x14ac:dyDescent="0.25">
      <c r="A50" s="36" t="s">
        <v>345</v>
      </c>
      <c r="B50" s="11" t="s">
        <v>238</v>
      </c>
      <c r="C50" s="20">
        <v>162590146096.41431</v>
      </c>
      <c r="D50" s="21">
        <v>207416494642.37894</v>
      </c>
      <c r="E50" s="21">
        <v>243982437870.84012</v>
      </c>
      <c r="F50" s="21">
        <v>233821670544.25751</v>
      </c>
      <c r="G50" s="21">
        <v>287018184637.52924</v>
      </c>
      <c r="H50" s="21">
        <v>335415156702.18616</v>
      </c>
      <c r="I50" s="21">
        <v>369659700375.51984</v>
      </c>
      <c r="J50" s="21">
        <v>380191881860.37213</v>
      </c>
      <c r="K50" s="21">
        <v>378416020533.71472</v>
      </c>
      <c r="L50" s="22">
        <v>292080155633.30994</v>
      </c>
      <c r="M50" s="23">
        <v>289059184889.65234</v>
      </c>
      <c r="N50" s="24" t="s">
        <v>450</v>
      </c>
      <c r="O50" s="24" t="s">
        <v>450</v>
      </c>
      <c r="P50" s="24">
        <v>24.387609999999999</v>
      </c>
      <c r="Q50" s="24">
        <v>24.57948</v>
      </c>
      <c r="R50" s="24">
        <v>25.364100000000001</v>
      </c>
      <c r="S50" s="24">
        <v>24.1907</v>
      </c>
      <c r="T50" s="24">
        <v>25.11842</v>
      </c>
      <c r="U50" s="24">
        <v>28.157609999999998</v>
      </c>
      <c r="V50" s="24">
        <v>32.494759999999999</v>
      </c>
      <c r="W50" s="24" t="s">
        <v>450</v>
      </c>
      <c r="X50" s="27" t="str">
        <f t="shared" si="4"/>
        <v/>
      </c>
      <c r="Y50" s="24" t="str">
        <f t="shared" si="5"/>
        <v/>
      </c>
      <c r="Z50" s="24">
        <f t="shared" si="6"/>
        <v>0.24387609999999998</v>
      </c>
      <c r="AA50" s="24">
        <f t="shared" si="7"/>
        <v>0.24579480000000001</v>
      </c>
      <c r="AB50" s="24">
        <f t="shared" si="8"/>
        <v>0.25364100000000001</v>
      </c>
      <c r="AC50" s="24">
        <f t="shared" si="9"/>
        <v>0.24190699999999998</v>
      </c>
      <c r="AD50" s="24">
        <f t="shared" si="10"/>
        <v>0.25118420000000002</v>
      </c>
      <c r="AE50" s="24">
        <f t="shared" si="11"/>
        <v>0.2815761</v>
      </c>
      <c r="AF50" s="24">
        <f t="shared" si="12"/>
        <v>0.3249476</v>
      </c>
      <c r="AG50" s="24" t="str">
        <f t="shared" si="13"/>
        <v/>
      </c>
      <c r="AH50" s="102">
        <f t="shared" si="14"/>
        <v>0.26327525714285716</v>
      </c>
      <c r="AI50" s="103">
        <f t="shared" si="15"/>
        <v>76102131231.327911</v>
      </c>
    </row>
    <row r="51" spans="1:35" ht="20.100000000000001" customHeight="1" x14ac:dyDescent="0.25">
      <c r="A51" s="36" t="s">
        <v>405</v>
      </c>
      <c r="B51" s="11" t="s">
        <v>120</v>
      </c>
      <c r="C51" s="20">
        <v>406111873.53984696</v>
      </c>
      <c r="D51" s="21">
        <v>462453582.87362671</v>
      </c>
      <c r="E51" s="21">
        <v>517477678.55149007</v>
      </c>
      <c r="F51" s="21">
        <v>514788082.33695215</v>
      </c>
      <c r="G51" s="21">
        <v>516962886.78666222</v>
      </c>
      <c r="H51" s="21">
        <v>566024620.52818334</v>
      </c>
      <c r="I51" s="21">
        <v>550476566.06045246</v>
      </c>
      <c r="J51" s="21">
        <v>598925513.20397627</v>
      </c>
      <c r="K51" s="21">
        <v>623751044.541731</v>
      </c>
      <c r="L51" s="22" t="s">
        <v>450</v>
      </c>
      <c r="M51" s="23">
        <v>528552427.60254681</v>
      </c>
      <c r="N51" s="24" t="s">
        <v>450</v>
      </c>
      <c r="O51" s="24" t="s">
        <v>450</v>
      </c>
      <c r="P51" s="24" t="s">
        <v>450</v>
      </c>
      <c r="Q51" s="24" t="s">
        <v>450</v>
      </c>
      <c r="R51" s="24" t="s">
        <v>450</v>
      </c>
      <c r="S51" s="24" t="s">
        <v>450</v>
      </c>
      <c r="T51" s="24" t="s">
        <v>450</v>
      </c>
      <c r="U51" s="24" t="s">
        <v>450</v>
      </c>
      <c r="V51" s="24" t="s">
        <v>450</v>
      </c>
      <c r="W51" s="24" t="s">
        <v>450</v>
      </c>
      <c r="X51" s="27" t="str">
        <f t="shared" si="4"/>
        <v/>
      </c>
      <c r="Y51" s="24" t="str">
        <f t="shared" si="5"/>
        <v/>
      </c>
      <c r="Z51" s="24" t="str">
        <f t="shared" si="6"/>
        <v/>
      </c>
      <c r="AA51" s="24" t="str">
        <f t="shared" si="7"/>
        <v/>
      </c>
      <c r="AB51" s="24" t="str">
        <f t="shared" si="8"/>
        <v/>
      </c>
      <c r="AC51" s="24" t="str">
        <f t="shared" si="9"/>
        <v/>
      </c>
      <c r="AD51" s="24" t="str">
        <f t="shared" si="10"/>
        <v/>
      </c>
      <c r="AE51" s="24" t="str">
        <f t="shared" si="11"/>
        <v/>
      </c>
      <c r="AF51" s="24" t="str">
        <f t="shared" si="12"/>
        <v/>
      </c>
      <c r="AG51" s="24" t="str">
        <f t="shared" si="13"/>
        <v/>
      </c>
      <c r="AH51" s="102" t="str">
        <f t="shared" si="14"/>
        <v/>
      </c>
      <c r="AI51" s="103" t="str">
        <f t="shared" si="15"/>
        <v/>
      </c>
    </row>
    <row r="52" spans="1:35" ht="20.100000000000001" customHeight="1" x14ac:dyDescent="0.25">
      <c r="A52" s="36" t="s">
        <v>176</v>
      </c>
      <c r="B52" s="11" t="s">
        <v>67</v>
      </c>
      <c r="C52" s="20">
        <v>14296507096.413504</v>
      </c>
      <c r="D52" s="21">
        <v>16364029327.345648</v>
      </c>
      <c r="E52" s="21">
        <v>19206060270.252144</v>
      </c>
      <c r="F52" s="21">
        <v>18262773820.805454</v>
      </c>
      <c r="G52" s="21">
        <v>20523285374.186985</v>
      </c>
      <c r="H52" s="21">
        <v>23849009737.666897</v>
      </c>
      <c r="I52" s="21">
        <v>27463220380.005379</v>
      </c>
      <c r="J52" s="21">
        <v>30014813755.77195</v>
      </c>
      <c r="K52" s="21">
        <v>32782281736.28344</v>
      </c>
      <c r="L52" s="22">
        <v>35237742278.136688</v>
      </c>
      <c r="M52" s="23">
        <v>23799972377.686806</v>
      </c>
      <c r="N52" s="24">
        <v>14.58479</v>
      </c>
      <c r="O52" s="24">
        <v>13.02726</v>
      </c>
      <c r="P52" s="24">
        <v>12.72662</v>
      </c>
      <c r="Q52" s="24">
        <v>11.54393</v>
      </c>
      <c r="R52" s="24">
        <v>8.7948719999999998</v>
      </c>
      <c r="S52" s="24" t="s">
        <v>450</v>
      </c>
      <c r="T52" s="24" t="s">
        <v>450</v>
      </c>
      <c r="U52" s="24" t="s">
        <v>450</v>
      </c>
      <c r="V52" s="24" t="s">
        <v>450</v>
      </c>
      <c r="W52" s="24" t="s">
        <v>450</v>
      </c>
      <c r="X52" s="27">
        <f t="shared" si="4"/>
        <v>0.1458479</v>
      </c>
      <c r="Y52" s="24">
        <f t="shared" si="5"/>
        <v>0.13027259999999999</v>
      </c>
      <c r="Z52" s="24">
        <f t="shared" si="6"/>
        <v>0.1272662</v>
      </c>
      <c r="AA52" s="24">
        <f t="shared" si="7"/>
        <v>0.11543929999999999</v>
      </c>
      <c r="AB52" s="24">
        <f t="shared" si="8"/>
        <v>8.7948719999999994E-2</v>
      </c>
      <c r="AC52" s="24" t="str">
        <f t="shared" si="9"/>
        <v/>
      </c>
      <c r="AD52" s="24" t="str">
        <f t="shared" si="10"/>
        <v/>
      </c>
      <c r="AE52" s="24" t="str">
        <f t="shared" si="11"/>
        <v/>
      </c>
      <c r="AF52" s="24" t="str">
        <f t="shared" si="12"/>
        <v/>
      </c>
      <c r="AG52" s="24" t="str">
        <f t="shared" si="13"/>
        <v/>
      </c>
      <c r="AH52" s="102">
        <f t="shared" si="14"/>
        <v>0.12135494399999999</v>
      </c>
      <c r="AI52" s="103">
        <f t="shared" si="15"/>
        <v>2888244315.0957289</v>
      </c>
    </row>
    <row r="53" spans="1:35" ht="20.100000000000001" customHeight="1" x14ac:dyDescent="0.25">
      <c r="A53" s="36" t="s">
        <v>123</v>
      </c>
      <c r="B53" s="11" t="s">
        <v>424</v>
      </c>
      <c r="C53" s="20">
        <v>7731261310.933217</v>
      </c>
      <c r="D53" s="21">
        <v>8394688284.0622387</v>
      </c>
      <c r="E53" s="21">
        <v>11859014004.077219</v>
      </c>
      <c r="F53" s="21">
        <v>9593536531.2377758</v>
      </c>
      <c r="G53" s="21">
        <v>12007880590.457462</v>
      </c>
      <c r="H53" s="21">
        <v>14425607224.168039</v>
      </c>
      <c r="I53" s="21">
        <v>13677930123.591871</v>
      </c>
      <c r="J53" s="21">
        <v>14085852120.476074</v>
      </c>
      <c r="K53" s="21">
        <v>14177437627.296906</v>
      </c>
      <c r="L53" s="22">
        <v>8553154505.8358488</v>
      </c>
      <c r="M53" s="23">
        <v>11450636232.213665</v>
      </c>
      <c r="N53" s="24">
        <v>20.22889</v>
      </c>
      <c r="O53" s="24">
        <v>21.166530000000002</v>
      </c>
      <c r="P53" s="24">
        <v>16.265080000000001</v>
      </c>
      <c r="Q53" s="24">
        <v>16.060420000000001</v>
      </c>
      <c r="R53" s="24">
        <v>13.386710000000001</v>
      </c>
      <c r="S53" s="24" t="s">
        <v>450</v>
      </c>
      <c r="T53" s="24" t="s">
        <v>450</v>
      </c>
      <c r="U53" s="24" t="s">
        <v>450</v>
      </c>
      <c r="V53" s="24" t="s">
        <v>450</v>
      </c>
      <c r="W53" s="24" t="s">
        <v>450</v>
      </c>
      <c r="X53" s="27">
        <f t="shared" si="4"/>
        <v>0.20228889999999999</v>
      </c>
      <c r="Y53" s="24">
        <f t="shared" si="5"/>
        <v>0.21166530000000003</v>
      </c>
      <c r="Z53" s="24">
        <f t="shared" si="6"/>
        <v>0.16265080000000001</v>
      </c>
      <c r="AA53" s="24">
        <f t="shared" si="7"/>
        <v>0.1606042</v>
      </c>
      <c r="AB53" s="24">
        <f t="shared" si="8"/>
        <v>0.13386710000000002</v>
      </c>
      <c r="AC53" s="24" t="str">
        <f t="shared" si="9"/>
        <v/>
      </c>
      <c r="AD53" s="24" t="str">
        <f t="shared" si="10"/>
        <v/>
      </c>
      <c r="AE53" s="24" t="str">
        <f t="shared" si="11"/>
        <v/>
      </c>
      <c r="AF53" s="24" t="str">
        <f t="shared" si="12"/>
        <v/>
      </c>
      <c r="AG53" s="24" t="str">
        <f t="shared" si="13"/>
        <v/>
      </c>
      <c r="AH53" s="102">
        <f t="shared" si="14"/>
        <v>0.17421526000000001</v>
      </c>
      <c r="AI53" s="103">
        <f t="shared" si="15"/>
        <v>1994875568.3605242</v>
      </c>
    </row>
    <row r="54" spans="1:35" ht="20.100000000000001" customHeight="1" x14ac:dyDescent="0.25">
      <c r="A54" s="36" t="s">
        <v>263</v>
      </c>
      <c r="B54" s="11" t="s">
        <v>44</v>
      </c>
      <c r="C54" s="20">
        <v>22526463618.698864</v>
      </c>
      <c r="D54" s="21">
        <v>26322000105.23444</v>
      </c>
      <c r="E54" s="21">
        <v>29837895769.059067</v>
      </c>
      <c r="F54" s="21">
        <v>29382694860.853893</v>
      </c>
      <c r="G54" s="21">
        <v>36298327620.195313</v>
      </c>
      <c r="H54" s="21">
        <v>41237293551.347389</v>
      </c>
      <c r="I54" s="21">
        <v>45300669857.47998</v>
      </c>
      <c r="J54" s="21">
        <v>49236713603.224548</v>
      </c>
      <c r="K54" s="21">
        <v>49552639049.244576</v>
      </c>
      <c r="L54" s="22">
        <v>51106697023.746414</v>
      </c>
      <c r="M54" s="23">
        <v>38080139505.908447</v>
      </c>
      <c r="N54" s="24">
        <v>21.780329999999999</v>
      </c>
      <c r="O54" s="24">
        <v>21.613099999999999</v>
      </c>
      <c r="P54" s="24">
        <v>22.36891</v>
      </c>
      <c r="Q54" s="24">
        <v>25.892880000000002</v>
      </c>
      <c r="R54" s="24">
        <v>26.573519999999998</v>
      </c>
      <c r="S54" s="24">
        <v>26.317240000000002</v>
      </c>
      <c r="T54" s="24">
        <v>27.050599999999999</v>
      </c>
      <c r="U54" s="24">
        <v>27.440300000000001</v>
      </c>
      <c r="V54" s="24">
        <v>27.145669999999999</v>
      </c>
      <c r="W54" s="24" t="s">
        <v>450</v>
      </c>
      <c r="X54" s="27">
        <f t="shared" si="4"/>
        <v>0.21780330000000001</v>
      </c>
      <c r="Y54" s="24">
        <f t="shared" si="5"/>
        <v>0.21613099999999999</v>
      </c>
      <c r="Z54" s="24">
        <f t="shared" si="6"/>
        <v>0.2236891</v>
      </c>
      <c r="AA54" s="24">
        <f t="shared" si="7"/>
        <v>0.25892880000000001</v>
      </c>
      <c r="AB54" s="24">
        <f t="shared" si="8"/>
        <v>0.2657352</v>
      </c>
      <c r="AC54" s="24">
        <f t="shared" si="9"/>
        <v>0.26317240000000003</v>
      </c>
      <c r="AD54" s="24">
        <f t="shared" si="10"/>
        <v>0.27050599999999997</v>
      </c>
      <c r="AE54" s="24">
        <f t="shared" si="11"/>
        <v>0.27440300000000001</v>
      </c>
      <c r="AF54" s="24">
        <f t="shared" si="12"/>
        <v>0.2714567</v>
      </c>
      <c r="AG54" s="24" t="str">
        <f t="shared" si="13"/>
        <v/>
      </c>
      <c r="AH54" s="102">
        <f t="shared" si="14"/>
        <v>0.25131394444444438</v>
      </c>
      <c r="AI54" s="103">
        <f t="shared" si="15"/>
        <v>9570070064.2245674</v>
      </c>
    </row>
    <row r="55" spans="1:35" ht="20.100000000000001" customHeight="1" x14ac:dyDescent="0.25">
      <c r="A55" s="36" t="s">
        <v>162</v>
      </c>
      <c r="B55" s="11" t="s">
        <v>164</v>
      </c>
      <c r="C55" s="20">
        <v>17800887796.49873</v>
      </c>
      <c r="D55" s="21">
        <v>20343635319.617382</v>
      </c>
      <c r="E55" s="21">
        <v>24224903099.628342</v>
      </c>
      <c r="F55" s="21">
        <v>24277493862.062496</v>
      </c>
      <c r="G55" s="21">
        <v>24884505034.556419</v>
      </c>
      <c r="H55" s="21">
        <v>25381616734.06926</v>
      </c>
      <c r="I55" s="21">
        <v>27040562587.177055</v>
      </c>
      <c r="J55" s="21">
        <v>31292560974.41502</v>
      </c>
      <c r="K55" s="21">
        <v>34253607832.488899</v>
      </c>
      <c r="L55" s="22">
        <v>31752543539.220165</v>
      </c>
      <c r="M55" s="23">
        <v>26125231677.973373</v>
      </c>
      <c r="N55" s="24">
        <v>13.83877</v>
      </c>
      <c r="O55" s="24">
        <v>15.05226</v>
      </c>
      <c r="P55" s="24">
        <v>15.43966</v>
      </c>
      <c r="Q55" s="24">
        <v>14.567629999999999</v>
      </c>
      <c r="R55" s="24">
        <v>14.90265</v>
      </c>
      <c r="S55" s="24">
        <v>13.87458</v>
      </c>
      <c r="T55" s="24">
        <v>15.20021</v>
      </c>
      <c r="U55" s="24">
        <v>13.56598</v>
      </c>
      <c r="V55" s="24">
        <v>13.12429</v>
      </c>
      <c r="W55" s="24" t="s">
        <v>450</v>
      </c>
      <c r="X55" s="27">
        <f t="shared" si="4"/>
        <v>0.1383877</v>
      </c>
      <c r="Y55" s="24">
        <f t="shared" si="5"/>
        <v>0.15052260000000001</v>
      </c>
      <c r="Z55" s="24">
        <f t="shared" si="6"/>
        <v>0.15439659999999999</v>
      </c>
      <c r="AA55" s="24">
        <f t="shared" si="7"/>
        <v>0.14567629999999998</v>
      </c>
      <c r="AB55" s="24">
        <f t="shared" si="8"/>
        <v>0.14902650000000001</v>
      </c>
      <c r="AC55" s="24">
        <f t="shared" si="9"/>
        <v>0.1387458</v>
      </c>
      <c r="AD55" s="24">
        <f t="shared" si="10"/>
        <v>0.1520021</v>
      </c>
      <c r="AE55" s="24">
        <f t="shared" si="11"/>
        <v>0.1356598</v>
      </c>
      <c r="AF55" s="24">
        <f t="shared" si="12"/>
        <v>0.1312429</v>
      </c>
      <c r="AG55" s="24" t="str">
        <f t="shared" si="13"/>
        <v/>
      </c>
      <c r="AH55" s="102">
        <f t="shared" si="14"/>
        <v>0.14396225555555553</v>
      </c>
      <c r="AI55" s="103">
        <f t="shared" si="15"/>
        <v>3761047279.2724977</v>
      </c>
    </row>
    <row r="56" spans="1:35" ht="20.100000000000001" customHeight="1" x14ac:dyDescent="0.25">
      <c r="A56" s="36" t="s">
        <v>425</v>
      </c>
      <c r="B56" s="11" t="s">
        <v>4</v>
      </c>
      <c r="C56" s="20">
        <v>50453577898.48864</v>
      </c>
      <c r="D56" s="21">
        <v>60093155532.767784</v>
      </c>
      <c r="E56" s="21">
        <v>70481451814.311798</v>
      </c>
      <c r="F56" s="21">
        <v>62703095750.525742</v>
      </c>
      <c r="G56" s="21">
        <v>59680624422.370201</v>
      </c>
      <c r="H56" s="21">
        <v>62249565358.987793</v>
      </c>
      <c r="I56" s="21">
        <v>56485301967.420479</v>
      </c>
      <c r="J56" s="21">
        <v>57770884728.649559</v>
      </c>
      <c r="K56" s="21">
        <v>57136241867.019241</v>
      </c>
      <c r="L56" s="22">
        <v>48732003674.379951</v>
      </c>
      <c r="M56" s="23">
        <v>58578590301.492111</v>
      </c>
      <c r="N56" s="24">
        <v>33.538919999999997</v>
      </c>
      <c r="O56" s="24">
        <v>33.841679999999997</v>
      </c>
      <c r="P56" s="24">
        <v>34.136069999999997</v>
      </c>
      <c r="Q56" s="24">
        <v>36.424889999999998</v>
      </c>
      <c r="R56" s="24">
        <v>37.368560000000002</v>
      </c>
      <c r="S56" s="24">
        <v>36.81073</v>
      </c>
      <c r="T56" s="24">
        <v>36.595030000000001</v>
      </c>
      <c r="U56" s="24" t="s">
        <v>450</v>
      </c>
      <c r="V56" s="24" t="s">
        <v>450</v>
      </c>
      <c r="W56" s="24" t="s">
        <v>450</v>
      </c>
      <c r="X56" s="27">
        <f t="shared" si="4"/>
        <v>0.3353892</v>
      </c>
      <c r="Y56" s="24">
        <f t="shared" si="5"/>
        <v>0.33841679999999996</v>
      </c>
      <c r="Z56" s="24">
        <f t="shared" si="6"/>
        <v>0.34136069999999996</v>
      </c>
      <c r="AA56" s="24">
        <f t="shared" si="7"/>
        <v>0.36424889999999999</v>
      </c>
      <c r="AB56" s="24">
        <f t="shared" si="8"/>
        <v>0.37368560000000001</v>
      </c>
      <c r="AC56" s="24">
        <f t="shared" si="9"/>
        <v>0.36810729999999997</v>
      </c>
      <c r="AD56" s="24">
        <f t="shared" si="10"/>
        <v>0.36595030000000001</v>
      </c>
      <c r="AE56" s="24" t="str">
        <f t="shared" si="11"/>
        <v/>
      </c>
      <c r="AF56" s="24" t="str">
        <f t="shared" si="12"/>
        <v/>
      </c>
      <c r="AG56" s="24" t="str">
        <f t="shared" si="13"/>
        <v/>
      </c>
      <c r="AH56" s="102">
        <f t="shared" si="14"/>
        <v>0.35530840000000002</v>
      </c>
      <c r="AI56" s="103">
        <f t="shared" si="15"/>
        <v>20813465194.278683</v>
      </c>
    </row>
    <row r="57" spans="1:35" ht="20.100000000000001" customHeight="1" x14ac:dyDescent="0.25">
      <c r="A57" s="36" t="s">
        <v>128</v>
      </c>
      <c r="B57" s="11" t="s">
        <v>312</v>
      </c>
      <c r="C57" s="20">
        <v>52742100000</v>
      </c>
      <c r="D57" s="21">
        <v>58603500000</v>
      </c>
      <c r="E57" s="21">
        <v>60806300000</v>
      </c>
      <c r="F57" s="21">
        <v>62078600000</v>
      </c>
      <c r="G57" s="21">
        <v>64328200000</v>
      </c>
      <c r="H57" s="21">
        <v>68990140000</v>
      </c>
      <c r="I57" s="21">
        <v>73139050000</v>
      </c>
      <c r="J57" s="21">
        <v>77149700000</v>
      </c>
      <c r="K57" s="21" t="s">
        <v>450</v>
      </c>
      <c r="L57" s="22" t="s">
        <v>450</v>
      </c>
      <c r="M57" s="23">
        <v>64729698750</v>
      </c>
      <c r="N57" s="24" t="s">
        <v>450</v>
      </c>
      <c r="O57" s="24" t="s">
        <v>450</v>
      </c>
      <c r="P57" s="24" t="s">
        <v>450</v>
      </c>
      <c r="Q57" s="24" t="s">
        <v>450</v>
      </c>
      <c r="R57" s="24" t="s">
        <v>450</v>
      </c>
      <c r="S57" s="24" t="s">
        <v>450</v>
      </c>
      <c r="T57" s="24" t="s">
        <v>450</v>
      </c>
      <c r="U57" s="24" t="s">
        <v>450</v>
      </c>
      <c r="V57" s="24" t="s">
        <v>450</v>
      </c>
      <c r="W57" s="24" t="s">
        <v>450</v>
      </c>
      <c r="X57" s="27" t="str">
        <f t="shared" si="4"/>
        <v/>
      </c>
      <c r="Y57" s="24" t="str">
        <f t="shared" si="5"/>
        <v/>
      </c>
      <c r="Z57" s="24" t="str">
        <f t="shared" si="6"/>
        <v/>
      </c>
      <c r="AA57" s="24" t="str">
        <f t="shared" si="7"/>
        <v/>
      </c>
      <c r="AB57" s="24" t="str">
        <f t="shared" si="8"/>
        <v/>
      </c>
      <c r="AC57" s="24" t="str">
        <f t="shared" si="9"/>
        <v/>
      </c>
      <c r="AD57" s="24" t="str">
        <f t="shared" si="10"/>
        <v/>
      </c>
      <c r="AE57" s="24" t="str">
        <f t="shared" si="11"/>
        <v/>
      </c>
      <c r="AF57" s="24" t="str">
        <f t="shared" si="12"/>
        <v/>
      </c>
      <c r="AG57" s="24" t="str">
        <f t="shared" si="13"/>
        <v/>
      </c>
      <c r="AH57" s="102" t="str">
        <f t="shared" si="14"/>
        <v/>
      </c>
      <c r="AI57" s="103" t="str">
        <f t="shared" si="15"/>
        <v/>
      </c>
    </row>
    <row r="58" spans="1:35" ht="20.100000000000001" customHeight="1" x14ac:dyDescent="0.25">
      <c r="A58" s="36" t="s">
        <v>163</v>
      </c>
      <c r="B58" s="11" t="s">
        <v>396</v>
      </c>
      <c r="C58" s="20">
        <v>19866878478.674843</v>
      </c>
      <c r="D58" s="21">
        <v>23716042497.13435</v>
      </c>
      <c r="E58" s="21">
        <v>27493064742.357307</v>
      </c>
      <c r="F58" s="21">
        <v>25593262400.864544</v>
      </c>
      <c r="G58" s="21">
        <v>25247424010.981068</v>
      </c>
      <c r="H58" s="21">
        <v>27089174646.323917</v>
      </c>
      <c r="I58" s="21">
        <v>24940600822.106205</v>
      </c>
      <c r="J58" s="21">
        <v>24055947955.390335</v>
      </c>
      <c r="K58" s="21">
        <v>23227106275.706512</v>
      </c>
      <c r="L58" s="22">
        <v>19319729400.022182</v>
      </c>
      <c r="M58" s="23">
        <v>24054923122.956127</v>
      </c>
      <c r="N58" s="24">
        <v>62.557119999999998</v>
      </c>
      <c r="O58" s="24">
        <v>61.118989999999997</v>
      </c>
      <c r="P58" s="24">
        <v>62.475749999999998</v>
      </c>
      <c r="Q58" s="24">
        <v>39.240870000000001</v>
      </c>
      <c r="R58" s="24">
        <v>39.056930000000001</v>
      </c>
      <c r="S58" s="24">
        <v>40.01182</v>
      </c>
      <c r="T58" s="24">
        <v>40.37997</v>
      </c>
      <c r="U58" s="24">
        <v>41.078560000000003</v>
      </c>
      <c r="V58" s="24">
        <v>47.881129999999999</v>
      </c>
      <c r="W58" s="24" t="s">
        <v>450</v>
      </c>
      <c r="X58" s="27">
        <f t="shared" si="4"/>
        <v>0.62557119999999999</v>
      </c>
      <c r="Y58" s="24">
        <f t="shared" si="5"/>
        <v>0.61118989999999995</v>
      </c>
      <c r="Z58" s="24">
        <f t="shared" si="6"/>
        <v>0.62475749999999997</v>
      </c>
      <c r="AA58" s="24">
        <f t="shared" si="7"/>
        <v>0.3924087</v>
      </c>
      <c r="AB58" s="24">
        <f t="shared" si="8"/>
        <v>0.39056930000000001</v>
      </c>
      <c r="AC58" s="24">
        <f t="shared" si="9"/>
        <v>0.40011819999999998</v>
      </c>
      <c r="AD58" s="24">
        <f t="shared" si="10"/>
        <v>0.40379969999999998</v>
      </c>
      <c r="AE58" s="24">
        <f t="shared" si="11"/>
        <v>0.41078560000000003</v>
      </c>
      <c r="AF58" s="24">
        <f t="shared" si="12"/>
        <v>0.4788113</v>
      </c>
      <c r="AG58" s="24" t="str">
        <f t="shared" si="13"/>
        <v/>
      </c>
      <c r="AH58" s="102">
        <f t="shared" si="14"/>
        <v>0.48200126666666665</v>
      </c>
      <c r="AI58" s="103">
        <f t="shared" si="15"/>
        <v>11594503414.834143</v>
      </c>
    </row>
    <row r="59" spans="1:35" ht="20.100000000000001" customHeight="1" x14ac:dyDescent="0.25">
      <c r="A59" s="36" t="s">
        <v>147</v>
      </c>
      <c r="B59" s="11" t="s">
        <v>286</v>
      </c>
      <c r="C59" s="20">
        <v>155213006071.97861</v>
      </c>
      <c r="D59" s="21">
        <v>188818155388.12537</v>
      </c>
      <c r="E59" s="21">
        <v>235204812643.14627</v>
      </c>
      <c r="F59" s="21">
        <v>205729790694.01459</v>
      </c>
      <c r="G59" s="21">
        <v>207015860050.371</v>
      </c>
      <c r="H59" s="21">
        <v>227313162936.0473</v>
      </c>
      <c r="I59" s="21">
        <v>206441578342.48499</v>
      </c>
      <c r="J59" s="21">
        <v>208328435108.81589</v>
      </c>
      <c r="K59" s="21">
        <v>205269709743.46622</v>
      </c>
      <c r="L59" s="22">
        <v>181811026983.07843</v>
      </c>
      <c r="M59" s="23">
        <v>202114553796.15286</v>
      </c>
      <c r="N59" s="24">
        <v>32.708640000000003</v>
      </c>
      <c r="O59" s="24">
        <v>31.149699999999999</v>
      </c>
      <c r="P59" s="24">
        <v>31.333490000000001</v>
      </c>
      <c r="Q59" s="24">
        <v>34.531790000000001</v>
      </c>
      <c r="R59" s="24">
        <v>34.01896</v>
      </c>
      <c r="S59" s="24">
        <v>33.610199999999999</v>
      </c>
      <c r="T59" s="24">
        <v>33.167619999999999</v>
      </c>
      <c r="U59" s="24" t="s">
        <v>450</v>
      </c>
      <c r="V59" s="24" t="s">
        <v>450</v>
      </c>
      <c r="W59" s="24" t="s">
        <v>450</v>
      </c>
      <c r="X59" s="27">
        <f t="shared" si="4"/>
        <v>0.3270864</v>
      </c>
      <c r="Y59" s="24">
        <f t="shared" si="5"/>
        <v>0.31149699999999997</v>
      </c>
      <c r="Z59" s="24">
        <f t="shared" si="6"/>
        <v>0.31333490000000003</v>
      </c>
      <c r="AA59" s="24">
        <f t="shared" si="7"/>
        <v>0.34531790000000001</v>
      </c>
      <c r="AB59" s="24">
        <f t="shared" si="8"/>
        <v>0.34018959999999998</v>
      </c>
      <c r="AC59" s="24">
        <f t="shared" si="9"/>
        <v>0.33610200000000001</v>
      </c>
      <c r="AD59" s="24">
        <f t="shared" si="10"/>
        <v>0.33167619999999998</v>
      </c>
      <c r="AE59" s="24" t="str">
        <f t="shared" si="11"/>
        <v/>
      </c>
      <c r="AF59" s="24" t="str">
        <f t="shared" si="12"/>
        <v/>
      </c>
      <c r="AG59" s="24" t="str">
        <f t="shared" si="13"/>
        <v/>
      </c>
      <c r="AH59" s="102">
        <f t="shared" si="14"/>
        <v>0.32931485714285713</v>
      </c>
      <c r="AI59" s="103">
        <f t="shared" si="15"/>
        <v>66559325409.872391</v>
      </c>
    </row>
    <row r="60" spans="1:35" ht="20.100000000000001" customHeight="1" x14ac:dyDescent="0.25">
      <c r="A60" s="36" t="s">
        <v>293</v>
      </c>
      <c r="B60" s="11" t="s">
        <v>227</v>
      </c>
      <c r="C60" s="20">
        <v>282961088316.40546</v>
      </c>
      <c r="D60" s="21">
        <v>319500339842.3866</v>
      </c>
      <c r="E60" s="21">
        <v>352591553716.09033</v>
      </c>
      <c r="F60" s="21">
        <v>319762353336.19354</v>
      </c>
      <c r="G60" s="21">
        <v>319810991980.93915</v>
      </c>
      <c r="H60" s="21">
        <v>341498686832.93909</v>
      </c>
      <c r="I60" s="21">
        <v>325012162409.9787</v>
      </c>
      <c r="J60" s="21">
        <v>338927058604.18201</v>
      </c>
      <c r="K60" s="21">
        <v>346119472127.52545</v>
      </c>
      <c r="L60" s="22">
        <v>295164313328.84235</v>
      </c>
      <c r="M60" s="23">
        <v>324134802049.54822</v>
      </c>
      <c r="N60" s="24">
        <v>33.219810000000003</v>
      </c>
      <c r="O60" s="24">
        <v>36.058010000000003</v>
      </c>
      <c r="P60" s="24">
        <v>36.841149999999999</v>
      </c>
      <c r="Q60" s="24">
        <v>42.136450000000004</v>
      </c>
      <c r="R60" s="24">
        <v>42.557000000000002</v>
      </c>
      <c r="S60" s="24">
        <v>42.697249999999997</v>
      </c>
      <c r="T60" s="24">
        <v>43.799689999999998</v>
      </c>
      <c r="U60" s="24">
        <v>41.940669999999997</v>
      </c>
      <c r="V60" s="24" t="s">
        <v>450</v>
      </c>
      <c r="W60" s="24" t="s">
        <v>450</v>
      </c>
      <c r="X60" s="27">
        <f t="shared" si="4"/>
        <v>0.33219810000000005</v>
      </c>
      <c r="Y60" s="24">
        <f t="shared" si="5"/>
        <v>0.36058010000000001</v>
      </c>
      <c r="Z60" s="24">
        <f t="shared" si="6"/>
        <v>0.3684115</v>
      </c>
      <c r="AA60" s="24">
        <f t="shared" si="7"/>
        <v>0.42136450000000003</v>
      </c>
      <c r="AB60" s="24">
        <f t="shared" si="8"/>
        <v>0.42557</v>
      </c>
      <c r="AC60" s="24">
        <f t="shared" si="9"/>
        <v>0.42697249999999998</v>
      </c>
      <c r="AD60" s="24">
        <f t="shared" si="10"/>
        <v>0.43799689999999997</v>
      </c>
      <c r="AE60" s="24">
        <f t="shared" si="11"/>
        <v>0.41940669999999997</v>
      </c>
      <c r="AF60" s="24" t="str">
        <f t="shared" si="12"/>
        <v/>
      </c>
      <c r="AG60" s="24" t="str">
        <f t="shared" si="13"/>
        <v/>
      </c>
      <c r="AH60" s="102">
        <f t="shared" si="14"/>
        <v>0.39906253750000004</v>
      </c>
      <c r="AI60" s="103">
        <f t="shared" si="15"/>
        <v>129350056597.95293</v>
      </c>
    </row>
    <row r="61" spans="1:35" ht="20.100000000000001" customHeight="1" x14ac:dyDescent="0.25">
      <c r="A61" s="36" t="s">
        <v>174</v>
      </c>
      <c r="B61" s="11" t="s">
        <v>246</v>
      </c>
      <c r="C61" s="20">
        <v>768873684.03283799</v>
      </c>
      <c r="D61" s="21">
        <v>847918929.10798383</v>
      </c>
      <c r="E61" s="21">
        <v>999105339.26772857</v>
      </c>
      <c r="F61" s="21">
        <v>1049110684.724934</v>
      </c>
      <c r="G61" s="21">
        <v>1128611700.3618031</v>
      </c>
      <c r="H61" s="21">
        <v>1239144501.7752545</v>
      </c>
      <c r="I61" s="21">
        <v>1353632941.5206981</v>
      </c>
      <c r="J61" s="21">
        <v>1455416073.5084767</v>
      </c>
      <c r="K61" s="21">
        <v>1589025859.8457348</v>
      </c>
      <c r="L61" s="22" t="s">
        <v>450</v>
      </c>
      <c r="M61" s="23">
        <v>1158982190.4606056</v>
      </c>
      <c r="N61" s="24" t="s">
        <v>450</v>
      </c>
      <c r="O61" s="24" t="s">
        <v>450</v>
      </c>
      <c r="P61" s="24" t="s">
        <v>450</v>
      </c>
      <c r="Q61" s="24" t="s">
        <v>450</v>
      </c>
      <c r="R61" s="24" t="s">
        <v>450</v>
      </c>
      <c r="S61" s="24" t="s">
        <v>450</v>
      </c>
      <c r="T61" s="24" t="s">
        <v>450</v>
      </c>
      <c r="U61" s="24" t="s">
        <v>450</v>
      </c>
      <c r="V61" s="24" t="s">
        <v>450</v>
      </c>
      <c r="W61" s="24" t="s">
        <v>450</v>
      </c>
      <c r="X61" s="27" t="str">
        <f t="shared" si="4"/>
        <v/>
      </c>
      <c r="Y61" s="24" t="str">
        <f t="shared" si="5"/>
        <v/>
      </c>
      <c r="Z61" s="24" t="str">
        <f t="shared" si="6"/>
        <v/>
      </c>
      <c r="AA61" s="24" t="str">
        <f t="shared" si="7"/>
        <v/>
      </c>
      <c r="AB61" s="24" t="str">
        <f t="shared" si="8"/>
        <v/>
      </c>
      <c r="AC61" s="24" t="str">
        <f t="shared" si="9"/>
        <v/>
      </c>
      <c r="AD61" s="24" t="str">
        <f t="shared" si="10"/>
        <v/>
      </c>
      <c r="AE61" s="24" t="str">
        <f t="shared" si="11"/>
        <v/>
      </c>
      <c r="AF61" s="24" t="str">
        <f t="shared" si="12"/>
        <v/>
      </c>
      <c r="AG61" s="24" t="str">
        <f t="shared" si="13"/>
        <v/>
      </c>
      <c r="AH61" s="102" t="str">
        <f t="shared" si="14"/>
        <v/>
      </c>
      <c r="AI61" s="103" t="str">
        <f t="shared" si="15"/>
        <v/>
      </c>
    </row>
    <row r="62" spans="1:35" ht="20.100000000000001" customHeight="1" x14ac:dyDescent="0.25">
      <c r="A62" s="36" t="s">
        <v>92</v>
      </c>
      <c r="B62" s="11" t="s">
        <v>420</v>
      </c>
      <c r="C62" s="20">
        <v>390370370.37037033</v>
      </c>
      <c r="D62" s="21">
        <v>421481481.48148143</v>
      </c>
      <c r="E62" s="21">
        <v>458148148.14814812</v>
      </c>
      <c r="F62" s="21">
        <v>489259259.25925922</v>
      </c>
      <c r="G62" s="21">
        <v>493703703.70370364</v>
      </c>
      <c r="H62" s="21">
        <v>501481481.48148143</v>
      </c>
      <c r="I62" s="21">
        <v>485185185.18518513</v>
      </c>
      <c r="J62" s="21">
        <v>506666666.66666663</v>
      </c>
      <c r="K62" s="21">
        <v>524604999.99999994</v>
      </c>
      <c r="L62" s="22">
        <v>537777777.77777779</v>
      </c>
      <c r="M62" s="23">
        <v>480867907.4074074</v>
      </c>
      <c r="N62" s="24">
        <v>23.168880000000001</v>
      </c>
      <c r="O62" s="24">
        <v>23.5413</v>
      </c>
      <c r="P62" s="24">
        <v>23.896519999999999</v>
      </c>
      <c r="Q62" s="24">
        <v>21.83952</v>
      </c>
      <c r="R62" s="24">
        <v>23.765940000000001</v>
      </c>
      <c r="S62" s="24">
        <v>24.231909999999999</v>
      </c>
      <c r="T62" s="24">
        <v>25.80153</v>
      </c>
      <c r="U62" s="24" t="s">
        <v>450</v>
      </c>
      <c r="V62" s="24" t="s">
        <v>450</v>
      </c>
      <c r="W62" s="24" t="s">
        <v>450</v>
      </c>
      <c r="X62" s="27">
        <f t="shared" si="4"/>
        <v>0.23168880000000003</v>
      </c>
      <c r="Y62" s="24">
        <f t="shared" si="5"/>
        <v>0.23541299999999998</v>
      </c>
      <c r="Z62" s="24">
        <f t="shared" si="6"/>
        <v>0.23896519999999999</v>
      </c>
      <c r="AA62" s="24">
        <f t="shared" si="7"/>
        <v>0.21839520000000001</v>
      </c>
      <c r="AB62" s="24">
        <f t="shared" si="8"/>
        <v>0.23765939999999999</v>
      </c>
      <c r="AC62" s="24">
        <f t="shared" si="9"/>
        <v>0.24231909999999998</v>
      </c>
      <c r="AD62" s="24">
        <f t="shared" si="10"/>
        <v>0.2580153</v>
      </c>
      <c r="AE62" s="24" t="str">
        <f t="shared" si="11"/>
        <v/>
      </c>
      <c r="AF62" s="24" t="str">
        <f t="shared" si="12"/>
        <v/>
      </c>
      <c r="AG62" s="24" t="str">
        <f t="shared" si="13"/>
        <v/>
      </c>
      <c r="AH62" s="102">
        <f t="shared" si="14"/>
        <v>0.23749371428571431</v>
      </c>
      <c r="AI62" s="103">
        <f t="shared" si="15"/>
        <v>114203105.41098414</v>
      </c>
    </row>
    <row r="63" spans="1:35" ht="20.100000000000001" customHeight="1" x14ac:dyDescent="0.25">
      <c r="A63" s="36" t="s">
        <v>181</v>
      </c>
      <c r="B63" s="11" t="s">
        <v>99</v>
      </c>
      <c r="C63" s="20">
        <v>35952890849.447922</v>
      </c>
      <c r="D63" s="21">
        <v>44073886687.232544</v>
      </c>
      <c r="E63" s="21">
        <v>48152993004.286789</v>
      </c>
      <c r="F63" s="21">
        <v>48193458082.838852</v>
      </c>
      <c r="G63" s="21">
        <v>53864484468.228737</v>
      </c>
      <c r="H63" s="21">
        <v>58361928552.026588</v>
      </c>
      <c r="I63" s="21">
        <v>60595109805.050987</v>
      </c>
      <c r="J63" s="21">
        <v>61198323068.97467</v>
      </c>
      <c r="K63" s="21">
        <v>63968906782.073654</v>
      </c>
      <c r="L63" s="22">
        <v>67103263863.394295</v>
      </c>
      <c r="M63" s="23">
        <v>54146524516.355499</v>
      </c>
      <c r="N63" s="24">
        <v>14.58779</v>
      </c>
      <c r="O63" s="24">
        <v>13.615769999999999</v>
      </c>
      <c r="P63" s="24">
        <v>15.44017</v>
      </c>
      <c r="Q63" s="24">
        <v>15.151899999999999</v>
      </c>
      <c r="R63" s="24">
        <v>14.24</v>
      </c>
      <c r="S63" s="24">
        <v>13.96401</v>
      </c>
      <c r="T63" s="24">
        <v>15.89162</v>
      </c>
      <c r="U63" s="24">
        <v>15.82288</v>
      </c>
      <c r="V63" s="24" t="s">
        <v>450</v>
      </c>
      <c r="W63" s="24" t="s">
        <v>450</v>
      </c>
      <c r="X63" s="27">
        <f t="shared" si="4"/>
        <v>0.1458779</v>
      </c>
      <c r="Y63" s="24">
        <f t="shared" si="5"/>
        <v>0.13615769999999999</v>
      </c>
      <c r="Z63" s="24">
        <f t="shared" si="6"/>
        <v>0.1544017</v>
      </c>
      <c r="AA63" s="24">
        <f t="shared" si="7"/>
        <v>0.15151899999999999</v>
      </c>
      <c r="AB63" s="24">
        <f t="shared" si="8"/>
        <v>0.1424</v>
      </c>
      <c r="AC63" s="24">
        <f t="shared" si="9"/>
        <v>0.13964009999999999</v>
      </c>
      <c r="AD63" s="24">
        <f t="shared" si="10"/>
        <v>0.15891620000000001</v>
      </c>
      <c r="AE63" s="24">
        <f t="shared" si="11"/>
        <v>0.1582288</v>
      </c>
      <c r="AF63" s="24" t="str">
        <f t="shared" si="12"/>
        <v/>
      </c>
      <c r="AG63" s="24" t="str">
        <f t="shared" si="13"/>
        <v/>
      </c>
      <c r="AH63" s="102">
        <f t="shared" si="14"/>
        <v>0.148392675</v>
      </c>
      <c r="AI63" s="103">
        <f t="shared" si="15"/>
        <v>8034947614.9350739</v>
      </c>
    </row>
    <row r="64" spans="1:35" ht="20.100000000000001" customHeight="1" x14ac:dyDescent="0.25">
      <c r="A64" s="36" t="s">
        <v>27</v>
      </c>
      <c r="B64" s="11" t="s">
        <v>2</v>
      </c>
      <c r="C64" s="20">
        <v>46802044000</v>
      </c>
      <c r="D64" s="21">
        <v>51007777000.000008</v>
      </c>
      <c r="E64" s="21">
        <v>61762635000.000008</v>
      </c>
      <c r="F64" s="21">
        <v>62519686000</v>
      </c>
      <c r="G64" s="21">
        <v>69555367000</v>
      </c>
      <c r="H64" s="21">
        <v>79276664000</v>
      </c>
      <c r="I64" s="21">
        <v>87924544000</v>
      </c>
      <c r="J64" s="21">
        <v>94776170000</v>
      </c>
      <c r="K64" s="21">
        <v>100917372000</v>
      </c>
      <c r="L64" s="22">
        <v>100871770000</v>
      </c>
      <c r="M64" s="23">
        <v>75541402900</v>
      </c>
      <c r="N64" s="24" t="s">
        <v>450</v>
      </c>
      <c r="O64" s="24" t="s">
        <v>450</v>
      </c>
      <c r="P64" s="24" t="s">
        <v>450</v>
      </c>
      <c r="Q64" s="24" t="s">
        <v>450</v>
      </c>
      <c r="R64" s="24" t="s">
        <v>450</v>
      </c>
      <c r="S64" s="24" t="s">
        <v>450</v>
      </c>
      <c r="T64" s="24" t="s">
        <v>450</v>
      </c>
      <c r="U64" s="24" t="s">
        <v>450</v>
      </c>
      <c r="V64" s="24" t="s">
        <v>450</v>
      </c>
      <c r="W64" s="24" t="s">
        <v>450</v>
      </c>
      <c r="X64" s="27" t="str">
        <f t="shared" si="4"/>
        <v/>
      </c>
      <c r="Y64" s="24" t="str">
        <f t="shared" si="5"/>
        <v/>
      </c>
      <c r="Z64" s="24" t="str">
        <f t="shared" si="6"/>
        <v/>
      </c>
      <c r="AA64" s="24" t="str">
        <f t="shared" si="7"/>
        <v/>
      </c>
      <c r="AB64" s="24" t="str">
        <f t="shared" si="8"/>
        <v/>
      </c>
      <c r="AC64" s="24" t="str">
        <f t="shared" si="9"/>
        <v/>
      </c>
      <c r="AD64" s="24" t="str">
        <f t="shared" si="10"/>
        <v/>
      </c>
      <c r="AE64" s="24" t="str">
        <f t="shared" si="11"/>
        <v/>
      </c>
      <c r="AF64" s="24" t="str">
        <f t="shared" si="12"/>
        <v/>
      </c>
      <c r="AG64" s="24" t="str">
        <f t="shared" si="13"/>
        <v/>
      </c>
      <c r="AH64" s="102" t="str">
        <f t="shared" si="14"/>
        <v/>
      </c>
      <c r="AI64" s="103" t="str">
        <f t="shared" si="15"/>
        <v/>
      </c>
    </row>
    <row r="65" spans="1:35" ht="20.100000000000001" customHeight="1" x14ac:dyDescent="0.25">
      <c r="A65" s="36" t="s">
        <v>234</v>
      </c>
      <c r="B65" s="11" t="s">
        <v>395</v>
      </c>
      <c r="C65" s="20">
        <v>107484034870.97391</v>
      </c>
      <c r="D65" s="21">
        <v>130478960092.49852</v>
      </c>
      <c r="E65" s="21">
        <v>162818181818.18182</v>
      </c>
      <c r="F65" s="21">
        <v>188982374700.80511</v>
      </c>
      <c r="G65" s="21">
        <v>218888324504.7529</v>
      </c>
      <c r="H65" s="21">
        <v>236001858960.01514</v>
      </c>
      <c r="I65" s="21">
        <v>276353323880.22351</v>
      </c>
      <c r="J65" s="21">
        <v>286011230726.27429</v>
      </c>
      <c r="K65" s="21">
        <v>301498960051.63879</v>
      </c>
      <c r="L65" s="22">
        <v>330778550716.74585</v>
      </c>
      <c r="M65" s="23">
        <v>223929580032.21094</v>
      </c>
      <c r="N65" s="24">
        <v>32.763669999999998</v>
      </c>
      <c r="O65" s="24">
        <v>29.335229999999999</v>
      </c>
      <c r="P65" s="24">
        <v>30.318200000000001</v>
      </c>
      <c r="Q65" s="24">
        <v>30.07713</v>
      </c>
      <c r="R65" s="24">
        <v>28.860250000000001</v>
      </c>
      <c r="S65" s="24">
        <v>29.18993</v>
      </c>
      <c r="T65" s="24">
        <v>29.002960000000002</v>
      </c>
      <c r="U65" s="24" t="s">
        <v>450</v>
      </c>
      <c r="V65" s="24" t="s">
        <v>450</v>
      </c>
      <c r="W65" s="24" t="s">
        <v>450</v>
      </c>
      <c r="X65" s="27">
        <f t="shared" si="4"/>
        <v>0.3276367</v>
      </c>
      <c r="Y65" s="24">
        <f t="shared" si="5"/>
        <v>0.29335230000000001</v>
      </c>
      <c r="Z65" s="24">
        <f t="shared" si="6"/>
        <v>0.30318200000000001</v>
      </c>
      <c r="AA65" s="24">
        <f t="shared" si="7"/>
        <v>0.30077130000000002</v>
      </c>
      <c r="AB65" s="24">
        <f t="shared" si="8"/>
        <v>0.28860249999999998</v>
      </c>
      <c r="AC65" s="24">
        <f t="shared" si="9"/>
        <v>0.29189930000000003</v>
      </c>
      <c r="AD65" s="24">
        <f t="shared" si="10"/>
        <v>0.2900296</v>
      </c>
      <c r="AE65" s="24" t="str">
        <f t="shared" si="11"/>
        <v/>
      </c>
      <c r="AF65" s="24" t="str">
        <f t="shared" si="12"/>
        <v/>
      </c>
      <c r="AG65" s="24" t="str">
        <f t="shared" si="13"/>
        <v/>
      </c>
      <c r="AH65" s="102">
        <f t="shared" si="14"/>
        <v>0.29935338571428577</v>
      </c>
      <c r="AI65" s="103">
        <f t="shared" si="15"/>
        <v>67034077944.220467</v>
      </c>
    </row>
    <row r="66" spans="1:35" ht="20.100000000000001" customHeight="1" x14ac:dyDescent="0.25">
      <c r="A66" s="36" t="s">
        <v>260</v>
      </c>
      <c r="B66" s="11" t="s">
        <v>406</v>
      </c>
      <c r="C66" s="20">
        <v>18550700000</v>
      </c>
      <c r="D66" s="21">
        <v>20104900000</v>
      </c>
      <c r="E66" s="21">
        <v>21431000000</v>
      </c>
      <c r="F66" s="21">
        <v>20661000000</v>
      </c>
      <c r="G66" s="21">
        <v>21418300000</v>
      </c>
      <c r="H66" s="21">
        <v>23139000000</v>
      </c>
      <c r="I66" s="21">
        <v>23813600000</v>
      </c>
      <c r="J66" s="21">
        <v>24350900000.000004</v>
      </c>
      <c r="K66" s="21">
        <v>25054200000</v>
      </c>
      <c r="L66" s="22">
        <v>25850200000.000004</v>
      </c>
      <c r="M66" s="23">
        <v>22437380000</v>
      </c>
      <c r="N66" s="24">
        <v>19.431609999999999</v>
      </c>
      <c r="O66" s="24">
        <v>17.381830000000001</v>
      </c>
      <c r="P66" s="24">
        <v>19.09524</v>
      </c>
      <c r="Q66" s="24">
        <v>22.025069999999999</v>
      </c>
      <c r="R66" s="24">
        <v>20.797170000000001</v>
      </c>
      <c r="S66" s="24">
        <v>21.8186</v>
      </c>
      <c r="T66" s="24">
        <v>20.56766</v>
      </c>
      <c r="U66" s="24">
        <v>20.767199999999999</v>
      </c>
      <c r="V66" s="24" t="s">
        <v>450</v>
      </c>
      <c r="W66" s="24" t="s">
        <v>450</v>
      </c>
      <c r="X66" s="27">
        <f t="shared" si="4"/>
        <v>0.19431609999999999</v>
      </c>
      <c r="Y66" s="24">
        <f t="shared" si="5"/>
        <v>0.17381830000000001</v>
      </c>
      <c r="Z66" s="24">
        <f t="shared" si="6"/>
        <v>0.19095239999999999</v>
      </c>
      <c r="AA66" s="24">
        <f t="shared" si="7"/>
        <v>0.22025069999999999</v>
      </c>
      <c r="AB66" s="24">
        <f t="shared" si="8"/>
        <v>0.20797170000000001</v>
      </c>
      <c r="AC66" s="24">
        <f t="shared" si="9"/>
        <v>0.21818599999999999</v>
      </c>
      <c r="AD66" s="24">
        <f t="shared" si="10"/>
        <v>0.20567659999999999</v>
      </c>
      <c r="AE66" s="24">
        <f t="shared" si="11"/>
        <v>0.207672</v>
      </c>
      <c r="AF66" s="24" t="str">
        <f t="shared" si="12"/>
        <v/>
      </c>
      <c r="AG66" s="24" t="str">
        <f t="shared" si="13"/>
        <v/>
      </c>
      <c r="AH66" s="102">
        <f t="shared" si="14"/>
        <v>0.20235547500000001</v>
      </c>
      <c r="AI66" s="103">
        <f t="shared" si="15"/>
        <v>4540326687.6555004</v>
      </c>
    </row>
    <row r="67" spans="1:35" ht="20.100000000000001" customHeight="1" x14ac:dyDescent="0.25">
      <c r="A67" s="36" t="s">
        <v>53</v>
      </c>
      <c r="B67" s="11" t="s">
        <v>16</v>
      </c>
      <c r="C67" s="20">
        <v>9144693758.2103786</v>
      </c>
      <c r="D67" s="21">
        <v>10776721748.095219</v>
      </c>
      <c r="E67" s="21">
        <v>16021701871.773291</v>
      </c>
      <c r="F67" s="21">
        <v>10219467607.382933</v>
      </c>
      <c r="G67" s="21">
        <v>12709498548.489027</v>
      </c>
      <c r="H67" s="21">
        <v>17229758159.783039</v>
      </c>
      <c r="I67" s="21">
        <v>18011041667.13187</v>
      </c>
      <c r="J67" s="21">
        <v>17135584684.640919</v>
      </c>
      <c r="K67" s="21">
        <v>15529729676.688612</v>
      </c>
      <c r="L67" s="22">
        <v>9397792253.2692986</v>
      </c>
      <c r="M67" s="23">
        <v>13617598997.546459</v>
      </c>
      <c r="N67" s="24" t="s">
        <v>450</v>
      </c>
      <c r="O67" s="24">
        <v>4.0616079999999997</v>
      </c>
      <c r="P67" s="24">
        <v>4.9932800000000004</v>
      </c>
      <c r="Q67" s="24">
        <v>6.9725320000000002</v>
      </c>
      <c r="R67" s="24" t="s">
        <v>450</v>
      </c>
      <c r="S67" s="24" t="s">
        <v>450</v>
      </c>
      <c r="T67" s="24" t="s">
        <v>450</v>
      </c>
      <c r="U67" s="24" t="s">
        <v>450</v>
      </c>
      <c r="V67" s="24" t="s">
        <v>450</v>
      </c>
      <c r="W67" s="24" t="s">
        <v>450</v>
      </c>
      <c r="X67" s="27" t="str">
        <f t="shared" si="4"/>
        <v/>
      </c>
      <c r="Y67" s="24">
        <f t="shared" si="5"/>
        <v>4.0616079999999999E-2</v>
      </c>
      <c r="Z67" s="24">
        <f t="shared" si="6"/>
        <v>4.9932800000000006E-2</v>
      </c>
      <c r="AA67" s="24">
        <f t="shared" si="7"/>
        <v>6.9725320000000007E-2</v>
      </c>
      <c r="AB67" s="24" t="str">
        <f t="shared" si="8"/>
        <v/>
      </c>
      <c r="AC67" s="24" t="str">
        <f t="shared" si="9"/>
        <v/>
      </c>
      <c r="AD67" s="24" t="str">
        <f t="shared" si="10"/>
        <v/>
      </c>
      <c r="AE67" s="24" t="str">
        <f t="shared" si="11"/>
        <v/>
      </c>
      <c r="AF67" s="24" t="str">
        <f t="shared" si="12"/>
        <v/>
      </c>
      <c r="AG67" s="24" t="str">
        <f t="shared" si="13"/>
        <v/>
      </c>
      <c r="AH67" s="102">
        <f t="shared" si="14"/>
        <v>5.3424733333333335E-2</v>
      </c>
      <c r="AI67" s="103">
        <f t="shared" si="15"/>
        <v>727516595.08418691</v>
      </c>
    </row>
    <row r="68" spans="1:35" ht="20.100000000000001" customHeight="1" x14ac:dyDescent="0.25">
      <c r="A68" s="36" t="s">
        <v>204</v>
      </c>
      <c r="B68" s="11" t="s">
        <v>182</v>
      </c>
      <c r="C68" s="20">
        <v>1211161879.6747968</v>
      </c>
      <c r="D68" s="21">
        <v>1317974491.0569105</v>
      </c>
      <c r="E68" s="21">
        <v>1380188800</v>
      </c>
      <c r="F68" s="21">
        <v>1856695551.2195122</v>
      </c>
      <c r="G68" s="21">
        <v>2117039512.195122</v>
      </c>
      <c r="H68" s="21">
        <v>2607739837.3983741</v>
      </c>
      <c r="I68" s="21" t="s">
        <v>450</v>
      </c>
      <c r="J68" s="21" t="s">
        <v>450</v>
      </c>
      <c r="K68" s="21" t="s">
        <v>450</v>
      </c>
      <c r="L68" s="22" t="s">
        <v>450</v>
      </c>
      <c r="M68" s="23">
        <v>1748466678.590786</v>
      </c>
      <c r="N68" s="24" t="s">
        <v>450</v>
      </c>
      <c r="O68" s="24" t="s">
        <v>450</v>
      </c>
      <c r="P68" s="24" t="s">
        <v>450</v>
      </c>
      <c r="Q68" s="24" t="s">
        <v>450</v>
      </c>
      <c r="R68" s="24" t="s">
        <v>450</v>
      </c>
      <c r="S68" s="24" t="s">
        <v>450</v>
      </c>
      <c r="T68" s="24" t="s">
        <v>450</v>
      </c>
      <c r="U68" s="24" t="s">
        <v>450</v>
      </c>
      <c r="V68" s="24" t="s">
        <v>450</v>
      </c>
      <c r="W68" s="24" t="s">
        <v>450</v>
      </c>
      <c r="X68" s="27" t="str">
        <f t="shared" si="4"/>
        <v/>
      </c>
      <c r="Y68" s="24" t="str">
        <f t="shared" si="5"/>
        <v/>
      </c>
      <c r="Z68" s="24" t="str">
        <f t="shared" si="6"/>
        <v/>
      </c>
      <c r="AA68" s="24" t="str">
        <f t="shared" si="7"/>
        <v/>
      </c>
      <c r="AB68" s="24" t="str">
        <f t="shared" si="8"/>
        <v/>
      </c>
      <c r="AC68" s="24" t="str">
        <f t="shared" si="9"/>
        <v/>
      </c>
      <c r="AD68" s="24" t="str">
        <f t="shared" si="10"/>
        <v/>
      </c>
      <c r="AE68" s="24" t="str">
        <f t="shared" si="11"/>
        <v/>
      </c>
      <c r="AF68" s="24" t="str">
        <f t="shared" si="12"/>
        <v/>
      </c>
      <c r="AG68" s="24" t="str">
        <f t="shared" si="13"/>
        <v/>
      </c>
      <c r="AH68" s="102" t="str">
        <f t="shared" si="14"/>
        <v/>
      </c>
      <c r="AI68" s="103" t="str">
        <f t="shared" si="15"/>
        <v/>
      </c>
    </row>
    <row r="69" spans="1:35" ht="20.100000000000001" customHeight="1" x14ac:dyDescent="0.25">
      <c r="A69" s="36" t="s">
        <v>132</v>
      </c>
      <c r="B69" s="11" t="s">
        <v>34</v>
      </c>
      <c r="C69" s="20">
        <v>16963630661.146656</v>
      </c>
      <c r="D69" s="21">
        <v>22237065425.677525</v>
      </c>
      <c r="E69" s="21">
        <v>24194038377.032372</v>
      </c>
      <c r="F69" s="21">
        <v>19652486801.889416</v>
      </c>
      <c r="G69" s="21">
        <v>19494662251.655628</v>
      </c>
      <c r="H69" s="21">
        <v>23168793438.976925</v>
      </c>
      <c r="I69" s="21">
        <v>23135266649.13253</v>
      </c>
      <c r="J69" s="21">
        <v>25246787741.95166</v>
      </c>
      <c r="K69" s="21">
        <v>26485161115.944584</v>
      </c>
      <c r="L69" s="22">
        <v>22691482754.796497</v>
      </c>
      <c r="M69" s="23">
        <v>22326937521.820381</v>
      </c>
      <c r="N69" s="24">
        <v>1.700534</v>
      </c>
      <c r="O69" s="24">
        <v>1.680639</v>
      </c>
      <c r="P69" s="24">
        <v>1.9648730000000001</v>
      </c>
      <c r="Q69" s="24">
        <v>2.3431489999999999</v>
      </c>
      <c r="R69" s="24">
        <v>2.2057020000000001</v>
      </c>
      <c r="S69" s="24">
        <v>2.008499</v>
      </c>
      <c r="T69" s="24">
        <v>1.963276</v>
      </c>
      <c r="U69" s="24">
        <v>1.97679</v>
      </c>
      <c r="V69" s="24" t="s">
        <v>450</v>
      </c>
      <c r="W69" s="24" t="s">
        <v>450</v>
      </c>
      <c r="X69" s="27">
        <f t="shared" si="4"/>
        <v>1.7005340000000001E-2</v>
      </c>
      <c r="Y69" s="24">
        <f t="shared" si="5"/>
        <v>1.6806390000000001E-2</v>
      </c>
      <c r="Z69" s="24">
        <f t="shared" si="6"/>
        <v>1.964873E-2</v>
      </c>
      <c r="AA69" s="24">
        <f t="shared" si="7"/>
        <v>2.3431489999999999E-2</v>
      </c>
      <c r="AB69" s="24">
        <f t="shared" si="8"/>
        <v>2.205702E-2</v>
      </c>
      <c r="AC69" s="24">
        <f t="shared" si="9"/>
        <v>2.008499E-2</v>
      </c>
      <c r="AD69" s="24">
        <f t="shared" si="10"/>
        <v>1.9632759999999999E-2</v>
      </c>
      <c r="AE69" s="24">
        <f t="shared" si="11"/>
        <v>1.9767900000000001E-2</v>
      </c>
      <c r="AF69" s="24" t="str">
        <f t="shared" si="12"/>
        <v/>
      </c>
      <c r="AG69" s="24" t="str">
        <f t="shared" si="13"/>
        <v/>
      </c>
      <c r="AH69" s="102">
        <f t="shared" si="14"/>
        <v>1.98043275E-2</v>
      </c>
      <c r="AI69" s="103">
        <f t="shared" si="15"/>
        <v>442169982.75416923</v>
      </c>
    </row>
    <row r="70" spans="1:35" ht="20.100000000000001" customHeight="1" x14ac:dyDescent="0.25">
      <c r="A70" s="36" t="s">
        <v>30</v>
      </c>
      <c r="B70" s="11" t="s">
        <v>314</v>
      </c>
      <c r="C70" s="20">
        <v>15280861834.602404</v>
      </c>
      <c r="D70" s="21">
        <v>19707616772.799637</v>
      </c>
      <c r="E70" s="21">
        <v>27066912635.222847</v>
      </c>
      <c r="F70" s="21">
        <v>32437389116.038013</v>
      </c>
      <c r="G70" s="21">
        <v>29933790334.341785</v>
      </c>
      <c r="H70" s="21">
        <v>31952763089.330025</v>
      </c>
      <c r="I70" s="21">
        <v>43310721414.082886</v>
      </c>
      <c r="J70" s="21">
        <v>47648211133.218285</v>
      </c>
      <c r="K70" s="21">
        <v>55612228233.51786</v>
      </c>
      <c r="L70" s="22">
        <v>61537143095.387413</v>
      </c>
      <c r="M70" s="23">
        <v>36448763765.854111</v>
      </c>
      <c r="N70" s="24">
        <v>9.5158269999999998</v>
      </c>
      <c r="O70" s="24">
        <v>7.6931940000000001</v>
      </c>
      <c r="P70" s="24">
        <v>12.87806</v>
      </c>
      <c r="Q70" s="24">
        <v>12.153119999999999</v>
      </c>
      <c r="R70" s="24">
        <v>12.5032</v>
      </c>
      <c r="S70" s="24">
        <v>10.583930000000001</v>
      </c>
      <c r="T70" s="24" t="s">
        <v>450</v>
      </c>
      <c r="U70" s="24" t="s">
        <v>450</v>
      </c>
      <c r="V70" s="24" t="s">
        <v>450</v>
      </c>
      <c r="W70" s="24" t="s">
        <v>450</v>
      </c>
      <c r="X70" s="27">
        <f t="shared" si="4"/>
        <v>9.5158270000000003E-2</v>
      </c>
      <c r="Y70" s="24">
        <f t="shared" si="5"/>
        <v>7.6931940000000004E-2</v>
      </c>
      <c r="Z70" s="24">
        <f t="shared" si="6"/>
        <v>0.1287806</v>
      </c>
      <c r="AA70" s="24">
        <f t="shared" si="7"/>
        <v>0.12153119999999999</v>
      </c>
      <c r="AB70" s="24">
        <f t="shared" si="8"/>
        <v>0.125032</v>
      </c>
      <c r="AC70" s="24">
        <f t="shared" si="9"/>
        <v>0.10583930000000001</v>
      </c>
      <c r="AD70" s="24" t="str">
        <f t="shared" si="10"/>
        <v/>
      </c>
      <c r="AE70" s="24" t="str">
        <f t="shared" si="11"/>
        <v/>
      </c>
      <c r="AF70" s="24" t="str">
        <f t="shared" si="12"/>
        <v/>
      </c>
      <c r="AG70" s="24" t="str">
        <f t="shared" si="13"/>
        <v/>
      </c>
      <c r="AH70" s="102">
        <f t="shared" si="14"/>
        <v>0.10887888499999999</v>
      </c>
      <c r="AI70" s="103">
        <f t="shared" si="15"/>
        <v>3968500758.4545965</v>
      </c>
    </row>
    <row r="71" spans="1:35" ht="20.100000000000001" customHeight="1" x14ac:dyDescent="0.25">
      <c r="A71" s="36" t="s">
        <v>383</v>
      </c>
      <c r="B71" s="11" t="s">
        <v>307</v>
      </c>
      <c r="C71" s="20">
        <v>1970142377.9150686</v>
      </c>
      <c r="D71" s="21">
        <v>2278229533.0509558</v>
      </c>
      <c r="E71" s="21">
        <v>2413237402.1480341</v>
      </c>
      <c r="F71" s="21">
        <v>2257097731.5501862</v>
      </c>
      <c r="G71" s="21">
        <v>2301178416.0061874</v>
      </c>
      <c r="H71" s="21">
        <v>2468748767.9772048</v>
      </c>
      <c r="I71" s="21">
        <v>2356505419.097549</v>
      </c>
      <c r="J71" s="21">
        <v>2613458942.4813943</v>
      </c>
      <c r="K71" s="21" t="s">
        <v>450</v>
      </c>
      <c r="L71" s="22" t="s">
        <v>450</v>
      </c>
      <c r="M71" s="23">
        <v>2332324823.7783227</v>
      </c>
      <c r="N71" s="24" t="s">
        <v>450</v>
      </c>
      <c r="O71" s="24" t="s">
        <v>450</v>
      </c>
      <c r="P71" s="24" t="s">
        <v>450</v>
      </c>
      <c r="Q71" s="24" t="s">
        <v>450</v>
      </c>
      <c r="R71" s="24" t="s">
        <v>450</v>
      </c>
      <c r="S71" s="24" t="s">
        <v>450</v>
      </c>
      <c r="T71" s="24" t="s">
        <v>450</v>
      </c>
      <c r="U71" s="24" t="s">
        <v>450</v>
      </c>
      <c r="V71" s="24" t="s">
        <v>450</v>
      </c>
      <c r="W71" s="24" t="s">
        <v>450</v>
      </c>
      <c r="X71" s="27" t="str">
        <f t="shared" si="4"/>
        <v/>
      </c>
      <c r="Y71" s="24" t="str">
        <f t="shared" si="5"/>
        <v/>
      </c>
      <c r="Z71" s="24" t="str">
        <f t="shared" si="6"/>
        <v/>
      </c>
      <c r="AA71" s="24" t="str">
        <f t="shared" si="7"/>
        <v/>
      </c>
      <c r="AB71" s="24" t="str">
        <f t="shared" si="8"/>
        <v/>
      </c>
      <c r="AC71" s="24" t="str">
        <f t="shared" si="9"/>
        <v/>
      </c>
      <c r="AD71" s="24" t="str">
        <f t="shared" si="10"/>
        <v/>
      </c>
      <c r="AE71" s="24" t="str">
        <f t="shared" si="11"/>
        <v/>
      </c>
      <c r="AF71" s="24" t="str">
        <f t="shared" si="12"/>
        <v/>
      </c>
      <c r="AG71" s="24" t="str">
        <f t="shared" si="13"/>
        <v/>
      </c>
      <c r="AH71" s="102" t="str">
        <f t="shared" si="14"/>
        <v/>
      </c>
      <c r="AI71" s="103" t="str">
        <f t="shared" si="15"/>
        <v/>
      </c>
    </row>
    <row r="72" spans="1:35" ht="20.100000000000001" customHeight="1" x14ac:dyDescent="0.25">
      <c r="A72" s="36" t="s">
        <v>85</v>
      </c>
      <c r="B72" s="11" t="s">
        <v>362</v>
      </c>
      <c r="C72" s="20">
        <v>3102741451.0166359</v>
      </c>
      <c r="D72" s="21">
        <v>3405050611.687263</v>
      </c>
      <c r="E72" s="21">
        <v>3523185919.5582609</v>
      </c>
      <c r="F72" s="21">
        <v>2870624635.6803193</v>
      </c>
      <c r="G72" s="21">
        <v>3140508835.9484968</v>
      </c>
      <c r="H72" s="21">
        <v>3774537140.3078299</v>
      </c>
      <c r="I72" s="21">
        <v>3977652382.8146825</v>
      </c>
      <c r="J72" s="21">
        <v>4196263712.3927441</v>
      </c>
      <c r="K72" s="21">
        <v>4531870926.7207117</v>
      </c>
      <c r="L72" s="22">
        <v>4386008744.5346651</v>
      </c>
      <c r="M72" s="23">
        <v>3690844436.0661612</v>
      </c>
      <c r="N72" s="24">
        <v>26.3034</v>
      </c>
      <c r="O72" s="24" t="s">
        <v>450</v>
      </c>
      <c r="P72" s="24" t="s">
        <v>450</v>
      </c>
      <c r="Q72" s="24" t="s">
        <v>450</v>
      </c>
      <c r="R72" s="24" t="s">
        <v>450</v>
      </c>
      <c r="S72" s="24" t="s">
        <v>450</v>
      </c>
      <c r="T72" s="24" t="s">
        <v>450</v>
      </c>
      <c r="U72" s="24" t="s">
        <v>450</v>
      </c>
      <c r="V72" s="24" t="s">
        <v>450</v>
      </c>
      <c r="W72" s="24" t="s">
        <v>450</v>
      </c>
      <c r="X72" s="27">
        <f t="shared" si="4"/>
        <v>0.26303399999999999</v>
      </c>
      <c r="Y72" s="24" t="str">
        <f t="shared" si="5"/>
        <v/>
      </c>
      <c r="Z72" s="24" t="str">
        <f t="shared" si="6"/>
        <v/>
      </c>
      <c r="AA72" s="24" t="str">
        <f t="shared" si="7"/>
        <v/>
      </c>
      <c r="AB72" s="24" t="str">
        <f t="shared" si="8"/>
        <v/>
      </c>
      <c r="AC72" s="24" t="str">
        <f t="shared" si="9"/>
        <v/>
      </c>
      <c r="AD72" s="24" t="str">
        <f t="shared" si="10"/>
        <v/>
      </c>
      <c r="AE72" s="24" t="str">
        <f t="shared" si="11"/>
        <v/>
      </c>
      <c r="AF72" s="24" t="str">
        <f t="shared" si="12"/>
        <v/>
      </c>
      <c r="AG72" s="24" t="str">
        <f t="shared" si="13"/>
        <v/>
      </c>
      <c r="AH72" s="102">
        <f t="shared" si="14"/>
        <v>0.26303399999999999</v>
      </c>
      <c r="AI72" s="103">
        <f t="shared" si="15"/>
        <v>970817575.39622664</v>
      </c>
    </row>
    <row r="73" spans="1:35" ht="20.100000000000001" customHeight="1" x14ac:dyDescent="0.25">
      <c r="A73" s="36" t="s">
        <v>117</v>
      </c>
      <c r="B73" s="11" t="s">
        <v>355</v>
      </c>
      <c r="C73" s="20">
        <v>216552502822.73239</v>
      </c>
      <c r="D73" s="21">
        <v>255384615384.61539</v>
      </c>
      <c r="E73" s="21">
        <v>283742493042.33191</v>
      </c>
      <c r="F73" s="21">
        <v>251499027507.64102</v>
      </c>
      <c r="G73" s="21">
        <v>247814569536.42383</v>
      </c>
      <c r="H73" s="21">
        <v>273657214345.28772</v>
      </c>
      <c r="I73" s="21">
        <v>256706466091.08923</v>
      </c>
      <c r="J73" s="21">
        <v>269980111642.89841</v>
      </c>
      <c r="K73" s="21">
        <v>272335981538.93732</v>
      </c>
      <c r="L73" s="22">
        <v>229810358212.26575</v>
      </c>
      <c r="M73" s="23">
        <v>255748334012.4223</v>
      </c>
      <c r="N73" s="24">
        <v>35.22831</v>
      </c>
      <c r="O73" s="24">
        <v>33.60042</v>
      </c>
      <c r="P73" s="24">
        <v>34.350140000000003</v>
      </c>
      <c r="Q73" s="24">
        <v>39.347839999999998</v>
      </c>
      <c r="R73" s="24">
        <v>39.588459999999998</v>
      </c>
      <c r="S73" s="24">
        <v>39.019860000000001</v>
      </c>
      <c r="T73" s="24">
        <v>40.107509999999998</v>
      </c>
      <c r="U73" s="24">
        <v>41.171349999999997</v>
      </c>
      <c r="V73" s="24">
        <v>41.724960000000003</v>
      </c>
      <c r="W73" s="24" t="s">
        <v>450</v>
      </c>
      <c r="X73" s="27">
        <f t="shared" si="4"/>
        <v>0.35228310000000002</v>
      </c>
      <c r="Y73" s="24">
        <f t="shared" si="5"/>
        <v>0.33600419999999998</v>
      </c>
      <c r="Z73" s="24">
        <f t="shared" si="6"/>
        <v>0.34350140000000001</v>
      </c>
      <c r="AA73" s="24">
        <f t="shared" si="7"/>
        <v>0.39347840000000001</v>
      </c>
      <c r="AB73" s="24">
        <f t="shared" si="8"/>
        <v>0.39588459999999998</v>
      </c>
      <c r="AC73" s="24">
        <f t="shared" si="9"/>
        <v>0.39019860000000001</v>
      </c>
      <c r="AD73" s="24">
        <f t="shared" si="10"/>
        <v>0.40107509999999996</v>
      </c>
      <c r="AE73" s="24">
        <f t="shared" si="11"/>
        <v>0.41171349999999995</v>
      </c>
      <c r="AF73" s="24">
        <f t="shared" si="12"/>
        <v>0.41724960000000005</v>
      </c>
      <c r="AG73" s="24" t="str">
        <f t="shared" si="13"/>
        <v/>
      </c>
      <c r="AH73" s="102">
        <f t="shared" si="14"/>
        <v>0.38237650000000001</v>
      </c>
      <c r="AI73" s="103">
        <f t="shared" si="15"/>
        <v>97792152840.500992</v>
      </c>
    </row>
    <row r="74" spans="1:35" ht="20.100000000000001" customHeight="1" x14ac:dyDescent="0.25">
      <c r="A74" s="36" t="s">
        <v>330</v>
      </c>
      <c r="B74" s="11" t="s">
        <v>403</v>
      </c>
      <c r="C74" s="20">
        <v>2325011918203.4878</v>
      </c>
      <c r="D74" s="21">
        <v>2663112510265.5352</v>
      </c>
      <c r="E74" s="21">
        <v>2923465651091.2554</v>
      </c>
      <c r="F74" s="21">
        <v>2693827452070.0195</v>
      </c>
      <c r="G74" s="21">
        <v>2646994701986.7549</v>
      </c>
      <c r="H74" s="21">
        <v>2862502085070.8921</v>
      </c>
      <c r="I74" s="21">
        <v>2681416108537.3901</v>
      </c>
      <c r="J74" s="21">
        <v>2808511203185.3896</v>
      </c>
      <c r="K74" s="21">
        <v>2829192039171.8403</v>
      </c>
      <c r="L74" s="22">
        <v>2421682377730.9526</v>
      </c>
      <c r="M74" s="23">
        <v>2685571604731.3521</v>
      </c>
      <c r="N74" s="24">
        <v>44.955460000000002</v>
      </c>
      <c r="O74" s="24">
        <v>44.48695</v>
      </c>
      <c r="P74" s="24">
        <v>45.039790000000004</v>
      </c>
      <c r="Q74" s="24">
        <v>48.346580000000003</v>
      </c>
      <c r="R74" s="24">
        <v>49.630249999999997</v>
      </c>
      <c r="S74" s="24">
        <v>47.968580000000003</v>
      </c>
      <c r="T74" s="24">
        <v>48.57761</v>
      </c>
      <c r="U74" s="24">
        <v>48.56521</v>
      </c>
      <c r="V74" s="24">
        <v>49.186950000000003</v>
      </c>
      <c r="W74" s="24" t="s">
        <v>450</v>
      </c>
      <c r="X74" s="27">
        <f t="shared" si="4"/>
        <v>0.44955460000000003</v>
      </c>
      <c r="Y74" s="24">
        <f t="shared" si="5"/>
        <v>0.44486950000000003</v>
      </c>
      <c r="Z74" s="24">
        <f t="shared" si="6"/>
        <v>0.45039790000000002</v>
      </c>
      <c r="AA74" s="24">
        <f t="shared" si="7"/>
        <v>0.48346580000000006</v>
      </c>
      <c r="AB74" s="24">
        <f t="shared" si="8"/>
        <v>0.49630249999999998</v>
      </c>
      <c r="AC74" s="24">
        <f t="shared" si="9"/>
        <v>0.47968580000000005</v>
      </c>
      <c r="AD74" s="24">
        <f t="shared" si="10"/>
        <v>0.48577609999999999</v>
      </c>
      <c r="AE74" s="24">
        <f t="shared" si="11"/>
        <v>0.48565210000000003</v>
      </c>
      <c r="AF74" s="24">
        <f t="shared" si="12"/>
        <v>0.49186950000000002</v>
      </c>
      <c r="AG74" s="24" t="str">
        <f t="shared" si="13"/>
        <v/>
      </c>
      <c r="AH74" s="102">
        <f t="shared" si="14"/>
        <v>0.47417486666666669</v>
      </c>
      <c r="AI74" s="103">
        <f t="shared" si="15"/>
        <v>1273430557597.2749</v>
      </c>
    </row>
    <row r="75" spans="1:35" ht="20.100000000000001" customHeight="1" x14ac:dyDescent="0.25">
      <c r="A75" s="36" t="s">
        <v>284</v>
      </c>
      <c r="B75" s="11" t="s">
        <v>273</v>
      </c>
      <c r="C75" s="20">
        <v>10154041929.652142</v>
      </c>
      <c r="D75" s="21">
        <v>12438956756.445471</v>
      </c>
      <c r="E75" s="21">
        <v>15508574820.351612</v>
      </c>
      <c r="F75" s="21">
        <v>12065138272.753786</v>
      </c>
      <c r="G75" s="21">
        <v>14358584300.30064</v>
      </c>
      <c r="H75" s="21">
        <v>18186478119.958183</v>
      </c>
      <c r="I75" s="21">
        <v>17171447372.33342</v>
      </c>
      <c r="J75" s="21">
        <v>17590716232.491295</v>
      </c>
      <c r="K75" s="21">
        <v>18179717776.159702</v>
      </c>
      <c r="L75" s="22">
        <v>14339723934.672359</v>
      </c>
      <c r="M75" s="23">
        <v>14999337951.51186</v>
      </c>
      <c r="N75" s="24" t="s">
        <v>450</v>
      </c>
      <c r="O75" s="24" t="s">
        <v>450</v>
      </c>
      <c r="P75" s="24" t="s">
        <v>450</v>
      </c>
      <c r="Q75" s="24" t="s">
        <v>450</v>
      </c>
      <c r="R75" s="24" t="s">
        <v>450</v>
      </c>
      <c r="S75" s="24" t="s">
        <v>450</v>
      </c>
      <c r="T75" s="24" t="s">
        <v>450</v>
      </c>
      <c r="U75" s="24" t="s">
        <v>450</v>
      </c>
      <c r="V75" s="24" t="s">
        <v>450</v>
      </c>
      <c r="W75" s="24" t="s">
        <v>450</v>
      </c>
      <c r="X75" s="27" t="str">
        <f t="shared" si="4"/>
        <v/>
      </c>
      <c r="Y75" s="24" t="str">
        <f t="shared" si="5"/>
        <v/>
      </c>
      <c r="Z75" s="24" t="str">
        <f t="shared" si="6"/>
        <v/>
      </c>
      <c r="AA75" s="24" t="str">
        <f t="shared" si="7"/>
        <v/>
      </c>
      <c r="AB75" s="24" t="str">
        <f t="shared" si="8"/>
        <v/>
      </c>
      <c r="AC75" s="24" t="str">
        <f t="shared" si="9"/>
        <v/>
      </c>
      <c r="AD75" s="24" t="str">
        <f t="shared" si="10"/>
        <v/>
      </c>
      <c r="AE75" s="24" t="str">
        <f t="shared" si="11"/>
        <v/>
      </c>
      <c r="AF75" s="24" t="str">
        <f t="shared" si="12"/>
        <v/>
      </c>
      <c r="AG75" s="24" t="str">
        <f t="shared" si="13"/>
        <v/>
      </c>
      <c r="AH75" s="102" t="str">
        <f t="shared" si="14"/>
        <v/>
      </c>
      <c r="AI75" s="103" t="str">
        <f t="shared" si="15"/>
        <v/>
      </c>
    </row>
    <row r="76" spans="1:35" ht="20.100000000000001" customHeight="1" x14ac:dyDescent="0.25">
      <c r="A76" s="36" t="s">
        <v>229</v>
      </c>
      <c r="B76" s="11" t="s">
        <v>421</v>
      </c>
      <c r="C76" s="20">
        <v>655068695.95271099</v>
      </c>
      <c r="D76" s="21">
        <v>798870894.20827067</v>
      </c>
      <c r="E76" s="21">
        <v>965769128.17000413</v>
      </c>
      <c r="F76" s="21">
        <v>900639747.93952942</v>
      </c>
      <c r="G76" s="21">
        <v>952429030.41553617</v>
      </c>
      <c r="H76" s="21">
        <v>904256643.41598356</v>
      </c>
      <c r="I76" s="21">
        <v>912569686.78590024</v>
      </c>
      <c r="J76" s="21">
        <v>903779657.12432849</v>
      </c>
      <c r="K76" s="21">
        <v>850903179.26094818</v>
      </c>
      <c r="L76" s="22" t="s">
        <v>450</v>
      </c>
      <c r="M76" s="23">
        <v>871587407.03035688</v>
      </c>
      <c r="N76" s="24" t="s">
        <v>450</v>
      </c>
      <c r="O76" s="24" t="s">
        <v>450</v>
      </c>
      <c r="P76" s="24" t="s">
        <v>450</v>
      </c>
      <c r="Q76" s="24" t="s">
        <v>450</v>
      </c>
      <c r="R76" s="24" t="s">
        <v>450</v>
      </c>
      <c r="S76" s="24" t="s">
        <v>450</v>
      </c>
      <c r="T76" s="24" t="s">
        <v>450</v>
      </c>
      <c r="U76" s="24" t="s">
        <v>450</v>
      </c>
      <c r="V76" s="24" t="s">
        <v>450</v>
      </c>
      <c r="W76" s="24" t="s">
        <v>450</v>
      </c>
      <c r="X76" s="27" t="str">
        <f t="shared" si="4"/>
        <v/>
      </c>
      <c r="Y76" s="24" t="str">
        <f t="shared" si="5"/>
        <v/>
      </c>
      <c r="Z76" s="24" t="str">
        <f t="shared" si="6"/>
        <v/>
      </c>
      <c r="AA76" s="24" t="str">
        <f t="shared" si="7"/>
        <v/>
      </c>
      <c r="AB76" s="24" t="str">
        <f t="shared" si="8"/>
        <v/>
      </c>
      <c r="AC76" s="24" t="str">
        <f t="shared" si="9"/>
        <v/>
      </c>
      <c r="AD76" s="24" t="str">
        <f t="shared" si="10"/>
        <v/>
      </c>
      <c r="AE76" s="24" t="str">
        <f t="shared" si="11"/>
        <v/>
      </c>
      <c r="AF76" s="24" t="str">
        <f t="shared" si="12"/>
        <v/>
      </c>
      <c r="AG76" s="24" t="str">
        <f t="shared" si="13"/>
        <v/>
      </c>
      <c r="AH76" s="102" t="str">
        <f t="shared" ref="AH76:AH107" si="16">IF(SUM(X76:AG76)=0,"",(SUM(X76:AG76))/(COUNT(X76:AG76)))</f>
        <v/>
      </c>
      <c r="AI76" s="103" t="str">
        <f t="shared" ref="AI76:AI107" si="17">IF(AH76="","",AH76*M76)</f>
        <v/>
      </c>
    </row>
    <row r="77" spans="1:35" ht="20.100000000000001" customHeight="1" x14ac:dyDescent="0.25">
      <c r="A77" s="36" t="s">
        <v>177</v>
      </c>
      <c r="B77" s="11" t="s">
        <v>188</v>
      </c>
      <c r="C77" s="20">
        <v>7745406200.8537416</v>
      </c>
      <c r="D77" s="21">
        <v>10172869679.736605</v>
      </c>
      <c r="E77" s="21">
        <v>12795044472.7663</v>
      </c>
      <c r="F77" s="21">
        <v>10766809099.072134</v>
      </c>
      <c r="G77" s="21">
        <v>11638536890.534702</v>
      </c>
      <c r="H77" s="21">
        <v>14434619982.211679</v>
      </c>
      <c r="I77" s="21">
        <v>15846474595.773029</v>
      </c>
      <c r="J77" s="21">
        <v>16140047072.261631</v>
      </c>
      <c r="K77" s="21">
        <v>16509305827.717052</v>
      </c>
      <c r="L77" s="22">
        <v>13965385801.789101</v>
      </c>
      <c r="M77" s="23">
        <v>13001449962.271597</v>
      </c>
      <c r="N77" s="24">
        <v>20.305409999999998</v>
      </c>
      <c r="O77" s="24">
        <v>22.890730000000001</v>
      </c>
      <c r="P77" s="24">
        <v>29.120539999999998</v>
      </c>
      <c r="Q77" s="24">
        <v>30.94248</v>
      </c>
      <c r="R77" s="24">
        <v>26.353010000000001</v>
      </c>
      <c r="S77" s="24">
        <v>24.34646</v>
      </c>
      <c r="T77" s="24">
        <v>25.380929999999999</v>
      </c>
      <c r="U77" s="24" t="s">
        <v>450</v>
      </c>
      <c r="V77" s="24" t="s">
        <v>450</v>
      </c>
      <c r="W77" s="24" t="s">
        <v>450</v>
      </c>
      <c r="X77" s="27">
        <f t="shared" ref="X77:X140" si="18">IF(COUNT(N77)=1,N77/100,"")</f>
        <v>0.20305409999999999</v>
      </c>
      <c r="Y77" s="24">
        <f t="shared" ref="Y77:Y140" si="19">IF(COUNT(O77)=1,O77/100,"")</f>
        <v>0.22890730000000001</v>
      </c>
      <c r="Z77" s="24">
        <f t="shared" ref="Z77:Z140" si="20">IF(COUNT(P77)=1,P77/100,"")</f>
        <v>0.2912054</v>
      </c>
      <c r="AA77" s="24">
        <f t="shared" ref="AA77:AA140" si="21">IF(COUNT(Q77)=1,Q77/100,"")</f>
        <v>0.3094248</v>
      </c>
      <c r="AB77" s="24">
        <f t="shared" ref="AB77:AB140" si="22">IF(COUNT(R77)=1,R77/100,"")</f>
        <v>0.26353009999999999</v>
      </c>
      <c r="AC77" s="24">
        <f t="shared" ref="AC77:AC140" si="23">IF(COUNT(S77)=1,S77/100,"")</f>
        <v>0.2434646</v>
      </c>
      <c r="AD77" s="24">
        <f t="shared" ref="AD77:AD140" si="24">IF(COUNT(T77)=1,T77/100,"")</f>
        <v>0.25380930000000002</v>
      </c>
      <c r="AE77" s="24" t="str">
        <f t="shared" ref="AE77:AE140" si="25">IF(COUNT(U77)=1,U77/100,"")</f>
        <v/>
      </c>
      <c r="AF77" s="24" t="str">
        <f t="shared" ref="AF77:AF140" si="26">IF(COUNT(V77)=1,V77/100,"")</f>
        <v/>
      </c>
      <c r="AG77" s="24" t="str">
        <f t="shared" ref="AG77:AG140" si="27">IF(COUNT(W77)=1,W77/100,"")</f>
        <v/>
      </c>
      <c r="AH77" s="102">
        <f t="shared" si="16"/>
        <v>0.25619937142857147</v>
      </c>
      <c r="AI77" s="103">
        <f t="shared" si="17"/>
        <v>3330963307.9940071</v>
      </c>
    </row>
    <row r="78" spans="1:35" ht="20.100000000000001" customHeight="1" x14ac:dyDescent="0.25">
      <c r="A78" s="36" t="s">
        <v>5</v>
      </c>
      <c r="B78" s="11" t="s">
        <v>39</v>
      </c>
      <c r="C78" s="20">
        <v>3002446368084.3057</v>
      </c>
      <c r="D78" s="21">
        <v>3439953462907.1992</v>
      </c>
      <c r="E78" s="21">
        <v>3752365607148.0884</v>
      </c>
      <c r="F78" s="21">
        <v>3418005001389.2749</v>
      </c>
      <c r="G78" s="21">
        <v>3417298013245.0332</v>
      </c>
      <c r="H78" s="21">
        <v>3757464553794.8286</v>
      </c>
      <c r="I78" s="21">
        <v>3539615377794.5078</v>
      </c>
      <c r="J78" s="21">
        <v>3745317149399.1323</v>
      </c>
      <c r="K78" s="21">
        <v>3868291231823.7744</v>
      </c>
      <c r="L78" s="22">
        <v>3355772429854.7192</v>
      </c>
      <c r="M78" s="23">
        <v>3529652919544.0869</v>
      </c>
      <c r="N78" s="24">
        <v>29.219429999999999</v>
      </c>
      <c r="O78" s="24">
        <v>27.969860000000001</v>
      </c>
      <c r="P78" s="24">
        <v>28.230270000000001</v>
      </c>
      <c r="Q78" s="24">
        <v>30.994520000000001</v>
      </c>
      <c r="R78" s="24">
        <v>31.25609</v>
      </c>
      <c r="S78" s="24">
        <v>28.86157</v>
      </c>
      <c r="T78" s="24">
        <v>28.457820000000002</v>
      </c>
      <c r="U78" s="24">
        <v>28.666450000000001</v>
      </c>
      <c r="V78" s="24">
        <v>28.421420000000001</v>
      </c>
      <c r="W78" s="24" t="s">
        <v>450</v>
      </c>
      <c r="X78" s="27">
        <f t="shared" si="18"/>
        <v>0.29219430000000002</v>
      </c>
      <c r="Y78" s="24">
        <f t="shared" si="19"/>
        <v>0.27969860000000002</v>
      </c>
      <c r="Z78" s="24">
        <f t="shared" si="20"/>
        <v>0.28230270000000002</v>
      </c>
      <c r="AA78" s="24">
        <f t="shared" si="21"/>
        <v>0.30994520000000003</v>
      </c>
      <c r="AB78" s="24">
        <f t="shared" si="22"/>
        <v>0.31256090000000003</v>
      </c>
      <c r="AC78" s="24">
        <f t="shared" si="23"/>
        <v>0.28861570000000003</v>
      </c>
      <c r="AD78" s="24">
        <f t="shared" si="24"/>
        <v>0.2845782</v>
      </c>
      <c r="AE78" s="24">
        <f t="shared" si="25"/>
        <v>0.28666449999999999</v>
      </c>
      <c r="AF78" s="24">
        <f t="shared" si="26"/>
        <v>0.28421420000000003</v>
      </c>
      <c r="AG78" s="24" t="str">
        <f t="shared" si="27"/>
        <v/>
      </c>
      <c r="AH78" s="102">
        <f t="shared" si="16"/>
        <v>0.2911971444444445</v>
      </c>
      <c r="AI78" s="103">
        <f t="shared" si="17"/>
        <v>1027824851051.2347</v>
      </c>
    </row>
    <row r="79" spans="1:35" ht="20.100000000000001" customHeight="1" x14ac:dyDescent="0.25">
      <c r="A79" s="36" t="s">
        <v>235</v>
      </c>
      <c r="B79" s="11" t="s">
        <v>245</v>
      </c>
      <c r="C79" s="20">
        <v>20409257610.474632</v>
      </c>
      <c r="D79" s="21">
        <v>24758819717.707443</v>
      </c>
      <c r="E79" s="21">
        <v>28526891010.492489</v>
      </c>
      <c r="F79" s="21">
        <v>25977847813.742184</v>
      </c>
      <c r="G79" s="21">
        <v>32174772955.974846</v>
      </c>
      <c r="H79" s="21">
        <v>39566292432.861488</v>
      </c>
      <c r="I79" s="21">
        <v>41939728978.728149</v>
      </c>
      <c r="J79" s="21">
        <v>47805069494.90815</v>
      </c>
      <c r="K79" s="21">
        <v>38616536131.647987</v>
      </c>
      <c r="L79" s="22">
        <v>37864368219.916946</v>
      </c>
      <c r="M79" s="23">
        <v>33763958436.645428</v>
      </c>
      <c r="N79" s="24">
        <v>15.62097</v>
      </c>
      <c r="O79" s="24">
        <v>17.86514</v>
      </c>
      <c r="P79" s="24">
        <v>20.54609</v>
      </c>
      <c r="Q79" s="24">
        <v>18.027950000000001</v>
      </c>
      <c r="R79" s="24">
        <v>20.157499999999999</v>
      </c>
      <c r="S79" s="24">
        <v>21.140930000000001</v>
      </c>
      <c r="T79" s="24" t="s">
        <v>450</v>
      </c>
      <c r="U79" s="24" t="s">
        <v>450</v>
      </c>
      <c r="V79" s="24" t="s">
        <v>450</v>
      </c>
      <c r="W79" s="24" t="s">
        <v>450</v>
      </c>
      <c r="X79" s="27">
        <f t="shared" si="18"/>
        <v>0.15620970000000001</v>
      </c>
      <c r="Y79" s="24">
        <f t="shared" si="19"/>
        <v>0.17865140000000002</v>
      </c>
      <c r="Z79" s="24">
        <f t="shared" si="20"/>
        <v>0.2054609</v>
      </c>
      <c r="AA79" s="24">
        <f t="shared" si="21"/>
        <v>0.18027950000000001</v>
      </c>
      <c r="AB79" s="24">
        <f t="shared" si="22"/>
        <v>0.20157499999999998</v>
      </c>
      <c r="AC79" s="24">
        <f t="shared" si="23"/>
        <v>0.21140930000000002</v>
      </c>
      <c r="AD79" s="24" t="str">
        <f t="shared" si="24"/>
        <v/>
      </c>
      <c r="AE79" s="24" t="str">
        <f t="shared" si="25"/>
        <v/>
      </c>
      <c r="AF79" s="24" t="str">
        <f t="shared" si="26"/>
        <v/>
      </c>
      <c r="AG79" s="24" t="str">
        <f t="shared" si="27"/>
        <v/>
      </c>
      <c r="AH79" s="102">
        <f t="shared" si="16"/>
        <v>0.18893096666666667</v>
      </c>
      <c r="AI79" s="103">
        <f t="shared" si="17"/>
        <v>6379057305.9285765</v>
      </c>
    </row>
    <row r="80" spans="1:35" ht="20.100000000000001" customHeight="1" x14ac:dyDescent="0.25">
      <c r="A80" s="36" t="s">
        <v>308</v>
      </c>
      <c r="B80" s="11" t="s">
        <v>346</v>
      </c>
      <c r="C80" s="20">
        <v>273317737046.79462</v>
      </c>
      <c r="D80" s="21">
        <v>318497936901.17712</v>
      </c>
      <c r="E80" s="21">
        <v>354460802548.70367</v>
      </c>
      <c r="F80" s="21">
        <v>330000252153.37592</v>
      </c>
      <c r="G80" s="21">
        <v>299379400264.90063</v>
      </c>
      <c r="H80" s="21">
        <v>287779921184.32025</v>
      </c>
      <c r="I80" s="21">
        <v>245670666639.04691</v>
      </c>
      <c r="J80" s="21">
        <v>239509850570.4473</v>
      </c>
      <c r="K80" s="21">
        <v>235574074998.31436</v>
      </c>
      <c r="L80" s="22">
        <v>195212006432.29456</v>
      </c>
      <c r="M80" s="23">
        <v>277940264873.93756</v>
      </c>
      <c r="N80" s="24">
        <v>42.847389999999997</v>
      </c>
      <c r="O80" s="24">
        <v>44.49953</v>
      </c>
      <c r="P80" s="24">
        <v>47.70561</v>
      </c>
      <c r="Q80" s="24">
        <v>51.695720000000001</v>
      </c>
      <c r="R80" s="24">
        <v>50.854430000000001</v>
      </c>
      <c r="S80" s="24">
        <v>54.326720000000002</v>
      </c>
      <c r="T80" s="24">
        <v>55.125439999999998</v>
      </c>
      <c r="U80" s="24">
        <v>59.92991</v>
      </c>
      <c r="V80" s="24">
        <v>48.597819999999999</v>
      </c>
      <c r="W80" s="24" t="s">
        <v>450</v>
      </c>
      <c r="X80" s="27">
        <f t="shared" si="18"/>
        <v>0.42847389999999996</v>
      </c>
      <c r="Y80" s="24">
        <f t="shared" si="19"/>
        <v>0.44499529999999998</v>
      </c>
      <c r="Z80" s="24">
        <f t="shared" si="20"/>
        <v>0.47705609999999998</v>
      </c>
      <c r="AA80" s="24">
        <f t="shared" si="21"/>
        <v>0.51695720000000001</v>
      </c>
      <c r="AB80" s="24">
        <f t="shared" si="22"/>
        <v>0.50854430000000006</v>
      </c>
      <c r="AC80" s="24">
        <f t="shared" si="23"/>
        <v>0.54326720000000006</v>
      </c>
      <c r="AD80" s="24">
        <f t="shared" si="24"/>
        <v>0.55125439999999992</v>
      </c>
      <c r="AE80" s="24">
        <f t="shared" si="25"/>
        <v>0.59929909999999997</v>
      </c>
      <c r="AF80" s="24">
        <f t="shared" si="26"/>
        <v>0.48597819999999997</v>
      </c>
      <c r="AG80" s="24" t="str">
        <f t="shared" si="27"/>
        <v/>
      </c>
      <c r="AH80" s="102">
        <f t="shared" si="16"/>
        <v>0.50620285555555555</v>
      </c>
      <c r="AI80" s="103">
        <f t="shared" si="17"/>
        <v>140694155753.05466</v>
      </c>
    </row>
    <row r="81" spans="1:35" ht="20.100000000000001" customHeight="1" x14ac:dyDescent="0.25">
      <c r="A81" s="36" t="s">
        <v>42</v>
      </c>
      <c r="B81" s="11" t="s">
        <v>151</v>
      </c>
      <c r="C81" s="20">
        <v>1811232804.7651582</v>
      </c>
      <c r="D81" s="21">
        <v>2039990870.1816072</v>
      </c>
      <c r="E81" s="21">
        <v>2301745558.0533862</v>
      </c>
      <c r="F81" s="21">
        <v>2314737666.7951684</v>
      </c>
      <c r="G81" s="21">
        <v>2287220565.1596041</v>
      </c>
      <c r="H81" s="21">
        <v>2503747856.8459482</v>
      </c>
      <c r="I81" s="21">
        <v>2356004770.7988687</v>
      </c>
      <c r="J81" s="21">
        <v>2419043094.3211927</v>
      </c>
      <c r="K81" s="21">
        <v>2441226080.0361085</v>
      </c>
      <c r="L81" s="22" t="s">
        <v>450</v>
      </c>
      <c r="M81" s="23">
        <v>2274994362.9952269</v>
      </c>
      <c r="N81" s="24" t="s">
        <v>450</v>
      </c>
      <c r="O81" s="24" t="s">
        <v>450</v>
      </c>
      <c r="P81" s="24" t="s">
        <v>450</v>
      </c>
      <c r="Q81" s="24" t="s">
        <v>450</v>
      </c>
      <c r="R81" s="24" t="s">
        <v>450</v>
      </c>
      <c r="S81" s="24" t="s">
        <v>450</v>
      </c>
      <c r="T81" s="24" t="s">
        <v>450</v>
      </c>
      <c r="U81" s="24" t="s">
        <v>450</v>
      </c>
      <c r="V81" s="24" t="s">
        <v>450</v>
      </c>
      <c r="W81" s="24" t="s">
        <v>450</v>
      </c>
      <c r="X81" s="27" t="str">
        <f t="shared" si="18"/>
        <v/>
      </c>
      <c r="Y81" s="24" t="str">
        <f t="shared" si="19"/>
        <v/>
      </c>
      <c r="Z81" s="24" t="str">
        <f t="shared" si="20"/>
        <v/>
      </c>
      <c r="AA81" s="24" t="str">
        <f t="shared" si="21"/>
        <v/>
      </c>
      <c r="AB81" s="24" t="str">
        <f t="shared" si="22"/>
        <v/>
      </c>
      <c r="AC81" s="24" t="str">
        <f t="shared" si="23"/>
        <v/>
      </c>
      <c r="AD81" s="24" t="str">
        <f t="shared" si="24"/>
        <v/>
      </c>
      <c r="AE81" s="24" t="str">
        <f t="shared" si="25"/>
        <v/>
      </c>
      <c r="AF81" s="24" t="str">
        <f t="shared" si="26"/>
        <v/>
      </c>
      <c r="AG81" s="24" t="str">
        <f t="shared" si="27"/>
        <v/>
      </c>
      <c r="AH81" s="102" t="str">
        <f t="shared" si="16"/>
        <v/>
      </c>
      <c r="AI81" s="103" t="str">
        <f t="shared" si="17"/>
        <v/>
      </c>
    </row>
    <row r="82" spans="1:35" ht="20.100000000000001" customHeight="1" x14ac:dyDescent="0.25">
      <c r="A82" s="36" t="s">
        <v>165</v>
      </c>
      <c r="B82" s="11" t="s">
        <v>240</v>
      </c>
      <c r="C82" s="20">
        <v>698518518.51851845</v>
      </c>
      <c r="D82" s="21">
        <v>758518518.51851845</v>
      </c>
      <c r="E82" s="21">
        <v>825925925.92592585</v>
      </c>
      <c r="F82" s="21">
        <v>771278111.11111093</v>
      </c>
      <c r="G82" s="21">
        <v>771015888.88888896</v>
      </c>
      <c r="H82" s="21">
        <v>778648666.66666663</v>
      </c>
      <c r="I82" s="21">
        <v>799882148.14814806</v>
      </c>
      <c r="J82" s="21">
        <v>842571333.33333325</v>
      </c>
      <c r="K82" s="21">
        <v>911803777.77777767</v>
      </c>
      <c r="L82" s="22">
        <v>978148148.14814806</v>
      </c>
      <c r="M82" s="23">
        <v>813631103.70370352</v>
      </c>
      <c r="N82" s="24">
        <v>16.834569999999999</v>
      </c>
      <c r="O82" s="24">
        <v>16.89453</v>
      </c>
      <c r="P82" s="24">
        <v>18.547090000000001</v>
      </c>
      <c r="Q82" s="24">
        <v>20.005269999999999</v>
      </c>
      <c r="R82" s="24">
        <v>19.622979999999998</v>
      </c>
      <c r="S82" s="24">
        <v>20.01568</v>
      </c>
      <c r="T82" s="24">
        <v>21.211459999999999</v>
      </c>
      <c r="U82" s="24" t="s">
        <v>450</v>
      </c>
      <c r="V82" s="24" t="s">
        <v>450</v>
      </c>
      <c r="W82" s="24" t="s">
        <v>450</v>
      </c>
      <c r="X82" s="27">
        <f t="shared" si="18"/>
        <v>0.16834569999999999</v>
      </c>
      <c r="Y82" s="24">
        <f t="shared" si="19"/>
        <v>0.16894529999999999</v>
      </c>
      <c r="Z82" s="24">
        <f t="shared" si="20"/>
        <v>0.18547089999999999</v>
      </c>
      <c r="AA82" s="24">
        <f t="shared" si="21"/>
        <v>0.2000527</v>
      </c>
      <c r="AB82" s="24">
        <f t="shared" si="22"/>
        <v>0.19622979999999998</v>
      </c>
      <c r="AC82" s="24">
        <f t="shared" si="23"/>
        <v>0.2001568</v>
      </c>
      <c r="AD82" s="24">
        <f t="shared" si="24"/>
        <v>0.21211459999999999</v>
      </c>
      <c r="AE82" s="24" t="str">
        <f t="shared" si="25"/>
        <v/>
      </c>
      <c r="AF82" s="24" t="str">
        <f t="shared" si="26"/>
        <v/>
      </c>
      <c r="AG82" s="24" t="str">
        <f t="shared" si="27"/>
        <v/>
      </c>
      <c r="AH82" s="102">
        <f t="shared" si="16"/>
        <v>0.19018797142857144</v>
      </c>
      <c r="AI82" s="103">
        <f t="shared" si="17"/>
        <v>154742849.104597</v>
      </c>
    </row>
    <row r="83" spans="1:35" ht="20.100000000000001" customHeight="1" x14ac:dyDescent="0.25">
      <c r="A83" s="36" t="s">
        <v>82</v>
      </c>
      <c r="B83" s="11" t="s">
        <v>239</v>
      </c>
      <c r="C83" s="20">
        <v>30231249362.205692</v>
      </c>
      <c r="D83" s="21">
        <v>34113107084.943638</v>
      </c>
      <c r="E83" s="21">
        <v>39136436553.26799</v>
      </c>
      <c r="F83" s="21">
        <v>37733609938.892502</v>
      </c>
      <c r="G83" s="21">
        <v>41338008617.111862</v>
      </c>
      <c r="H83" s="21">
        <v>47654783850.638756</v>
      </c>
      <c r="I83" s="21">
        <v>50388460920.182037</v>
      </c>
      <c r="J83" s="21">
        <v>53851143340.800705</v>
      </c>
      <c r="K83" s="21">
        <v>58722323918.160423</v>
      </c>
      <c r="L83" s="22">
        <v>63794348774.625084</v>
      </c>
      <c r="M83" s="23">
        <v>45696347236.08287</v>
      </c>
      <c r="N83" s="24">
        <v>13.011659999999999</v>
      </c>
      <c r="O83" s="24">
        <v>12.457319999999999</v>
      </c>
      <c r="P83" s="24">
        <v>11.682270000000001</v>
      </c>
      <c r="Q83" s="24">
        <v>12.4184</v>
      </c>
      <c r="R83" s="24">
        <v>12.65203</v>
      </c>
      <c r="S83" s="24">
        <v>12.53706</v>
      </c>
      <c r="T83" s="24">
        <v>12.96372</v>
      </c>
      <c r="U83" s="24" t="s">
        <v>450</v>
      </c>
      <c r="V83" s="24" t="s">
        <v>450</v>
      </c>
      <c r="W83" s="24" t="s">
        <v>450</v>
      </c>
      <c r="X83" s="27">
        <f t="shared" si="18"/>
        <v>0.1301166</v>
      </c>
      <c r="Y83" s="24">
        <f t="shared" si="19"/>
        <v>0.1245732</v>
      </c>
      <c r="Z83" s="24">
        <f t="shared" si="20"/>
        <v>0.1168227</v>
      </c>
      <c r="AA83" s="24">
        <f t="shared" si="21"/>
        <v>0.124184</v>
      </c>
      <c r="AB83" s="24">
        <f t="shared" si="22"/>
        <v>0.1265203</v>
      </c>
      <c r="AC83" s="24">
        <f t="shared" si="23"/>
        <v>0.1253706</v>
      </c>
      <c r="AD83" s="24">
        <f t="shared" si="24"/>
        <v>0.12963720000000001</v>
      </c>
      <c r="AE83" s="24" t="str">
        <f t="shared" si="25"/>
        <v/>
      </c>
      <c r="AF83" s="24" t="str">
        <f t="shared" si="26"/>
        <v/>
      </c>
      <c r="AG83" s="24" t="str">
        <f t="shared" si="27"/>
        <v/>
      </c>
      <c r="AH83" s="102">
        <f t="shared" si="16"/>
        <v>0.12531780000000001</v>
      </c>
      <c r="AI83" s="103">
        <f t="shared" si="17"/>
        <v>5726565703.6619864</v>
      </c>
    </row>
    <row r="84" spans="1:35" ht="20.100000000000001" customHeight="1" x14ac:dyDescent="0.25">
      <c r="A84" s="36" t="s">
        <v>214</v>
      </c>
      <c r="B84" s="11" t="s">
        <v>46</v>
      </c>
      <c r="C84" s="20">
        <v>2931625104.5010924</v>
      </c>
      <c r="D84" s="21">
        <v>4134173275.1243997</v>
      </c>
      <c r="E84" s="21">
        <v>4515824647.4393873</v>
      </c>
      <c r="F84" s="21">
        <v>4609923756.1848545</v>
      </c>
      <c r="G84" s="21">
        <v>4735956493.0647907</v>
      </c>
      <c r="H84" s="21">
        <v>5067360009.3919649</v>
      </c>
      <c r="I84" s="21">
        <v>5667229758.9878025</v>
      </c>
      <c r="J84" s="21">
        <v>6231725484.5594339</v>
      </c>
      <c r="K84" s="21">
        <v>6624068015.5003929</v>
      </c>
      <c r="L84" s="22">
        <v>6699203543.2904739</v>
      </c>
      <c r="M84" s="23">
        <v>5121709008.8044596</v>
      </c>
      <c r="N84" s="24" t="s">
        <v>450</v>
      </c>
      <c r="O84" s="24" t="s">
        <v>450</v>
      </c>
      <c r="P84" s="24" t="s">
        <v>450</v>
      </c>
      <c r="Q84" s="24" t="s">
        <v>450</v>
      </c>
      <c r="R84" s="24" t="s">
        <v>450</v>
      </c>
      <c r="S84" s="24" t="s">
        <v>450</v>
      </c>
      <c r="T84" s="24" t="s">
        <v>450</v>
      </c>
      <c r="U84" s="24" t="s">
        <v>450</v>
      </c>
      <c r="V84" s="24" t="s">
        <v>450</v>
      </c>
      <c r="W84" s="24" t="s">
        <v>450</v>
      </c>
      <c r="X84" s="27" t="str">
        <f t="shared" si="18"/>
        <v/>
      </c>
      <c r="Y84" s="24" t="str">
        <f t="shared" si="19"/>
        <v/>
      </c>
      <c r="Z84" s="24" t="str">
        <f t="shared" si="20"/>
        <v/>
      </c>
      <c r="AA84" s="24" t="str">
        <f t="shared" si="21"/>
        <v/>
      </c>
      <c r="AB84" s="24" t="str">
        <f t="shared" si="22"/>
        <v/>
      </c>
      <c r="AC84" s="24" t="str">
        <f t="shared" si="23"/>
        <v/>
      </c>
      <c r="AD84" s="24" t="str">
        <f t="shared" si="24"/>
        <v/>
      </c>
      <c r="AE84" s="24" t="str">
        <f t="shared" si="25"/>
        <v/>
      </c>
      <c r="AF84" s="24" t="str">
        <f t="shared" si="26"/>
        <v/>
      </c>
      <c r="AG84" s="24" t="str">
        <f t="shared" si="27"/>
        <v/>
      </c>
      <c r="AH84" s="102" t="str">
        <f t="shared" si="16"/>
        <v/>
      </c>
      <c r="AI84" s="103" t="str">
        <f t="shared" si="17"/>
        <v/>
      </c>
    </row>
    <row r="85" spans="1:35" ht="20.100000000000001" customHeight="1" x14ac:dyDescent="0.25">
      <c r="A85" s="36" t="s">
        <v>75</v>
      </c>
      <c r="B85" s="11" t="s">
        <v>69</v>
      </c>
      <c r="C85" s="20">
        <v>591829897.54924548</v>
      </c>
      <c r="D85" s="21">
        <v>695606313.87466419</v>
      </c>
      <c r="E85" s="21">
        <v>864107768.26658654</v>
      </c>
      <c r="F85" s="21">
        <v>825796952.68291736</v>
      </c>
      <c r="G85" s="21">
        <v>847491366.89087367</v>
      </c>
      <c r="H85" s="21">
        <v>1105497903.7984176</v>
      </c>
      <c r="I85" s="21">
        <v>995582730.59075606</v>
      </c>
      <c r="J85" s="21">
        <v>1026663832.8880252</v>
      </c>
      <c r="K85" s="21">
        <v>1109009637.6525793</v>
      </c>
      <c r="L85" s="22">
        <v>1056851007.5670027</v>
      </c>
      <c r="M85" s="23">
        <v>911843741.17610705</v>
      </c>
      <c r="N85" s="24" t="s">
        <v>450</v>
      </c>
      <c r="O85" s="24" t="s">
        <v>450</v>
      </c>
      <c r="P85" s="24" t="s">
        <v>450</v>
      </c>
      <c r="Q85" s="24" t="s">
        <v>450</v>
      </c>
      <c r="R85" s="24" t="s">
        <v>450</v>
      </c>
      <c r="S85" s="24" t="s">
        <v>450</v>
      </c>
      <c r="T85" s="24" t="s">
        <v>450</v>
      </c>
      <c r="U85" s="24" t="s">
        <v>450</v>
      </c>
      <c r="V85" s="24" t="s">
        <v>450</v>
      </c>
      <c r="W85" s="24" t="s">
        <v>450</v>
      </c>
      <c r="X85" s="27" t="str">
        <f t="shared" si="18"/>
        <v/>
      </c>
      <c r="Y85" s="24" t="str">
        <f t="shared" si="19"/>
        <v/>
      </c>
      <c r="Z85" s="24" t="str">
        <f t="shared" si="20"/>
        <v/>
      </c>
      <c r="AA85" s="24" t="str">
        <f t="shared" si="21"/>
        <v/>
      </c>
      <c r="AB85" s="24" t="str">
        <f t="shared" si="22"/>
        <v/>
      </c>
      <c r="AC85" s="24" t="str">
        <f t="shared" si="23"/>
        <v/>
      </c>
      <c r="AD85" s="24" t="str">
        <f t="shared" si="24"/>
        <v/>
      </c>
      <c r="AE85" s="24" t="str">
        <f t="shared" si="25"/>
        <v/>
      </c>
      <c r="AF85" s="24" t="str">
        <f t="shared" si="26"/>
        <v/>
      </c>
      <c r="AG85" s="24" t="str">
        <f t="shared" si="27"/>
        <v/>
      </c>
      <c r="AH85" s="102" t="str">
        <f t="shared" si="16"/>
        <v/>
      </c>
      <c r="AI85" s="103" t="str">
        <f t="shared" si="17"/>
        <v/>
      </c>
    </row>
    <row r="86" spans="1:35" ht="20.100000000000001" customHeight="1" x14ac:dyDescent="0.25">
      <c r="A86" s="36" t="s">
        <v>133</v>
      </c>
      <c r="B86" s="11" t="s">
        <v>272</v>
      </c>
      <c r="C86" s="20">
        <v>1458446872.269758</v>
      </c>
      <c r="D86" s="21">
        <v>1740334781.837312</v>
      </c>
      <c r="E86" s="21">
        <v>1922598121.2306628</v>
      </c>
      <c r="F86" s="21">
        <v>2025565089.4827168</v>
      </c>
      <c r="G86" s="21">
        <v>2259288396.2446685</v>
      </c>
      <c r="H86" s="21">
        <v>2576602497.3347874</v>
      </c>
      <c r="I86" s="21">
        <v>2851154075.9538512</v>
      </c>
      <c r="J86" s="21">
        <v>2990006533.7774873</v>
      </c>
      <c r="K86" s="21">
        <v>3077086275.9458504</v>
      </c>
      <c r="L86" s="22">
        <v>3166029055.6900725</v>
      </c>
      <c r="M86" s="23">
        <v>2406711169.9767165</v>
      </c>
      <c r="N86" s="24" t="s">
        <v>450</v>
      </c>
      <c r="O86" s="24" t="s">
        <v>450</v>
      </c>
      <c r="P86" s="24" t="s">
        <v>450</v>
      </c>
      <c r="Q86" s="24" t="s">
        <v>450</v>
      </c>
      <c r="R86" s="24" t="s">
        <v>450</v>
      </c>
      <c r="S86" s="24" t="s">
        <v>450</v>
      </c>
      <c r="T86" s="24" t="s">
        <v>450</v>
      </c>
      <c r="U86" s="24" t="s">
        <v>450</v>
      </c>
      <c r="V86" s="24" t="s">
        <v>450</v>
      </c>
      <c r="W86" s="24" t="s">
        <v>450</v>
      </c>
      <c r="X86" s="27" t="str">
        <f t="shared" si="18"/>
        <v/>
      </c>
      <c r="Y86" s="24" t="str">
        <f t="shared" si="19"/>
        <v/>
      </c>
      <c r="Z86" s="24" t="str">
        <f t="shared" si="20"/>
        <v/>
      </c>
      <c r="AA86" s="24" t="str">
        <f t="shared" si="21"/>
        <v/>
      </c>
      <c r="AB86" s="24" t="str">
        <f t="shared" si="22"/>
        <v/>
      </c>
      <c r="AC86" s="24" t="str">
        <f t="shared" si="23"/>
        <v/>
      </c>
      <c r="AD86" s="24" t="str">
        <f t="shared" si="24"/>
        <v/>
      </c>
      <c r="AE86" s="24" t="str">
        <f t="shared" si="25"/>
        <v/>
      </c>
      <c r="AF86" s="24" t="str">
        <f t="shared" si="26"/>
        <v/>
      </c>
      <c r="AG86" s="24" t="str">
        <f t="shared" si="27"/>
        <v/>
      </c>
      <c r="AH86" s="102" t="str">
        <f t="shared" si="16"/>
        <v/>
      </c>
      <c r="AI86" s="103" t="str">
        <f t="shared" si="17"/>
        <v/>
      </c>
    </row>
    <row r="87" spans="1:35" ht="20.100000000000001" customHeight="1" x14ac:dyDescent="0.25">
      <c r="A87" s="36" t="s">
        <v>198</v>
      </c>
      <c r="B87" s="11" t="s">
        <v>20</v>
      </c>
      <c r="C87" s="20">
        <v>4757289751.6442051</v>
      </c>
      <c r="D87" s="21">
        <v>5885325589.9764175</v>
      </c>
      <c r="E87" s="21">
        <v>6548530572.3529139</v>
      </c>
      <c r="F87" s="21">
        <v>6584649419.2834768</v>
      </c>
      <c r="G87" s="21">
        <v>6622541528.5688763</v>
      </c>
      <c r="H87" s="21">
        <v>7516834160.2527666</v>
      </c>
      <c r="I87" s="21">
        <v>7890216507.689127</v>
      </c>
      <c r="J87" s="21">
        <v>8452718010.077611</v>
      </c>
      <c r="K87" s="21">
        <v>8776370457.0206928</v>
      </c>
      <c r="L87" s="22">
        <v>8877465911.267355</v>
      </c>
      <c r="M87" s="23">
        <v>7191194190.813344</v>
      </c>
      <c r="N87" s="24" t="s">
        <v>450</v>
      </c>
      <c r="O87" s="24" t="s">
        <v>450</v>
      </c>
      <c r="P87" s="24" t="s">
        <v>450</v>
      </c>
      <c r="Q87" s="24" t="s">
        <v>450</v>
      </c>
      <c r="R87" s="24" t="s">
        <v>450</v>
      </c>
      <c r="S87" s="24" t="s">
        <v>450</v>
      </c>
      <c r="T87" s="24" t="s">
        <v>450</v>
      </c>
      <c r="U87" s="24" t="s">
        <v>450</v>
      </c>
      <c r="V87" s="24" t="s">
        <v>450</v>
      </c>
      <c r="W87" s="24" t="s">
        <v>450</v>
      </c>
      <c r="X87" s="27" t="str">
        <f t="shared" si="18"/>
        <v/>
      </c>
      <c r="Y87" s="24" t="str">
        <f t="shared" si="19"/>
        <v/>
      </c>
      <c r="Z87" s="24" t="str">
        <f t="shared" si="20"/>
        <v/>
      </c>
      <c r="AA87" s="24" t="str">
        <f t="shared" si="21"/>
        <v/>
      </c>
      <c r="AB87" s="24" t="str">
        <f t="shared" si="22"/>
        <v/>
      </c>
      <c r="AC87" s="24" t="str">
        <f t="shared" si="23"/>
        <v/>
      </c>
      <c r="AD87" s="24" t="str">
        <f t="shared" si="24"/>
        <v/>
      </c>
      <c r="AE87" s="24" t="str">
        <f t="shared" si="25"/>
        <v/>
      </c>
      <c r="AF87" s="24" t="str">
        <f t="shared" si="26"/>
        <v/>
      </c>
      <c r="AG87" s="24" t="str">
        <f t="shared" si="27"/>
        <v/>
      </c>
      <c r="AH87" s="102" t="str">
        <f t="shared" si="16"/>
        <v/>
      </c>
      <c r="AI87" s="103" t="str">
        <f t="shared" si="17"/>
        <v/>
      </c>
    </row>
    <row r="88" spans="1:35" ht="20.100000000000001" customHeight="1" x14ac:dyDescent="0.25">
      <c r="A88" s="36" t="s">
        <v>262</v>
      </c>
      <c r="B88" s="11" t="s">
        <v>3</v>
      </c>
      <c r="C88" s="20">
        <v>10841742347.796839</v>
      </c>
      <c r="D88" s="21">
        <v>12275501784.297134</v>
      </c>
      <c r="E88" s="21">
        <v>13789715132.50201</v>
      </c>
      <c r="F88" s="21">
        <v>14587496229.18111</v>
      </c>
      <c r="G88" s="21">
        <v>15839344591.984165</v>
      </c>
      <c r="H88" s="21">
        <v>17710315005.999863</v>
      </c>
      <c r="I88" s="21">
        <v>18528601901.323956</v>
      </c>
      <c r="J88" s="21">
        <v>18496438641.476814</v>
      </c>
      <c r="K88" s="21">
        <v>19380958759.049671</v>
      </c>
      <c r="L88" s="22">
        <v>20152043003.442547</v>
      </c>
      <c r="M88" s="23">
        <v>16160215739.70541</v>
      </c>
      <c r="N88" s="24">
        <v>19.90821</v>
      </c>
      <c r="O88" s="24">
        <v>22.423860000000001</v>
      </c>
      <c r="P88" s="24">
        <v>22.047000000000001</v>
      </c>
      <c r="Q88" s="24">
        <v>23.607620000000001</v>
      </c>
      <c r="R88" s="24">
        <v>22.748010000000001</v>
      </c>
      <c r="S88" s="24">
        <v>22.504149999999999</v>
      </c>
      <c r="T88" s="24">
        <v>23.499269999999999</v>
      </c>
      <c r="U88" s="24">
        <v>23.893840000000001</v>
      </c>
      <c r="V88" s="24">
        <v>24.53912</v>
      </c>
      <c r="W88" s="24" t="s">
        <v>450</v>
      </c>
      <c r="X88" s="27">
        <f t="shared" si="18"/>
        <v>0.19908210000000001</v>
      </c>
      <c r="Y88" s="24">
        <f t="shared" si="19"/>
        <v>0.22423860000000001</v>
      </c>
      <c r="Z88" s="24">
        <f t="shared" si="20"/>
        <v>0.22047</v>
      </c>
      <c r="AA88" s="24">
        <f t="shared" si="21"/>
        <v>0.23607620000000001</v>
      </c>
      <c r="AB88" s="24">
        <f t="shared" si="22"/>
        <v>0.22748010000000002</v>
      </c>
      <c r="AC88" s="24">
        <f t="shared" si="23"/>
        <v>0.22504150000000001</v>
      </c>
      <c r="AD88" s="24">
        <f t="shared" si="24"/>
        <v>0.2349927</v>
      </c>
      <c r="AE88" s="24">
        <f t="shared" si="25"/>
        <v>0.2389384</v>
      </c>
      <c r="AF88" s="24">
        <f t="shared" si="26"/>
        <v>0.2453912</v>
      </c>
      <c r="AG88" s="24" t="str">
        <f t="shared" si="27"/>
        <v/>
      </c>
      <c r="AH88" s="102">
        <f t="shared" si="16"/>
        <v>0.22796786666666666</v>
      </c>
      <c r="AI88" s="103">
        <f t="shared" si="17"/>
        <v>3684009907.053731</v>
      </c>
    </row>
    <row r="89" spans="1:35" ht="20.100000000000001" customHeight="1" x14ac:dyDescent="0.25">
      <c r="A89" s="36" t="s">
        <v>305</v>
      </c>
      <c r="B89" s="11" t="s">
        <v>192</v>
      </c>
      <c r="C89" s="20">
        <v>193536265094.36389</v>
      </c>
      <c r="D89" s="21">
        <v>211597405593.86777</v>
      </c>
      <c r="E89" s="21">
        <v>219279678430.16385</v>
      </c>
      <c r="F89" s="21">
        <v>214046415026.18747</v>
      </c>
      <c r="G89" s="21">
        <v>228637697575.03992</v>
      </c>
      <c r="H89" s="21">
        <v>248513617677.28674</v>
      </c>
      <c r="I89" s="21">
        <v>262629441493.47635</v>
      </c>
      <c r="J89" s="21">
        <v>275742650850.9541</v>
      </c>
      <c r="K89" s="21">
        <v>291229801008.49872</v>
      </c>
      <c r="L89" s="22">
        <v>309928790732.47504</v>
      </c>
      <c r="M89" s="23">
        <v>245514176348.23138</v>
      </c>
      <c r="N89" s="24">
        <v>16.34928</v>
      </c>
      <c r="O89" s="24">
        <v>15.936579999999999</v>
      </c>
      <c r="P89" s="24">
        <v>18.523890000000002</v>
      </c>
      <c r="Q89" s="24">
        <v>18.813199999999998</v>
      </c>
      <c r="R89" s="24" t="s">
        <v>450</v>
      </c>
      <c r="S89" s="24" t="s">
        <v>450</v>
      </c>
      <c r="T89" s="24" t="s">
        <v>450</v>
      </c>
      <c r="U89" s="24" t="s">
        <v>450</v>
      </c>
      <c r="V89" s="24" t="s">
        <v>450</v>
      </c>
      <c r="W89" s="24" t="s">
        <v>450</v>
      </c>
      <c r="X89" s="27">
        <f t="shared" si="18"/>
        <v>0.16349279999999999</v>
      </c>
      <c r="Y89" s="24">
        <f t="shared" si="19"/>
        <v>0.1593658</v>
      </c>
      <c r="Z89" s="24">
        <f t="shared" si="20"/>
        <v>0.18523890000000001</v>
      </c>
      <c r="AA89" s="24">
        <f t="shared" si="21"/>
        <v>0.18813199999999999</v>
      </c>
      <c r="AB89" s="24" t="str">
        <f t="shared" si="22"/>
        <v/>
      </c>
      <c r="AC89" s="24" t="str">
        <f t="shared" si="23"/>
        <v/>
      </c>
      <c r="AD89" s="24" t="str">
        <f t="shared" si="24"/>
        <v/>
      </c>
      <c r="AE89" s="24" t="str">
        <f t="shared" si="25"/>
        <v/>
      </c>
      <c r="AF89" s="24" t="str">
        <f t="shared" si="26"/>
        <v/>
      </c>
      <c r="AG89" s="24" t="str">
        <f t="shared" si="27"/>
        <v/>
      </c>
      <c r="AH89" s="102">
        <f t="shared" si="16"/>
        <v>0.17405737499999999</v>
      </c>
      <c r="AI89" s="103">
        <f t="shared" si="17"/>
        <v>42733553060.460236</v>
      </c>
    </row>
    <row r="90" spans="1:35" ht="20.100000000000001" customHeight="1" x14ac:dyDescent="0.25">
      <c r="A90" s="36" t="s">
        <v>399</v>
      </c>
      <c r="B90" s="11" t="s">
        <v>200</v>
      </c>
      <c r="C90" s="20">
        <v>114733732591.85321</v>
      </c>
      <c r="D90" s="21">
        <v>139079807957.26959</v>
      </c>
      <c r="E90" s="21">
        <v>157094861350.05255</v>
      </c>
      <c r="F90" s="21">
        <v>129774040645.10677</v>
      </c>
      <c r="G90" s="21">
        <v>130093753005.67471</v>
      </c>
      <c r="H90" s="21">
        <v>139930994006.61511</v>
      </c>
      <c r="I90" s="21">
        <v>127176184359.09282</v>
      </c>
      <c r="J90" s="21">
        <v>134401774737.92441</v>
      </c>
      <c r="K90" s="21">
        <v>138346650088.97186</v>
      </c>
      <c r="L90" s="22">
        <v>120687138088.12079</v>
      </c>
      <c r="M90" s="23">
        <v>133131893683.06819</v>
      </c>
      <c r="N90" s="24">
        <v>43.450980000000001</v>
      </c>
      <c r="O90" s="24">
        <v>42.950510000000001</v>
      </c>
      <c r="P90" s="24">
        <v>44.770710000000001</v>
      </c>
      <c r="Q90" s="24">
        <v>45.629309999999997</v>
      </c>
      <c r="R90" s="24">
        <v>44.514580000000002</v>
      </c>
      <c r="S90" s="24">
        <v>45.855020000000003</v>
      </c>
      <c r="T90" s="24">
        <v>44.520060000000001</v>
      </c>
      <c r="U90" s="24">
        <v>46.853090000000002</v>
      </c>
      <c r="V90" s="24">
        <v>45.568660000000001</v>
      </c>
      <c r="W90" s="24" t="s">
        <v>450</v>
      </c>
      <c r="X90" s="27">
        <f t="shared" si="18"/>
        <v>0.4345098</v>
      </c>
      <c r="Y90" s="24">
        <f t="shared" si="19"/>
        <v>0.42950510000000003</v>
      </c>
      <c r="Z90" s="24">
        <f t="shared" si="20"/>
        <v>0.44770710000000002</v>
      </c>
      <c r="AA90" s="24">
        <f t="shared" si="21"/>
        <v>0.45629309999999995</v>
      </c>
      <c r="AB90" s="24">
        <f t="shared" si="22"/>
        <v>0.44514580000000004</v>
      </c>
      <c r="AC90" s="24">
        <f t="shared" si="23"/>
        <v>0.45855020000000002</v>
      </c>
      <c r="AD90" s="24">
        <f t="shared" si="24"/>
        <v>0.4452006</v>
      </c>
      <c r="AE90" s="24">
        <f t="shared" si="25"/>
        <v>0.46853090000000003</v>
      </c>
      <c r="AF90" s="24">
        <f t="shared" si="26"/>
        <v>0.4556866</v>
      </c>
      <c r="AG90" s="24" t="str">
        <f t="shared" si="27"/>
        <v/>
      </c>
      <c r="AH90" s="102">
        <f t="shared" si="16"/>
        <v>0.44901435555555558</v>
      </c>
      <c r="AI90" s="103">
        <f t="shared" si="17"/>
        <v>59778131445.993607</v>
      </c>
    </row>
    <row r="91" spans="1:35" ht="20.100000000000001" customHeight="1" x14ac:dyDescent="0.25">
      <c r="A91" s="36" t="s">
        <v>55</v>
      </c>
      <c r="B91" s="11" t="s">
        <v>373</v>
      </c>
      <c r="C91" s="20">
        <v>17041293815.901964</v>
      </c>
      <c r="D91" s="21">
        <v>21293841230.192802</v>
      </c>
      <c r="E91" s="21">
        <v>17530651669.909115</v>
      </c>
      <c r="F91" s="21">
        <v>12855269883.79015</v>
      </c>
      <c r="G91" s="21">
        <v>13236887873.051607</v>
      </c>
      <c r="H91" s="21">
        <v>14665358676.716629</v>
      </c>
      <c r="I91" s="21">
        <v>14194519025.264088</v>
      </c>
      <c r="J91" s="21">
        <v>15376604281.450382</v>
      </c>
      <c r="K91" s="21">
        <v>17036097481.806551</v>
      </c>
      <c r="L91" s="22">
        <v>16598494830.914186</v>
      </c>
      <c r="M91" s="23">
        <v>15982901876.899746</v>
      </c>
      <c r="N91" s="24">
        <v>28.72974</v>
      </c>
      <c r="O91" s="24">
        <v>28.454910000000002</v>
      </c>
      <c r="P91" s="24">
        <v>42.555590000000002</v>
      </c>
      <c r="Q91" s="24">
        <v>35.905259999999998</v>
      </c>
      <c r="R91" s="24">
        <v>37.69256</v>
      </c>
      <c r="S91" s="24">
        <v>34.739400000000003</v>
      </c>
      <c r="T91" s="24">
        <v>34.357579999999999</v>
      </c>
      <c r="U91" s="24">
        <v>32.256880000000002</v>
      </c>
      <c r="V91" s="24">
        <v>33.278080000000003</v>
      </c>
      <c r="W91" s="24" t="s">
        <v>450</v>
      </c>
      <c r="X91" s="27">
        <f t="shared" si="18"/>
        <v>0.28729739999999998</v>
      </c>
      <c r="Y91" s="24">
        <f t="shared" si="19"/>
        <v>0.2845491</v>
      </c>
      <c r="Z91" s="24">
        <f t="shared" si="20"/>
        <v>0.42555590000000004</v>
      </c>
      <c r="AA91" s="24">
        <f t="shared" si="21"/>
        <v>0.3590526</v>
      </c>
      <c r="AB91" s="24">
        <f t="shared" si="22"/>
        <v>0.37692560000000003</v>
      </c>
      <c r="AC91" s="24">
        <f t="shared" si="23"/>
        <v>0.34739400000000004</v>
      </c>
      <c r="AD91" s="24">
        <f t="shared" si="24"/>
        <v>0.34357579999999999</v>
      </c>
      <c r="AE91" s="24">
        <f t="shared" si="25"/>
        <v>0.32256880000000004</v>
      </c>
      <c r="AF91" s="24">
        <f t="shared" si="26"/>
        <v>0.33278080000000004</v>
      </c>
      <c r="AG91" s="24" t="str">
        <f t="shared" si="27"/>
        <v/>
      </c>
      <c r="AH91" s="102">
        <f t="shared" si="16"/>
        <v>0.34218888888888893</v>
      </c>
      <c r="AI91" s="103">
        <f t="shared" si="17"/>
        <v>5469171434.4764614</v>
      </c>
    </row>
    <row r="92" spans="1:35" ht="20.100000000000001" customHeight="1" x14ac:dyDescent="0.25">
      <c r="A92" s="36" t="s">
        <v>409</v>
      </c>
      <c r="B92" s="11" t="s">
        <v>155</v>
      </c>
      <c r="C92" s="20">
        <v>949116769619.21582</v>
      </c>
      <c r="D92" s="21">
        <v>1238699170079.01</v>
      </c>
      <c r="E92" s="21">
        <v>1224097069459.6638</v>
      </c>
      <c r="F92" s="21">
        <v>1365371474048.1877</v>
      </c>
      <c r="G92" s="21">
        <v>1708458876829.916</v>
      </c>
      <c r="H92" s="21">
        <v>1815865716201.582</v>
      </c>
      <c r="I92" s="21">
        <v>1824960308640.7075</v>
      </c>
      <c r="J92" s="21">
        <v>1863208343557.8057</v>
      </c>
      <c r="K92" s="21">
        <v>2042438591343.9836</v>
      </c>
      <c r="L92" s="22">
        <v>2073542978208.7725</v>
      </c>
      <c r="M92" s="23">
        <v>1610575929798.8848</v>
      </c>
      <c r="N92" s="24">
        <v>15.047739999999999</v>
      </c>
      <c r="O92" s="24">
        <v>14.98732</v>
      </c>
      <c r="P92" s="24">
        <v>16.872990000000001</v>
      </c>
      <c r="Q92" s="24">
        <v>16.56203</v>
      </c>
      <c r="R92" s="24">
        <v>16.18779</v>
      </c>
      <c r="S92" s="24">
        <v>14.42388</v>
      </c>
      <c r="T92" s="24">
        <v>16.15476</v>
      </c>
      <c r="U92" s="24" t="s">
        <v>450</v>
      </c>
      <c r="V92" s="24" t="s">
        <v>450</v>
      </c>
      <c r="W92" s="24" t="s">
        <v>450</v>
      </c>
      <c r="X92" s="27">
        <f t="shared" si="18"/>
        <v>0.15047739999999998</v>
      </c>
      <c r="Y92" s="24">
        <f t="shared" si="19"/>
        <v>0.14987320000000001</v>
      </c>
      <c r="Z92" s="24">
        <f t="shared" si="20"/>
        <v>0.16872990000000002</v>
      </c>
      <c r="AA92" s="24">
        <f t="shared" si="21"/>
        <v>0.1656203</v>
      </c>
      <c r="AB92" s="24">
        <f t="shared" si="22"/>
        <v>0.16187789999999999</v>
      </c>
      <c r="AC92" s="24">
        <f t="shared" si="23"/>
        <v>0.1442388</v>
      </c>
      <c r="AD92" s="24">
        <f t="shared" si="24"/>
        <v>0.16154759999999999</v>
      </c>
      <c r="AE92" s="24" t="str">
        <f t="shared" si="25"/>
        <v/>
      </c>
      <c r="AF92" s="24" t="str">
        <f t="shared" si="26"/>
        <v/>
      </c>
      <c r="AG92" s="24" t="str">
        <f t="shared" si="27"/>
        <v/>
      </c>
      <c r="AH92" s="102">
        <f t="shared" si="16"/>
        <v>0.15748072857142859</v>
      </c>
      <c r="AI92" s="103">
        <f t="shared" si="17"/>
        <v>253634670844.33438</v>
      </c>
    </row>
    <row r="93" spans="1:35" ht="20.100000000000001" customHeight="1" x14ac:dyDescent="0.25">
      <c r="A93" s="36" t="s">
        <v>231</v>
      </c>
      <c r="B93" s="11" t="s">
        <v>337</v>
      </c>
      <c r="C93" s="20">
        <v>364570515631.49194</v>
      </c>
      <c r="D93" s="21">
        <v>432216737774.8606</v>
      </c>
      <c r="E93" s="21">
        <v>510228634992.25824</v>
      </c>
      <c r="F93" s="21">
        <v>539580085612.40143</v>
      </c>
      <c r="G93" s="21">
        <v>755094157594.52661</v>
      </c>
      <c r="H93" s="21">
        <v>892969104529.57434</v>
      </c>
      <c r="I93" s="21">
        <v>917869913364.91638</v>
      </c>
      <c r="J93" s="21">
        <v>912524136718.01917</v>
      </c>
      <c r="K93" s="21">
        <v>890487074595.96619</v>
      </c>
      <c r="L93" s="22">
        <v>861933968740.33203</v>
      </c>
      <c r="M93" s="23">
        <v>707747432955.43469</v>
      </c>
      <c r="N93" s="24" t="s">
        <v>450</v>
      </c>
      <c r="O93" s="24" t="s">
        <v>450</v>
      </c>
      <c r="P93" s="24" t="s">
        <v>450</v>
      </c>
      <c r="Q93" s="24" t="s">
        <v>450</v>
      </c>
      <c r="R93" s="24">
        <v>14.012090000000001</v>
      </c>
      <c r="S93" s="24">
        <v>15.02463</v>
      </c>
      <c r="T93" s="24">
        <v>15.613490000000001</v>
      </c>
      <c r="U93" s="24" t="s">
        <v>450</v>
      </c>
      <c r="V93" s="24" t="s">
        <v>450</v>
      </c>
      <c r="W93" s="24" t="s">
        <v>450</v>
      </c>
      <c r="X93" s="27" t="str">
        <f t="shared" si="18"/>
        <v/>
      </c>
      <c r="Y93" s="24" t="str">
        <f t="shared" si="19"/>
        <v/>
      </c>
      <c r="Z93" s="24" t="str">
        <f t="shared" si="20"/>
        <v/>
      </c>
      <c r="AA93" s="24" t="str">
        <f t="shared" si="21"/>
        <v/>
      </c>
      <c r="AB93" s="24">
        <f t="shared" si="22"/>
        <v>0.14012089999999999</v>
      </c>
      <c r="AC93" s="24">
        <f t="shared" si="23"/>
        <v>0.1502463</v>
      </c>
      <c r="AD93" s="24">
        <f t="shared" si="24"/>
        <v>0.15613489999999999</v>
      </c>
      <c r="AE93" s="24" t="str">
        <f t="shared" si="25"/>
        <v/>
      </c>
      <c r="AF93" s="24" t="str">
        <f t="shared" si="26"/>
        <v/>
      </c>
      <c r="AG93" s="24" t="str">
        <f t="shared" si="27"/>
        <v/>
      </c>
      <c r="AH93" s="102">
        <f t="shared" si="16"/>
        <v>0.14883403333333334</v>
      </c>
      <c r="AI93" s="103">
        <f t="shared" si="17"/>
        <v>105336905028.07027</v>
      </c>
    </row>
    <row r="94" spans="1:35" ht="20.100000000000001" customHeight="1" x14ac:dyDescent="0.25">
      <c r="A94" s="36" t="s">
        <v>209</v>
      </c>
      <c r="B94" s="11" t="s">
        <v>59</v>
      </c>
      <c r="C94" s="20">
        <v>258645743978.38635</v>
      </c>
      <c r="D94" s="21">
        <v>337474485087.27112</v>
      </c>
      <c r="E94" s="21">
        <v>397189565318.89502</v>
      </c>
      <c r="F94" s="21">
        <v>398978104575.33112</v>
      </c>
      <c r="G94" s="21">
        <v>467790215915.47601</v>
      </c>
      <c r="H94" s="21">
        <v>592037800186.86536</v>
      </c>
      <c r="I94" s="21">
        <v>587209369682.67017</v>
      </c>
      <c r="J94" s="21">
        <v>511620875086.77966</v>
      </c>
      <c r="K94" s="21">
        <v>425326068422.88123</v>
      </c>
      <c r="L94" s="22" t="s">
        <v>450</v>
      </c>
      <c r="M94" s="23">
        <v>441808025361.61743</v>
      </c>
      <c r="N94" s="24">
        <v>21.330909999999999</v>
      </c>
      <c r="O94" s="24">
        <v>17.44436</v>
      </c>
      <c r="P94" s="24">
        <v>18.946999999999999</v>
      </c>
      <c r="Q94" s="24">
        <v>20.494730000000001</v>
      </c>
      <c r="R94" s="24" t="s">
        <v>450</v>
      </c>
      <c r="S94" s="24" t="s">
        <v>450</v>
      </c>
      <c r="T94" s="24" t="s">
        <v>450</v>
      </c>
      <c r="U94" s="24" t="s">
        <v>450</v>
      </c>
      <c r="V94" s="24" t="s">
        <v>450</v>
      </c>
      <c r="W94" s="24" t="s">
        <v>450</v>
      </c>
      <c r="X94" s="27">
        <f t="shared" si="18"/>
        <v>0.2133091</v>
      </c>
      <c r="Y94" s="24">
        <f t="shared" si="19"/>
        <v>0.1744436</v>
      </c>
      <c r="Z94" s="24">
        <f t="shared" si="20"/>
        <v>0.18947</v>
      </c>
      <c r="AA94" s="24">
        <f t="shared" si="21"/>
        <v>0.2049473</v>
      </c>
      <c r="AB94" s="24" t="str">
        <f t="shared" si="22"/>
        <v/>
      </c>
      <c r="AC94" s="24" t="str">
        <f t="shared" si="23"/>
        <v/>
      </c>
      <c r="AD94" s="24" t="str">
        <f t="shared" si="24"/>
        <v/>
      </c>
      <c r="AE94" s="24" t="str">
        <f t="shared" si="25"/>
        <v/>
      </c>
      <c r="AF94" s="24" t="str">
        <f t="shared" si="26"/>
        <v/>
      </c>
      <c r="AG94" s="24" t="str">
        <f t="shared" si="27"/>
        <v/>
      </c>
      <c r="AH94" s="102">
        <f t="shared" si="16"/>
        <v>0.19554250000000001</v>
      </c>
      <c r="AI94" s="103">
        <f t="shared" si="17"/>
        <v>86392245799.274078</v>
      </c>
    </row>
    <row r="95" spans="1:35" ht="20.100000000000001" customHeight="1" x14ac:dyDescent="0.25">
      <c r="A95" s="36" t="s">
        <v>129</v>
      </c>
      <c r="B95" s="11" t="s">
        <v>359</v>
      </c>
      <c r="C95" s="20">
        <v>65140293687.539459</v>
      </c>
      <c r="D95" s="21">
        <v>88840050497.095734</v>
      </c>
      <c r="E95" s="21">
        <v>131613661510.47458</v>
      </c>
      <c r="F95" s="21">
        <v>111660855042.73506</v>
      </c>
      <c r="G95" s="21">
        <v>138516722649.57266</v>
      </c>
      <c r="H95" s="21">
        <v>185749664444.44446</v>
      </c>
      <c r="I95" s="21">
        <v>218000986222.63867</v>
      </c>
      <c r="J95" s="21">
        <v>232497236277.87308</v>
      </c>
      <c r="K95" s="21">
        <v>223508094682.67581</v>
      </c>
      <c r="L95" s="22">
        <v>168606686710.64212</v>
      </c>
      <c r="M95" s="23">
        <v>156413425172.56915</v>
      </c>
      <c r="N95" s="24" t="s">
        <v>450</v>
      </c>
      <c r="O95" s="24" t="s">
        <v>450</v>
      </c>
      <c r="P95" s="24" t="s">
        <v>450</v>
      </c>
      <c r="Q95" s="24" t="s">
        <v>450</v>
      </c>
      <c r="R95" s="24" t="s">
        <v>450</v>
      </c>
      <c r="S95" s="24" t="s">
        <v>450</v>
      </c>
      <c r="T95" s="24" t="s">
        <v>450</v>
      </c>
      <c r="U95" s="24" t="s">
        <v>450</v>
      </c>
      <c r="V95" s="24" t="s">
        <v>450</v>
      </c>
      <c r="W95" s="24" t="s">
        <v>450</v>
      </c>
      <c r="X95" s="27" t="str">
        <f t="shared" si="18"/>
        <v/>
      </c>
      <c r="Y95" s="24" t="str">
        <f t="shared" si="19"/>
        <v/>
      </c>
      <c r="Z95" s="24" t="str">
        <f t="shared" si="20"/>
        <v/>
      </c>
      <c r="AA95" s="24" t="str">
        <f t="shared" si="21"/>
        <v/>
      </c>
      <c r="AB95" s="24" t="str">
        <f t="shared" si="22"/>
        <v/>
      </c>
      <c r="AC95" s="24" t="str">
        <f t="shared" si="23"/>
        <v/>
      </c>
      <c r="AD95" s="24" t="str">
        <f t="shared" si="24"/>
        <v/>
      </c>
      <c r="AE95" s="24" t="str">
        <f t="shared" si="25"/>
        <v/>
      </c>
      <c r="AF95" s="24" t="str">
        <f t="shared" si="26"/>
        <v/>
      </c>
      <c r="AG95" s="24" t="str">
        <f t="shared" si="27"/>
        <v/>
      </c>
      <c r="AH95" s="102" t="str">
        <f t="shared" si="16"/>
        <v/>
      </c>
      <c r="AI95" s="103" t="str">
        <f t="shared" si="17"/>
        <v/>
      </c>
    </row>
    <row r="96" spans="1:35" ht="20.100000000000001" customHeight="1" x14ac:dyDescent="0.25">
      <c r="A96" s="36" t="s">
        <v>143</v>
      </c>
      <c r="B96" s="11" t="s">
        <v>295</v>
      </c>
      <c r="C96" s="20">
        <v>231995095847.44699</v>
      </c>
      <c r="D96" s="21">
        <v>269714892827.81274</v>
      </c>
      <c r="E96" s="21">
        <v>274713996338.06943</v>
      </c>
      <c r="F96" s="21">
        <v>235387174076.13226</v>
      </c>
      <c r="G96" s="21">
        <v>220076114437.08609</v>
      </c>
      <c r="H96" s="21">
        <v>241784795802.05725</v>
      </c>
      <c r="I96" s="21">
        <v>224652132155.01166</v>
      </c>
      <c r="J96" s="21">
        <v>238259956626.79105</v>
      </c>
      <c r="K96" s="21">
        <v>250813607686.10849</v>
      </c>
      <c r="L96" s="22">
        <v>238020405899.96674</v>
      </c>
      <c r="M96" s="23">
        <v>242541817169.64828</v>
      </c>
      <c r="N96" s="24">
        <v>30.654399999999999</v>
      </c>
      <c r="O96" s="24">
        <v>31.943210000000001</v>
      </c>
      <c r="P96" s="24">
        <v>37.010179999999998</v>
      </c>
      <c r="Q96" s="24">
        <v>44.043480000000002</v>
      </c>
      <c r="R96" s="24">
        <v>62.771880000000003</v>
      </c>
      <c r="S96" s="24">
        <v>42.93515</v>
      </c>
      <c r="T96" s="24">
        <v>39.213000000000001</v>
      </c>
      <c r="U96" s="24">
        <v>37.839120000000001</v>
      </c>
      <c r="V96" s="24">
        <v>35.994289999999999</v>
      </c>
      <c r="W96" s="24" t="s">
        <v>450</v>
      </c>
      <c r="X96" s="27">
        <f t="shared" si="18"/>
        <v>0.30654399999999998</v>
      </c>
      <c r="Y96" s="24">
        <f t="shared" si="19"/>
        <v>0.3194321</v>
      </c>
      <c r="Z96" s="24">
        <f t="shared" si="20"/>
        <v>0.37010179999999998</v>
      </c>
      <c r="AA96" s="24">
        <f t="shared" si="21"/>
        <v>0.44043480000000002</v>
      </c>
      <c r="AB96" s="24">
        <f t="shared" si="22"/>
        <v>0.62771880000000002</v>
      </c>
      <c r="AC96" s="24">
        <f t="shared" si="23"/>
        <v>0.4293515</v>
      </c>
      <c r="AD96" s="24">
        <f t="shared" si="24"/>
        <v>0.39213000000000003</v>
      </c>
      <c r="AE96" s="24">
        <f t="shared" si="25"/>
        <v>0.37839120000000004</v>
      </c>
      <c r="AF96" s="24">
        <f t="shared" si="26"/>
        <v>0.35994290000000001</v>
      </c>
      <c r="AG96" s="24" t="str">
        <f t="shared" si="27"/>
        <v/>
      </c>
      <c r="AH96" s="102">
        <f t="shared" si="16"/>
        <v>0.40267190000000003</v>
      </c>
      <c r="AI96" s="103">
        <f t="shared" si="17"/>
        <v>97664774349.154907</v>
      </c>
    </row>
    <row r="97" spans="1:35" ht="20.100000000000001" customHeight="1" x14ac:dyDescent="0.25">
      <c r="A97" s="36" t="s">
        <v>276</v>
      </c>
      <c r="B97" s="11" t="s">
        <v>419</v>
      </c>
      <c r="C97" s="20">
        <v>3344402193.2460756</v>
      </c>
      <c r="D97" s="21">
        <v>5686310748.5751791</v>
      </c>
      <c r="E97" s="21">
        <v>5827830311.1636066</v>
      </c>
      <c r="F97" s="21">
        <v>5047757847.8531065</v>
      </c>
      <c r="G97" s="21">
        <v>5420291954.7188911</v>
      </c>
      <c r="H97" s="21">
        <v>6066057183.2447329</v>
      </c>
      <c r="I97" s="21">
        <v>6432879504.4909353</v>
      </c>
      <c r="J97" s="21">
        <v>6754330154.7600431</v>
      </c>
      <c r="K97" s="21" t="s">
        <v>450</v>
      </c>
      <c r="L97" s="22" t="s">
        <v>450</v>
      </c>
      <c r="M97" s="23">
        <v>5572482487.2565708</v>
      </c>
      <c r="N97" s="24" t="s">
        <v>450</v>
      </c>
      <c r="O97" s="24" t="s">
        <v>450</v>
      </c>
      <c r="P97" s="24" t="s">
        <v>450</v>
      </c>
      <c r="Q97" s="24" t="s">
        <v>450</v>
      </c>
      <c r="R97" s="24" t="s">
        <v>450</v>
      </c>
      <c r="S97" s="24" t="s">
        <v>450</v>
      </c>
      <c r="T97" s="24" t="s">
        <v>450</v>
      </c>
      <c r="U97" s="24" t="s">
        <v>450</v>
      </c>
      <c r="V97" s="24" t="s">
        <v>450</v>
      </c>
      <c r="W97" s="24" t="s">
        <v>450</v>
      </c>
      <c r="X97" s="27" t="str">
        <f t="shared" si="18"/>
        <v/>
      </c>
      <c r="Y97" s="24" t="str">
        <f t="shared" si="19"/>
        <v/>
      </c>
      <c r="Z97" s="24" t="str">
        <f t="shared" si="20"/>
        <v/>
      </c>
      <c r="AA97" s="24" t="str">
        <f t="shared" si="21"/>
        <v/>
      </c>
      <c r="AB97" s="24" t="str">
        <f t="shared" si="22"/>
        <v/>
      </c>
      <c r="AC97" s="24" t="str">
        <f t="shared" si="23"/>
        <v/>
      </c>
      <c r="AD97" s="24" t="str">
        <f t="shared" si="24"/>
        <v/>
      </c>
      <c r="AE97" s="24" t="str">
        <f t="shared" si="25"/>
        <v/>
      </c>
      <c r="AF97" s="24" t="str">
        <f t="shared" si="26"/>
        <v/>
      </c>
      <c r="AG97" s="24" t="str">
        <f t="shared" si="27"/>
        <v/>
      </c>
      <c r="AH97" s="102" t="str">
        <f t="shared" si="16"/>
        <v/>
      </c>
      <c r="AI97" s="103" t="str">
        <f t="shared" si="17"/>
        <v/>
      </c>
    </row>
    <row r="98" spans="1:35" ht="20.100000000000001" customHeight="1" x14ac:dyDescent="0.25">
      <c r="A98" s="36" t="s">
        <v>153</v>
      </c>
      <c r="B98" s="11" t="s">
        <v>350</v>
      </c>
      <c r="C98" s="20">
        <v>154511423313.43417</v>
      </c>
      <c r="D98" s="21">
        <v>179564275455.80679</v>
      </c>
      <c r="E98" s="21">
        <v>216760312151.61649</v>
      </c>
      <c r="F98" s="21">
        <v>208068814688.60461</v>
      </c>
      <c r="G98" s="21">
        <v>234321743781.75983</v>
      </c>
      <c r="H98" s="21">
        <v>261764344205.02499</v>
      </c>
      <c r="I98" s="21">
        <v>259613579190.3317</v>
      </c>
      <c r="J98" s="21">
        <v>292408330563.86395</v>
      </c>
      <c r="K98" s="21">
        <v>305674837195.00262</v>
      </c>
      <c r="L98" s="22">
        <v>296075434804.98096</v>
      </c>
      <c r="M98" s="23">
        <v>240876309535.04263</v>
      </c>
      <c r="N98" s="24">
        <v>40.978140000000003</v>
      </c>
      <c r="O98" s="24">
        <v>39.053069999999998</v>
      </c>
      <c r="P98" s="24">
        <v>38.689480000000003</v>
      </c>
      <c r="Q98" s="24">
        <v>38.74447</v>
      </c>
      <c r="R98" s="24">
        <v>38.097630000000002</v>
      </c>
      <c r="S98" s="24">
        <v>37.61862</v>
      </c>
      <c r="T98" s="24">
        <v>37.964730000000003</v>
      </c>
      <c r="U98" s="24">
        <v>37.930790000000002</v>
      </c>
      <c r="V98" s="24">
        <v>37.709009999999999</v>
      </c>
      <c r="W98" s="24" t="s">
        <v>450</v>
      </c>
      <c r="X98" s="27">
        <f t="shared" si="18"/>
        <v>0.40978140000000002</v>
      </c>
      <c r="Y98" s="24">
        <f t="shared" si="19"/>
        <v>0.39053070000000001</v>
      </c>
      <c r="Z98" s="24">
        <f t="shared" si="20"/>
        <v>0.38689480000000004</v>
      </c>
      <c r="AA98" s="24">
        <f t="shared" si="21"/>
        <v>0.38744469999999998</v>
      </c>
      <c r="AB98" s="24">
        <f t="shared" si="22"/>
        <v>0.38097630000000005</v>
      </c>
      <c r="AC98" s="24">
        <f t="shared" si="23"/>
        <v>0.37618620000000003</v>
      </c>
      <c r="AD98" s="24">
        <f t="shared" si="24"/>
        <v>0.37964730000000002</v>
      </c>
      <c r="AE98" s="24">
        <f t="shared" si="25"/>
        <v>0.37930790000000003</v>
      </c>
      <c r="AF98" s="24">
        <f t="shared" si="26"/>
        <v>0.37709009999999998</v>
      </c>
      <c r="AG98" s="24" t="str">
        <f t="shared" si="27"/>
        <v/>
      </c>
      <c r="AH98" s="102">
        <f t="shared" si="16"/>
        <v>0.38531771111111113</v>
      </c>
      <c r="AI98" s="103">
        <f t="shared" si="17"/>
        <v>92813908250.934143</v>
      </c>
    </row>
    <row r="99" spans="1:35" ht="20.100000000000001" customHeight="1" x14ac:dyDescent="0.25">
      <c r="A99" s="36" t="s">
        <v>364</v>
      </c>
      <c r="B99" s="11" t="s">
        <v>264</v>
      </c>
      <c r="C99" s="20">
        <v>1942633841801.5305</v>
      </c>
      <c r="D99" s="21">
        <v>2203053327128.3877</v>
      </c>
      <c r="E99" s="21">
        <v>2390729210487.769</v>
      </c>
      <c r="F99" s="21">
        <v>2185160158794.1094</v>
      </c>
      <c r="G99" s="21">
        <v>2125184794172.1853</v>
      </c>
      <c r="H99" s="21">
        <v>2276150874756.7417</v>
      </c>
      <c r="I99" s="21">
        <v>2072823111961.1003</v>
      </c>
      <c r="J99" s="21">
        <v>2130330362918.3735</v>
      </c>
      <c r="K99" s="21">
        <v>2138540909211.1199</v>
      </c>
      <c r="L99" s="22">
        <v>1814762858045.9133</v>
      </c>
      <c r="M99" s="23">
        <v>2127936944927.7231</v>
      </c>
      <c r="N99" s="24">
        <v>38.906190000000002</v>
      </c>
      <c r="O99" s="24">
        <v>38.448239999999998</v>
      </c>
      <c r="P99" s="24">
        <v>39.431649999999998</v>
      </c>
      <c r="Q99" s="24">
        <v>43.197620000000001</v>
      </c>
      <c r="R99" s="24">
        <v>41.758670000000002</v>
      </c>
      <c r="S99" s="24">
        <v>41.128439999999998</v>
      </c>
      <c r="T99" s="24">
        <v>42.459040000000002</v>
      </c>
      <c r="U99" s="24">
        <v>42.655749999999998</v>
      </c>
      <c r="V99" s="24">
        <v>42.931229999999999</v>
      </c>
      <c r="W99" s="24" t="s">
        <v>450</v>
      </c>
      <c r="X99" s="27">
        <f t="shared" si="18"/>
        <v>0.38906190000000002</v>
      </c>
      <c r="Y99" s="24">
        <f t="shared" si="19"/>
        <v>0.3844824</v>
      </c>
      <c r="Z99" s="24">
        <f t="shared" si="20"/>
        <v>0.39431649999999996</v>
      </c>
      <c r="AA99" s="24">
        <f t="shared" si="21"/>
        <v>0.43197620000000003</v>
      </c>
      <c r="AB99" s="24">
        <f t="shared" si="22"/>
        <v>0.41758670000000003</v>
      </c>
      <c r="AC99" s="24">
        <f t="shared" si="23"/>
        <v>0.41128439999999999</v>
      </c>
      <c r="AD99" s="24">
        <f t="shared" si="24"/>
        <v>0.42459040000000003</v>
      </c>
      <c r="AE99" s="24">
        <f t="shared" si="25"/>
        <v>0.42655749999999998</v>
      </c>
      <c r="AF99" s="24">
        <f t="shared" si="26"/>
        <v>0.42931229999999998</v>
      </c>
      <c r="AG99" s="24" t="str">
        <f t="shared" si="27"/>
        <v/>
      </c>
      <c r="AH99" s="102">
        <f t="shared" si="16"/>
        <v>0.41212981111111113</v>
      </c>
      <c r="AI99" s="103">
        <f t="shared" si="17"/>
        <v>876986251169.41748</v>
      </c>
    </row>
    <row r="100" spans="1:35" ht="20.100000000000001" customHeight="1" x14ac:dyDescent="0.25">
      <c r="A100" s="36" t="s">
        <v>294</v>
      </c>
      <c r="B100" s="11" t="s">
        <v>315</v>
      </c>
      <c r="C100" s="20">
        <v>11905525197.328476</v>
      </c>
      <c r="D100" s="21">
        <v>12824094989.863884</v>
      </c>
      <c r="E100" s="21">
        <v>13678551837.63028</v>
      </c>
      <c r="F100" s="21">
        <v>12037473160.809132</v>
      </c>
      <c r="G100" s="21">
        <v>13190512703.135729</v>
      </c>
      <c r="H100" s="21">
        <v>14396816914.498142</v>
      </c>
      <c r="I100" s="21">
        <v>14746420946.173731</v>
      </c>
      <c r="J100" s="21">
        <v>14262303586.054024</v>
      </c>
      <c r="K100" s="21">
        <v>13927110141.570028</v>
      </c>
      <c r="L100" s="22">
        <v>14005654598.959759</v>
      </c>
      <c r="M100" s="23">
        <v>13497446407.60232</v>
      </c>
      <c r="N100" s="24">
        <v>32.472819999999999</v>
      </c>
      <c r="O100" s="24">
        <v>34.250680000000003</v>
      </c>
      <c r="P100" s="24">
        <v>35.639240000000001</v>
      </c>
      <c r="Q100" s="24">
        <v>41.221240000000002</v>
      </c>
      <c r="R100" s="24">
        <v>35.782640000000001</v>
      </c>
      <c r="S100" s="24">
        <v>34.813659999999999</v>
      </c>
      <c r="T100" s="24">
        <v>33.1541</v>
      </c>
      <c r="U100" s="24">
        <v>30.85623</v>
      </c>
      <c r="V100" s="24">
        <v>29.05395</v>
      </c>
      <c r="W100" s="24" t="s">
        <v>450</v>
      </c>
      <c r="X100" s="27">
        <f t="shared" si="18"/>
        <v>0.32472819999999997</v>
      </c>
      <c r="Y100" s="24">
        <f t="shared" si="19"/>
        <v>0.3425068</v>
      </c>
      <c r="Z100" s="24">
        <f t="shared" si="20"/>
        <v>0.3563924</v>
      </c>
      <c r="AA100" s="24">
        <f t="shared" si="21"/>
        <v>0.41221240000000003</v>
      </c>
      <c r="AB100" s="24">
        <f t="shared" si="22"/>
        <v>0.35782639999999999</v>
      </c>
      <c r="AC100" s="24">
        <f t="shared" si="23"/>
        <v>0.34813659999999996</v>
      </c>
      <c r="AD100" s="24">
        <f t="shared" si="24"/>
        <v>0.33154099999999997</v>
      </c>
      <c r="AE100" s="24">
        <f t="shared" si="25"/>
        <v>0.30856230000000001</v>
      </c>
      <c r="AF100" s="24">
        <f t="shared" si="26"/>
        <v>0.29053950000000001</v>
      </c>
      <c r="AG100" s="24" t="str">
        <f t="shared" si="27"/>
        <v/>
      </c>
      <c r="AH100" s="102">
        <f t="shared" si="16"/>
        <v>0.3413828444444445</v>
      </c>
      <c r="AI100" s="103">
        <f t="shared" si="17"/>
        <v>4607796647.3637285</v>
      </c>
    </row>
    <row r="101" spans="1:35" ht="20.100000000000001" customHeight="1" x14ac:dyDescent="0.25">
      <c r="A101" s="36" t="s">
        <v>170</v>
      </c>
      <c r="B101" s="11" t="s">
        <v>19</v>
      </c>
      <c r="C101" s="20">
        <v>4356750212598.0122</v>
      </c>
      <c r="D101" s="21">
        <v>4356347794333.0771</v>
      </c>
      <c r="E101" s="21">
        <v>4849184641953.5703</v>
      </c>
      <c r="F101" s="21">
        <v>5035141567658.8994</v>
      </c>
      <c r="G101" s="21">
        <v>5498717815809.7695</v>
      </c>
      <c r="H101" s="21">
        <v>5908989186412.2197</v>
      </c>
      <c r="I101" s="21">
        <v>5957250118648.7529</v>
      </c>
      <c r="J101" s="21">
        <v>4908862837290.4727</v>
      </c>
      <c r="K101" s="21">
        <v>4596156556721.9004</v>
      </c>
      <c r="L101" s="22">
        <v>4123257609614.7368</v>
      </c>
      <c r="M101" s="23">
        <v>4959065834104.1396</v>
      </c>
      <c r="N101" s="24">
        <v>15.72085</v>
      </c>
      <c r="O101" s="24">
        <v>14.800520000000001</v>
      </c>
      <c r="P101" s="24">
        <v>16.162669999999999</v>
      </c>
      <c r="Q101" s="24">
        <v>19.128830000000001</v>
      </c>
      <c r="R101" s="24">
        <v>18.060110000000002</v>
      </c>
      <c r="S101" s="24">
        <v>19.608689999999999</v>
      </c>
      <c r="T101" s="24">
        <v>19.1249</v>
      </c>
      <c r="U101" s="24">
        <v>19.2822</v>
      </c>
      <c r="V101" s="24" t="s">
        <v>450</v>
      </c>
      <c r="W101" s="24" t="s">
        <v>450</v>
      </c>
      <c r="X101" s="27">
        <f t="shared" si="18"/>
        <v>0.1572085</v>
      </c>
      <c r="Y101" s="24">
        <f t="shared" si="19"/>
        <v>0.1480052</v>
      </c>
      <c r="Z101" s="24">
        <f t="shared" si="20"/>
        <v>0.16162669999999998</v>
      </c>
      <c r="AA101" s="24">
        <f t="shared" si="21"/>
        <v>0.19128829999999999</v>
      </c>
      <c r="AB101" s="24">
        <f t="shared" si="22"/>
        <v>0.18060110000000001</v>
      </c>
      <c r="AC101" s="24">
        <f t="shared" si="23"/>
        <v>0.19608689999999998</v>
      </c>
      <c r="AD101" s="24">
        <f t="shared" si="24"/>
        <v>0.191249</v>
      </c>
      <c r="AE101" s="24">
        <f t="shared" si="25"/>
        <v>0.19282199999999999</v>
      </c>
      <c r="AF101" s="24" t="str">
        <f t="shared" si="26"/>
        <v/>
      </c>
      <c r="AG101" s="24" t="str">
        <f t="shared" si="27"/>
        <v/>
      </c>
      <c r="AH101" s="102">
        <f t="shared" si="16"/>
        <v>0.17736096250000002</v>
      </c>
      <c r="AI101" s="103">
        <f t="shared" si="17"/>
        <v>879544689437.57568</v>
      </c>
    </row>
    <row r="102" spans="1:35" ht="20.100000000000001" customHeight="1" x14ac:dyDescent="0.25">
      <c r="A102" s="36" t="s">
        <v>389</v>
      </c>
      <c r="B102" s="11" t="s">
        <v>302</v>
      </c>
      <c r="C102" s="20">
        <v>15056936953.455572</v>
      </c>
      <c r="D102" s="21">
        <v>17110609732.016926</v>
      </c>
      <c r="E102" s="21">
        <v>21971835282.513737</v>
      </c>
      <c r="F102" s="21">
        <v>23818322957.746483</v>
      </c>
      <c r="G102" s="21">
        <v>26425379436.61972</v>
      </c>
      <c r="H102" s="21">
        <v>28840263380.281693</v>
      </c>
      <c r="I102" s="21">
        <v>30937277605.633804</v>
      </c>
      <c r="J102" s="21">
        <v>33593843661.971832</v>
      </c>
      <c r="K102" s="21">
        <v>35826925774.647896</v>
      </c>
      <c r="L102" s="22">
        <v>37517410299.273949</v>
      </c>
      <c r="M102" s="23">
        <v>27109880508.416161</v>
      </c>
      <c r="N102" s="24">
        <v>32.753720000000001</v>
      </c>
      <c r="O102" s="24">
        <v>33.88391</v>
      </c>
      <c r="P102" s="24">
        <v>31.419039999999999</v>
      </c>
      <c r="Q102" s="24">
        <v>30.09637</v>
      </c>
      <c r="R102" s="24">
        <v>25.29898</v>
      </c>
      <c r="S102" s="24">
        <v>28.029769999999999</v>
      </c>
      <c r="T102" s="24">
        <v>29.52544</v>
      </c>
      <c r="U102" s="24" t="s">
        <v>450</v>
      </c>
      <c r="V102" s="24" t="s">
        <v>450</v>
      </c>
      <c r="W102" s="24" t="s">
        <v>450</v>
      </c>
      <c r="X102" s="27">
        <f t="shared" si="18"/>
        <v>0.32753720000000003</v>
      </c>
      <c r="Y102" s="24">
        <f t="shared" si="19"/>
        <v>0.3388391</v>
      </c>
      <c r="Z102" s="24">
        <f t="shared" si="20"/>
        <v>0.31419039999999998</v>
      </c>
      <c r="AA102" s="24">
        <f t="shared" si="21"/>
        <v>0.3009637</v>
      </c>
      <c r="AB102" s="24">
        <f t="shared" si="22"/>
        <v>0.25298979999999999</v>
      </c>
      <c r="AC102" s="24">
        <f t="shared" si="23"/>
        <v>0.28029769999999998</v>
      </c>
      <c r="AD102" s="24">
        <f t="shared" si="24"/>
        <v>0.29525439999999997</v>
      </c>
      <c r="AE102" s="24" t="str">
        <f t="shared" si="25"/>
        <v/>
      </c>
      <c r="AF102" s="24" t="str">
        <f t="shared" si="26"/>
        <v/>
      </c>
      <c r="AG102" s="24" t="str">
        <f t="shared" si="27"/>
        <v/>
      </c>
      <c r="AH102" s="102">
        <f t="shared" si="16"/>
        <v>0.30143890000000001</v>
      </c>
      <c r="AI102" s="103">
        <f t="shared" si="17"/>
        <v>8171972559.5884085</v>
      </c>
    </row>
    <row r="103" spans="1:35" ht="20.100000000000001" customHeight="1" x14ac:dyDescent="0.25">
      <c r="A103" s="36" t="s">
        <v>401</v>
      </c>
      <c r="B103" s="11" t="s">
        <v>1</v>
      </c>
      <c r="C103" s="20">
        <v>81003884545.409851</v>
      </c>
      <c r="D103" s="21">
        <v>104849886825.58414</v>
      </c>
      <c r="E103" s="21">
        <v>133441612246.79797</v>
      </c>
      <c r="F103" s="21">
        <v>115308661142.92726</v>
      </c>
      <c r="G103" s="21">
        <v>148047348240.64334</v>
      </c>
      <c r="H103" s="21">
        <v>200379345222.50595</v>
      </c>
      <c r="I103" s="21">
        <v>215902443457.12128</v>
      </c>
      <c r="J103" s="21">
        <v>243775211464.99161</v>
      </c>
      <c r="K103" s="21">
        <v>227437054841.26776</v>
      </c>
      <c r="L103" s="22">
        <v>184360630555.50418</v>
      </c>
      <c r="M103" s="23">
        <v>165450607854.27533</v>
      </c>
      <c r="N103" s="24" t="s">
        <v>450</v>
      </c>
      <c r="O103" s="24" t="s">
        <v>450</v>
      </c>
      <c r="P103" s="24" t="s">
        <v>450</v>
      </c>
      <c r="Q103" s="24" t="s">
        <v>450</v>
      </c>
      <c r="R103" s="24" t="s">
        <v>450</v>
      </c>
      <c r="S103" s="24" t="s">
        <v>450</v>
      </c>
      <c r="T103" s="24" t="s">
        <v>450</v>
      </c>
      <c r="U103" s="24" t="s">
        <v>450</v>
      </c>
      <c r="V103" s="24" t="s">
        <v>450</v>
      </c>
      <c r="W103" s="24" t="s">
        <v>450</v>
      </c>
      <c r="X103" s="27" t="str">
        <f t="shared" si="18"/>
        <v/>
      </c>
      <c r="Y103" s="24" t="str">
        <f t="shared" si="19"/>
        <v/>
      </c>
      <c r="Z103" s="24" t="str">
        <f t="shared" si="20"/>
        <v/>
      </c>
      <c r="AA103" s="24" t="str">
        <f t="shared" si="21"/>
        <v/>
      </c>
      <c r="AB103" s="24" t="str">
        <f t="shared" si="22"/>
        <v/>
      </c>
      <c r="AC103" s="24" t="str">
        <f t="shared" si="23"/>
        <v/>
      </c>
      <c r="AD103" s="24" t="str">
        <f t="shared" si="24"/>
        <v/>
      </c>
      <c r="AE103" s="24" t="str">
        <f t="shared" si="25"/>
        <v/>
      </c>
      <c r="AF103" s="24" t="str">
        <f t="shared" si="26"/>
        <v/>
      </c>
      <c r="AG103" s="24" t="str">
        <f t="shared" si="27"/>
        <v/>
      </c>
      <c r="AH103" s="102" t="str">
        <f t="shared" si="16"/>
        <v/>
      </c>
      <c r="AI103" s="103" t="str">
        <f t="shared" si="17"/>
        <v/>
      </c>
    </row>
    <row r="104" spans="1:35" ht="20.100000000000001" customHeight="1" x14ac:dyDescent="0.25">
      <c r="A104" s="36" t="s">
        <v>230</v>
      </c>
      <c r="B104" s="11" t="s">
        <v>100</v>
      </c>
      <c r="C104" s="20">
        <v>25825524820.806427</v>
      </c>
      <c r="D104" s="21">
        <v>31958195182.240604</v>
      </c>
      <c r="E104" s="21">
        <v>35895153327.849686</v>
      </c>
      <c r="F104" s="21">
        <v>37021512048.815796</v>
      </c>
      <c r="G104" s="21">
        <v>39999659233.755547</v>
      </c>
      <c r="H104" s="21">
        <v>41953433591.410057</v>
      </c>
      <c r="I104" s="21">
        <v>50410164013.55265</v>
      </c>
      <c r="J104" s="21">
        <v>55100780396.387024</v>
      </c>
      <c r="K104" s="21">
        <v>61395415492.332993</v>
      </c>
      <c r="L104" s="22">
        <v>63398041540.367004</v>
      </c>
      <c r="M104" s="23">
        <v>44295787964.751778</v>
      </c>
      <c r="N104" s="24">
        <v>17.207180000000001</v>
      </c>
      <c r="O104" s="24">
        <v>16.60378</v>
      </c>
      <c r="P104" s="24">
        <v>18.15409</v>
      </c>
      <c r="Q104" s="24">
        <v>17.242519999999999</v>
      </c>
      <c r="R104" s="24">
        <v>18.0427</v>
      </c>
      <c r="S104" s="24">
        <v>18.307449999999999</v>
      </c>
      <c r="T104" s="24">
        <v>19.55809</v>
      </c>
      <c r="U104" s="24" t="s">
        <v>450</v>
      </c>
      <c r="V104" s="24" t="s">
        <v>450</v>
      </c>
      <c r="W104" s="24" t="s">
        <v>450</v>
      </c>
      <c r="X104" s="27">
        <f t="shared" si="18"/>
        <v>0.1720718</v>
      </c>
      <c r="Y104" s="24">
        <f t="shared" si="19"/>
        <v>0.16603780000000001</v>
      </c>
      <c r="Z104" s="24">
        <f t="shared" si="20"/>
        <v>0.18154090000000001</v>
      </c>
      <c r="AA104" s="24">
        <f t="shared" si="21"/>
        <v>0.1724252</v>
      </c>
      <c r="AB104" s="24">
        <f t="shared" si="22"/>
        <v>0.180427</v>
      </c>
      <c r="AC104" s="24">
        <f t="shared" si="23"/>
        <v>0.1830745</v>
      </c>
      <c r="AD104" s="24">
        <f t="shared" si="24"/>
        <v>0.1955809</v>
      </c>
      <c r="AE104" s="24" t="str">
        <f t="shared" si="25"/>
        <v/>
      </c>
      <c r="AF104" s="24" t="str">
        <f t="shared" si="26"/>
        <v/>
      </c>
      <c r="AG104" s="24" t="str">
        <f t="shared" si="27"/>
        <v/>
      </c>
      <c r="AH104" s="102">
        <f t="shared" si="16"/>
        <v>0.17873687142857139</v>
      </c>
      <c r="AI104" s="103">
        <f t="shared" si="17"/>
        <v>7917290558.2830982</v>
      </c>
    </row>
    <row r="105" spans="1:35" ht="20.100000000000001" customHeight="1" x14ac:dyDescent="0.25">
      <c r="A105" s="36" t="s">
        <v>18</v>
      </c>
      <c r="B105" s="11" t="s">
        <v>41</v>
      </c>
      <c r="C105" s="20">
        <v>104668674.69879517</v>
      </c>
      <c r="D105" s="21">
        <v>123002259.22516944</v>
      </c>
      <c r="E105" s="21">
        <v>135044455.6282503</v>
      </c>
      <c r="F105" s="21">
        <v>127125253.47059742</v>
      </c>
      <c r="G105" s="21">
        <v>150431113.55714548</v>
      </c>
      <c r="H105" s="21">
        <v>172253739.04074261</v>
      </c>
      <c r="I105" s="21">
        <v>174984468.83412716</v>
      </c>
      <c r="J105" s="21">
        <v>168951535.04537556</v>
      </c>
      <c r="K105" s="21">
        <v>166756805.48043987</v>
      </c>
      <c r="L105" s="22">
        <v>145237022.01186988</v>
      </c>
      <c r="M105" s="23">
        <v>146845532.69925129</v>
      </c>
      <c r="N105" s="24" t="s">
        <v>450</v>
      </c>
      <c r="O105" s="24" t="s">
        <v>450</v>
      </c>
      <c r="P105" s="24" t="s">
        <v>450</v>
      </c>
      <c r="Q105" s="24" t="s">
        <v>450</v>
      </c>
      <c r="R105" s="24" t="s">
        <v>450</v>
      </c>
      <c r="S105" s="24" t="s">
        <v>450</v>
      </c>
      <c r="T105" s="24" t="s">
        <v>450</v>
      </c>
      <c r="U105" s="24" t="s">
        <v>450</v>
      </c>
      <c r="V105" s="24" t="s">
        <v>450</v>
      </c>
      <c r="W105" s="24" t="s">
        <v>450</v>
      </c>
      <c r="X105" s="27" t="str">
        <f t="shared" si="18"/>
        <v/>
      </c>
      <c r="Y105" s="24" t="str">
        <f t="shared" si="19"/>
        <v/>
      </c>
      <c r="Z105" s="24" t="str">
        <f t="shared" si="20"/>
        <v/>
      </c>
      <c r="AA105" s="24" t="str">
        <f t="shared" si="21"/>
        <v/>
      </c>
      <c r="AB105" s="24" t="str">
        <f t="shared" si="22"/>
        <v/>
      </c>
      <c r="AC105" s="24" t="str">
        <f t="shared" si="23"/>
        <v/>
      </c>
      <c r="AD105" s="24" t="str">
        <f t="shared" si="24"/>
        <v/>
      </c>
      <c r="AE105" s="24" t="str">
        <f t="shared" si="25"/>
        <v/>
      </c>
      <c r="AF105" s="24" t="str">
        <f t="shared" si="26"/>
        <v/>
      </c>
      <c r="AG105" s="24" t="str">
        <f t="shared" si="27"/>
        <v/>
      </c>
      <c r="AH105" s="102" t="str">
        <f t="shared" si="16"/>
        <v/>
      </c>
      <c r="AI105" s="103" t="str">
        <f t="shared" si="17"/>
        <v/>
      </c>
    </row>
    <row r="106" spans="1:35" ht="20.100000000000001" customHeight="1" x14ac:dyDescent="0.25">
      <c r="A106" s="36" t="s">
        <v>124</v>
      </c>
      <c r="B106" s="11" t="s">
        <v>279</v>
      </c>
      <c r="C106" s="20">
        <v>1011797457138.5032</v>
      </c>
      <c r="D106" s="21">
        <v>1122679154632.4143</v>
      </c>
      <c r="E106" s="21">
        <v>1002219052967.5375</v>
      </c>
      <c r="F106" s="21">
        <v>901934953364.71057</v>
      </c>
      <c r="G106" s="21">
        <v>1094499338702.7156</v>
      </c>
      <c r="H106" s="21">
        <v>1202463682633.8474</v>
      </c>
      <c r="I106" s="21">
        <v>1222807195712.4854</v>
      </c>
      <c r="J106" s="21">
        <v>1305604981271.9133</v>
      </c>
      <c r="K106" s="21">
        <v>1411333926201.2412</v>
      </c>
      <c r="L106" s="22">
        <v>1377873107856.3328</v>
      </c>
      <c r="M106" s="23">
        <v>1165321285048.1699</v>
      </c>
      <c r="N106" s="24">
        <v>19.311350000000001</v>
      </c>
      <c r="O106" s="24">
        <v>18.822669999999999</v>
      </c>
      <c r="P106" s="24">
        <v>19.141870000000001</v>
      </c>
      <c r="Q106" s="24">
        <v>20.201280000000001</v>
      </c>
      <c r="R106" s="24">
        <v>18.425419999999999</v>
      </c>
      <c r="S106" s="24">
        <v>18.901340000000001</v>
      </c>
      <c r="T106" s="24" t="s">
        <v>450</v>
      </c>
      <c r="U106" s="24" t="s">
        <v>450</v>
      </c>
      <c r="V106" s="24" t="s">
        <v>450</v>
      </c>
      <c r="W106" s="24" t="s">
        <v>450</v>
      </c>
      <c r="X106" s="27">
        <f t="shared" si="18"/>
        <v>0.19311350000000002</v>
      </c>
      <c r="Y106" s="24">
        <f t="shared" si="19"/>
        <v>0.1882267</v>
      </c>
      <c r="Z106" s="24">
        <f t="shared" si="20"/>
        <v>0.1914187</v>
      </c>
      <c r="AA106" s="24">
        <f t="shared" si="21"/>
        <v>0.20201279999999999</v>
      </c>
      <c r="AB106" s="24">
        <f t="shared" si="22"/>
        <v>0.18425419999999998</v>
      </c>
      <c r="AC106" s="24">
        <f t="shared" si="23"/>
        <v>0.1890134</v>
      </c>
      <c r="AD106" s="24" t="str">
        <f t="shared" si="24"/>
        <v/>
      </c>
      <c r="AE106" s="24" t="str">
        <f t="shared" si="25"/>
        <v/>
      </c>
      <c r="AF106" s="24" t="str">
        <f t="shared" si="26"/>
        <v/>
      </c>
      <c r="AG106" s="24" t="str">
        <f t="shared" si="27"/>
        <v/>
      </c>
      <c r="AH106" s="102">
        <f t="shared" si="16"/>
        <v>0.19133988333333329</v>
      </c>
      <c r="AI106" s="103">
        <f t="shared" si="17"/>
        <v>222972438726.96686</v>
      </c>
    </row>
    <row r="107" spans="1:35" ht="20.100000000000001" customHeight="1" x14ac:dyDescent="0.25">
      <c r="A107" s="36" t="s">
        <v>10</v>
      </c>
      <c r="B107" s="11" t="s">
        <v>212</v>
      </c>
      <c r="C107" s="20">
        <v>4078158323.9242253</v>
      </c>
      <c r="D107" s="21">
        <v>4833561456.3372574</v>
      </c>
      <c r="E107" s="21">
        <v>5687488208.5835648</v>
      </c>
      <c r="F107" s="21">
        <v>5653792720.2000551</v>
      </c>
      <c r="G107" s="21">
        <v>5829933774.8344383</v>
      </c>
      <c r="H107" s="21">
        <v>6692521545.7325544</v>
      </c>
      <c r="I107" s="21">
        <v>6500321212.899909</v>
      </c>
      <c r="J107" s="21">
        <v>7073021773.7652683</v>
      </c>
      <c r="K107" s="21">
        <v>7384901154.3054266</v>
      </c>
      <c r="L107" s="22">
        <v>6385937673.2837973</v>
      </c>
      <c r="M107" s="23">
        <v>6011963784.3866491</v>
      </c>
      <c r="N107" s="24" t="s">
        <v>450</v>
      </c>
      <c r="O107" s="24" t="s">
        <v>450</v>
      </c>
      <c r="P107" s="24" t="s">
        <v>450</v>
      </c>
      <c r="Q107" s="24" t="s">
        <v>450</v>
      </c>
      <c r="R107" s="24" t="s">
        <v>450</v>
      </c>
      <c r="S107" s="24" t="s">
        <v>450</v>
      </c>
      <c r="T107" s="24" t="s">
        <v>450</v>
      </c>
      <c r="U107" s="24" t="s">
        <v>450</v>
      </c>
      <c r="V107" s="24" t="s">
        <v>450</v>
      </c>
      <c r="W107" s="24" t="s">
        <v>450</v>
      </c>
      <c r="X107" s="27" t="str">
        <f t="shared" si="18"/>
        <v/>
      </c>
      <c r="Y107" s="24" t="str">
        <f t="shared" si="19"/>
        <v/>
      </c>
      <c r="Z107" s="24" t="str">
        <f t="shared" si="20"/>
        <v/>
      </c>
      <c r="AA107" s="24" t="str">
        <f t="shared" si="21"/>
        <v/>
      </c>
      <c r="AB107" s="24" t="str">
        <f t="shared" si="22"/>
        <v/>
      </c>
      <c r="AC107" s="24" t="str">
        <f t="shared" si="23"/>
        <v/>
      </c>
      <c r="AD107" s="24" t="str">
        <f t="shared" si="24"/>
        <v/>
      </c>
      <c r="AE107" s="24" t="str">
        <f t="shared" si="25"/>
        <v/>
      </c>
      <c r="AF107" s="24" t="str">
        <f t="shared" si="26"/>
        <v/>
      </c>
      <c r="AG107" s="24" t="str">
        <f t="shared" si="27"/>
        <v/>
      </c>
      <c r="AH107" s="102" t="str">
        <f t="shared" si="16"/>
        <v/>
      </c>
      <c r="AI107" s="103" t="str">
        <f t="shared" si="17"/>
        <v/>
      </c>
    </row>
    <row r="108" spans="1:35" ht="20.100000000000001" customHeight="1" x14ac:dyDescent="0.25">
      <c r="A108" s="36" t="s">
        <v>96</v>
      </c>
      <c r="B108" s="11" t="s">
        <v>186</v>
      </c>
      <c r="C108" s="20">
        <v>101550654720.88214</v>
      </c>
      <c r="D108" s="21">
        <v>114641097818.43771</v>
      </c>
      <c r="E108" s="21">
        <v>147395833333.33334</v>
      </c>
      <c r="F108" s="21">
        <v>105899930507.29674</v>
      </c>
      <c r="G108" s="21">
        <v>115419050942.07953</v>
      </c>
      <c r="H108" s="21">
        <v>154027536231.88403</v>
      </c>
      <c r="I108" s="21">
        <v>174070025008.93173</v>
      </c>
      <c r="J108" s="21">
        <v>174161495063.46967</v>
      </c>
      <c r="K108" s="21">
        <v>163612438510.18973</v>
      </c>
      <c r="L108" s="22">
        <v>112811565304.08774</v>
      </c>
      <c r="M108" s="23">
        <v>136358962744.05923</v>
      </c>
      <c r="N108" s="24">
        <v>34.553780000000003</v>
      </c>
      <c r="O108" s="24" t="s">
        <v>450</v>
      </c>
      <c r="P108" s="24" t="s">
        <v>450</v>
      </c>
      <c r="Q108" s="24" t="s">
        <v>450</v>
      </c>
      <c r="R108" s="24" t="s">
        <v>450</v>
      </c>
      <c r="S108" s="24" t="s">
        <v>450</v>
      </c>
      <c r="T108" s="24" t="s">
        <v>450</v>
      </c>
      <c r="U108" s="24" t="s">
        <v>450</v>
      </c>
      <c r="V108" s="24" t="s">
        <v>450</v>
      </c>
      <c r="W108" s="24" t="s">
        <v>450</v>
      </c>
      <c r="X108" s="27">
        <f t="shared" si="18"/>
        <v>0.34553780000000001</v>
      </c>
      <c r="Y108" s="24" t="str">
        <f t="shared" si="19"/>
        <v/>
      </c>
      <c r="Z108" s="24" t="str">
        <f t="shared" si="20"/>
        <v/>
      </c>
      <c r="AA108" s="24" t="str">
        <f t="shared" si="21"/>
        <v/>
      </c>
      <c r="AB108" s="24" t="str">
        <f t="shared" si="22"/>
        <v/>
      </c>
      <c r="AC108" s="24" t="str">
        <f t="shared" si="23"/>
        <v/>
      </c>
      <c r="AD108" s="24" t="str">
        <f t="shared" si="24"/>
        <v/>
      </c>
      <c r="AE108" s="24" t="str">
        <f t="shared" si="25"/>
        <v/>
      </c>
      <c r="AF108" s="24" t="str">
        <f t="shared" si="26"/>
        <v/>
      </c>
      <c r="AG108" s="24" t="str">
        <f t="shared" si="27"/>
        <v/>
      </c>
      <c r="AH108" s="102">
        <f t="shared" ref="AH108:AH139" si="28">IF(SUM(X108:AG108)=0,"",(SUM(X108:AG108))/(COUNT(X108:AG108)))</f>
        <v>0.34553780000000001</v>
      </c>
      <c r="AI108" s="103">
        <f t="shared" ref="AI108:AI139" si="29">IF(AH108="","",AH108*M108)</f>
        <v>47117175996.864189</v>
      </c>
    </row>
    <row r="109" spans="1:35" ht="20.100000000000001" customHeight="1" x14ac:dyDescent="0.25">
      <c r="A109" s="36" t="s">
        <v>328</v>
      </c>
      <c r="B109" s="11" t="s">
        <v>228</v>
      </c>
      <c r="C109" s="20">
        <v>2834168889.4201913</v>
      </c>
      <c r="D109" s="21">
        <v>3802566170.8154349</v>
      </c>
      <c r="E109" s="21">
        <v>5139957784.91084</v>
      </c>
      <c r="F109" s="21">
        <v>4690062255.1224699</v>
      </c>
      <c r="G109" s="21">
        <v>4794357795.0713921</v>
      </c>
      <c r="H109" s="21">
        <v>6197766118.5985575</v>
      </c>
      <c r="I109" s="21">
        <v>6605139933.4106312</v>
      </c>
      <c r="J109" s="21">
        <v>7335027591.9162807</v>
      </c>
      <c r="K109" s="21">
        <v>7468096566.7115841</v>
      </c>
      <c r="L109" s="22">
        <v>6571853849.0058479</v>
      </c>
      <c r="M109" s="23">
        <v>5543899695.4983234</v>
      </c>
      <c r="N109" s="24">
        <v>15.814109999999999</v>
      </c>
      <c r="O109" s="24">
        <v>18.08793</v>
      </c>
      <c r="P109" s="24">
        <v>16.755780000000001</v>
      </c>
      <c r="Q109" s="24">
        <v>18.811969999999999</v>
      </c>
      <c r="R109" s="24">
        <v>21.142949999999999</v>
      </c>
      <c r="S109" s="24">
        <v>21.743590000000001</v>
      </c>
      <c r="T109" s="24">
        <v>22.918520000000001</v>
      </c>
      <c r="U109" s="24" t="s">
        <v>450</v>
      </c>
      <c r="V109" s="24" t="s">
        <v>450</v>
      </c>
      <c r="W109" s="24" t="s">
        <v>450</v>
      </c>
      <c r="X109" s="27">
        <f t="shared" si="18"/>
        <v>0.15814110000000001</v>
      </c>
      <c r="Y109" s="24">
        <f t="shared" si="19"/>
        <v>0.18087929999999999</v>
      </c>
      <c r="Z109" s="24">
        <f t="shared" si="20"/>
        <v>0.16755780000000001</v>
      </c>
      <c r="AA109" s="24">
        <f t="shared" si="21"/>
        <v>0.1881197</v>
      </c>
      <c r="AB109" s="24">
        <f t="shared" si="22"/>
        <v>0.21142949999999999</v>
      </c>
      <c r="AC109" s="24">
        <f t="shared" si="23"/>
        <v>0.21743590000000002</v>
      </c>
      <c r="AD109" s="24">
        <f t="shared" si="24"/>
        <v>0.22918520000000001</v>
      </c>
      <c r="AE109" s="24" t="str">
        <f t="shared" si="25"/>
        <v/>
      </c>
      <c r="AF109" s="24" t="str">
        <f t="shared" si="26"/>
        <v/>
      </c>
      <c r="AG109" s="24" t="str">
        <f t="shared" si="27"/>
        <v/>
      </c>
      <c r="AH109" s="102">
        <f t="shared" si="28"/>
        <v>0.19324978571428569</v>
      </c>
      <c r="AI109" s="103">
        <f t="shared" si="29"/>
        <v>1071357428.1765447</v>
      </c>
    </row>
    <row r="110" spans="1:35" ht="20.100000000000001" customHeight="1" x14ac:dyDescent="0.25">
      <c r="A110" s="36" t="s">
        <v>11</v>
      </c>
      <c r="B110" s="11" t="s">
        <v>218</v>
      </c>
      <c r="C110" s="20">
        <v>3452882514.001658</v>
      </c>
      <c r="D110" s="21">
        <v>4222962987.5385919</v>
      </c>
      <c r="E110" s="21">
        <v>5443915120.5079479</v>
      </c>
      <c r="F110" s="21">
        <v>5832915387.0890837</v>
      </c>
      <c r="G110" s="21">
        <v>7181441139.8980589</v>
      </c>
      <c r="H110" s="21">
        <v>8283218733.6076775</v>
      </c>
      <c r="I110" s="21">
        <v>9359185244.2459698</v>
      </c>
      <c r="J110" s="21">
        <v>11192471435.442448</v>
      </c>
      <c r="K110" s="21">
        <v>11715619755.858408</v>
      </c>
      <c r="L110" s="22">
        <v>12327488340.734131</v>
      </c>
      <c r="M110" s="23">
        <v>7901210065.8923979</v>
      </c>
      <c r="N110" s="24">
        <v>10.00398</v>
      </c>
      <c r="O110" s="24">
        <v>10.22322</v>
      </c>
      <c r="P110" s="24">
        <v>10.784420000000001</v>
      </c>
      <c r="Q110" s="24">
        <v>11.51614</v>
      </c>
      <c r="R110" s="24">
        <v>10.958349999999999</v>
      </c>
      <c r="S110" s="24">
        <v>11.29959</v>
      </c>
      <c r="T110" s="24">
        <v>12.01735</v>
      </c>
      <c r="U110" s="24" t="s">
        <v>450</v>
      </c>
      <c r="V110" s="24" t="s">
        <v>450</v>
      </c>
      <c r="W110" s="24" t="s">
        <v>450</v>
      </c>
      <c r="X110" s="27">
        <f t="shared" si="18"/>
        <v>0.1000398</v>
      </c>
      <c r="Y110" s="24">
        <f t="shared" si="19"/>
        <v>0.1022322</v>
      </c>
      <c r="Z110" s="24">
        <f t="shared" si="20"/>
        <v>0.1078442</v>
      </c>
      <c r="AA110" s="24">
        <f t="shared" si="21"/>
        <v>0.1151614</v>
      </c>
      <c r="AB110" s="24">
        <f t="shared" si="22"/>
        <v>0.1095835</v>
      </c>
      <c r="AC110" s="24">
        <f t="shared" si="23"/>
        <v>0.1129959</v>
      </c>
      <c r="AD110" s="24">
        <f t="shared" si="24"/>
        <v>0.1201735</v>
      </c>
      <c r="AE110" s="24" t="str">
        <f t="shared" si="25"/>
        <v/>
      </c>
      <c r="AF110" s="24" t="str">
        <f t="shared" si="26"/>
        <v/>
      </c>
      <c r="AG110" s="24" t="str">
        <f t="shared" si="27"/>
        <v/>
      </c>
      <c r="AH110" s="102">
        <f t="shared" si="28"/>
        <v>0.10971864285714288</v>
      </c>
      <c r="AI110" s="103">
        <f t="shared" si="29"/>
        <v>866910045.35891032</v>
      </c>
    </row>
    <row r="111" spans="1:35" ht="20.100000000000001" customHeight="1" x14ac:dyDescent="0.25">
      <c r="A111" s="36" t="s">
        <v>111</v>
      </c>
      <c r="B111" s="11" t="s">
        <v>102</v>
      </c>
      <c r="C111" s="20">
        <v>21410922999.749184</v>
      </c>
      <c r="D111" s="21">
        <v>30847189167.008617</v>
      </c>
      <c r="E111" s="21">
        <v>35542093261.219116</v>
      </c>
      <c r="F111" s="21">
        <v>26144610786.76675</v>
      </c>
      <c r="G111" s="21">
        <v>23743309485.956543</v>
      </c>
      <c r="H111" s="21">
        <v>28385281828.379139</v>
      </c>
      <c r="I111" s="21">
        <v>28023276371.579082</v>
      </c>
      <c r="J111" s="21">
        <v>30221574614.976097</v>
      </c>
      <c r="K111" s="21">
        <v>31286809075.228863</v>
      </c>
      <c r="L111" s="22">
        <v>27035266718.420761</v>
      </c>
      <c r="M111" s="23">
        <v>28264033430.928413</v>
      </c>
      <c r="N111" s="24">
        <v>26.96386</v>
      </c>
      <c r="O111" s="24">
        <v>24.444939999999999</v>
      </c>
      <c r="P111" s="24">
        <v>27.90812</v>
      </c>
      <c r="Q111" s="24">
        <v>34.824640000000002</v>
      </c>
      <c r="R111" s="24">
        <v>36.02299</v>
      </c>
      <c r="S111" s="24">
        <v>30.683479999999999</v>
      </c>
      <c r="T111" s="24">
        <v>29.189859999999999</v>
      </c>
      <c r="U111" s="24" t="s">
        <v>450</v>
      </c>
      <c r="V111" s="24" t="s">
        <v>450</v>
      </c>
      <c r="W111" s="24" t="s">
        <v>450</v>
      </c>
      <c r="X111" s="27">
        <f t="shared" si="18"/>
        <v>0.26963860000000001</v>
      </c>
      <c r="Y111" s="24">
        <f t="shared" si="19"/>
        <v>0.24444939999999998</v>
      </c>
      <c r="Z111" s="24">
        <f t="shared" si="20"/>
        <v>0.27908120000000003</v>
      </c>
      <c r="AA111" s="24">
        <f t="shared" si="21"/>
        <v>0.34824640000000001</v>
      </c>
      <c r="AB111" s="24">
        <f t="shared" si="22"/>
        <v>0.36022989999999999</v>
      </c>
      <c r="AC111" s="24">
        <f t="shared" si="23"/>
        <v>0.30683480000000002</v>
      </c>
      <c r="AD111" s="24">
        <f t="shared" si="24"/>
        <v>0.29189860000000001</v>
      </c>
      <c r="AE111" s="24" t="str">
        <f t="shared" si="25"/>
        <v/>
      </c>
      <c r="AF111" s="24" t="str">
        <f t="shared" si="26"/>
        <v/>
      </c>
      <c r="AG111" s="24" t="str">
        <f t="shared" si="27"/>
        <v/>
      </c>
      <c r="AH111" s="102">
        <f t="shared" si="28"/>
        <v>0.30005412857142855</v>
      </c>
      <c r="AI111" s="103">
        <f t="shared" si="29"/>
        <v>8480739921.0309486</v>
      </c>
    </row>
    <row r="112" spans="1:35" ht="20.100000000000001" customHeight="1" x14ac:dyDescent="0.25">
      <c r="A112" s="36" t="s">
        <v>23</v>
      </c>
      <c r="B112" s="11" t="s">
        <v>416</v>
      </c>
      <c r="C112" s="20">
        <v>21796351575.456055</v>
      </c>
      <c r="D112" s="21">
        <v>24577114427.860695</v>
      </c>
      <c r="E112" s="21">
        <v>28829850746.268658</v>
      </c>
      <c r="F112" s="21">
        <v>35139635157.545609</v>
      </c>
      <c r="G112" s="21">
        <v>38009950248.75621</v>
      </c>
      <c r="H112" s="21">
        <v>40078938640.132668</v>
      </c>
      <c r="I112" s="21">
        <v>43205095854.063011</v>
      </c>
      <c r="J112" s="21">
        <v>44352418120.437737</v>
      </c>
      <c r="K112" s="21">
        <v>45730945273.631836</v>
      </c>
      <c r="L112" s="22">
        <v>47102873631.84079</v>
      </c>
      <c r="M112" s="23">
        <v>36882317367.599327</v>
      </c>
      <c r="N112" s="24">
        <v>32.041730000000001</v>
      </c>
      <c r="O112" s="24">
        <v>31.89256</v>
      </c>
      <c r="P112" s="24">
        <v>30.855460000000001</v>
      </c>
      <c r="Q112" s="24">
        <v>28.998200000000001</v>
      </c>
      <c r="R112" s="24">
        <v>26.138390000000001</v>
      </c>
      <c r="S112" s="24">
        <v>26.297029999999999</v>
      </c>
      <c r="T112" s="24">
        <v>27.302689999999998</v>
      </c>
      <c r="U112" s="24">
        <v>28.213190000000001</v>
      </c>
      <c r="V112" s="24">
        <v>27.288319999999999</v>
      </c>
      <c r="W112" s="24" t="s">
        <v>450</v>
      </c>
      <c r="X112" s="27">
        <f t="shared" si="18"/>
        <v>0.32041730000000002</v>
      </c>
      <c r="Y112" s="24">
        <f t="shared" si="19"/>
        <v>0.31892559999999998</v>
      </c>
      <c r="Z112" s="24">
        <f t="shared" si="20"/>
        <v>0.30855460000000001</v>
      </c>
      <c r="AA112" s="24">
        <f t="shared" si="21"/>
        <v>0.28998200000000002</v>
      </c>
      <c r="AB112" s="24">
        <f t="shared" si="22"/>
        <v>0.2613839</v>
      </c>
      <c r="AC112" s="24">
        <f t="shared" si="23"/>
        <v>0.26297029999999999</v>
      </c>
      <c r="AD112" s="24">
        <f t="shared" si="24"/>
        <v>0.27302689999999996</v>
      </c>
      <c r="AE112" s="24">
        <f t="shared" si="25"/>
        <v>0.28213189999999999</v>
      </c>
      <c r="AF112" s="24">
        <f t="shared" si="26"/>
        <v>0.27288319999999999</v>
      </c>
      <c r="AG112" s="24" t="str">
        <f t="shared" si="27"/>
        <v/>
      </c>
      <c r="AH112" s="102">
        <f t="shared" si="28"/>
        <v>0.28780841111111111</v>
      </c>
      <c r="AI112" s="103">
        <f t="shared" si="29"/>
        <v>10615041159.664501</v>
      </c>
    </row>
    <row r="113" spans="1:35" ht="20.100000000000001" customHeight="1" x14ac:dyDescent="0.25">
      <c r="A113" s="36" t="s">
        <v>361</v>
      </c>
      <c r="B113" s="11" t="s">
        <v>339</v>
      </c>
      <c r="C113" s="20">
        <v>1428852972.0150633</v>
      </c>
      <c r="D113" s="21">
        <v>1597476793.3687229</v>
      </c>
      <c r="E113" s="21">
        <v>1630672202.5855806</v>
      </c>
      <c r="F113" s="21">
        <v>1711412960.1000745</v>
      </c>
      <c r="G113" s="21">
        <v>2187482926.2962356</v>
      </c>
      <c r="H113" s="21">
        <v>2523309140.4883556</v>
      </c>
      <c r="I113" s="21">
        <v>2384043848.9646769</v>
      </c>
      <c r="J113" s="21">
        <v>2218102350.05334</v>
      </c>
      <c r="K113" s="21">
        <v>2181300505.8649001</v>
      </c>
      <c r="L113" s="22" t="s">
        <v>450</v>
      </c>
      <c r="M113" s="23">
        <v>1984739299.9707723</v>
      </c>
      <c r="N113" s="24">
        <v>48.088430000000002</v>
      </c>
      <c r="O113" s="24">
        <v>46.053489999999996</v>
      </c>
      <c r="P113" s="24">
        <v>50.983550000000001</v>
      </c>
      <c r="Q113" s="24" t="s">
        <v>450</v>
      </c>
      <c r="R113" s="24" t="s">
        <v>450</v>
      </c>
      <c r="S113" s="24" t="s">
        <v>450</v>
      </c>
      <c r="T113" s="24" t="s">
        <v>450</v>
      </c>
      <c r="U113" s="24" t="s">
        <v>450</v>
      </c>
      <c r="V113" s="24" t="s">
        <v>450</v>
      </c>
      <c r="W113" s="24" t="s">
        <v>450</v>
      </c>
      <c r="X113" s="27">
        <f t="shared" si="18"/>
        <v>0.48088430000000004</v>
      </c>
      <c r="Y113" s="24">
        <f t="shared" si="19"/>
        <v>0.46053489999999997</v>
      </c>
      <c r="Z113" s="24">
        <f t="shared" si="20"/>
        <v>0.5098355</v>
      </c>
      <c r="AA113" s="24" t="str">
        <f t="shared" si="21"/>
        <v/>
      </c>
      <c r="AB113" s="24" t="str">
        <f t="shared" si="22"/>
        <v/>
      </c>
      <c r="AC113" s="24" t="str">
        <f t="shared" si="23"/>
        <v/>
      </c>
      <c r="AD113" s="24" t="str">
        <f t="shared" si="24"/>
        <v/>
      </c>
      <c r="AE113" s="24" t="str">
        <f t="shared" si="25"/>
        <v/>
      </c>
      <c r="AF113" s="24" t="str">
        <f t="shared" si="26"/>
        <v/>
      </c>
      <c r="AG113" s="24" t="str">
        <f t="shared" si="27"/>
        <v/>
      </c>
      <c r="AH113" s="102">
        <f t="shared" si="28"/>
        <v>0.48375156666666669</v>
      </c>
      <c r="AI113" s="103">
        <f t="shared" si="29"/>
        <v>960120745.78576446</v>
      </c>
    </row>
    <row r="114" spans="1:35" ht="20.100000000000001" customHeight="1" x14ac:dyDescent="0.25">
      <c r="A114" s="36" t="s">
        <v>216</v>
      </c>
      <c r="B114" s="11" t="s">
        <v>156</v>
      </c>
      <c r="C114" s="20">
        <v>604028900</v>
      </c>
      <c r="D114" s="21">
        <v>739027199.99999988</v>
      </c>
      <c r="E114" s="21">
        <v>850040499.99999988</v>
      </c>
      <c r="F114" s="21">
        <v>1155147400</v>
      </c>
      <c r="G114" s="21">
        <v>1292697100</v>
      </c>
      <c r="H114" s="21">
        <v>1545400000.0000002</v>
      </c>
      <c r="I114" s="21">
        <v>1735500000</v>
      </c>
      <c r="J114" s="21">
        <v>1946500000</v>
      </c>
      <c r="K114" s="21">
        <v>2013000000</v>
      </c>
      <c r="L114" s="22">
        <v>2053000000</v>
      </c>
      <c r="M114" s="23">
        <v>1393434110</v>
      </c>
      <c r="N114" s="24" t="s">
        <v>450</v>
      </c>
      <c r="O114" s="24" t="s">
        <v>450</v>
      </c>
      <c r="P114" s="24" t="s">
        <v>450</v>
      </c>
      <c r="Q114" s="24" t="s">
        <v>450</v>
      </c>
      <c r="R114" s="24" t="s">
        <v>450</v>
      </c>
      <c r="S114" s="24" t="s">
        <v>450</v>
      </c>
      <c r="T114" s="24" t="s">
        <v>450</v>
      </c>
      <c r="U114" s="24" t="s">
        <v>450</v>
      </c>
      <c r="V114" s="24" t="s">
        <v>450</v>
      </c>
      <c r="W114" s="24" t="s">
        <v>450</v>
      </c>
      <c r="X114" s="27" t="str">
        <f t="shared" si="18"/>
        <v/>
      </c>
      <c r="Y114" s="24" t="str">
        <f t="shared" si="19"/>
        <v/>
      </c>
      <c r="Z114" s="24" t="str">
        <f t="shared" si="20"/>
        <v/>
      </c>
      <c r="AA114" s="24" t="str">
        <f t="shared" si="21"/>
        <v/>
      </c>
      <c r="AB114" s="24" t="str">
        <f t="shared" si="22"/>
        <v/>
      </c>
      <c r="AC114" s="24" t="str">
        <f t="shared" si="23"/>
        <v/>
      </c>
      <c r="AD114" s="24" t="str">
        <f t="shared" si="24"/>
        <v/>
      </c>
      <c r="AE114" s="24" t="str">
        <f t="shared" si="25"/>
        <v/>
      </c>
      <c r="AF114" s="24" t="str">
        <f t="shared" si="26"/>
        <v/>
      </c>
      <c r="AG114" s="24" t="str">
        <f t="shared" si="27"/>
        <v/>
      </c>
      <c r="AH114" s="102" t="str">
        <f t="shared" si="28"/>
        <v/>
      </c>
      <c r="AI114" s="103" t="str">
        <f t="shared" si="29"/>
        <v/>
      </c>
    </row>
    <row r="115" spans="1:35" ht="20.100000000000001" customHeight="1" x14ac:dyDescent="0.25">
      <c r="A115" s="36" t="s">
        <v>367</v>
      </c>
      <c r="B115" s="11" t="s">
        <v>189</v>
      </c>
      <c r="C115" s="20">
        <v>54961936662.606575</v>
      </c>
      <c r="D115" s="21">
        <v>67516236337.715828</v>
      </c>
      <c r="E115" s="21">
        <v>87140405361.229156</v>
      </c>
      <c r="F115" s="21">
        <v>63028320702.034302</v>
      </c>
      <c r="G115" s="21">
        <v>74773444900.536789</v>
      </c>
      <c r="H115" s="21">
        <v>34699395523.607254</v>
      </c>
      <c r="I115" s="21">
        <v>81905365776.333511</v>
      </c>
      <c r="J115" s="21">
        <v>65504442871.746475</v>
      </c>
      <c r="K115" s="21">
        <v>41142722414.335106</v>
      </c>
      <c r="L115" s="22">
        <v>29152707344.714249</v>
      </c>
      <c r="M115" s="23">
        <v>59982497789.485924</v>
      </c>
      <c r="N115" s="24" t="s">
        <v>450</v>
      </c>
      <c r="O115" s="24" t="s">
        <v>450</v>
      </c>
      <c r="P115" s="24" t="s">
        <v>450</v>
      </c>
      <c r="Q115" s="24" t="s">
        <v>450</v>
      </c>
      <c r="R115" s="24" t="s">
        <v>450</v>
      </c>
      <c r="S115" s="24" t="s">
        <v>450</v>
      </c>
      <c r="T115" s="24" t="s">
        <v>450</v>
      </c>
      <c r="U115" s="24" t="s">
        <v>450</v>
      </c>
      <c r="V115" s="24" t="s">
        <v>450</v>
      </c>
      <c r="W115" s="24" t="s">
        <v>450</v>
      </c>
      <c r="X115" s="27" t="str">
        <f t="shared" si="18"/>
        <v/>
      </c>
      <c r="Y115" s="24" t="str">
        <f t="shared" si="19"/>
        <v/>
      </c>
      <c r="Z115" s="24" t="str">
        <f t="shared" si="20"/>
        <v/>
      </c>
      <c r="AA115" s="24" t="str">
        <f t="shared" si="21"/>
        <v/>
      </c>
      <c r="AB115" s="24" t="str">
        <f t="shared" si="22"/>
        <v/>
      </c>
      <c r="AC115" s="24" t="str">
        <f t="shared" si="23"/>
        <v/>
      </c>
      <c r="AD115" s="24" t="str">
        <f t="shared" si="24"/>
        <v/>
      </c>
      <c r="AE115" s="24" t="str">
        <f t="shared" si="25"/>
        <v/>
      </c>
      <c r="AF115" s="24" t="str">
        <f t="shared" si="26"/>
        <v/>
      </c>
      <c r="AG115" s="24" t="str">
        <f t="shared" si="27"/>
        <v/>
      </c>
      <c r="AH115" s="102" t="str">
        <f t="shared" si="28"/>
        <v/>
      </c>
      <c r="AI115" s="103" t="str">
        <f t="shared" si="29"/>
        <v/>
      </c>
    </row>
    <row r="116" spans="1:35" ht="20.100000000000001" customHeight="1" x14ac:dyDescent="0.25">
      <c r="A116" s="36" t="s">
        <v>62</v>
      </c>
      <c r="B116" s="11" t="s">
        <v>22</v>
      </c>
      <c r="C116" s="20">
        <v>4000101033.3563762</v>
      </c>
      <c r="D116" s="21">
        <v>4601430548.885251</v>
      </c>
      <c r="E116" s="21">
        <v>5081479840.0871572</v>
      </c>
      <c r="F116" s="21">
        <v>4504376589.9239044</v>
      </c>
      <c r="G116" s="21">
        <v>5082338964.8730526</v>
      </c>
      <c r="H116" s="21">
        <v>5739705822.4816866</v>
      </c>
      <c r="I116" s="21">
        <v>5487773452.4401731</v>
      </c>
      <c r="J116" s="21" t="s">
        <v>450</v>
      </c>
      <c r="K116" s="21" t="s">
        <v>450</v>
      </c>
      <c r="L116" s="22" t="s">
        <v>450</v>
      </c>
      <c r="M116" s="23">
        <v>4928172321.7210855</v>
      </c>
      <c r="N116" s="24" t="s">
        <v>450</v>
      </c>
      <c r="O116" s="24" t="s">
        <v>450</v>
      </c>
      <c r="P116" s="24" t="s">
        <v>450</v>
      </c>
      <c r="Q116" s="24" t="s">
        <v>450</v>
      </c>
      <c r="R116" s="24" t="s">
        <v>450</v>
      </c>
      <c r="S116" s="24" t="s">
        <v>450</v>
      </c>
      <c r="T116" s="24" t="s">
        <v>450</v>
      </c>
      <c r="U116" s="24" t="s">
        <v>450</v>
      </c>
      <c r="V116" s="24" t="s">
        <v>450</v>
      </c>
      <c r="W116" s="24" t="s">
        <v>450</v>
      </c>
      <c r="X116" s="27" t="str">
        <f t="shared" si="18"/>
        <v/>
      </c>
      <c r="Y116" s="24" t="str">
        <f t="shared" si="19"/>
        <v/>
      </c>
      <c r="Z116" s="24" t="str">
        <f t="shared" si="20"/>
        <v/>
      </c>
      <c r="AA116" s="24" t="str">
        <f t="shared" si="21"/>
        <v/>
      </c>
      <c r="AB116" s="24" t="str">
        <f t="shared" si="22"/>
        <v/>
      </c>
      <c r="AC116" s="24" t="str">
        <f t="shared" si="23"/>
        <v/>
      </c>
      <c r="AD116" s="24" t="str">
        <f t="shared" si="24"/>
        <v/>
      </c>
      <c r="AE116" s="24" t="str">
        <f t="shared" si="25"/>
        <v/>
      </c>
      <c r="AF116" s="24" t="str">
        <f t="shared" si="26"/>
        <v/>
      </c>
      <c r="AG116" s="24" t="str">
        <f t="shared" si="27"/>
        <v/>
      </c>
      <c r="AH116" s="102" t="str">
        <f t="shared" si="28"/>
        <v/>
      </c>
      <c r="AI116" s="103" t="str">
        <f t="shared" si="29"/>
        <v/>
      </c>
    </row>
    <row r="117" spans="1:35" ht="20.100000000000001" customHeight="1" x14ac:dyDescent="0.25">
      <c r="A117" s="36" t="s">
        <v>341</v>
      </c>
      <c r="B117" s="11" t="s">
        <v>393</v>
      </c>
      <c r="C117" s="20">
        <v>30216060233.404442</v>
      </c>
      <c r="D117" s="21">
        <v>39738180076.628349</v>
      </c>
      <c r="E117" s="21">
        <v>47850551148.836525</v>
      </c>
      <c r="F117" s="21">
        <v>37440673477.898254</v>
      </c>
      <c r="G117" s="21">
        <v>37132564255.4319</v>
      </c>
      <c r="H117" s="21">
        <v>43505562065.126633</v>
      </c>
      <c r="I117" s="21">
        <v>42852204396.451981</v>
      </c>
      <c r="J117" s="21">
        <v>46418255974.508766</v>
      </c>
      <c r="K117" s="21">
        <v>48353937110.256065</v>
      </c>
      <c r="L117" s="22">
        <v>41243983586.558723</v>
      </c>
      <c r="M117" s="23">
        <v>41475197232.510162</v>
      </c>
      <c r="N117" s="24">
        <v>8.9956549999999993</v>
      </c>
      <c r="O117" s="24">
        <v>9.1613880000000005</v>
      </c>
      <c r="P117" s="24">
        <v>10.07333</v>
      </c>
      <c r="Q117" s="24">
        <v>12.19909</v>
      </c>
      <c r="R117" s="24">
        <v>11.54279</v>
      </c>
      <c r="S117" s="24">
        <v>11.545579999999999</v>
      </c>
      <c r="T117" s="24">
        <v>9.8950499999999995</v>
      </c>
      <c r="U117" s="24">
        <v>9.676933</v>
      </c>
      <c r="V117" s="24">
        <v>9.5589069999999996</v>
      </c>
      <c r="W117" s="24" t="s">
        <v>450</v>
      </c>
      <c r="X117" s="27">
        <f t="shared" si="18"/>
        <v>8.9956549999999996E-2</v>
      </c>
      <c r="Y117" s="24">
        <f t="shared" si="19"/>
        <v>9.1613880000000009E-2</v>
      </c>
      <c r="Z117" s="24">
        <f t="shared" si="20"/>
        <v>0.1007333</v>
      </c>
      <c r="AA117" s="24">
        <f t="shared" si="21"/>
        <v>0.1219909</v>
      </c>
      <c r="AB117" s="24">
        <f t="shared" si="22"/>
        <v>0.1154279</v>
      </c>
      <c r="AC117" s="24">
        <f t="shared" si="23"/>
        <v>0.1154558</v>
      </c>
      <c r="AD117" s="24">
        <f t="shared" si="24"/>
        <v>9.8950499999999997E-2</v>
      </c>
      <c r="AE117" s="24">
        <f t="shared" si="25"/>
        <v>9.6769330000000001E-2</v>
      </c>
      <c r="AF117" s="24">
        <f t="shared" si="26"/>
        <v>9.5589069999999998E-2</v>
      </c>
      <c r="AG117" s="24" t="str">
        <f t="shared" si="27"/>
        <v/>
      </c>
      <c r="AH117" s="102">
        <f t="shared" si="28"/>
        <v>0.10294302555555555</v>
      </c>
      <c r="AI117" s="103">
        <f t="shared" si="29"/>
        <v>4269582288.6280007</v>
      </c>
    </row>
    <row r="118" spans="1:35" ht="20.100000000000001" customHeight="1" x14ac:dyDescent="0.25">
      <c r="A118" s="36" t="s">
        <v>180</v>
      </c>
      <c r="B118" s="11" t="s">
        <v>338</v>
      </c>
      <c r="C118" s="20">
        <v>41913561661.021202</v>
      </c>
      <c r="D118" s="21">
        <v>50323159047.358337</v>
      </c>
      <c r="E118" s="21">
        <v>55144865973.341148</v>
      </c>
      <c r="F118" s="21">
        <v>50386496248.958046</v>
      </c>
      <c r="G118" s="21">
        <v>52351655629.139076</v>
      </c>
      <c r="H118" s="21">
        <v>58697386711.148178</v>
      </c>
      <c r="I118" s="21">
        <v>55986712367.799324</v>
      </c>
      <c r="J118" s="21">
        <v>61794506555.505119</v>
      </c>
      <c r="K118" s="21">
        <v>64873963098.486794</v>
      </c>
      <c r="L118" s="22">
        <v>57793612066.097374</v>
      </c>
      <c r="M118" s="23">
        <v>54926591935.88546</v>
      </c>
      <c r="N118" s="24">
        <v>35.266159999999999</v>
      </c>
      <c r="O118" s="24">
        <v>33.754089999999998</v>
      </c>
      <c r="P118" s="24">
        <v>35.705469999999998</v>
      </c>
      <c r="Q118" s="24">
        <v>40.576149999999998</v>
      </c>
      <c r="R118" s="24">
        <v>39.74682</v>
      </c>
      <c r="S118" s="24">
        <v>39.77411</v>
      </c>
      <c r="T118" s="24">
        <v>41.505690000000001</v>
      </c>
      <c r="U118" s="24">
        <v>40.814869999999999</v>
      </c>
      <c r="V118" s="24">
        <v>39.92539</v>
      </c>
      <c r="W118" s="24" t="s">
        <v>450</v>
      </c>
      <c r="X118" s="27">
        <f t="shared" si="18"/>
        <v>0.35266160000000002</v>
      </c>
      <c r="Y118" s="24">
        <f t="shared" si="19"/>
        <v>0.33754089999999998</v>
      </c>
      <c r="Z118" s="24">
        <f t="shared" si="20"/>
        <v>0.3570547</v>
      </c>
      <c r="AA118" s="24">
        <f t="shared" si="21"/>
        <v>0.4057615</v>
      </c>
      <c r="AB118" s="24">
        <f t="shared" si="22"/>
        <v>0.39746819999999999</v>
      </c>
      <c r="AC118" s="24">
        <f t="shared" si="23"/>
        <v>0.39774110000000001</v>
      </c>
      <c r="AD118" s="24">
        <f t="shared" si="24"/>
        <v>0.41505690000000001</v>
      </c>
      <c r="AE118" s="24">
        <f t="shared" si="25"/>
        <v>0.40814869999999998</v>
      </c>
      <c r="AF118" s="24">
        <f t="shared" si="26"/>
        <v>0.39925389999999999</v>
      </c>
      <c r="AG118" s="24" t="str">
        <f t="shared" si="27"/>
        <v/>
      </c>
      <c r="AH118" s="102">
        <f t="shared" si="28"/>
        <v>0.38563194444444449</v>
      </c>
      <c r="AI118" s="103">
        <f t="shared" si="29"/>
        <v>21181448449.942055</v>
      </c>
    </row>
    <row r="119" spans="1:35" ht="20.100000000000001" customHeight="1" x14ac:dyDescent="0.25">
      <c r="A119" s="36" t="s">
        <v>9</v>
      </c>
      <c r="B119" s="11" t="s">
        <v>274</v>
      </c>
      <c r="C119" s="20">
        <v>14789661809.183392</v>
      </c>
      <c r="D119" s="21">
        <v>18340472131.310749</v>
      </c>
      <c r="E119" s="21">
        <v>20917457388.311871</v>
      </c>
      <c r="F119" s="21">
        <v>21475520709.392181</v>
      </c>
      <c r="G119" s="21">
        <v>28123640998.725349</v>
      </c>
      <c r="H119" s="21">
        <v>36709847596.717468</v>
      </c>
      <c r="I119" s="21">
        <v>43028648668.944542</v>
      </c>
      <c r="J119" s="21">
        <v>51548871615.78611</v>
      </c>
      <c r="K119" s="21">
        <v>55522993326.739365</v>
      </c>
      <c r="L119" s="22">
        <v>46177532874.139008</v>
      </c>
      <c r="M119" s="23">
        <v>33663464711.924999</v>
      </c>
      <c r="N119" s="24">
        <v>10.92802</v>
      </c>
      <c r="O119" s="24">
        <v>10.12832</v>
      </c>
      <c r="P119" s="24">
        <v>13.756589999999999</v>
      </c>
      <c r="Q119" s="24">
        <v>17.143450000000001</v>
      </c>
      <c r="R119" s="24">
        <v>14.76613</v>
      </c>
      <c r="S119" s="24">
        <v>12.04411</v>
      </c>
      <c r="T119" s="24">
        <v>10.945349999999999</v>
      </c>
      <c r="U119" s="24" t="s">
        <v>450</v>
      </c>
      <c r="V119" s="24" t="s">
        <v>450</v>
      </c>
      <c r="W119" s="24" t="s">
        <v>450</v>
      </c>
      <c r="X119" s="27">
        <f t="shared" si="18"/>
        <v>0.10928019999999999</v>
      </c>
      <c r="Y119" s="24">
        <f t="shared" si="19"/>
        <v>0.1012832</v>
      </c>
      <c r="Z119" s="24">
        <f t="shared" si="20"/>
        <v>0.13756589999999999</v>
      </c>
      <c r="AA119" s="24">
        <f t="shared" si="21"/>
        <v>0.17143450000000002</v>
      </c>
      <c r="AB119" s="24">
        <f t="shared" si="22"/>
        <v>0.1476613</v>
      </c>
      <c r="AC119" s="24">
        <f t="shared" si="23"/>
        <v>0.1204411</v>
      </c>
      <c r="AD119" s="24">
        <f t="shared" si="24"/>
        <v>0.1094535</v>
      </c>
      <c r="AE119" s="24" t="str">
        <f t="shared" si="25"/>
        <v/>
      </c>
      <c r="AF119" s="24" t="str">
        <f t="shared" si="26"/>
        <v/>
      </c>
      <c r="AG119" s="24" t="str">
        <f t="shared" si="27"/>
        <v/>
      </c>
      <c r="AH119" s="102">
        <f t="shared" si="28"/>
        <v>0.12815995714285713</v>
      </c>
      <c r="AI119" s="103">
        <f t="shared" si="29"/>
        <v>4314308194.7603912</v>
      </c>
    </row>
    <row r="120" spans="1:35" ht="20.100000000000001" customHeight="1" x14ac:dyDescent="0.25">
      <c r="A120" s="36" t="s">
        <v>86</v>
      </c>
      <c r="B120" s="11" t="s">
        <v>131</v>
      </c>
      <c r="C120" s="20">
        <v>6861222331.9631653</v>
      </c>
      <c r="D120" s="21">
        <v>8336478142.0887203</v>
      </c>
      <c r="E120" s="21">
        <v>9909548410.8274403</v>
      </c>
      <c r="F120" s="21">
        <v>9401731495.7166119</v>
      </c>
      <c r="G120" s="21">
        <v>9407168702.4313011</v>
      </c>
      <c r="H120" s="21">
        <v>10494632699.385948</v>
      </c>
      <c r="I120" s="21">
        <v>9745251126.0109043</v>
      </c>
      <c r="J120" s="21">
        <v>10817712138.945108</v>
      </c>
      <c r="K120" s="21">
        <v>11318966946.687023</v>
      </c>
      <c r="L120" s="22">
        <v>10086021260.994417</v>
      </c>
      <c r="M120" s="23">
        <v>9637873325.505064</v>
      </c>
      <c r="N120" s="24">
        <v>29.561419999999998</v>
      </c>
      <c r="O120" s="24">
        <v>29.2956</v>
      </c>
      <c r="P120" s="24">
        <v>30.55123</v>
      </c>
      <c r="Q120" s="24">
        <v>31.339390000000002</v>
      </c>
      <c r="R120" s="24">
        <v>30.086030000000001</v>
      </c>
      <c r="S120" s="24">
        <v>28.9817</v>
      </c>
      <c r="T120" s="24">
        <v>29.372640000000001</v>
      </c>
      <c r="U120" s="24" t="s">
        <v>450</v>
      </c>
      <c r="V120" s="24" t="s">
        <v>450</v>
      </c>
      <c r="W120" s="24" t="s">
        <v>450</v>
      </c>
      <c r="X120" s="27">
        <f t="shared" si="18"/>
        <v>0.29561419999999999</v>
      </c>
      <c r="Y120" s="24">
        <f t="shared" si="19"/>
        <v>0.29295599999999999</v>
      </c>
      <c r="Z120" s="24">
        <f t="shared" si="20"/>
        <v>0.30551230000000001</v>
      </c>
      <c r="AA120" s="24">
        <f t="shared" si="21"/>
        <v>0.3133939</v>
      </c>
      <c r="AB120" s="24">
        <f t="shared" si="22"/>
        <v>0.30086030000000002</v>
      </c>
      <c r="AC120" s="24">
        <f t="shared" si="23"/>
        <v>0.28981699999999999</v>
      </c>
      <c r="AD120" s="24">
        <f t="shared" si="24"/>
        <v>0.2937264</v>
      </c>
      <c r="AE120" s="24" t="str">
        <f t="shared" si="25"/>
        <v/>
      </c>
      <c r="AF120" s="24" t="str">
        <f t="shared" si="26"/>
        <v/>
      </c>
      <c r="AG120" s="24" t="str">
        <f t="shared" si="27"/>
        <v/>
      </c>
      <c r="AH120" s="102">
        <f t="shared" si="28"/>
        <v>0.29884001428571427</v>
      </c>
      <c r="AI120" s="103">
        <f t="shared" si="29"/>
        <v>2880182202.2778378</v>
      </c>
    </row>
    <row r="121" spans="1:35" ht="20.100000000000001" customHeight="1" x14ac:dyDescent="0.25">
      <c r="A121" s="36" t="s">
        <v>411</v>
      </c>
      <c r="B121" s="11" t="s">
        <v>108</v>
      </c>
      <c r="C121" s="20">
        <v>5515884348.5490398</v>
      </c>
      <c r="D121" s="21">
        <v>7342923489.0961609</v>
      </c>
      <c r="E121" s="21">
        <v>9413002920.9700832</v>
      </c>
      <c r="F121" s="21">
        <v>8550363974.7924271</v>
      </c>
      <c r="G121" s="21">
        <v>8729936135.744875</v>
      </c>
      <c r="H121" s="21">
        <v>9892702357.566906</v>
      </c>
      <c r="I121" s="21">
        <v>9919780071.2876415</v>
      </c>
      <c r="J121" s="21">
        <v>10613473832.738943</v>
      </c>
      <c r="K121" s="21">
        <v>11011062173.025749</v>
      </c>
      <c r="L121" s="22">
        <v>9980522718.4801197</v>
      </c>
      <c r="M121" s="23">
        <v>9096965202.225193</v>
      </c>
      <c r="N121" s="24">
        <v>11.597160000000001</v>
      </c>
      <c r="O121" s="24">
        <v>11.23638</v>
      </c>
      <c r="P121" s="24">
        <v>11.758649999999999</v>
      </c>
      <c r="Q121" s="24">
        <v>9.2032109999999996</v>
      </c>
      <c r="R121" s="24">
        <v>9.0248299999999997</v>
      </c>
      <c r="S121" s="24">
        <v>9.701314</v>
      </c>
      <c r="T121" s="24" t="s">
        <v>450</v>
      </c>
      <c r="U121" s="24" t="s">
        <v>450</v>
      </c>
      <c r="V121" s="24" t="s">
        <v>450</v>
      </c>
      <c r="W121" s="24" t="s">
        <v>450</v>
      </c>
      <c r="X121" s="27">
        <f t="shared" si="18"/>
        <v>0.11597160000000001</v>
      </c>
      <c r="Y121" s="24">
        <f t="shared" si="19"/>
        <v>0.1123638</v>
      </c>
      <c r="Z121" s="24">
        <f t="shared" si="20"/>
        <v>0.1175865</v>
      </c>
      <c r="AA121" s="24">
        <f t="shared" si="21"/>
        <v>9.203211E-2</v>
      </c>
      <c r="AB121" s="24">
        <f t="shared" si="22"/>
        <v>9.0248300000000004E-2</v>
      </c>
      <c r="AC121" s="24">
        <f t="shared" si="23"/>
        <v>9.7013139999999998E-2</v>
      </c>
      <c r="AD121" s="24" t="str">
        <f t="shared" si="24"/>
        <v/>
      </c>
      <c r="AE121" s="24" t="str">
        <f t="shared" si="25"/>
        <v/>
      </c>
      <c r="AF121" s="24" t="str">
        <f t="shared" si="26"/>
        <v/>
      </c>
      <c r="AG121" s="24" t="str">
        <f t="shared" si="27"/>
        <v/>
      </c>
      <c r="AH121" s="102">
        <f t="shared" si="28"/>
        <v>0.10420257500000001</v>
      </c>
      <c r="AI121" s="103">
        <f t="shared" si="29"/>
        <v>947927198.75726092</v>
      </c>
    </row>
    <row r="122" spans="1:35" ht="20.100000000000001" customHeight="1" x14ac:dyDescent="0.25">
      <c r="A122" s="36" t="s">
        <v>375</v>
      </c>
      <c r="B122" s="11" t="s">
        <v>94</v>
      </c>
      <c r="C122" s="20">
        <v>3998020176.9339294</v>
      </c>
      <c r="D122" s="21">
        <v>4432937045.7989683</v>
      </c>
      <c r="E122" s="21">
        <v>5321012192.3361855</v>
      </c>
      <c r="F122" s="21">
        <v>6191127665.1963034</v>
      </c>
      <c r="G122" s="21">
        <v>6959655570.8909817</v>
      </c>
      <c r="H122" s="21">
        <v>8004000737.3071671</v>
      </c>
      <c r="I122" s="21">
        <v>6028487928.8335085</v>
      </c>
      <c r="J122" s="21">
        <v>5518880768.5795546</v>
      </c>
      <c r="K122" s="21">
        <v>6047813437.3180437</v>
      </c>
      <c r="L122" s="22">
        <v>6565382258.6015291</v>
      </c>
      <c r="M122" s="23">
        <v>5906731778.1796179</v>
      </c>
      <c r="N122" s="24" t="s">
        <v>450</v>
      </c>
      <c r="O122" s="24" t="s">
        <v>450</v>
      </c>
      <c r="P122" s="24" t="s">
        <v>450</v>
      </c>
      <c r="Q122" s="24" t="s">
        <v>450</v>
      </c>
      <c r="R122" s="24" t="s">
        <v>450</v>
      </c>
      <c r="S122" s="24" t="s">
        <v>450</v>
      </c>
      <c r="T122" s="24" t="s">
        <v>450</v>
      </c>
      <c r="U122" s="24" t="s">
        <v>450</v>
      </c>
      <c r="V122" s="24" t="s">
        <v>450</v>
      </c>
      <c r="W122" s="24" t="s">
        <v>450</v>
      </c>
      <c r="X122" s="27" t="str">
        <f t="shared" si="18"/>
        <v/>
      </c>
      <c r="Y122" s="24" t="str">
        <f t="shared" si="19"/>
        <v/>
      </c>
      <c r="Z122" s="24" t="str">
        <f t="shared" si="20"/>
        <v/>
      </c>
      <c r="AA122" s="24" t="str">
        <f t="shared" si="21"/>
        <v/>
      </c>
      <c r="AB122" s="24" t="str">
        <f t="shared" si="22"/>
        <v/>
      </c>
      <c r="AC122" s="24" t="str">
        <f t="shared" si="23"/>
        <v/>
      </c>
      <c r="AD122" s="24" t="str">
        <f t="shared" si="24"/>
        <v/>
      </c>
      <c r="AE122" s="24" t="str">
        <f t="shared" si="25"/>
        <v/>
      </c>
      <c r="AF122" s="24" t="str">
        <f t="shared" si="26"/>
        <v/>
      </c>
      <c r="AG122" s="24" t="str">
        <f t="shared" si="27"/>
        <v/>
      </c>
      <c r="AH122" s="102" t="str">
        <f t="shared" si="28"/>
        <v/>
      </c>
      <c r="AI122" s="103" t="str">
        <f t="shared" si="29"/>
        <v/>
      </c>
    </row>
    <row r="123" spans="1:35" ht="20.100000000000001" customHeight="1" x14ac:dyDescent="0.25">
      <c r="A123" s="36" t="s">
        <v>213</v>
      </c>
      <c r="B123" s="11" t="s">
        <v>427</v>
      </c>
      <c r="C123" s="20">
        <v>162690965596.20523</v>
      </c>
      <c r="D123" s="21">
        <v>193547824063.29996</v>
      </c>
      <c r="E123" s="21">
        <v>230813597937.52625</v>
      </c>
      <c r="F123" s="21">
        <v>202257586267.55563</v>
      </c>
      <c r="G123" s="21">
        <v>255016919685.82162</v>
      </c>
      <c r="H123" s="21">
        <v>297951960784.31372</v>
      </c>
      <c r="I123" s="21">
        <v>314442825692.82568</v>
      </c>
      <c r="J123" s="21">
        <v>323342854422.54596</v>
      </c>
      <c r="K123" s="21">
        <v>338103822298.26758</v>
      </c>
      <c r="L123" s="22">
        <v>296217641787.22314</v>
      </c>
      <c r="M123" s="23">
        <v>261438599853.5585</v>
      </c>
      <c r="N123" s="24">
        <v>17.719110000000001</v>
      </c>
      <c r="O123" s="24">
        <v>18.118819999999999</v>
      </c>
      <c r="P123" s="24">
        <v>19.568010000000001</v>
      </c>
      <c r="Q123" s="24">
        <v>21.671309999999998</v>
      </c>
      <c r="R123" s="24">
        <v>18.231909999999999</v>
      </c>
      <c r="S123" s="24">
        <v>19.734940000000002</v>
      </c>
      <c r="T123" s="24">
        <v>20.979849999999999</v>
      </c>
      <c r="U123" s="24" t="s">
        <v>450</v>
      </c>
      <c r="V123" s="24" t="s">
        <v>450</v>
      </c>
      <c r="W123" s="24" t="s">
        <v>450</v>
      </c>
      <c r="X123" s="27">
        <f t="shared" si="18"/>
        <v>0.17719110000000002</v>
      </c>
      <c r="Y123" s="24">
        <f t="shared" si="19"/>
        <v>0.18118819999999999</v>
      </c>
      <c r="Z123" s="24">
        <f t="shared" si="20"/>
        <v>0.19568010000000002</v>
      </c>
      <c r="AA123" s="24">
        <f t="shared" si="21"/>
        <v>0.21671309999999999</v>
      </c>
      <c r="AB123" s="24">
        <f t="shared" si="22"/>
        <v>0.18231909999999998</v>
      </c>
      <c r="AC123" s="24">
        <f t="shared" si="23"/>
        <v>0.19734940000000001</v>
      </c>
      <c r="AD123" s="24">
        <f t="shared" si="24"/>
        <v>0.2097985</v>
      </c>
      <c r="AE123" s="24" t="str">
        <f t="shared" si="25"/>
        <v/>
      </c>
      <c r="AF123" s="24" t="str">
        <f t="shared" si="26"/>
        <v/>
      </c>
      <c r="AG123" s="24" t="str">
        <f t="shared" si="27"/>
        <v/>
      </c>
      <c r="AH123" s="102">
        <f t="shared" si="28"/>
        <v>0.19431992857142857</v>
      </c>
      <c r="AI123" s="103">
        <f t="shared" si="29"/>
        <v>50802730049.357788</v>
      </c>
    </row>
    <row r="124" spans="1:35" ht="20.100000000000001" customHeight="1" x14ac:dyDescent="0.25">
      <c r="A124" s="36" t="s">
        <v>257</v>
      </c>
      <c r="B124" s="11" t="s">
        <v>54</v>
      </c>
      <c r="C124" s="20">
        <v>1474698125</v>
      </c>
      <c r="D124" s="21">
        <v>1745998937.5</v>
      </c>
      <c r="E124" s="21">
        <v>2117773601.5625002</v>
      </c>
      <c r="F124" s="21">
        <v>2166330187.4999995</v>
      </c>
      <c r="G124" s="21">
        <v>2323401757.8125</v>
      </c>
      <c r="H124" s="21">
        <v>2449576516.9154911</v>
      </c>
      <c r="I124" s="21">
        <v>2514041557.0239558</v>
      </c>
      <c r="J124" s="21">
        <v>2795200010.4121251</v>
      </c>
      <c r="K124" s="21">
        <v>3063899508.4653196</v>
      </c>
      <c r="L124" s="22">
        <v>3142812004.1909885</v>
      </c>
      <c r="M124" s="23">
        <v>2379373220.638288</v>
      </c>
      <c r="N124" s="24">
        <v>29.708410000000001</v>
      </c>
      <c r="O124" s="24">
        <v>29.353269999999998</v>
      </c>
      <c r="P124" s="24">
        <v>27.531860000000002</v>
      </c>
      <c r="Q124" s="24">
        <v>31.609120000000001</v>
      </c>
      <c r="R124" s="24">
        <v>28.33971</v>
      </c>
      <c r="S124" s="24">
        <v>25.37341</v>
      </c>
      <c r="T124" s="24" t="s">
        <v>450</v>
      </c>
      <c r="U124" s="24" t="s">
        <v>450</v>
      </c>
      <c r="V124" s="24" t="s">
        <v>450</v>
      </c>
      <c r="W124" s="24" t="s">
        <v>450</v>
      </c>
      <c r="X124" s="27">
        <f t="shared" si="18"/>
        <v>0.29708410000000002</v>
      </c>
      <c r="Y124" s="24">
        <f t="shared" si="19"/>
        <v>0.29353269999999998</v>
      </c>
      <c r="Z124" s="24">
        <f t="shared" si="20"/>
        <v>0.27531860000000002</v>
      </c>
      <c r="AA124" s="24">
        <f t="shared" si="21"/>
        <v>0.31609120000000002</v>
      </c>
      <c r="AB124" s="24">
        <f t="shared" si="22"/>
        <v>0.28339710000000001</v>
      </c>
      <c r="AC124" s="24">
        <f t="shared" si="23"/>
        <v>0.25373410000000002</v>
      </c>
      <c r="AD124" s="24" t="str">
        <f t="shared" si="24"/>
        <v/>
      </c>
      <c r="AE124" s="24" t="str">
        <f t="shared" si="25"/>
        <v/>
      </c>
      <c r="AF124" s="24" t="str">
        <f t="shared" si="26"/>
        <v/>
      </c>
      <c r="AG124" s="24" t="str">
        <f t="shared" si="27"/>
        <v/>
      </c>
      <c r="AH124" s="102">
        <f t="shared" si="28"/>
        <v>0.28652630000000001</v>
      </c>
      <c r="AI124" s="103">
        <f t="shared" si="29"/>
        <v>681753005.22857237</v>
      </c>
    </row>
    <row r="125" spans="1:35" ht="20.100000000000001" customHeight="1" x14ac:dyDescent="0.25">
      <c r="A125" s="36" t="s">
        <v>244</v>
      </c>
      <c r="B125" s="11" t="s">
        <v>17</v>
      </c>
      <c r="C125" s="20">
        <v>6899799785.844099</v>
      </c>
      <c r="D125" s="21">
        <v>8145694631.8835354</v>
      </c>
      <c r="E125" s="21">
        <v>9750822511.4798775</v>
      </c>
      <c r="F125" s="21">
        <v>10181021770.43256</v>
      </c>
      <c r="G125" s="21">
        <v>10678749467.469719</v>
      </c>
      <c r="H125" s="21">
        <v>12978107560.598228</v>
      </c>
      <c r="I125" s="21">
        <v>12442747897.222303</v>
      </c>
      <c r="J125" s="21">
        <v>13245777669.824305</v>
      </c>
      <c r="K125" s="21">
        <v>14388384092.559387</v>
      </c>
      <c r="L125" s="22">
        <v>13100263697.055149</v>
      </c>
      <c r="M125" s="23">
        <v>11181136908.436916</v>
      </c>
      <c r="N125" s="24">
        <v>13.335100000000001</v>
      </c>
      <c r="O125" s="24">
        <v>13.04829</v>
      </c>
      <c r="P125" s="24">
        <v>12.04021</v>
      </c>
      <c r="Q125" s="24">
        <v>12.91061</v>
      </c>
      <c r="R125" s="24">
        <v>12.780939999999999</v>
      </c>
      <c r="S125" s="24">
        <v>12.24227</v>
      </c>
      <c r="T125" s="24">
        <v>11.989089999999999</v>
      </c>
      <c r="U125" s="24">
        <v>13.24681</v>
      </c>
      <c r="V125" s="24" t="s">
        <v>450</v>
      </c>
      <c r="W125" s="24" t="s">
        <v>450</v>
      </c>
      <c r="X125" s="27">
        <f t="shared" si="18"/>
        <v>0.133351</v>
      </c>
      <c r="Y125" s="24">
        <f t="shared" si="19"/>
        <v>0.13048289999999999</v>
      </c>
      <c r="Z125" s="24">
        <f t="shared" si="20"/>
        <v>0.1204021</v>
      </c>
      <c r="AA125" s="24">
        <f t="shared" si="21"/>
        <v>0.1291061</v>
      </c>
      <c r="AB125" s="24">
        <f t="shared" si="22"/>
        <v>0.12780939999999999</v>
      </c>
      <c r="AC125" s="24">
        <f t="shared" si="23"/>
        <v>0.1224227</v>
      </c>
      <c r="AD125" s="24">
        <f t="shared" si="24"/>
        <v>0.11989089999999999</v>
      </c>
      <c r="AE125" s="24">
        <f t="shared" si="25"/>
        <v>0.13246810000000001</v>
      </c>
      <c r="AF125" s="24" t="str">
        <f t="shared" si="26"/>
        <v/>
      </c>
      <c r="AG125" s="24" t="str">
        <f t="shared" si="27"/>
        <v/>
      </c>
      <c r="AH125" s="102">
        <f t="shared" si="28"/>
        <v>0.12699165000000001</v>
      </c>
      <c r="AI125" s="103">
        <f t="shared" si="29"/>
        <v>1419911024.8783031</v>
      </c>
    </row>
    <row r="126" spans="1:35" ht="20.100000000000001" customHeight="1" x14ac:dyDescent="0.25">
      <c r="A126" s="36" t="s">
        <v>191</v>
      </c>
      <c r="B126" s="11" t="s">
        <v>65</v>
      </c>
      <c r="C126" s="20">
        <v>6365500031.8847914</v>
      </c>
      <c r="D126" s="21">
        <v>7466219568.5274839</v>
      </c>
      <c r="E126" s="21">
        <v>8554293727.0867443</v>
      </c>
      <c r="F126" s="21">
        <v>8099400960.9762745</v>
      </c>
      <c r="G126" s="21">
        <v>8163355021.1232729</v>
      </c>
      <c r="H126" s="21">
        <v>9302635890.1604652</v>
      </c>
      <c r="I126" s="21">
        <v>8882509103.8270512</v>
      </c>
      <c r="J126" s="21">
        <v>9642848650.1180992</v>
      </c>
      <c r="K126" s="21" t="s">
        <v>450</v>
      </c>
      <c r="L126" s="22" t="s">
        <v>450</v>
      </c>
      <c r="M126" s="23">
        <v>8309595369.2130222</v>
      </c>
      <c r="N126" s="24">
        <v>100.1935</v>
      </c>
      <c r="O126" s="24">
        <v>97.995859999999993</v>
      </c>
      <c r="P126" s="24">
        <v>44.408369999999998</v>
      </c>
      <c r="Q126" s="24">
        <v>44.062399999999997</v>
      </c>
      <c r="R126" s="24">
        <v>43.85239</v>
      </c>
      <c r="S126" s="24">
        <v>41.513469999999998</v>
      </c>
      <c r="T126" s="24">
        <v>43.037959999999998</v>
      </c>
      <c r="U126" s="24">
        <v>43.415579999999999</v>
      </c>
      <c r="V126" s="24" t="s">
        <v>450</v>
      </c>
      <c r="W126" s="24" t="s">
        <v>450</v>
      </c>
      <c r="X126" s="27">
        <f t="shared" si="18"/>
        <v>1.001935</v>
      </c>
      <c r="Y126" s="24">
        <f t="shared" si="19"/>
        <v>0.9799585999999999</v>
      </c>
      <c r="Z126" s="24">
        <f t="shared" si="20"/>
        <v>0.44408369999999997</v>
      </c>
      <c r="AA126" s="24">
        <f t="shared" si="21"/>
        <v>0.44062399999999996</v>
      </c>
      <c r="AB126" s="24">
        <f t="shared" si="22"/>
        <v>0.43852390000000002</v>
      </c>
      <c r="AC126" s="24">
        <f t="shared" si="23"/>
        <v>0.41513469999999997</v>
      </c>
      <c r="AD126" s="24">
        <f t="shared" si="24"/>
        <v>0.43037959999999997</v>
      </c>
      <c r="AE126" s="24">
        <f t="shared" si="25"/>
        <v>0.43415579999999998</v>
      </c>
      <c r="AF126" s="24" t="str">
        <f t="shared" si="26"/>
        <v/>
      </c>
      <c r="AG126" s="24" t="str">
        <f t="shared" si="27"/>
        <v/>
      </c>
      <c r="AH126" s="102">
        <f t="shared" si="28"/>
        <v>0.57309941249999996</v>
      </c>
      <c r="AI126" s="103">
        <f t="shared" si="29"/>
        <v>4762224224.208703</v>
      </c>
    </row>
    <row r="127" spans="1:35" ht="20.100000000000001" customHeight="1" x14ac:dyDescent="0.25">
      <c r="A127" s="36" t="s">
        <v>57</v>
      </c>
      <c r="B127" s="11" t="s">
        <v>392</v>
      </c>
      <c r="C127" s="20">
        <v>143656582.76082</v>
      </c>
      <c r="D127" s="21">
        <v>150071644.83740601</v>
      </c>
      <c r="E127" s="21">
        <v>152793449.10891601</v>
      </c>
      <c r="F127" s="21">
        <v>152130186.03477299</v>
      </c>
      <c r="G127" s="21">
        <v>163803078.27887601</v>
      </c>
      <c r="H127" s="21">
        <v>172861423.41758001</v>
      </c>
      <c r="I127" s="21">
        <v>184439555.469872</v>
      </c>
      <c r="J127" s="21">
        <v>190180248.29337701</v>
      </c>
      <c r="K127" s="21">
        <v>186716625.753117</v>
      </c>
      <c r="L127" s="22" t="s">
        <v>450</v>
      </c>
      <c r="M127" s="23">
        <v>166294754.88385969</v>
      </c>
      <c r="N127" s="24" t="s">
        <v>450</v>
      </c>
      <c r="O127" s="24" t="s">
        <v>450</v>
      </c>
      <c r="P127" s="24" t="s">
        <v>450</v>
      </c>
      <c r="Q127" s="24" t="s">
        <v>450</v>
      </c>
      <c r="R127" s="24" t="s">
        <v>450</v>
      </c>
      <c r="S127" s="24" t="s">
        <v>450</v>
      </c>
      <c r="T127" s="24" t="s">
        <v>450</v>
      </c>
      <c r="U127" s="24" t="s">
        <v>450</v>
      </c>
      <c r="V127" s="24" t="s">
        <v>450</v>
      </c>
      <c r="W127" s="24" t="s">
        <v>450</v>
      </c>
      <c r="X127" s="27" t="str">
        <f t="shared" si="18"/>
        <v/>
      </c>
      <c r="Y127" s="24" t="str">
        <f t="shared" si="19"/>
        <v/>
      </c>
      <c r="Z127" s="24" t="str">
        <f t="shared" si="20"/>
        <v/>
      </c>
      <c r="AA127" s="24" t="str">
        <f t="shared" si="21"/>
        <v/>
      </c>
      <c r="AB127" s="24" t="str">
        <f t="shared" si="22"/>
        <v/>
      </c>
      <c r="AC127" s="24" t="str">
        <f t="shared" si="23"/>
        <v/>
      </c>
      <c r="AD127" s="24" t="str">
        <f t="shared" si="24"/>
        <v/>
      </c>
      <c r="AE127" s="24" t="str">
        <f t="shared" si="25"/>
        <v/>
      </c>
      <c r="AF127" s="24" t="str">
        <f t="shared" si="26"/>
        <v/>
      </c>
      <c r="AG127" s="24" t="str">
        <f t="shared" si="27"/>
        <v/>
      </c>
      <c r="AH127" s="102" t="str">
        <f t="shared" si="28"/>
        <v/>
      </c>
      <c r="AI127" s="103" t="str">
        <f t="shared" si="29"/>
        <v/>
      </c>
    </row>
    <row r="128" spans="1:35" ht="20.100000000000001" customHeight="1" x14ac:dyDescent="0.25">
      <c r="A128" s="36" t="s">
        <v>258</v>
      </c>
      <c r="B128" s="11" t="s">
        <v>7</v>
      </c>
      <c r="C128" s="20">
        <v>3040716679.0766935</v>
      </c>
      <c r="D128" s="21">
        <v>3356757497.1208005</v>
      </c>
      <c r="E128" s="21">
        <v>4031047704.3986378</v>
      </c>
      <c r="F128" s="21">
        <v>3662281667.9466305</v>
      </c>
      <c r="G128" s="21">
        <v>4337791530.8788357</v>
      </c>
      <c r="H128" s="21">
        <v>5166340390.5255365</v>
      </c>
      <c r="I128" s="21">
        <v>5231255478.3898592</v>
      </c>
      <c r="J128" s="21">
        <v>5645739651.5363836</v>
      </c>
      <c r="K128" s="21">
        <v>5442297174.1112118</v>
      </c>
      <c r="L128" s="22" t="s">
        <v>450</v>
      </c>
      <c r="M128" s="23">
        <v>4434914197.1093988</v>
      </c>
      <c r="N128" s="24" t="s">
        <v>450</v>
      </c>
      <c r="O128" s="24" t="s">
        <v>450</v>
      </c>
      <c r="P128" s="24" t="s">
        <v>450</v>
      </c>
      <c r="Q128" s="24" t="s">
        <v>450</v>
      </c>
      <c r="R128" s="24" t="s">
        <v>450</v>
      </c>
      <c r="S128" s="24" t="s">
        <v>450</v>
      </c>
      <c r="T128" s="24" t="s">
        <v>450</v>
      </c>
      <c r="U128" s="24" t="s">
        <v>450</v>
      </c>
      <c r="V128" s="24" t="s">
        <v>450</v>
      </c>
      <c r="W128" s="24" t="s">
        <v>450</v>
      </c>
      <c r="X128" s="27" t="str">
        <f t="shared" si="18"/>
        <v/>
      </c>
      <c r="Y128" s="24" t="str">
        <f t="shared" si="19"/>
        <v/>
      </c>
      <c r="Z128" s="24" t="str">
        <f t="shared" si="20"/>
        <v/>
      </c>
      <c r="AA128" s="24" t="str">
        <f t="shared" si="21"/>
        <v/>
      </c>
      <c r="AB128" s="24" t="str">
        <f t="shared" si="22"/>
        <v/>
      </c>
      <c r="AC128" s="24" t="str">
        <f t="shared" si="23"/>
        <v/>
      </c>
      <c r="AD128" s="24" t="str">
        <f t="shared" si="24"/>
        <v/>
      </c>
      <c r="AE128" s="24" t="str">
        <f t="shared" si="25"/>
        <v/>
      </c>
      <c r="AF128" s="24" t="str">
        <f t="shared" si="26"/>
        <v/>
      </c>
      <c r="AG128" s="24" t="str">
        <f t="shared" si="27"/>
        <v/>
      </c>
      <c r="AH128" s="102" t="str">
        <f t="shared" si="28"/>
        <v/>
      </c>
      <c r="AI128" s="103" t="str">
        <f t="shared" si="29"/>
        <v/>
      </c>
    </row>
    <row r="129" spans="1:35" ht="20.100000000000001" customHeight="1" x14ac:dyDescent="0.25">
      <c r="A129" s="36" t="s">
        <v>407</v>
      </c>
      <c r="B129" s="11" t="s">
        <v>241</v>
      </c>
      <c r="C129" s="20">
        <v>6731529167.6259375</v>
      </c>
      <c r="D129" s="21">
        <v>7792052679.8174601</v>
      </c>
      <c r="E129" s="21">
        <v>9641089804.8698196</v>
      </c>
      <c r="F129" s="21">
        <v>8834661042.9351864</v>
      </c>
      <c r="G129" s="21">
        <v>9718233910.6820335</v>
      </c>
      <c r="H129" s="21">
        <v>11252386260.712046</v>
      </c>
      <c r="I129" s="21">
        <v>11445657237.936773</v>
      </c>
      <c r="J129" s="21">
        <v>11931866299.256712</v>
      </c>
      <c r="K129" s="21">
        <v>12612959479.583038</v>
      </c>
      <c r="L129" s="22">
        <v>11510952257.343105</v>
      </c>
      <c r="M129" s="23">
        <v>10147138814.076212</v>
      </c>
      <c r="N129" s="24">
        <v>20.428450000000002</v>
      </c>
      <c r="O129" s="24">
        <v>19.149989999999999</v>
      </c>
      <c r="P129" s="24">
        <v>18.68826</v>
      </c>
      <c r="Q129" s="24">
        <v>21.651230000000002</v>
      </c>
      <c r="R129" s="24">
        <v>22.665140000000001</v>
      </c>
      <c r="S129" s="24">
        <v>20.882259999999999</v>
      </c>
      <c r="T129" s="24">
        <v>20.752980000000001</v>
      </c>
      <c r="U129" s="24">
        <v>22.23874</v>
      </c>
      <c r="V129" s="24">
        <v>22.80893</v>
      </c>
      <c r="W129" s="24" t="s">
        <v>450</v>
      </c>
      <c r="X129" s="27">
        <f t="shared" si="18"/>
        <v>0.20428450000000001</v>
      </c>
      <c r="Y129" s="24">
        <f t="shared" si="19"/>
        <v>0.1914999</v>
      </c>
      <c r="Z129" s="24">
        <f t="shared" si="20"/>
        <v>0.18688260000000001</v>
      </c>
      <c r="AA129" s="24">
        <f t="shared" si="21"/>
        <v>0.21651230000000002</v>
      </c>
      <c r="AB129" s="24">
        <f t="shared" si="22"/>
        <v>0.2266514</v>
      </c>
      <c r="AC129" s="24">
        <f t="shared" si="23"/>
        <v>0.2088226</v>
      </c>
      <c r="AD129" s="24">
        <f t="shared" si="24"/>
        <v>0.20752980000000001</v>
      </c>
      <c r="AE129" s="24">
        <f t="shared" si="25"/>
        <v>0.22238740000000001</v>
      </c>
      <c r="AF129" s="24">
        <f t="shared" si="26"/>
        <v>0.22808929999999999</v>
      </c>
      <c r="AG129" s="24" t="str">
        <f t="shared" si="27"/>
        <v/>
      </c>
      <c r="AH129" s="102">
        <f t="shared" si="28"/>
        <v>0.21029553333333331</v>
      </c>
      <c r="AI129" s="103">
        <f t="shared" si="29"/>
        <v>2133897968.7135243</v>
      </c>
    </row>
    <row r="130" spans="1:35" ht="20.100000000000001" customHeight="1" x14ac:dyDescent="0.25">
      <c r="A130" s="36" t="s">
        <v>408</v>
      </c>
      <c r="B130" s="11" t="s">
        <v>384</v>
      </c>
      <c r="C130" s="20">
        <v>965281191371.84375</v>
      </c>
      <c r="D130" s="21">
        <v>1043471321169.0853</v>
      </c>
      <c r="E130" s="21">
        <v>1101275278668.7874</v>
      </c>
      <c r="F130" s="21">
        <v>894948748436.74841</v>
      </c>
      <c r="G130" s="21">
        <v>1051128603513.7703</v>
      </c>
      <c r="H130" s="21">
        <v>1171187519660.6377</v>
      </c>
      <c r="I130" s="21">
        <v>1186598324461.8247</v>
      </c>
      <c r="J130" s="21">
        <v>1261832901816.4736</v>
      </c>
      <c r="K130" s="21">
        <v>1297845522512.6951</v>
      </c>
      <c r="L130" s="22">
        <v>1144331343172.4539</v>
      </c>
      <c r="M130" s="23">
        <v>1111790075478.4319</v>
      </c>
      <c r="N130" s="24" t="s">
        <v>450</v>
      </c>
      <c r="O130" s="24" t="s">
        <v>450</v>
      </c>
      <c r="P130" s="24" t="s">
        <v>450</v>
      </c>
      <c r="Q130" s="24" t="s">
        <v>450</v>
      </c>
      <c r="R130" s="24" t="s">
        <v>450</v>
      </c>
      <c r="S130" s="24" t="s">
        <v>450</v>
      </c>
      <c r="T130" s="24" t="s">
        <v>450</v>
      </c>
      <c r="U130" s="24" t="s">
        <v>450</v>
      </c>
      <c r="V130" s="24" t="s">
        <v>450</v>
      </c>
      <c r="W130" s="24" t="s">
        <v>450</v>
      </c>
      <c r="X130" s="27" t="str">
        <f t="shared" si="18"/>
        <v/>
      </c>
      <c r="Y130" s="24" t="str">
        <f t="shared" si="19"/>
        <v/>
      </c>
      <c r="Z130" s="24" t="str">
        <f t="shared" si="20"/>
        <v/>
      </c>
      <c r="AA130" s="24" t="str">
        <f t="shared" si="21"/>
        <v/>
      </c>
      <c r="AB130" s="24" t="str">
        <f t="shared" si="22"/>
        <v/>
      </c>
      <c r="AC130" s="24" t="str">
        <f t="shared" si="23"/>
        <v/>
      </c>
      <c r="AD130" s="24" t="str">
        <f t="shared" si="24"/>
        <v/>
      </c>
      <c r="AE130" s="24" t="str">
        <f t="shared" si="25"/>
        <v/>
      </c>
      <c r="AF130" s="24" t="str">
        <f t="shared" si="26"/>
        <v/>
      </c>
      <c r="AG130" s="24" t="str">
        <f t="shared" si="27"/>
        <v/>
      </c>
      <c r="AH130" s="102" t="str">
        <f t="shared" si="28"/>
        <v/>
      </c>
      <c r="AI130" s="103" t="str">
        <f t="shared" si="29"/>
        <v/>
      </c>
    </row>
    <row r="131" spans="1:35" ht="20.100000000000001" customHeight="1" x14ac:dyDescent="0.25">
      <c r="A131" s="36" t="s">
        <v>219</v>
      </c>
      <c r="B131" s="11" t="s">
        <v>426</v>
      </c>
      <c r="C131" s="20">
        <v>252991200</v>
      </c>
      <c r="D131" s="21">
        <v>255890800</v>
      </c>
      <c r="E131" s="21">
        <v>261339600</v>
      </c>
      <c r="F131" s="21">
        <v>277510900</v>
      </c>
      <c r="G131" s="21">
        <v>294117200</v>
      </c>
      <c r="H131" s="21">
        <v>310287500</v>
      </c>
      <c r="I131" s="21">
        <v>325835160.290555</v>
      </c>
      <c r="J131" s="21">
        <v>315725616.95894903</v>
      </c>
      <c r="K131" s="21">
        <v>318071978.57574701</v>
      </c>
      <c r="L131" s="22" t="s">
        <v>450</v>
      </c>
      <c r="M131" s="23">
        <v>290196661.75836122</v>
      </c>
      <c r="N131" s="24" t="s">
        <v>450</v>
      </c>
      <c r="O131" s="24" t="s">
        <v>450</v>
      </c>
      <c r="P131" s="24" t="s">
        <v>450</v>
      </c>
      <c r="Q131" s="24" t="s">
        <v>450</v>
      </c>
      <c r="R131" s="24" t="s">
        <v>450</v>
      </c>
      <c r="S131" s="24" t="s">
        <v>450</v>
      </c>
      <c r="T131" s="24" t="s">
        <v>450</v>
      </c>
      <c r="U131" s="24" t="s">
        <v>450</v>
      </c>
      <c r="V131" s="24" t="s">
        <v>450</v>
      </c>
      <c r="W131" s="24" t="s">
        <v>450</v>
      </c>
      <c r="X131" s="27" t="str">
        <f t="shared" si="18"/>
        <v/>
      </c>
      <c r="Y131" s="24" t="str">
        <f t="shared" si="19"/>
        <v/>
      </c>
      <c r="Z131" s="24" t="str">
        <f t="shared" si="20"/>
        <v/>
      </c>
      <c r="AA131" s="24" t="str">
        <f t="shared" si="21"/>
        <v/>
      </c>
      <c r="AB131" s="24" t="str">
        <f t="shared" si="22"/>
        <v/>
      </c>
      <c r="AC131" s="24" t="str">
        <f t="shared" si="23"/>
        <v/>
      </c>
      <c r="AD131" s="24" t="str">
        <f t="shared" si="24"/>
        <v/>
      </c>
      <c r="AE131" s="24" t="str">
        <f t="shared" si="25"/>
        <v/>
      </c>
      <c r="AF131" s="24" t="str">
        <f t="shared" si="26"/>
        <v/>
      </c>
      <c r="AG131" s="24" t="str">
        <f t="shared" si="27"/>
        <v/>
      </c>
      <c r="AH131" s="102" t="str">
        <f t="shared" si="28"/>
        <v/>
      </c>
      <c r="AI131" s="103" t="str">
        <f t="shared" si="29"/>
        <v/>
      </c>
    </row>
    <row r="132" spans="1:35" ht="20.100000000000001" customHeight="1" x14ac:dyDescent="0.25">
      <c r="A132" s="36" t="s">
        <v>139</v>
      </c>
      <c r="B132" s="11" t="s">
        <v>417</v>
      </c>
      <c r="C132" s="20">
        <v>3408272498.1151609</v>
      </c>
      <c r="D132" s="21">
        <v>4401154128.1229658</v>
      </c>
      <c r="E132" s="21">
        <v>6054806100.8468046</v>
      </c>
      <c r="F132" s="21">
        <v>5439422031.3962708</v>
      </c>
      <c r="G132" s="21">
        <v>5811604051.96737</v>
      </c>
      <c r="H132" s="21">
        <v>7015206498.2195482</v>
      </c>
      <c r="I132" s="21">
        <v>7284686576.2835016</v>
      </c>
      <c r="J132" s="21">
        <v>7985349731.4647093</v>
      </c>
      <c r="K132" s="21">
        <v>7983271110.6044626</v>
      </c>
      <c r="L132" s="22">
        <v>6551161404.0935698</v>
      </c>
      <c r="M132" s="23">
        <v>6193493413.1114359</v>
      </c>
      <c r="N132" s="24">
        <v>31.866389999999999</v>
      </c>
      <c r="O132" s="24">
        <v>32.409770000000002</v>
      </c>
      <c r="P132" s="24">
        <v>32.779389999999999</v>
      </c>
      <c r="Q132" s="24">
        <v>38.040999999999997</v>
      </c>
      <c r="R132" s="24">
        <v>34.977580000000003</v>
      </c>
      <c r="S132" s="24">
        <v>32.816789999999997</v>
      </c>
      <c r="T132" s="24">
        <v>33.301200000000001</v>
      </c>
      <c r="U132" s="24" t="s">
        <v>450</v>
      </c>
      <c r="V132" s="24" t="s">
        <v>450</v>
      </c>
      <c r="W132" s="24" t="s">
        <v>450</v>
      </c>
      <c r="X132" s="27">
        <f t="shared" si="18"/>
        <v>0.3186639</v>
      </c>
      <c r="Y132" s="24">
        <f t="shared" si="19"/>
        <v>0.32409770000000004</v>
      </c>
      <c r="Z132" s="24">
        <f t="shared" si="20"/>
        <v>0.32779389999999997</v>
      </c>
      <c r="AA132" s="24">
        <f t="shared" si="21"/>
        <v>0.38040999999999997</v>
      </c>
      <c r="AB132" s="24">
        <f t="shared" si="22"/>
        <v>0.34977580000000003</v>
      </c>
      <c r="AC132" s="24">
        <f t="shared" si="23"/>
        <v>0.32816789999999996</v>
      </c>
      <c r="AD132" s="24">
        <f t="shared" si="24"/>
        <v>0.33301200000000003</v>
      </c>
      <c r="AE132" s="24" t="str">
        <f t="shared" si="25"/>
        <v/>
      </c>
      <c r="AF132" s="24" t="str">
        <f t="shared" si="26"/>
        <v/>
      </c>
      <c r="AG132" s="24" t="str">
        <f t="shared" si="27"/>
        <v/>
      </c>
      <c r="AH132" s="102">
        <f t="shared" si="28"/>
        <v>0.33741731428571431</v>
      </c>
      <c r="AI132" s="103">
        <f t="shared" si="29"/>
        <v>2089791913.4983227</v>
      </c>
    </row>
    <row r="133" spans="1:35" ht="20.100000000000001" customHeight="1" x14ac:dyDescent="0.25">
      <c r="A133" s="36" t="s">
        <v>251</v>
      </c>
      <c r="B133" s="11" t="s">
        <v>385</v>
      </c>
      <c r="C133" s="20">
        <v>4663488363.0976982</v>
      </c>
      <c r="D133" s="21">
        <v>5974371695.9504538</v>
      </c>
      <c r="E133" s="21">
        <v>6919241412.0936451</v>
      </c>
      <c r="F133" s="21">
        <v>5557245122.3157635</v>
      </c>
      <c r="G133" s="21">
        <v>5350674803.338583</v>
      </c>
      <c r="H133" s="21">
        <v>6074884388.5893745</v>
      </c>
      <c r="I133" s="21" t="s">
        <v>450</v>
      </c>
      <c r="J133" s="21" t="s">
        <v>450</v>
      </c>
      <c r="K133" s="21" t="s">
        <v>450</v>
      </c>
      <c r="L133" s="22" t="s">
        <v>450</v>
      </c>
      <c r="M133" s="23">
        <v>5756650964.2309217</v>
      </c>
      <c r="N133" s="24" t="s">
        <v>450</v>
      </c>
      <c r="O133" s="24" t="s">
        <v>450</v>
      </c>
      <c r="P133" s="24" t="s">
        <v>450</v>
      </c>
      <c r="Q133" s="24" t="s">
        <v>450</v>
      </c>
      <c r="R133" s="24" t="s">
        <v>450</v>
      </c>
      <c r="S133" s="24" t="s">
        <v>450</v>
      </c>
      <c r="T133" s="24" t="s">
        <v>450</v>
      </c>
      <c r="U133" s="24" t="s">
        <v>450</v>
      </c>
      <c r="V133" s="24" t="s">
        <v>450</v>
      </c>
      <c r="W133" s="24" t="s">
        <v>450</v>
      </c>
      <c r="X133" s="27" t="str">
        <f t="shared" si="18"/>
        <v/>
      </c>
      <c r="Y133" s="24" t="str">
        <f t="shared" si="19"/>
        <v/>
      </c>
      <c r="Z133" s="24" t="str">
        <f t="shared" si="20"/>
        <v/>
      </c>
      <c r="AA133" s="24" t="str">
        <f t="shared" si="21"/>
        <v/>
      </c>
      <c r="AB133" s="24" t="str">
        <f t="shared" si="22"/>
        <v/>
      </c>
      <c r="AC133" s="24" t="str">
        <f t="shared" si="23"/>
        <v/>
      </c>
      <c r="AD133" s="24" t="str">
        <f t="shared" si="24"/>
        <v/>
      </c>
      <c r="AE133" s="24" t="str">
        <f t="shared" si="25"/>
        <v/>
      </c>
      <c r="AF133" s="24" t="str">
        <f t="shared" si="26"/>
        <v/>
      </c>
      <c r="AG133" s="24" t="str">
        <f t="shared" si="27"/>
        <v/>
      </c>
      <c r="AH133" s="102" t="str">
        <f t="shared" si="28"/>
        <v/>
      </c>
      <c r="AI133" s="103" t="str">
        <f t="shared" si="29"/>
        <v/>
      </c>
    </row>
    <row r="134" spans="1:35" ht="20.100000000000001" customHeight="1" x14ac:dyDescent="0.25">
      <c r="A134" s="36" t="s">
        <v>101</v>
      </c>
      <c r="B134" s="11" t="s">
        <v>266</v>
      </c>
      <c r="C134" s="20">
        <v>3414055662.5709968</v>
      </c>
      <c r="D134" s="21">
        <v>4234999702.7065086</v>
      </c>
      <c r="E134" s="21">
        <v>5623216609.6346264</v>
      </c>
      <c r="F134" s="21">
        <v>4583850367.8897209</v>
      </c>
      <c r="G134" s="21">
        <v>7189482029.6824846</v>
      </c>
      <c r="H134" s="21">
        <v>10409797336.186127</v>
      </c>
      <c r="I134" s="21">
        <v>12292770631.19669</v>
      </c>
      <c r="J134" s="21">
        <v>12582122604.176838</v>
      </c>
      <c r="K134" s="21">
        <v>12226514714.534708</v>
      </c>
      <c r="L134" s="22">
        <v>11757940908.627743</v>
      </c>
      <c r="M134" s="23">
        <v>8431475056.720645</v>
      </c>
      <c r="N134" s="24">
        <v>23.34789</v>
      </c>
      <c r="O134" s="24">
        <v>23.206689999999998</v>
      </c>
      <c r="P134" s="24">
        <v>25.461169999999999</v>
      </c>
      <c r="Q134" s="24">
        <v>26.45851</v>
      </c>
      <c r="R134" s="24">
        <v>22.905799999999999</v>
      </c>
      <c r="S134" s="24">
        <v>24.030380000000001</v>
      </c>
      <c r="T134" s="24">
        <v>26.608250000000002</v>
      </c>
      <c r="U134" s="24" t="s">
        <v>450</v>
      </c>
      <c r="V134" s="24" t="s">
        <v>450</v>
      </c>
      <c r="W134" s="24" t="s">
        <v>450</v>
      </c>
      <c r="X134" s="27">
        <f t="shared" si="18"/>
        <v>0.23347889999999999</v>
      </c>
      <c r="Y134" s="24">
        <f t="shared" si="19"/>
        <v>0.23206689999999999</v>
      </c>
      <c r="Z134" s="24">
        <f t="shared" si="20"/>
        <v>0.2546117</v>
      </c>
      <c r="AA134" s="24">
        <f t="shared" si="21"/>
        <v>0.26458510000000002</v>
      </c>
      <c r="AB134" s="24">
        <f t="shared" si="22"/>
        <v>0.22905799999999998</v>
      </c>
      <c r="AC134" s="24">
        <f t="shared" si="23"/>
        <v>0.24030380000000001</v>
      </c>
      <c r="AD134" s="24">
        <f t="shared" si="24"/>
        <v>0.2660825</v>
      </c>
      <c r="AE134" s="24" t="str">
        <f t="shared" si="25"/>
        <v/>
      </c>
      <c r="AF134" s="24" t="str">
        <f t="shared" si="26"/>
        <v/>
      </c>
      <c r="AG134" s="24" t="str">
        <f t="shared" si="27"/>
        <v/>
      </c>
      <c r="AH134" s="102">
        <f t="shared" si="28"/>
        <v>0.24574098571428568</v>
      </c>
      <c r="AI134" s="103">
        <f t="shared" si="29"/>
        <v>2071958991.463944</v>
      </c>
    </row>
    <row r="135" spans="1:35" ht="20.100000000000001" customHeight="1" x14ac:dyDescent="0.25">
      <c r="A135" s="36" t="s">
        <v>43</v>
      </c>
      <c r="B135" s="11" t="s">
        <v>316</v>
      </c>
      <c r="C135" s="20">
        <v>2696020574.5828629</v>
      </c>
      <c r="D135" s="21">
        <v>3668857103.7503419</v>
      </c>
      <c r="E135" s="21">
        <v>4519731946.682291</v>
      </c>
      <c r="F135" s="21">
        <v>4141382328.4245625</v>
      </c>
      <c r="G135" s="21">
        <v>4139192052.9801326</v>
      </c>
      <c r="H135" s="21">
        <v>4538199888.7962179</v>
      </c>
      <c r="I135" s="21">
        <v>4087725812.6686368</v>
      </c>
      <c r="J135" s="21">
        <v>4464497583.5147905</v>
      </c>
      <c r="K135" s="21">
        <v>4587741791.1063938</v>
      </c>
      <c r="L135" s="22">
        <v>3992640233.1701899</v>
      </c>
      <c r="M135" s="23">
        <v>4083598931.5676413</v>
      </c>
      <c r="N135" s="24" t="s">
        <v>450</v>
      </c>
      <c r="O135" s="24" t="s">
        <v>450</v>
      </c>
      <c r="P135" s="24" t="s">
        <v>450</v>
      </c>
      <c r="Q135" s="24" t="s">
        <v>450</v>
      </c>
      <c r="R135" s="24" t="s">
        <v>450</v>
      </c>
      <c r="S135" s="24" t="s">
        <v>450</v>
      </c>
      <c r="T135" s="24" t="s">
        <v>450</v>
      </c>
      <c r="U135" s="24" t="s">
        <v>450</v>
      </c>
      <c r="V135" s="24" t="s">
        <v>450</v>
      </c>
      <c r="W135" s="24" t="s">
        <v>450</v>
      </c>
      <c r="X135" s="27" t="str">
        <f t="shared" si="18"/>
        <v/>
      </c>
      <c r="Y135" s="24" t="str">
        <f t="shared" si="19"/>
        <v/>
      </c>
      <c r="Z135" s="24" t="str">
        <f t="shared" si="20"/>
        <v/>
      </c>
      <c r="AA135" s="24" t="str">
        <f t="shared" si="21"/>
        <v/>
      </c>
      <c r="AB135" s="24" t="str">
        <f t="shared" si="22"/>
        <v/>
      </c>
      <c r="AC135" s="24" t="str">
        <f t="shared" si="23"/>
        <v/>
      </c>
      <c r="AD135" s="24" t="str">
        <f t="shared" si="24"/>
        <v/>
      </c>
      <c r="AE135" s="24" t="str">
        <f t="shared" si="25"/>
        <v/>
      </c>
      <c r="AF135" s="24" t="str">
        <f t="shared" si="26"/>
        <v/>
      </c>
      <c r="AG135" s="24" t="str">
        <f t="shared" si="27"/>
        <v/>
      </c>
      <c r="AH135" s="102" t="str">
        <f t="shared" si="28"/>
        <v/>
      </c>
      <c r="AI135" s="103" t="str">
        <f t="shared" si="29"/>
        <v/>
      </c>
    </row>
    <row r="136" spans="1:35" ht="20.100000000000001" customHeight="1" x14ac:dyDescent="0.25">
      <c r="A136" s="36" t="s">
        <v>414</v>
      </c>
      <c r="B136" s="11" t="s">
        <v>38</v>
      </c>
      <c r="C136" s="20">
        <v>68640825480.922279</v>
      </c>
      <c r="D136" s="21">
        <v>79041539006.139923</v>
      </c>
      <c r="E136" s="21">
        <v>92507257783.569672</v>
      </c>
      <c r="F136" s="21">
        <v>92897320375.817596</v>
      </c>
      <c r="G136" s="21">
        <v>93216746661.597672</v>
      </c>
      <c r="H136" s="21">
        <v>101370474295.10872</v>
      </c>
      <c r="I136" s="21">
        <v>98266306615.363235</v>
      </c>
      <c r="J136" s="21">
        <v>107235262625.66177</v>
      </c>
      <c r="K136" s="21">
        <v>110009040838.41881</v>
      </c>
      <c r="L136" s="22">
        <v>100359546357.6498</v>
      </c>
      <c r="M136" s="23">
        <v>94354432004.024933</v>
      </c>
      <c r="N136" s="24">
        <v>26.519950000000001</v>
      </c>
      <c r="O136" s="24">
        <v>27.714839999999999</v>
      </c>
      <c r="P136" s="24">
        <v>29.217600000000001</v>
      </c>
      <c r="Q136" s="24">
        <v>27.416409999999999</v>
      </c>
      <c r="R136" s="24">
        <v>29.56306</v>
      </c>
      <c r="S136" s="24">
        <v>32.475819999999999</v>
      </c>
      <c r="T136" s="24" t="s">
        <v>450</v>
      </c>
      <c r="U136" s="24" t="s">
        <v>450</v>
      </c>
      <c r="V136" s="24" t="s">
        <v>450</v>
      </c>
      <c r="W136" s="24" t="s">
        <v>450</v>
      </c>
      <c r="X136" s="27">
        <f t="shared" si="18"/>
        <v>0.26519950000000003</v>
      </c>
      <c r="Y136" s="24">
        <f t="shared" si="19"/>
        <v>0.27714839999999996</v>
      </c>
      <c r="Z136" s="24">
        <f t="shared" si="20"/>
        <v>0.29217599999999999</v>
      </c>
      <c r="AA136" s="24">
        <f t="shared" si="21"/>
        <v>0.27416409999999997</v>
      </c>
      <c r="AB136" s="24">
        <f t="shared" si="22"/>
        <v>0.29563060000000002</v>
      </c>
      <c r="AC136" s="24">
        <f t="shared" si="23"/>
        <v>0.3247582</v>
      </c>
      <c r="AD136" s="24" t="str">
        <f t="shared" si="24"/>
        <v/>
      </c>
      <c r="AE136" s="24" t="str">
        <f t="shared" si="25"/>
        <v/>
      </c>
      <c r="AF136" s="24" t="str">
        <f t="shared" si="26"/>
        <v/>
      </c>
      <c r="AG136" s="24" t="str">
        <f t="shared" si="27"/>
        <v/>
      </c>
      <c r="AH136" s="102">
        <f t="shared" si="28"/>
        <v>0.28817946666666666</v>
      </c>
      <c r="AI136" s="103">
        <f t="shared" si="29"/>
        <v>27191009892.556168</v>
      </c>
    </row>
    <row r="137" spans="1:35" ht="20.100000000000001" customHeight="1" x14ac:dyDescent="0.25">
      <c r="A137" s="36" t="s">
        <v>122</v>
      </c>
      <c r="B137" s="11" t="s">
        <v>326</v>
      </c>
      <c r="C137" s="20">
        <v>8312078525.085824</v>
      </c>
      <c r="D137" s="21">
        <v>9366742309.4933109</v>
      </c>
      <c r="E137" s="21">
        <v>11494837053.40609</v>
      </c>
      <c r="F137" s="21">
        <v>10911698208.101519</v>
      </c>
      <c r="G137" s="21">
        <v>10154238250.181831</v>
      </c>
      <c r="H137" s="21">
        <v>13131168011.806961</v>
      </c>
      <c r="I137" s="21">
        <v>14534278446.308725</v>
      </c>
      <c r="J137" s="21">
        <v>16018848990.669046</v>
      </c>
      <c r="K137" s="21">
        <v>16945889409.843491</v>
      </c>
      <c r="L137" s="22">
        <v>14688606237.729002</v>
      </c>
      <c r="M137" s="23">
        <v>12555838544.262581</v>
      </c>
      <c r="N137" s="24" t="s">
        <v>450</v>
      </c>
      <c r="O137" s="24" t="s">
        <v>450</v>
      </c>
      <c r="P137" s="24" t="s">
        <v>450</v>
      </c>
      <c r="Q137" s="24" t="s">
        <v>450</v>
      </c>
      <c r="R137" s="24">
        <v>22.050239999999999</v>
      </c>
      <c r="S137" s="24">
        <v>23.70814</v>
      </c>
      <c r="T137" s="24">
        <v>24.316839999999999</v>
      </c>
      <c r="U137" s="24" t="s">
        <v>450</v>
      </c>
      <c r="V137" s="24" t="s">
        <v>450</v>
      </c>
      <c r="W137" s="24" t="s">
        <v>450</v>
      </c>
      <c r="X137" s="27" t="str">
        <f t="shared" si="18"/>
        <v/>
      </c>
      <c r="Y137" s="24" t="str">
        <f t="shared" si="19"/>
        <v/>
      </c>
      <c r="Z137" s="24" t="str">
        <f t="shared" si="20"/>
        <v/>
      </c>
      <c r="AA137" s="24" t="str">
        <f t="shared" si="21"/>
        <v/>
      </c>
      <c r="AB137" s="24">
        <f t="shared" si="22"/>
        <v>0.22050239999999999</v>
      </c>
      <c r="AC137" s="24">
        <f t="shared" si="23"/>
        <v>0.2370814</v>
      </c>
      <c r="AD137" s="24">
        <f t="shared" si="24"/>
        <v>0.24316839999999998</v>
      </c>
      <c r="AE137" s="24" t="str">
        <f t="shared" si="25"/>
        <v/>
      </c>
      <c r="AF137" s="24" t="str">
        <f t="shared" si="26"/>
        <v/>
      </c>
      <c r="AG137" s="24" t="str">
        <f t="shared" si="27"/>
        <v/>
      </c>
      <c r="AH137" s="102">
        <f t="shared" si="28"/>
        <v>0.23358406666666665</v>
      </c>
      <c r="AI137" s="103">
        <f t="shared" si="29"/>
        <v>2932843827.5789332</v>
      </c>
    </row>
    <row r="138" spans="1:35" ht="20.100000000000001" customHeight="1" x14ac:dyDescent="0.25">
      <c r="A138" s="36" t="s">
        <v>390</v>
      </c>
      <c r="B138" s="11" t="s">
        <v>114</v>
      </c>
      <c r="C138" s="20">
        <v>7978734401.5358496</v>
      </c>
      <c r="D138" s="21">
        <v>8740865600.2498093</v>
      </c>
      <c r="E138" s="21">
        <v>8486721916.912797</v>
      </c>
      <c r="F138" s="21">
        <v>8876191120.7618885</v>
      </c>
      <c r="G138" s="21">
        <v>11282192605.037428</v>
      </c>
      <c r="H138" s="21">
        <v>12409629835.699825</v>
      </c>
      <c r="I138" s="21">
        <v>13016152023.594397</v>
      </c>
      <c r="J138" s="21">
        <v>12720433346.029768</v>
      </c>
      <c r="K138" s="21">
        <v>12838336840.224737</v>
      </c>
      <c r="L138" s="22">
        <v>11546088223.211796</v>
      </c>
      <c r="M138" s="23">
        <v>10789534591.325829</v>
      </c>
      <c r="N138" s="24">
        <v>24.265499999999999</v>
      </c>
      <c r="O138" s="24">
        <v>24.26193</v>
      </c>
      <c r="P138" s="24">
        <v>25.703569999999999</v>
      </c>
      <c r="Q138" s="24">
        <v>27.824549999999999</v>
      </c>
      <c r="R138" s="24">
        <v>28.580459999999999</v>
      </c>
      <c r="S138" s="24">
        <v>35.015540000000001</v>
      </c>
      <c r="T138" s="24" t="s">
        <v>450</v>
      </c>
      <c r="U138" s="24" t="s">
        <v>450</v>
      </c>
      <c r="V138" s="24" t="s">
        <v>450</v>
      </c>
      <c r="W138" s="24" t="s">
        <v>450</v>
      </c>
      <c r="X138" s="27">
        <f t="shared" si="18"/>
        <v>0.24265499999999998</v>
      </c>
      <c r="Y138" s="24">
        <f t="shared" si="19"/>
        <v>0.24261929999999998</v>
      </c>
      <c r="Z138" s="24">
        <f t="shared" si="20"/>
        <v>0.25703569999999998</v>
      </c>
      <c r="AA138" s="24">
        <f t="shared" si="21"/>
        <v>0.27824549999999998</v>
      </c>
      <c r="AB138" s="24">
        <f t="shared" si="22"/>
        <v>0.28580459999999996</v>
      </c>
      <c r="AC138" s="24">
        <f t="shared" si="23"/>
        <v>0.35015540000000001</v>
      </c>
      <c r="AD138" s="24" t="str">
        <f t="shared" si="24"/>
        <v/>
      </c>
      <c r="AE138" s="24" t="str">
        <f t="shared" si="25"/>
        <v/>
      </c>
      <c r="AF138" s="24" t="str">
        <f t="shared" si="26"/>
        <v/>
      </c>
      <c r="AG138" s="24" t="str">
        <f t="shared" si="27"/>
        <v/>
      </c>
      <c r="AH138" s="102">
        <f t="shared" si="28"/>
        <v>0.27608591666666665</v>
      </c>
      <c r="AI138" s="103">
        <f t="shared" si="29"/>
        <v>2978838548.0528998</v>
      </c>
    </row>
    <row r="139" spans="1:35" ht="20.100000000000001" customHeight="1" x14ac:dyDescent="0.25">
      <c r="A139" s="36" t="s">
        <v>24</v>
      </c>
      <c r="B139" s="11" t="s">
        <v>51</v>
      </c>
      <c r="C139" s="20">
        <v>9043715355.8880978</v>
      </c>
      <c r="D139" s="21">
        <v>10325618017.378969</v>
      </c>
      <c r="E139" s="21">
        <v>12545438605.395878</v>
      </c>
      <c r="F139" s="21">
        <v>12854985464.076431</v>
      </c>
      <c r="G139" s="21">
        <v>16002656434.474615</v>
      </c>
      <c r="H139" s="21">
        <v>18913574370.76004</v>
      </c>
      <c r="I139" s="21">
        <v>18851513891.065998</v>
      </c>
      <c r="J139" s="21">
        <v>19271168018.48201</v>
      </c>
      <c r="K139" s="21">
        <v>19769642122.583298</v>
      </c>
      <c r="L139" s="22">
        <v>20880545907.426445</v>
      </c>
      <c r="M139" s="23">
        <v>15845885818.75318</v>
      </c>
      <c r="N139" s="24" t="s">
        <v>450</v>
      </c>
      <c r="O139" s="24" t="s">
        <v>450</v>
      </c>
      <c r="P139" s="24" t="s">
        <v>450</v>
      </c>
      <c r="Q139" s="24" t="s">
        <v>450</v>
      </c>
      <c r="R139" s="24">
        <v>15.635199999999999</v>
      </c>
      <c r="S139" s="24">
        <v>15.898339999999999</v>
      </c>
      <c r="T139" s="24">
        <v>15.932740000000001</v>
      </c>
      <c r="U139" s="24">
        <v>15.216430000000001</v>
      </c>
      <c r="V139" s="24" t="s">
        <v>450</v>
      </c>
      <c r="W139" s="24" t="s">
        <v>450</v>
      </c>
      <c r="X139" s="27" t="str">
        <f t="shared" si="18"/>
        <v/>
      </c>
      <c r="Y139" s="24" t="str">
        <f t="shared" si="19"/>
        <v/>
      </c>
      <c r="Z139" s="24" t="str">
        <f t="shared" si="20"/>
        <v/>
      </c>
      <c r="AA139" s="24" t="str">
        <f t="shared" si="21"/>
        <v/>
      </c>
      <c r="AB139" s="24">
        <f t="shared" si="22"/>
        <v>0.15635199999999999</v>
      </c>
      <c r="AC139" s="24">
        <f t="shared" si="23"/>
        <v>0.1589834</v>
      </c>
      <c r="AD139" s="24">
        <f t="shared" si="24"/>
        <v>0.15932740000000001</v>
      </c>
      <c r="AE139" s="24">
        <f t="shared" si="25"/>
        <v>0.1521643</v>
      </c>
      <c r="AF139" s="24" t="str">
        <f t="shared" si="26"/>
        <v/>
      </c>
      <c r="AG139" s="24" t="str">
        <f t="shared" si="27"/>
        <v/>
      </c>
      <c r="AH139" s="102">
        <f t="shared" si="28"/>
        <v>0.15670677499999999</v>
      </c>
      <c r="AI139" s="103">
        <f t="shared" si="29"/>
        <v>2483157663.675045</v>
      </c>
    </row>
    <row r="140" spans="1:35" ht="20.100000000000001" customHeight="1" x14ac:dyDescent="0.25">
      <c r="A140" s="36" t="s">
        <v>8</v>
      </c>
      <c r="B140" s="11" t="s">
        <v>374</v>
      </c>
      <c r="C140" s="20">
        <v>726649102998.36902</v>
      </c>
      <c r="D140" s="21">
        <v>839419655078.01807</v>
      </c>
      <c r="E140" s="21">
        <v>936228211513.10974</v>
      </c>
      <c r="F140" s="21">
        <v>857932759099.74988</v>
      </c>
      <c r="G140" s="21">
        <v>836439735099.33777</v>
      </c>
      <c r="H140" s="21">
        <v>893701695857.65906</v>
      </c>
      <c r="I140" s="21">
        <v>828946812396.78809</v>
      </c>
      <c r="J140" s="21">
        <v>864169242952.92542</v>
      </c>
      <c r="K140" s="21">
        <v>879319321494.63855</v>
      </c>
      <c r="L140" s="22">
        <v>752547410446.93359</v>
      </c>
      <c r="M140" s="23">
        <v>841535394693.75305</v>
      </c>
      <c r="N140" s="24">
        <v>38.133710000000001</v>
      </c>
      <c r="O140" s="24">
        <v>37.52364</v>
      </c>
      <c r="P140" s="24">
        <v>38.309950000000001</v>
      </c>
      <c r="Q140" s="24">
        <v>42.566960000000002</v>
      </c>
      <c r="R140" s="24">
        <v>42.515740000000001</v>
      </c>
      <c r="S140" s="24">
        <v>41.965600000000002</v>
      </c>
      <c r="T140" s="24">
        <v>42.3187</v>
      </c>
      <c r="U140" s="24">
        <v>42.582009999999997</v>
      </c>
      <c r="V140" s="24">
        <v>41.931139999999999</v>
      </c>
      <c r="W140" s="24" t="s">
        <v>450</v>
      </c>
      <c r="X140" s="27">
        <f t="shared" si="18"/>
        <v>0.38133709999999998</v>
      </c>
      <c r="Y140" s="24">
        <f t="shared" si="19"/>
        <v>0.37523640000000003</v>
      </c>
      <c r="Z140" s="24">
        <f t="shared" si="20"/>
        <v>0.38309949999999998</v>
      </c>
      <c r="AA140" s="24">
        <f t="shared" si="21"/>
        <v>0.42566960000000004</v>
      </c>
      <c r="AB140" s="24">
        <f t="shared" si="22"/>
        <v>0.42515740000000002</v>
      </c>
      <c r="AC140" s="24">
        <f t="shared" si="23"/>
        <v>0.41965600000000003</v>
      </c>
      <c r="AD140" s="24">
        <f t="shared" si="24"/>
        <v>0.42318699999999998</v>
      </c>
      <c r="AE140" s="24">
        <f t="shared" si="25"/>
        <v>0.42582009999999998</v>
      </c>
      <c r="AF140" s="24">
        <f t="shared" si="26"/>
        <v>0.4193114</v>
      </c>
      <c r="AG140" s="24" t="str">
        <f t="shared" si="27"/>
        <v/>
      </c>
      <c r="AH140" s="102">
        <f t="shared" ref="AH140:AH171" si="30">IF(SUM(X140:AG140)=0,"",(SUM(X140:AG140))/(COUNT(X140:AG140)))</f>
        <v>0.40871938888888892</v>
      </c>
      <c r="AI140" s="103">
        <f t="shared" ref="AI140:AI171" si="31">IF(AH140="","",AH140*M140)</f>
        <v>343951832247.60071</v>
      </c>
    </row>
    <row r="141" spans="1:35" ht="20.100000000000001" customHeight="1" x14ac:dyDescent="0.25">
      <c r="A141" s="36" t="s">
        <v>103</v>
      </c>
      <c r="B141" s="11" t="s">
        <v>26</v>
      </c>
      <c r="C141" s="20">
        <v>111606899682.25148</v>
      </c>
      <c r="D141" s="21">
        <v>137314617476.29897</v>
      </c>
      <c r="E141" s="21">
        <v>133278976593.80051</v>
      </c>
      <c r="F141" s="21">
        <v>121337372727.84059</v>
      </c>
      <c r="G141" s="21">
        <v>146584522265.45612</v>
      </c>
      <c r="H141" s="21">
        <v>168462632327.3819</v>
      </c>
      <c r="I141" s="21">
        <v>176617424296.72922</v>
      </c>
      <c r="J141" s="21">
        <v>190690896703.83002</v>
      </c>
      <c r="K141" s="21">
        <v>200142409766.82071</v>
      </c>
      <c r="L141" s="22">
        <v>173754075210.51624</v>
      </c>
      <c r="M141" s="23">
        <v>155978982705.09259</v>
      </c>
      <c r="N141" s="24">
        <v>31.36617</v>
      </c>
      <c r="O141" s="24">
        <v>31.28171</v>
      </c>
      <c r="P141" s="24">
        <v>32.600619999999999</v>
      </c>
      <c r="Q141" s="24">
        <v>45.488349999999997</v>
      </c>
      <c r="R141" s="24">
        <v>45.858089999999997</v>
      </c>
      <c r="S141" s="24">
        <v>52.059330000000003</v>
      </c>
      <c r="T141" s="24">
        <v>44.960389999999997</v>
      </c>
      <c r="U141" s="24">
        <v>32.437530000000002</v>
      </c>
      <c r="V141" s="24">
        <v>32.578099999999999</v>
      </c>
      <c r="W141" s="24" t="s">
        <v>450</v>
      </c>
      <c r="X141" s="27">
        <f t="shared" ref="X141:X204" si="32">IF(COUNT(N141)=1,N141/100,"")</f>
        <v>0.31366169999999999</v>
      </c>
      <c r="Y141" s="24">
        <f t="shared" ref="Y141:Y204" si="33">IF(COUNT(O141)=1,O141/100,"")</f>
        <v>0.31281710000000001</v>
      </c>
      <c r="Z141" s="24">
        <f t="shared" ref="Z141:Z204" si="34">IF(COUNT(P141)=1,P141/100,"")</f>
        <v>0.32600619999999997</v>
      </c>
      <c r="AA141" s="24">
        <f t="shared" ref="AA141:AA204" si="35">IF(COUNT(Q141)=1,Q141/100,"")</f>
        <v>0.4548835</v>
      </c>
      <c r="AB141" s="24">
        <f t="shared" ref="AB141:AB204" si="36">IF(COUNT(R141)=1,R141/100,"")</f>
        <v>0.45858089999999996</v>
      </c>
      <c r="AC141" s="24">
        <f t="shared" ref="AC141:AC204" si="37">IF(COUNT(S141)=1,S141/100,"")</f>
        <v>0.52059330000000004</v>
      </c>
      <c r="AD141" s="24">
        <f t="shared" ref="AD141:AD204" si="38">IF(COUNT(T141)=1,T141/100,"")</f>
        <v>0.44960389999999995</v>
      </c>
      <c r="AE141" s="24">
        <f t="shared" ref="AE141:AE204" si="39">IF(COUNT(U141)=1,U141/100,"")</f>
        <v>0.32437530000000003</v>
      </c>
      <c r="AF141" s="24">
        <f t="shared" ref="AF141:AF204" si="40">IF(COUNT(V141)=1,V141/100,"")</f>
        <v>0.32578099999999999</v>
      </c>
      <c r="AG141" s="24" t="str">
        <f t="shared" ref="AG141:AG204" si="41">IF(COUNT(W141)=1,W141/100,"")</f>
        <v/>
      </c>
      <c r="AH141" s="102">
        <f t="shared" si="30"/>
        <v>0.38736698888888887</v>
      </c>
      <c r="AI141" s="103">
        <f t="shared" si="31"/>
        <v>60421108860.42379</v>
      </c>
    </row>
    <row r="142" spans="1:35" ht="20.100000000000001" customHeight="1" x14ac:dyDescent="0.25">
      <c r="A142" s="36" t="s">
        <v>303</v>
      </c>
      <c r="B142" s="11" t="s">
        <v>207</v>
      </c>
      <c r="C142" s="20">
        <v>6786294637.3360271</v>
      </c>
      <c r="D142" s="21">
        <v>7458103361.6373692</v>
      </c>
      <c r="E142" s="21">
        <v>8491388728.5018005</v>
      </c>
      <c r="F142" s="21">
        <v>8380731879.7463541</v>
      </c>
      <c r="G142" s="21">
        <v>8741313140.2488251</v>
      </c>
      <c r="H142" s="21">
        <v>9755619760.1461372</v>
      </c>
      <c r="I142" s="21">
        <v>10438842115.626307</v>
      </c>
      <c r="J142" s="21">
        <v>10874735110.823694</v>
      </c>
      <c r="K142" s="21">
        <v>11790221756.277769</v>
      </c>
      <c r="L142" s="22">
        <v>12692562187.49325</v>
      </c>
      <c r="M142" s="23">
        <v>9540981267.7837543</v>
      </c>
      <c r="N142" s="24">
        <v>15.02778</v>
      </c>
      <c r="O142" s="24">
        <v>14.625959999999999</v>
      </c>
      <c r="P142" s="24">
        <v>15.21743</v>
      </c>
      <c r="Q142" s="24">
        <v>15.345689999999999</v>
      </c>
      <c r="R142" s="24">
        <v>15.02294</v>
      </c>
      <c r="S142" s="24">
        <v>15.00379</v>
      </c>
      <c r="T142" s="24">
        <v>15.364789999999999</v>
      </c>
      <c r="U142" s="24" t="s">
        <v>450</v>
      </c>
      <c r="V142" s="24" t="s">
        <v>450</v>
      </c>
      <c r="W142" s="24" t="s">
        <v>450</v>
      </c>
      <c r="X142" s="27">
        <f t="shared" si="32"/>
        <v>0.15027779999999999</v>
      </c>
      <c r="Y142" s="24">
        <f t="shared" si="33"/>
        <v>0.14625959999999999</v>
      </c>
      <c r="Z142" s="24">
        <f t="shared" si="34"/>
        <v>0.15217430000000001</v>
      </c>
      <c r="AA142" s="24">
        <f t="shared" si="35"/>
        <v>0.15345690000000001</v>
      </c>
      <c r="AB142" s="24">
        <f t="shared" si="36"/>
        <v>0.15022940000000001</v>
      </c>
      <c r="AC142" s="24">
        <f t="shared" si="37"/>
        <v>0.1500379</v>
      </c>
      <c r="AD142" s="24">
        <f t="shared" si="38"/>
        <v>0.1536479</v>
      </c>
      <c r="AE142" s="24" t="str">
        <f t="shared" si="39"/>
        <v/>
      </c>
      <c r="AF142" s="24" t="str">
        <f t="shared" si="40"/>
        <v/>
      </c>
      <c r="AG142" s="24" t="str">
        <f t="shared" si="41"/>
        <v/>
      </c>
      <c r="AH142" s="102">
        <f t="shared" si="30"/>
        <v>0.15086911428571428</v>
      </c>
      <c r="AI142" s="103">
        <f t="shared" si="31"/>
        <v>1439439393.2871263</v>
      </c>
    </row>
    <row r="143" spans="1:35" ht="20.100000000000001" customHeight="1" x14ac:dyDescent="0.25">
      <c r="A143" s="36" t="s">
        <v>394</v>
      </c>
      <c r="B143" s="11" t="s">
        <v>398</v>
      </c>
      <c r="C143" s="20">
        <v>3646728060.0646296</v>
      </c>
      <c r="D143" s="21">
        <v>4291363390.9129529</v>
      </c>
      <c r="E143" s="21">
        <v>5403363917.3095989</v>
      </c>
      <c r="F143" s="21">
        <v>5397121856.3520374</v>
      </c>
      <c r="G143" s="21">
        <v>5718589799.2436562</v>
      </c>
      <c r="H143" s="21">
        <v>6409169889.5089083</v>
      </c>
      <c r="I143" s="21">
        <v>6942209594.5543337</v>
      </c>
      <c r="J143" s="21">
        <v>7667951987.6933041</v>
      </c>
      <c r="K143" s="21">
        <v>8245312136.5654345</v>
      </c>
      <c r="L143" s="22">
        <v>7142951342.4223022</v>
      </c>
      <c r="M143" s="23">
        <v>6086476197.4627171</v>
      </c>
      <c r="N143" s="24" t="s">
        <v>450</v>
      </c>
      <c r="O143" s="24" t="s">
        <v>450</v>
      </c>
      <c r="P143" s="24" t="s">
        <v>450</v>
      </c>
      <c r="Q143" s="24" t="s">
        <v>450</v>
      </c>
      <c r="R143" s="24" t="s">
        <v>450</v>
      </c>
      <c r="S143" s="24" t="s">
        <v>450</v>
      </c>
      <c r="T143" s="24" t="s">
        <v>450</v>
      </c>
      <c r="U143" s="24" t="s">
        <v>450</v>
      </c>
      <c r="V143" s="24" t="s">
        <v>450</v>
      </c>
      <c r="W143" s="24" t="s">
        <v>450</v>
      </c>
      <c r="X143" s="27" t="str">
        <f t="shared" si="32"/>
        <v/>
      </c>
      <c r="Y143" s="24" t="str">
        <f t="shared" si="33"/>
        <v/>
      </c>
      <c r="Z143" s="24" t="str">
        <f t="shared" si="34"/>
        <v/>
      </c>
      <c r="AA143" s="24" t="str">
        <f t="shared" si="35"/>
        <v/>
      </c>
      <c r="AB143" s="24" t="str">
        <f t="shared" si="36"/>
        <v/>
      </c>
      <c r="AC143" s="24" t="str">
        <f t="shared" si="37"/>
        <v/>
      </c>
      <c r="AD143" s="24" t="str">
        <f t="shared" si="38"/>
        <v/>
      </c>
      <c r="AE143" s="24" t="str">
        <f t="shared" si="39"/>
        <v/>
      </c>
      <c r="AF143" s="24" t="str">
        <f t="shared" si="40"/>
        <v/>
      </c>
      <c r="AG143" s="24" t="str">
        <f t="shared" si="41"/>
        <v/>
      </c>
      <c r="AH143" s="102" t="str">
        <f t="shared" si="30"/>
        <v/>
      </c>
      <c r="AI143" s="103" t="str">
        <f t="shared" si="31"/>
        <v/>
      </c>
    </row>
    <row r="144" spans="1:35" ht="20.100000000000001" customHeight="1" x14ac:dyDescent="0.25">
      <c r="A144" s="36" t="s">
        <v>125</v>
      </c>
      <c r="B144" s="11" t="s">
        <v>242</v>
      </c>
      <c r="C144" s="20">
        <v>145429764861.24939</v>
      </c>
      <c r="D144" s="21">
        <v>166451213395.63986</v>
      </c>
      <c r="E144" s="21">
        <v>208064753766.47043</v>
      </c>
      <c r="F144" s="21">
        <v>169481317540.36389</v>
      </c>
      <c r="G144" s="21">
        <v>369062464570.38684</v>
      </c>
      <c r="H144" s="21">
        <v>411743801711.64203</v>
      </c>
      <c r="I144" s="21">
        <v>460953836444.36426</v>
      </c>
      <c r="J144" s="21">
        <v>514966287206.50519</v>
      </c>
      <c r="K144" s="21">
        <v>568498939784.02112</v>
      </c>
      <c r="L144" s="22">
        <v>481066152870.26617</v>
      </c>
      <c r="M144" s="23">
        <v>349571853215.09094</v>
      </c>
      <c r="N144" s="24">
        <v>7.9402299999999997</v>
      </c>
      <c r="O144" s="24">
        <v>8.0779680000000003</v>
      </c>
      <c r="P144" s="24">
        <v>9.2437760000000004</v>
      </c>
      <c r="Q144" s="24">
        <v>9.1143400000000003</v>
      </c>
      <c r="R144" s="24">
        <v>5.9687020000000004</v>
      </c>
      <c r="S144" s="24">
        <v>5.9543239999999997</v>
      </c>
      <c r="T144" s="24">
        <v>5.1384559999999997</v>
      </c>
      <c r="U144" s="24" t="s">
        <v>450</v>
      </c>
      <c r="V144" s="24" t="s">
        <v>450</v>
      </c>
      <c r="W144" s="24" t="s">
        <v>450</v>
      </c>
      <c r="X144" s="27">
        <f t="shared" si="32"/>
        <v>7.9402299999999995E-2</v>
      </c>
      <c r="Y144" s="24">
        <f t="shared" si="33"/>
        <v>8.0779680000000006E-2</v>
      </c>
      <c r="Z144" s="24">
        <f t="shared" si="34"/>
        <v>9.2437760000000008E-2</v>
      </c>
      <c r="AA144" s="24">
        <f t="shared" si="35"/>
        <v>9.1143399999999999E-2</v>
      </c>
      <c r="AB144" s="24">
        <f t="shared" si="36"/>
        <v>5.9687020000000007E-2</v>
      </c>
      <c r="AC144" s="24">
        <f t="shared" si="37"/>
        <v>5.9543239999999997E-2</v>
      </c>
      <c r="AD144" s="24">
        <f t="shared" si="38"/>
        <v>5.1384559999999996E-2</v>
      </c>
      <c r="AE144" s="24" t="str">
        <f t="shared" si="39"/>
        <v/>
      </c>
      <c r="AF144" s="24" t="str">
        <f t="shared" si="40"/>
        <v/>
      </c>
      <c r="AG144" s="24" t="str">
        <f t="shared" si="41"/>
        <v/>
      </c>
      <c r="AH144" s="102">
        <f t="shared" si="30"/>
        <v>7.3482565714285714E-2</v>
      </c>
      <c r="AI144" s="103">
        <f t="shared" si="31"/>
        <v>25687436675.742561</v>
      </c>
    </row>
    <row r="145" spans="1:35" ht="20.100000000000001" customHeight="1" x14ac:dyDescent="0.25">
      <c r="A145" s="36" t="s">
        <v>203</v>
      </c>
      <c r="B145" s="11" t="s">
        <v>95</v>
      </c>
      <c r="C145" s="20">
        <v>345424664369.35748</v>
      </c>
      <c r="D145" s="21">
        <v>400883873279.08289</v>
      </c>
      <c r="E145" s="21">
        <v>461946808510.63831</v>
      </c>
      <c r="F145" s="21">
        <v>386383919342.27057</v>
      </c>
      <c r="G145" s="21">
        <v>428524701366.59937</v>
      </c>
      <c r="H145" s="21">
        <v>498157406416.1582</v>
      </c>
      <c r="I145" s="21">
        <v>509704856037.81696</v>
      </c>
      <c r="J145" s="21">
        <v>522746212765.95746</v>
      </c>
      <c r="K145" s="21">
        <v>500519016133.29779</v>
      </c>
      <c r="L145" s="22">
        <v>388314890978.60889</v>
      </c>
      <c r="M145" s="23">
        <v>444260634919.9787</v>
      </c>
      <c r="N145" s="24">
        <v>32.501249999999999</v>
      </c>
      <c r="O145" s="24">
        <v>32.534610000000001</v>
      </c>
      <c r="P145" s="24">
        <v>31.266490000000001</v>
      </c>
      <c r="Q145" s="24">
        <v>36.022950000000002</v>
      </c>
      <c r="R145" s="24">
        <v>35.315269999999998</v>
      </c>
      <c r="S145" s="24">
        <v>34.756570000000004</v>
      </c>
      <c r="T145" s="24">
        <v>34.316339999999997</v>
      </c>
      <c r="U145" s="24">
        <v>34.84892</v>
      </c>
      <c r="V145" s="24">
        <v>36.112819999999999</v>
      </c>
      <c r="W145" s="24" t="s">
        <v>450</v>
      </c>
      <c r="X145" s="27">
        <f t="shared" si="32"/>
        <v>0.32501249999999998</v>
      </c>
      <c r="Y145" s="24">
        <f t="shared" si="33"/>
        <v>0.32534610000000003</v>
      </c>
      <c r="Z145" s="24">
        <f t="shared" si="34"/>
        <v>0.31266490000000002</v>
      </c>
      <c r="AA145" s="24">
        <f t="shared" si="35"/>
        <v>0.36022950000000004</v>
      </c>
      <c r="AB145" s="24">
        <f t="shared" si="36"/>
        <v>0.35315269999999999</v>
      </c>
      <c r="AC145" s="24">
        <f t="shared" si="37"/>
        <v>0.34756570000000003</v>
      </c>
      <c r="AD145" s="24">
        <f t="shared" si="38"/>
        <v>0.34316339999999995</v>
      </c>
      <c r="AE145" s="24">
        <f t="shared" si="39"/>
        <v>0.3484892</v>
      </c>
      <c r="AF145" s="24">
        <f t="shared" si="40"/>
        <v>0.36112820000000001</v>
      </c>
      <c r="AG145" s="24" t="str">
        <f t="shared" si="41"/>
        <v/>
      </c>
      <c r="AH145" s="102">
        <f t="shared" si="30"/>
        <v>0.34186135555555558</v>
      </c>
      <c r="AI145" s="103">
        <f t="shared" si="31"/>
        <v>151875542873.7157</v>
      </c>
    </row>
    <row r="146" spans="1:35" ht="20.100000000000001" customHeight="1" x14ac:dyDescent="0.25">
      <c r="A146" s="36" t="s">
        <v>247</v>
      </c>
      <c r="B146" s="11" t="s">
        <v>332</v>
      </c>
      <c r="C146" s="20">
        <v>37215864759.427826</v>
      </c>
      <c r="D146" s="21">
        <v>42085305591.677505</v>
      </c>
      <c r="E146" s="21">
        <v>60905331599.479836</v>
      </c>
      <c r="F146" s="21">
        <v>48388296488.946671</v>
      </c>
      <c r="G146" s="21">
        <v>58641352405.721718</v>
      </c>
      <c r="H146" s="21">
        <v>67937581274.382317</v>
      </c>
      <c r="I146" s="21">
        <v>76341482444.733414</v>
      </c>
      <c r="J146" s="21">
        <v>78182574772.431732</v>
      </c>
      <c r="K146" s="21">
        <v>81796618985.695709</v>
      </c>
      <c r="L146" s="22">
        <v>70254876462.938873</v>
      </c>
      <c r="M146" s="23">
        <v>62174928478.543556</v>
      </c>
      <c r="N146" s="24">
        <v>26.37059</v>
      </c>
      <c r="O146" s="24">
        <v>25.850650000000002</v>
      </c>
      <c r="P146" s="24">
        <v>22.74437</v>
      </c>
      <c r="Q146" s="24">
        <v>25.641079999999999</v>
      </c>
      <c r="R146" s="24">
        <v>23.959530000000001</v>
      </c>
      <c r="S146" s="24">
        <v>30.042490000000001</v>
      </c>
      <c r="T146" s="24">
        <v>36.477330000000002</v>
      </c>
      <c r="U146" s="24" t="s">
        <v>450</v>
      </c>
      <c r="V146" s="24" t="s">
        <v>450</v>
      </c>
      <c r="W146" s="24" t="s">
        <v>450</v>
      </c>
      <c r="X146" s="27">
        <f t="shared" si="32"/>
        <v>0.26370589999999999</v>
      </c>
      <c r="Y146" s="24">
        <f t="shared" si="33"/>
        <v>0.25850650000000003</v>
      </c>
      <c r="Z146" s="24">
        <f t="shared" si="34"/>
        <v>0.2274437</v>
      </c>
      <c r="AA146" s="24">
        <f t="shared" si="35"/>
        <v>0.25641079999999999</v>
      </c>
      <c r="AB146" s="24">
        <f t="shared" si="36"/>
        <v>0.23959530000000001</v>
      </c>
      <c r="AC146" s="24">
        <f t="shared" si="37"/>
        <v>0.30042489999999999</v>
      </c>
      <c r="AD146" s="24">
        <f t="shared" si="38"/>
        <v>0.36477330000000002</v>
      </c>
      <c r="AE146" s="24" t="str">
        <f t="shared" si="39"/>
        <v/>
      </c>
      <c r="AF146" s="24" t="str">
        <f t="shared" si="40"/>
        <v/>
      </c>
      <c r="AG146" s="24" t="str">
        <f t="shared" si="41"/>
        <v/>
      </c>
      <c r="AH146" s="102">
        <f t="shared" si="30"/>
        <v>0.27298005714285711</v>
      </c>
      <c r="AI146" s="103">
        <f t="shared" si="31"/>
        <v>16972515528.925875</v>
      </c>
    </row>
    <row r="147" spans="1:35" ht="20.100000000000001" customHeight="1" x14ac:dyDescent="0.25">
      <c r="A147" s="36" t="s">
        <v>422</v>
      </c>
      <c r="B147" s="11" t="s">
        <v>304</v>
      </c>
      <c r="C147" s="20">
        <v>137264061106.04344</v>
      </c>
      <c r="D147" s="21">
        <v>152385716311.91638</v>
      </c>
      <c r="E147" s="21">
        <v>170077814106.3049</v>
      </c>
      <c r="F147" s="21">
        <v>168152775283.03159</v>
      </c>
      <c r="G147" s="21">
        <v>177406854514.88458</v>
      </c>
      <c r="H147" s="21">
        <v>213755282058.7193</v>
      </c>
      <c r="I147" s="21">
        <v>224646134571.40009</v>
      </c>
      <c r="J147" s="21">
        <v>231149768633.28375</v>
      </c>
      <c r="K147" s="21">
        <v>243382758001.33011</v>
      </c>
      <c r="L147" s="22">
        <v>269971498118.44202</v>
      </c>
      <c r="M147" s="23">
        <v>198819266270.53558</v>
      </c>
      <c r="N147" s="24">
        <v>14.14682</v>
      </c>
      <c r="O147" s="24">
        <v>15.32043</v>
      </c>
      <c r="P147" s="24">
        <v>17.94238</v>
      </c>
      <c r="Q147" s="24">
        <v>16.192959999999999</v>
      </c>
      <c r="R147" s="24">
        <v>17.500350000000001</v>
      </c>
      <c r="S147" s="24">
        <v>17.61402</v>
      </c>
      <c r="T147" s="24">
        <v>18.799099999999999</v>
      </c>
      <c r="U147" s="24">
        <v>17.8323</v>
      </c>
      <c r="V147" s="24" t="s">
        <v>450</v>
      </c>
      <c r="W147" s="24" t="s">
        <v>450</v>
      </c>
      <c r="X147" s="27">
        <f t="shared" si="32"/>
        <v>0.14146819999999999</v>
      </c>
      <c r="Y147" s="24">
        <f t="shared" si="33"/>
        <v>0.15320429999999999</v>
      </c>
      <c r="Z147" s="24">
        <f t="shared" si="34"/>
        <v>0.17942379999999999</v>
      </c>
      <c r="AA147" s="24">
        <f t="shared" si="35"/>
        <v>0.16192960000000001</v>
      </c>
      <c r="AB147" s="24">
        <f t="shared" si="36"/>
        <v>0.17500350000000001</v>
      </c>
      <c r="AC147" s="24">
        <f t="shared" si="37"/>
        <v>0.1761402</v>
      </c>
      <c r="AD147" s="24">
        <f t="shared" si="38"/>
        <v>0.18799099999999999</v>
      </c>
      <c r="AE147" s="24">
        <f t="shared" si="39"/>
        <v>0.17832300000000001</v>
      </c>
      <c r="AF147" s="24" t="str">
        <f t="shared" si="40"/>
        <v/>
      </c>
      <c r="AG147" s="24" t="str">
        <f t="shared" si="41"/>
        <v/>
      </c>
      <c r="AH147" s="102">
        <f t="shared" si="30"/>
        <v>0.16918544999999999</v>
      </c>
      <c r="AI147" s="103">
        <f t="shared" si="31"/>
        <v>33637327032.650383</v>
      </c>
    </row>
    <row r="148" spans="1:35" ht="20.100000000000001" customHeight="1" x14ac:dyDescent="0.25">
      <c r="A148" s="36" t="s">
        <v>255</v>
      </c>
      <c r="B148" s="11" t="s">
        <v>194</v>
      </c>
      <c r="C148" s="20">
        <v>194700000</v>
      </c>
      <c r="D148" s="21">
        <v>196000000</v>
      </c>
      <c r="E148" s="21">
        <v>198099999.99999997</v>
      </c>
      <c r="F148" s="21">
        <v>186400000.00000003</v>
      </c>
      <c r="G148" s="21">
        <v>183800000</v>
      </c>
      <c r="H148" s="21">
        <v>199900000.00000003</v>
      </c>
      <c r="I148" s="21">
        <v>214200000</v>
      </c>
      <c r="J148" s="21">
        <v>228700000</v>
      </c>
      <c r="K148" s="21">
        <v>250900000</v>
      </c>
      <c r="L148" s="22">
        <v>287400000</v>
      </c>
      <c r="M148" s="23">
        <v>214010000</v>
      </c>
      <c r="N148" s="24" t="s">
        <v>450</v>
      </c>
      <c r="O148" s="24" t="s">
        <v>450</v>
      </c>
      <c r="P148" s="24" t="s">
        <v>450</v>
      </c>
      <c r="Q148" s="24" t="s">
        <v>450</v>
      </c>
      <c r="R148" s="24" t="s">
        <v>450</v>
      </c>
      <c r="S148" s="24" t="s">
        <v>450</v>
      </c>
      <c r="T148" s="24" t="s">
        <v>450</v>
      </c>
      <c r="U148" s="24" t="s">
        <v>450</v>
      </c>
      <c r="V148" s="24" t="s">
        <v>450</v>
      </c>
      <c r="W148" s="24" t="s">
        <v>450</v>
      </c>
      <c r="X148" s="27" t="str">
        <f t="shared" si="32"/>
        <v/>
      </c>
      <c r="Y148" s="24" t="str">
        <f t="shared" si="33"/>
        <v/>
      </c>
      <c r="Z148" s="24" t="str">
        <f t="shared" si="34"/>
        <v/>
      </c>
      <c r="AA148" s="24" t="str">
        <f t="shared" si="35"/>
        <v/>
      </c>
      <c r="AB148" s="24" t="str">
        <f t="shared" si="36"/>
        <v/>
      </c>
      <c r="AC148" s="24" t="str">
        <f t="shared" si="37"/>
        <v/>
      </c>
      <c r="AD148" s="24" t="str">
        <f t="shared" si="38"/>
        <v/>
      </c>
      <c r="AE148" s="24" t="str">
        <f t="shared" si="39"/>
        <v/>
      </c>
      <c r="AF148" s="24" t="str">
        <f t="shared" si="40"/>
        <v/>
      </c>
      <c r="AG148" s="24" t="str">
        <f t="shared" si="41"/>
        <v/>
      </c>
      <c r="AH148" s="102" t="str">
        <f t="shared" si="30"/>
        <v/>
      </c>
      <c r="AI148" s="103" t="str">
        <f t="shared" si="31"/>
        <v/>
      </c>
    </row>
    <row r="149" spans="1:35" ht="20.100000000000001" customHeight="1" x14ac:dyDescent="0.25">
      <c r="A149" s="36" t="s">
        <v>106</v>
      </c>
      <c r="B149" s="11" t="s">
        <v>135</v>
      </c>
      <c r="C149" s="20">
        <v>18144936600</v>
      </c>
      <c r="D149" s="21">
        <v>20958000000.000004</v>
      </c>
      <c r="E149" s="21">
        <v>24522200000</v>
      </c>
      <c r="F149" s="21">
        <v>26593500000</v>
      </c>
      <c r="G149" s="21">
        <v>28917200000</v>
      </c>
      <c r="H149" s="21">
        <v>34373820500</v>
      </c>
      <c r="I149" s="21">
        <v>39954761200.000008</v>
      </c>
      <c r="J149" s="21">
        <v>44856189500</v>
      </c>
      <c r="K149" s="21">
        <v>49165773100</v>
      </c>
      <c r="L149" s="22">
        <v>52132289700</v>
      </c>
      <c r="M149" s="23">
        <v>33961867060</v>
      </c>
      <c r="N149" s="24" t="s">
        <v>450</v>
      </c>
      <c r="O149" s="24" t="s">
        <v>450</v>
      </c>
      <c r="P149" s="24" t="s">
        <v>450</v>
      </c>
      <c r="Q149" s="24" t="s">
        <v>450</v>
      </c>
      <c r="R149" s="24" t="s">
        <v>450</v>
      </c>
      <c r="S149" s="24" t="s">
        <v>450</v>
      </c>
      <c r="T149" s="24" t="s">
        <v>450</v>
      </c>
      <c r="U149" s="24" t="s">
        <v>450</v>
      </c>
      <c r="V149" s="24" t="s">
        <v>450</v>
      </c>
      <c r="W149" s="24" t="s">
        <v>450</v>
      </c>
      <c r="X149" s="27" t="str">
        <f t="shared" si="32"/>
        <v/>
      </c>
      <c r="Y149" s="24" t="str">
        <f t="shared" si="33"/>
        <v/>
      </c>
      <c r="Z149" s="24" t="str">
        <f t="shared" si="34"/>
        <v/>
      </c>
      <c r="AA149" s="24" t="str">
        <f t="shared" si="35"/>
        <v/>
      </c>
      <c r="AB149" s="24" t="str">
        <f t="shared" si="36"/>
        <v/>
      </c>
      <c r="AC149" s="24" t="str">
        <f t="shared" si="37"/>
        <v/>
      </c>
      <c r="AD149" s="24" t="str">
        <f t="shared" si="38"/>
        <v/>
      </c>
      <c r="AE149" s="24" t="str">
        <f t="shared" si="39"/>
        <v/>
      </c>
      <c r="AF149" s="24" t="str">
        <f t="shared" si="40"/>
        <v/>
      </c>
      <c r="AG149" s="24" t="str">
        <f t="shared" si="41"/>
        <v/>
      </c>
      <c r="AH149" s="102" t="str">
        <f t="shared" si="30"/>
        <v/>
      </c>
      <c r="AI149" s="103" t="str">
        <f t="shared" si="31"/>
        <v/>
      </c>
    </row>
    <row r="150" spans="1:35" ht="20.100000000000001" customHeight="1" x14ac:dyDescent="0.25">
      <c r="A150" s="36" t="s">
        <v>360</v>
      </c>
      <c r="B150" s="11" t="s">
        <v>365</v>
      </c>
      <c r="C150" s="20">
        <v>5527856839.0748186</v>
      </c>
      <c r="D150" s="21">
        <v>6340673793.5453405</v>
      </c>
      <c r="E150" s="21">
        <v>8000074071.3306913</v>
      </c>
      <c r="F150" s="21">
        <v>8105331929.8755035</v>
      </c>
      <c r="G150" s="21">
        <v>9716103408.9655418</v>
      </c>
      <c r="H150" s="21">
        <v>12873049346.267397</v>
      </c>
      <c r="I150" s="21">
        <v>15391629871.376463</v>
      </c>
      <c r="J150" s="21">
        <v>15413163674.922365</v>
      </c>
      <c r="K150" s="21">
        <v>16928680397.418528</v>
      </c>
      <c r="L150" s="22" t="s">
        <v>450</v>
      </c>
      <c r="M150" s="23">
        <v>10921840370.308517</v>
      </c>
      <c r="N150" s="24" t="s">
        <v>450</v>
      </c>
      <c r="O150" s="24" t="s">
        <v>450</v>
      </c>
      <c r="P150" s="24" t="s">
        <v>450</v>
      </c>
      <c r="Q150" s="24" t="s">
        <v>450</v>
      </c>
      <c r="R150" s="24" t="s">
        <v>450</v>
      </c>
      <c r="S150" s="24" t="s">
        <v>450</v>
      </c>
      <c r="T150" s="24" t="s">
        <v>450</v>
      </c>
      <c r="U150" s="24" t="s">
        <v>450</v>
      </c>
      <c r="V150" s="24" t="s">
        <v>450</v>
      </c>
      <c r="W150" s="24" t="s">
        <v>450</v>
      </c>
      <c r="X150" s="27" t="str">
        <f t="shared" si="32"/>
        <v/>
      </c>
      <c r="Y150" s="24" t="str">
        <f t="shared" si="33"/>
        <v/>
      </c>
      <c r="Z150" s="24" t="str">
        <f t="shared" si="34"/>
        <v/>
      </c>
      <c r="AA150" s="24" t="str">
        <f t="shared" si="35"/>
        <v/>
      </c>
      <c r="AB150" s="24" t="str">
        <f t="shared" si="36"/>
        <v/>
      </c>
      <c r="AC150" s="24" t="str">
        <f t="shared" si="37"/>
        <v/>
      </c>
      <c r="AD150" s="24" t="str">
        <f t="shared" si="38"/>
        <v/>
      </c>
      <c r="AE150" s="24" t="str">
        <f t="shared" si="39"/>
        <v/>
      </c>
      <c r="AF150" s="24" t="str">
        <f t="shared" si="40"/>
        <v/>
      </c>
      <c r="AG150" s="24" t="str">
        <f t="shared" si="41"/>
        <v/>
      </c>
      <c r="AH150" s="102" t="str">
        <f t="shared" si="30"/>
        <v/>
      </c>
      <c r="AI150" s="103" t="str">
        <f t="shared" si="31"/>
        <v/>
      </c>
    </row>
    <row r="151" spans="1:35" ht="20.100000000000001" customHeight="1" x14ac:dyDescent="0.25">
      <c r="A151" s="36" t="s">
        <v>121</v>
      </c>
      <c r="B151" s="11" t="s">
        <v>366</v>
      </c>
      <c r="C151" s="20">
        <v>10646157920.320862</v>
      </c>
      <c r="D151" s="21">
        <v>13794910633.851755</v>
      </c>
      <c r="E151" s="21">
        <v>18504130752.992191</v>
      </c>
      <c r="F151" s="21">
        <v>15929902138.13632</v>
      </c>
      <c r="G151" s="21">
        <v>20030528042.91713</v>
      </c>
      <c r="H151" s="21">
        <v>25071195492.012661</v>
      </c>
      <c r="I151" s="21">
        <v>24611039786.13195</v>
      </c>
      <c r="J151" s="21">
        <v>28965906502.230602</v>
      </c>
      <c r="K151" s="21">
        <v>30881166852.311611</v>
      </c>
      <c r="L151" s="22">
        <v>27622778722.398647</v>
      </c>
      <c r="M151" s="23">
        <v>21605771684.330376</v>
      </c>
      <c r="N151" s="24">
        <v>15.597569999999999</v>
      </c>
      <c r="O151" s="24">
        <v>14.863390000000001</v>
      </c>
      <c r="P151" s="24">
        <v>14.3847</v>
      </c>
      <c r="Q151" s="24">
        <v>17.650770000000001</v>
      </c>
      <c r="R151" s="24">
        <v>16.098990000000001</v>
      </c>
      <c r="S151" s="24">
        <v>17.59554</v>
      </c>
      <c r="T151" s="24">
        <v>21.244109999999999</v>
      </c>
      <c r="U151" s="24" t="s">
        <v>450</v>
      </c>
      <c r="V151" s="24" t="s">
        <v>450</v>
      </c>
      <c r="W151" s="24" t="s">
        <v>450</v>
      </c>
      <c r="X151" s="27">
        <f t="shared" si="32"/>
        <v>0.15597569999999999</v>
      </c>
      <c r="Y151" s="24">
        <f t="shared" si="33"/>
        <v>0.14863390000000001</v>
      </c>
      <c r="Z151" s="24">
        <f t="shared" si="34"/>
        <v>0.143847</v>
      </c>
      <c r="AA151" s="24">
        <f t="shared" si="35"/>
        <v>0.17650770000000002</v>
      </c>
      <c r="AB151" s="24">
        <f t="shared" si="36"/>
        <v>0.16098990000000002</v>
      </c>
      <c r="AC151" s="24">
        <f t="shared" si="37"/>
        <v>0.17595539999999998</v>
      </c>
      <c r="AD151" s="24">
        <f t="shared" si="38"/>
        <v>0.21244109999999999</v>
      </c>
      <c r="AE151" s="24" t="str">
        <f t="shared" si="39"/>
        <v/>
      </c>
      <c r="AF151" s="24" t="str">
        <f t="shared" si="40"/>
        <v/>
      </c>
      <c r="AG151" s="24" t="str">
        <f t="shared" si="41"/>
        <v/>
      </c>
      <c r="AH151" s="102">
        <f t="shared" si="30"/>
        <v>0.1677643857142857</v>
      </c>
      <c r="AI151" s="103">
        <f t="shared" si="31"/>
        <v>3624679014.5047936</v>
      </c>
    </row>
    <row r="152" spans="1:35" ht="20.100000000000001" customHeight="1" x14ac:dyDescent="0.25">
      <c r="A152" s="36" t="s">
        <v>49</v>
      </c>
      <c r="B152" s="11" t="s">
        <v>76</v>
      </c>
      <c r="C152" s="20">
        <v>87862091339.400238</v>
      </c>
      <c r="D152" s="21">
        <v>102170980824.5446</v>
      </c>
      <c r="E152" s="21">
        <v>121572308718.61613</v>
      </c>
      <c r="F152" s="21">
        <v>121192332201.43948</v>
      </c>
      <c r="G152" s="21">
        <v>148521818488.74939</v>
      </c>
      <c r="H152" s="21">
        <v>170574733563.4614</v>
      </c>
      <c r="I152" s="21">
        <v>192703386156.04684</v>
      </c>
      <c r="J152" s="21">
        <v>202028936209.36774</v>
      </c>
      <c r="K152" s="21">
        <v>202855201908.12335</v>
      </c>
      <c r="L152" s="22">
        <v>192083721355.06442</v>
      </c>
      <c r="M152" s="23">
        <v>154156551076.48138</v>
      </c>
      <c r="N152" s="24">
        <v>17.229500000000002</v>
      </c>
      <c r="O152" s="24">
        <v>18.1434</v>
      </c>
      <c r="P152" s="24">
        <v>17.673839999999998</v>
      </c>
      <c r="Q152" s="24">
        <v>18.427980000000002</v>
      </c>
      <c r="R152" s="24">
        <v>17.698899999999998</v>
      </c>
      <c r="S152" s="24">
        <v>17.749500000000001</v>
      </c>
      <c r="T152" s="24">
        <v>17.916640000000001</v>
      </c>
      <c r="U152" s="24" t="s">
        <v>450</v>
      </c>
      <c r="V152" s="24" t="s">
        <v>450</v>
      </c>
      <c r="W152" s="24" t="s">
        <v>450</v>
      </c>
      <c r="X152" s="27">
        <f t="shared" si="32"/>
        <v>0.172295</v>
      </c>
      <c r="Y152" s="24">
        <f t="shared" si="33"/>
        <v>0.18143399999999998</v>
      </c>
      <c r="Z152" s="24">
        <f t="shared" si="34"/>
        <v>0.17673839999999999</v>
      </c>
      <c r="AA152" s="24">
        <f t="shared" si="35"/>
        <v>0.18427980000000002</v>
      </c>
      <c r="AB152" s="24">
        <f t="shared" si="36"/>
        <v>0.17698899999999998</v>
      </c>
      <c r="AC152" s="24">
        <f t="shared" si="37"/>
        <v>0.17749500000000001</v>
      </c>
      <c r="AD152" s="24">
        <f t="shared" si="38"/>
        <v>0.1791664</v>
      </c>
      <c r="AE152" s="24" t="str">
        <f t="shared" si="39"/>
        <v/>
      </c>
      <c r="AF152" s="24" t="str">
        <f t="shared" si="40"/>
        <v/>
      </c>
      <c r="AG152" s="24" t="str">
        <f t="shared" si="41"/>
        <v/>
      </c>
      <c r="AH152" s="102">
        <f t="shared" si="30"/>
        <v>0.17834251428571427</v>
      </c>
      <c r="AI152" s="103">
        <f t="shared" si="31"/>
        <v>27492666912.593822</v>
      </c>
    </row>
    <row r="153" spans="1:35" ht="20.100000000000001" customHeight="1" x14ac:dyDescent="0.25">
      <c r="A153" s="36" t="s">
        <v>309</v>
      </c>
      <c r="B153" s="11" t="s">
        <v>224</v>
      </c>
      <c r="C153" s="20">
        <v>122210719245.90221</v>
      </c>
      <c r="D153" s="21">
        <v>149359920005.89401</v>
      </c>
      <c r="E153" s="21">
        <v>174195135053.12106</v>
      </c>
      <c r="F153" s="21">
        <v>168334599538.16824</v>
      </c>
      <c r="G153" s="21">
        <v>199590774784.58072</v>
      </c>
      <c r="H153" s="21">
        <v>224143083706.77698</v>
      </c>
      <c r="I153" s="21">
        <v>250092093547.53156</v>
      </c>
      <c r="J153" s="21">
        <v>271927428132.55371</v>
      </c>
      <c r="K153" s="21">
        <v>284777093019.06512</v>
      </c>
      <c r="L153" s="22">
        <v>291965336390.94958</v>
      </c>
      <c r="M153" s="23">
        <v>213659618342.45428</v>
      </c>
      <c r="N153" s="24">
        <v>16.805959999999999</v>
      </c>
      <c r="O153" s="24">
        <v>16.612089999999998</v>
      </c>
      <c r="P153" s="24">
        <v>16.391539999999999</v>
      </c>
      <c r="Q153" s="24">
        <v>17.758700000000001</v>
      </c>
      <c r="R153" s="24">
        <v>16.877559999999999</v>
      </c>
      <c r="S153" s="24">
        <v>15.767340000000001</v>
      </c>
      <c r="T153" s="24">
        <v>16.40652</v>
      </c>
      <c r="U153" s="24" t="s">
        <v>450</v>
      </c>
      <c r="V153" s="24" t="s">
        <v>450</v>
      </c>
      <c r="W153" s="24" t="s">
        <v>450</v>
      </c>
      <c r="X153" s="27">
        <f t="shared" si="32"/>
        <v>0.16805959999999998</v>
      </c>
      <c r="Y153" s="24">
        <f t="shared" si="33"/>
        <v>0.16612089999999999</v>
      </c>
      <c r="Z153" s="24">
        <f t="shared" si="34"/>
        <v>0.16391539999999999</v>
      </c>
      <c r="AA153" s="24">
        <f t="shared" si="35"/>
        <v>0.17758700000000002</v>
      </c>
      <c r="AB153" s="24">
        <f t="shared" si="36"/>
        <v>0.1687756</v>
      </c>
      <c r="AC153" s="24">
        <f t="shared" si="37"/>
        <v>0.15767340000000002</v>
      </c>
      <c r="AD153" s="24">
        <f t="shared" si="38"/>
        <v>0.16406519999999999</v>
      </c>
      <c r="AE153" s="24" t="str">
        <f t="shared" si="39"/>
        <v/>
      </c>
      <c r="AF153" s="24" t="str">
        <f t="shared" si="40"/>
        <v/>
      </c>
      <c r="AG153" s="24" t="str">
        <f t="shared" si="41"/>
        <v/>
      </c>
      <c r="AH153" s="102">
        <f t="shared" si="30"/>
        <v>0.16659958571428571</v>
      </c>
      <c r="AI153" s="103">
        <f t="shared" si="31"/>
        <v>35595603899.725281</v>
      </c>
    </row>
    <row r="154" spans="1:35" ht="20.100000000000001" customHeight="1" x14ac:dyDescent="0.25">
      <c r="A154" s="36" t="s">
        <v>297</v>
      </c>
      <c r="B154" s="11" t="s">
        <v>84</v>
      </c>
      <c r="C154" s="20">
        <v>343261472028.87341</v>
      </c>
      <c r="D154" s="21">
        <v>428762961089.63477</v>
      </c>
      <c r="E154" s="21">
        <v>530185123692.51196</v>
      </c>
      <c r="F154" s="21">
        <v>436476394987.34015</v>
      </c>
      <c r="G154" s="21">
        <v>479242529764.86584</v>
      </c>
      <c r="H154" s="21">
        <v>528742068313.75726</v>
      </c>
      <c r="I154" s="21">
        <v>500227851988.33105</v>
      </c>
      <c r="J154" s="21">
        <v>524059039422.89447</v>
      </c>
      <c r="K154" s="21">
        <v>544982089079.09332</v>
      </c>
      <c r="L154" s="22">
        <v>474783393022.94739</v>
      </c>
      <c r="M154" s="23">
        <v>479072292339.02502</v>
      </c>
      <c r="N154" s="24">
        <v>36.552729999999997</v>
      </c>
      <c r="O154" s="24">
        <v>34.961449999999999</v>
      </c>
      <c r="P154" s="24">
        <v>36.273229999999998</v>
      </c>
      <c r="Q154" s="24">
        <v>36.289610000000003</v>
      </c>
      <c r="R154" s="24">
        <v>36.584710000000001</v>
      </c>
      <c r="S154" s="24">
        <v>34.443620000000003</v>
      </c>
      <c r="T154" s="24">
        <v>34.454740000000001</v>
      </c>
      <c r="U154" s="24">
        <v>35.09948</v>
      </c>
      <c r="V154" s="24">
        <v>21.993569999999998</v>
      </c>
      <c r="W154" s="24" t="s">
        <v>450</v>
      </c>
      <c r="X154" s="27">
        <f t="shared" si="32"/>
        <v>0.36552729999999994</v>
      </c>
      <c r="Y154" s="24">
        <f t="shared" si="33"/>
        <v>0.34961449999999999</v>
      </c>
      <c r="Z154" s="24">
        <f t="shared" si="34"/>
        <v>0.36273230000000001</v>
      </c>
      <c r="AA154" s="24">
        <f t="shared" si="35"/>
        <v>0.36289610000000005</v>
      </c>
      <c r="AB154" s="24">
        <f t="shared" si="36"/>
        <v>0.36584710000000004</v>
      </c>
      <c r="AC154" s="24">
        <f t="shared" si="37"/>
        <v>0.34443620000000003</v>
      </c>
      <c r="AD154" s="24">
        <f t="shared" si="38"/>
        <v>0.3445474</v>
      </c>
      <c r="AE154" s="24">
        <f t="shared" si="39"/>
        <v>0.3509948</v>
      </c>
      <c r="AF154" s="24">
        <f t="shared" si="40"/>
        <v>0.21993569999999998</v>
      </c>
      <c r="AG154" s="24" t="str">
        <f t="shared" si="41"/>
        <v/>
      </c>
      <c r="AH154" s="102">
        <f t="shared" si="30"/>
        <v>0.34072571111111111</v>
      </c>
      <c r="AI154" s="103">
        <f t="shared" si="31"/>
        <v>163232247480.84442</v>
      </c>
    </row>
    <row r="155" spans="1:35" ht="20.100000000000001" customHeight="1" x14ac:dyDescent="0.25">
      <c r="A155" s="36" t="s">
        <v>88</v>
      </c>
      <c r="B155" s="11" t="s">
        <v>119</v>
      </c>
      <c r="C155" s="20">
        <v>208566948939.90717</v>
      </c>
      <c r="D155" s="21">
        <v>240169336162.05856</v>
      </c>
      <c r="E155" s="21">
        <v>262007590449.68509</v>
      </c>
      <c r="F155" s="21">
        <v>243745748819.11642</v>
      </c>
      <c r="G155" s="21">
        <v>238317631788.07947</v>
      </c>
      <c r="H155" s="21">
        <v>244879869335.5574</v>
      </c>
      <c r="I155" s="21">
        <v>216368178659.4465</v>
      </c>
      <c r="J155" s="21">
        <v>226073492966.49509</v>
      </c>
      <c r="K155" s="21">
        <v>230116913840.32092</v>
      </c>
      <c r="L155" s="22">
        <v>198931394033.49231</v>
      </c>
      <c r="M155" s="23">
        <v>230917710499.41586</v>
      </c>
      <c r="N155" s="24">
        <v>40.4771</v>
      </c>
      <c r="O155" s="24">
        <v>39.685209999999998</v>
      </c>
      <c r="P155" s="24">
        <v>40.658380000000001</v>
      </c>
      <c r="Q155" s="24">
        <v>43.974409999999999</v>
      </c>
      <c r="R155" s="24">
        <v>44.606310000000001</v>
      </c>
      <c r="S155" s="24">
        <v>44.982810000000001</v>
      </c>
      <c r="T155" s="24">
        <v>44.769460000000002</v>
      </c>
      <c r="U155" s="24">
        <v>46.050179999999997</v>
      </c>
      <c r="V155" s="24">
        <v>47.926340000000003</v>
      </c>
      <c r="W155" s="24" t="s">
        <v>450</v>
      </c>
      <c r="X155" s="27">
        <f t="shared" si="32"/>
        <v>0.40477099999999999</v>
      </c>
      <c r="Y155" s="24">
        <f t="shared" si="33"/>
        <v>0.39685209999999999</v>
      </c>
      <c r="Z155" s="24">
        <f t="shared" si="34"/>
        <v>0.4065838</v>
      </c>
      <c r="AA155" s="24">
        <f t="shared" si="35"/>
        <v>0.43974409999999997</v>
      </c>
      <c r="AB155" s="24">
        <f t="shared" si="36"/>
        <v>0.44606309999999999</v>
      </c>
      <c r="AC155" s="24">
        <f t="shared" si="37"/>
        <v>0.44982810000000001</v>
      </c>
      <c r="AD155" s="24">
        <f t="shared" si="38"/>
        <v>0.4476946</v>
      </c>
      <c r="AE155" s="24">
        <f t="shared" si="39"/>
        <v>0.46050179999999996</v>
      </c>
      <c r="AF155" s="24">
        <f t="shared" si="40"/>
        <v>0.47926340000000001</v>
      </c>
      <c r="AG155" s="24" t="str">
        <f t="shared" si="41"/>
        <v/>
      </c>
      <c r="AH155" s="102">
        <f t="shared" si="30"/>
        <v>0.43681133333333327</v>
      </c>
      <c r="AI155" s="103">
        <f t="shared" si="31"/>
        <v>100867473013.5305</v>
      </c>
    </row>
    <row r="156" spans="1:35" ht="20.100000000000001" customHeight="1" x14ac:dyDescent="0.25">
      <c r="A156" s="36" t="s">
        <v>105</v>
      </c>
      <c r="B156" s="11" t="s">
        <v>77</v>
      </c>
      <c r="C156" s="20">
        <v>87276164364.638794</v>
      </c>
      <c r="D156" s="21">
        <v>89524131617.190903</v>
      </c>
      <c r="E156" s="21">
        <v>93639316000</v>
      </c>
      <c r="F156" s="21">
        <v>96385638000</v>
      </c>
      <c r="G156" s="21">
        <v>98381268000</v>
      </c>
      <c r="H156" s="21">
        <v>100351670000</v>
      </c>
      <c r="I156" s="21">
        <v>101080738000</v>
      </c>
      <c r="J156" s="21">
        <v>103134778000</v>
      </c>
      <c r="K156" s="21" t="s">
        <v>450</v>
      </c>
      <c r="L156" s="22" t="s">
        <v>450</v>
      </c>
      <c r="M156" s="23">
        <v>96221712997.728714</v>
      </c>
      <c r="N156" s="24" t="s">
        <v>450</v>
      </c>
      <c r="O156" s="24" t="s">
        <v>450</v>
      </c>
      <c r="P156" s="24" t="s">
        <v>450</v>
      </c>
      <c r="Q156" s="24" t="s">
        <v>450</v>
      </c>
      <c r="R156" s="24" t="s">
        <v>450</v>
      </c>
      <c r="S156" s="24" t="s">
        <v>450</v>
      </c>
      <c r="T156" s="24" t="s">
        <v>450</v>
      </c>
      <c r="U156" s="24" t="s">
        <v>450</v>
      </c>
      <c r="V156" s="24" t="s">
        <v>450</v>
      </c>
      <c r="W156" s="24" t="s">
        <v>450</v>
      </c>
      <c r="X156" s="27" t="str">
        <f t="shared" si="32"/>
        <v/>
      </c>
      <c r="Y156" s="24" t="str">
        <f t="shared" si="33"/>
        <v/>
      </c>
      <c r="Z156" s="24" t="str">
        <f t="shared" si="34"/>
        <v/>
      </c>
      <c r="AA156" s="24" t="str">
        <f t="shared" si="35"/>
        <v/>
      </c>
      <c r="AB156" s="24" t="str">
        <f t="shared" si="36"/>
        <v/>
      </c>
      <c r="AC156" s="24" t="str">
        <f t="shared" si="37"/>
        <v/>
      </c>
      <c r="AD156" s="24" t="str">
        <f t="shared" si="38"/>
        <v/>
      </c>
      <c r="AE156" s="24" t="str">
        <f t="shared" si="39"/>
        <v/>
      </c>
      <c r="AF156" s="24" t="str">
        <f t="shared" si="40"/>
        <v/>
      </c>
      <c r="AG156" s="24" t="str">
        <f t="shared" si="41"/>
        <v/>
      </c>
      <c r="AH156" s="102" t="str">
        <f t="shared" si="30"/>
        <v/>
      </c>
      <c r="AI156" s="103" t="str">
        <f t="shared" si="31"/>
        <v/>
      </c>
    </row>
    <row r="157" spans="1:35" ht="20.100000000000001" customHeight="1" x14ac:dyDescent="0.25">
      <c r="A157" s="36" t="s">
        <v>261</v>
      </c>
      <c r="B157" s="11" t="s">
        <v>259</v>
      </c>
      <c r="C157" s="20">
        <v>60882142857.142845</v>
      </c>
      <c r="D157" s="21">
        <v>79712087912.087906</v>
      </c>
      <c r="E157" s="21">
        <v>115270054945.05495</v>
      </c>
      <c r="F157" s="21">
        <v>97798351648.351624</v>
      </c>
      <c r="G157" s="21">
        <v>125122306346.15385</v>
      </c>
      <c r="H157" s="21">
        <v>169804735989.01096</v>
      </c>
      <c r="I157" s="21">
        <v>190289835164.83514</v>
      </c>
      <c r="J157" s="21">
        <v>201885439560.43954</v>
      </c>
      <c r="K157" s="21">
        <v>210109340659.34064</v>
      </c>
      <c r="L157" s="22">
        <v>166907692307.69229</v>
      </c>
      <c r="M157" s="23">
        <v>141778198739.01099</v>
      </c>
      <c r="N157" s="24">
        <v>22.16499</v>
      </c>
      <c r="O157" s="24">
        <v>16.062609999999999</v>
      </c>
      <c r="P157" s="24">
        <v>14.263109999999999</v>
      </c>
      <c r="Q157" s="24">
        <v>19.388200000000001</v>
      </c>
      <c r="R157" s="24">
        <v>18.722709999999999</v>
      </c>
      <c r="S157" s="24" t="s">
        <v>450</v>
      </c>
      <c r="T157" s="24" t="s">
        <v>450</v>
      </c>
      <c r="U157" s="24" t="s">
        <v>450</v>
      </c>
      <c r="V157" s="24" t="s">
        <v>450</v>
      </c>
      <c r="W157" s="24" t="s">
        <v>450</v>
      </c>
      <c r="X157" s="27">
        <f t="shared" si="32"/>
        <v>0.22164989999999998</v>
      </c>
      <c r="Y157" s="24">
        <f t="shared" si="33"/>
        <v>0.16062609999999999</v>
      </c>
      <c r="Z157" s="24">
        <f t="shared" si="34"/>
        <v>0.14263109999999998</v>
      </c>
      <c r="AA157" s="24">
        <f t="shared" si="35"/>
        <v>0.193882</v>
      </c>
      <c r="AB157" s="24">
        <f t="shared" si="36"/>
        <v>0.18722709999999998</v>
      </c>
      <c r="AC157" s="24" t="str">
        <f t="shared" si="37"/>
        <v/>
      </c>
      <c r="AD157" s="24" t="str">
        <f t="shared" si="38"/>
        <v/>
      </c>
      <c r="AE157" s="24" t="str">
        <f t="shared" si="39"/>
        <v/>
      </c>
      <c r="AF157" s="24" t="str">
        <f t="shared" si="40"/>
        <v/>
      </c>
      <c r="AG157" s="24" t="str">
        <f t="shared" si="41"/>
        <v/>
      </c>
      <c r="AH157" s="102">
        <f t="shared" si="30"/>
        <v>0.18120323999999999</v>
      </c>
      <c r="AI157" s="103">
        <f t="shared" si="31"/>
        <v>25690668972.872704</v>
      </c>
    </row>
    <row r="158" spans="1:35" ht="20.100000000000001" customHeight="1" x14ac:dyDescent="0.25">
      <c r="A158" s="36" t="s">
        <v>317</v>
      </c>
      <c r="B158" s="11" t="s">
        <v>109</v>
      </c>
      <c r="C158" s="20">
        <v>123533036667.85332</v>
      </c>
      <c r="D158" s="21">
        <v>171536685395.5625</v>
      </c>
      <c r="E158" s="21">
        <v>208181626900.63123</v>
      </c>
      <c r="F158" s="21">
        <v>167422949529.40018</v>
      </c>
      <c r="G158" s="21">
        <v>167998080493.40756</v>
      </c>
      <c r="H158" s="21">
        <v>185362855081.02081</v>
      </c>
      <c r="I158" s="21">
        <v>171664638717.49039</v>
      </c>
      <c r="J158" s="21">
        <v>191549024910.60428</v>
      </c>
      <c r="K158" s="21">
        <v>199324435686.134</v>
      </c>
      <c r="L158" s="22">
        <v>177954489851.96097</v>
      </c>
      <c r="M158" s="23">
        <v>176452782323.40656</v>
      </c>
      <c r="N158" s="24">
        <v>31.610700000000001</v>
      </c>
      <c r="O158" s="24">
        <v>33.946109999999997</v>
      </c>
      <c r="P158" s="24">
        <v>33.433480000000003</v>
      </c>
      <c r="Q158" s="24">
        <v>35.8782</v>
      </c>
      <c r="R158" s="24">
        <v>35.132539999999999</v>
      </c>
      <c r="S158" s="24">
        <v>34.911479999999997</v>
      </c>
      <c r="T158" s="24">
        <v>33.190989999999999</v>
      </c>
      <c r="U158" s="24">
        <v>31.391749999999998</v>
      </c>
      <c r="V158" s="24">
        <v>31.863140000000001</v>
      </c>
      <c r="W158" s="24" t="s">
        <v>450</v>
      </c>
      <c r="X158" s="27">
        <f t="shared" si="32"/>
        <v>0.31610700000000003</v>
      </c>
      <c r="Y158" s="24">
        <f t="shared" si="33"/>
        <v>0.33946109999999996</v>
      </c>
      <c r="Z158" s="24">
        <f t="shared" si="34"/>
        <v>0.33433480000000004</v>
      </c>
      <c r="AA158" s="24">
        <f t="shared" si="35"/>
        <v>0.35878199999999999</v>
      </c>
      <c r="AB158" s="24">
        <f t="shared" si="36"/>
        <v>0.35132540000000001</v>
      </c>
      <c r="AC158" s="24">
        <f t="shared" si="37"/>
        <v>0.34911479999999995</v>
      </c>
      <c r="AD158" s="24">
        <f t="shared" si="38"/>
        <v>0.33190989999999998</v>
      </c>
      <c r="AE158" s="24">
        <f t="shared" si="39"/>
        <v>0.31391749999999996</v>
      </c>
      <c r="AF158" s="24">
        <f t="shared" si="40"/>
        <v>0.31863140000000001</v>
      </c>
      <c r="AG158" s="24" t="str">
        <f t="shared" si="41"/>
        <v/>
      </c>
      <c r="AH158" s="102">
        <f t="shared" si="30"/>
        <v>0.33484265555555559</v>
      </c>
      <c r="AI158" s="103">
        <f t="shared" si="31"/>
        <v>59083918213.335846</v>
      </c>
    </row>
    <row r="159" spans="1:35" ht="20.100000000000001" customHeight="1" x14ac:dyDescent="0.25">
      <c r="A159" s="36" t="s">
        <v>6</v>
      </c>
      <c r="B159" s="11" t="s">
        <v>14</v>
      </c>
      <c r="C159" s="20">
        <v>989930542278.69519</v>
      </c>
      <c r="D159" s="21">
        <v>1299705764823.6177</v>
      </c>
      <c r="E159" s="21">
        <v>1660846387624.7842</v>
      </c>
      <c r="F159" s="21">
        <v>1222644282201.8625</v>
      </c>
      <c r="G159" s="21">
        <v>1524917468442.0066</v>
      </c>
      <c r="H159" s="21">
        <v>2031771419408.9641</v>
      </c>
      <c r="I159" s="21">
        <v>2170145829223.9248</v>
      </c>
      <c r="J159" s="21">
        <v>2230628062254.4146</v>
      </c>
      <c r="K159" s="21">
        <v>2030972571014.2737</v>
      </c>
      <c r="L159" s="22">
        <v>1326015096948.1946</v>
      </c>
      <c r="M159" s="23">
        <v>1648757742422.0737</v>
      </c>
      <c r="N159" s="24">
        <v>19.500540000000001</v>
      </c>
      <c r="O159" s="24">
        <v>23.006530000000001</v>
      </c>
      <c r="P159" s="24">
        <v>21.532170000000001</v>
      </c>
      <c r="Q159" s="24">
        <v>32.108969999999999</v>
      </c>
      <c r="R159" s="24">
        <v>27.37724</v>
      </c>
      <c r="S159" s="24">
        <v>23.512630000000001</v>
      </c>
      <c r="T159" s="24">
        <v>24.621200000000002</v>
      </c>
      <c r="U159" s="24">
        <v>25.288409999999999</v>
      </c>
      <c r="V159" s="24">
        <v>26.830079999999999</v>
      </c>
      <c r="W159" s="24" t="s">
        <v>450</v>
      </c>
      <c r="X159" s="27">
        <f t="shared" si="32"/>
        <v>0.1950054</v>
      </c>
      <c r="Y159" s="24">
        <f t="shared" si="33"/>
        <v>0.23006530000000003</v>
      </c>
      <c r="Z159" s="24">
        <f t="shared" si="34"/>
        <v>0.2153217</v>
      </c>
      <c r="AA159" s="24">
        <f t="shared" si="35"/>
        <v>0.32108969999999998</v>
      </c>
      <c r="AB159" s="24">
        <f t="shared" si="36"/>
        <v>0.27377240000000003</v>
      </c>
      <c r="AC159" s="24">
        <f t="shared" si="37"/>
        <v>0.23512630000000001</v>
      </c>
      <c r="AD159" s="24">
        <f t="shared" si="38"/>
        <v>0.24621200000000001</v>
      </c>
      <c r="AE159" s="24">
        <f t="shared" si="39"/>
        <v>0.2528841</v>
      </c>
      <c r="AF159" s="24">
        <f t="shared" si="40"/>
        <v>0.26830080000000001</v>
      </c>
      <c r="AG159" s="24" t="str">
        <f t="shared" si="41"/>
        <v/>
      </c>
      <c r="AH159" s="102">
        <f t="shared" si="30"/>
        <v>0.24864196666666669</v>
      </c>
      <c r="AI159" s="103">
        <f t="shared" si="31"/>
        <v>409950367632.7179</v>
      </c>
    </row>
    <row r="160" spans="1:35" ht="20.100000000000001" customHeight="1" x14ac:dyDescent="0.25">
      <c r="A160" s="36" t="s">
        <v>280</v>
      </c>
      <c r="B160" s="11" t="s">
        <v>412</v>
      </c>
      <c r="C160" s="20">
        <v>3110328010.9144239</v>
      </c>
      <c r="D160" s="21">
        <v>3775447705.9355884</v>
      </c>
      <c r="E160" s="21">
        <v>4796573531.2162209</v>
      </c>
      <c r="F160" s="21">
        <v>5308990459.4784307</v>
      </c>
      <c r="G160" s="21">
        <v>5698548987.88591</v>
      </c>
      <c r="H160" s="21">
        <v>6406727230.1732531</v>
      </c>
      <c r="I160" s="21">
        <v>7219657132.2154446</v>
      </c>
      <c r="J160" s="21">
        <v>7522006198.2320814</v>
      </c>
      <c r="K160" s="21">
        <v>7912161659.761797</v>
      </c>
      <c r="L160" s="22">
        <v>8095980013.7341776</v>
      </c>
      <c r="M160" s="23">
        <v>5984642092.9547319</v>
      </c>
      <c r="N160" s="24" t="s">
        <v>450</v>
      </c>
      <c r="O160" s="24" t="s">
        <v>450</v>
      </c>
      <c r="P160" s="24">
        <v>14.354649999999999</v>
      </c>
      <c r="Q160" s="24">
        <v>14.432309999999999</v>
      </c>
      <c r="R160" s="24">
        <v>15.47448</v>
      </c>
      <c r="S160" s="24">
        <v>15.03805</v>
      </c>
      <c r="T160" s="24">
        <v>14.468999999999999</v>
      </c>
      <c r="U160" s="24">
        <v>13.03248</v>
      </c>
      <c r="V160" s="24" t="s">
        <v>450</v>
      </c>
      <c r="W160" s="24" t="s">
        <v>450</v>
      </c>
      <c r="X160" s="27" t="str">
        <f t="shared" si="32"/>
        <v/>
      </c>
      <c r="Y160" s="24" t="str">
        <f t="shared" si="33"/>
        <v/>
      </c>
      <c r="Z160" s="24">
        <f t="shared" si="34"/>
        <v>0.14354649999999999</v>
      </c>
      <c r="AA160" s="24">
        <f t="shared" si="35"/>
        <v>0.14432309999999998</v>
      </c>
      <c r="AB160" s="24">
        <f t="shared" si="36"/>
        <v>0.15474479999999999</v>
      </c>
      <c r="AC160" s="24">
        <f t="shared" si="37"/>
        <v>0.1503805</v>
      </c>
      <c r="AD160" s="24">
        <f t="shared" si="38"/>
        <v>0.14468999999999999</v>
      </c>
      <c r="AE160" s="24">
        <f t="shared" si="39"/>
        <v>0.13032479999999999</v>
      </c>
      <c r="AF160" s="24" t="str">
        <f t="shared" si="40"/>
        <v/>
      </c>
      <c r="AG160" s="24" t="str">
        <f t="shared" si="41"/>
        <v/>
      </c>
      <c r="AH160" s="102">
        <f t="shared" si="30"/>
        <v>0.14466828333333334</v>
      </c>
      <c r="AI160" s="103">
        <f t="shared" si="31"/>
        <v>865787897.95216823</v>
      </c>
    </row>
    <row r="161" spans="1:35" ht="20.100000000000001" customHeight="1" x14ac:dyDescent="0.25">
      <c r="A161" s="36" t="s">
        <v>356</v>
      </c>
      <c r="B161" s="11" t="s">
        <v>288</v>
      </c>
      <c r="C161" s="20">
        <v>505832439.82297701</v>
      </c>
      <c r="D161" s="21">
        <v>570469196.66743088</v>
      </c>
      <c r="E161" s="21">
        <v>619260721.57930565</v>
      </c>
      <c r="F161" s="21">
        <v>586153251.79434597</v>
      </c>
      <c r="G161" s="21">
        <v>656789149.59552455</v>
      </c>
      <c r="H161" s="21">
        <v>762098381.87702274</v>
      </c>
      <c r="I161" s="21">
        <v>804209309.42721283</v>
      </c>
      <c r="J161" s="21">
        <v>795753602.49253523</v>
      </c>
      <c r="K161" s="21">
        <v>800418989.62175143</v>
      </c>
      <c r="L161" s="22">
        <v>761037916.35753047</v>
      </c>
      <c r="M161" s="23">
        <v>686202295.92356372</v>
      </c>
      <c r="N161" s="24" t="s">
        <v>450</v>
      </c>
      <c r="O161" s="24" t="s">
        <v>450</v>
      </c>
      <c r="P161" s="24" t="s">
        <v>450</v>
      </c>
      <c r="Q161" s="24" t="s">
        <v>450</v>
      </c>
      <c r="R161" s="24">
        <v>2.6473E-2</v>
      </c>
      <c r="S161" s="24">
        <v>2.5662999999999998E-2</v>
      </c>
      <c r="T161" s="24">
        <v>2.4587000000000001E-2</v>
      </c>
      <c r="U161" s="24" t="s">
        <v>450</v>
      </c>
      <c r="V161" s="24" t="s">
        <v>450</v>
      </c>
      <c r="W161" s="24" t="s">
        <v>450</v>
      </c>
      <c r="X161" s="27" t="str">
        <f t="shared" si="32"/>
        <v/>
      </c>
      <c r="Y161" s="24" t="str">
        <f t="shared" si="33"/>
        <v/>
      </c>
      <c r="Z161" s="24" t="str">
        <f t="shared" si="34"/>
        <v/>
      </c>
      <c r="AA161" s="24" t="str">
        <f t="shared" si="35"/>
        <v/>
      </c>
      <c r="AB161" s="24">
        <f t="shared" si="36"/>
        <v>2.6473000000000002E-4</v>
      </c>
      <c r="AC161" s="24">
        <f t="shared" si="37"/>
        <v>2.5662999999999999E-4</v>
      </c>
      <c r="AD161" s="24">
        <f t="shared" si="38"/>
        <v>2.4587000000000003E-4</v>
      </c>
      <c r="AE161" s="24" t="str">
        <f t="shared" si="39"/>
        <v/>
      </c>
      <c r="AF161" s="24" t="str">
        <f t="shared" si="40"/>
        <v/>
      </c>
      <c r="AG161" s="24" t="str">
        <f t="shared" si="41"/>
        <v/>
      </c>
      <c r="AH161" s="102">
        <f t="shared" si="30"/>
        <v>2.5574333333333333E-4</v>
      </c>
      <c r="AI161" s="103">
        <f t="shared" si="31"/>
        <v>175491.66250047859</v>
      </c>
    </row>
    <row r="162" spans="1:35" ht="20.100000000000001" customHeight="1" x14ac:dyDescent="0.25">
      <c r="A162" s="36" t="s">
        <v>306</v>
      </c>
      <c r="B162" s="11" t="s">
        <v>243</v>
      </c>
      <c r="C162" s="20">
        <v>134441116.92617169</v>
      </c>
      <c r="D162" s="21">
        <v>145827429.56924096</v>
      </c>
      <c r="E162" s="21">
        <v>189595284.42234924</v>
      </c>
      <c r="F162" s="21">
        <v>192558289.70497137</v>
      </c>
      <c r="G162" s="21">
        <v>195176113.35413885</v>
      </c>
      <c r="H162" s="21">
        <v>239986643.47300491</v>
      </c>
      <c r="I162" s="21">
        <v>265592759.78985998</v>
      </c>
      <c r="J162" s="21">
        <v>305632896.17309499</v>
      </c>
      <c r="K162" s="21">
        <v>337413477.24083668</v>
      </c>
      <c r="L162" s="22" t="s">
        <v>450</v>
      </c>
      <c r="M162" s="23">
        <v>222913778.96151873</v>
      </c>
      <c r="N162" s="24">
        <v>26.3962</v>
      </c>
      <c r="O162" s="24">
        <v>25.756180000000001</v>
      </c>
      <c r="P162" s="24">
        <v>20.438469999999999</v>
      </c>
      <c r="Q162" s="24">
        <v>20.786989999999999</v>
      </c>
      <c r="R162" s="24">
        <v>21.235189999999999</v>
      </c>
      <c r="S162" s="24">
        <v>20.110749999999999</v>
      </c>
      <c r="T162" s="24">
        <v>17.28004</v>
      </c>
      <c r="U162" s="24" t="s">
        <v>450</v>
      </c>
      <c r="V162" s="24" t="s">
        <v>450</v>
      </c>
      <c r="W162" s="24" t="s">
        <v>450</v>
      </c>
      <c r="X162" s="27">
        <f t="shared" si="32"/>
        <v>0.26396200000000003</v>
      </c>
      <c r="Y162" s="24">
        <f t="shared" si="33"/>
        <v>0.25756180000000001</v>
      </c>
      <c r="Z162" s="24">
        <f t="shared" si="34"/>
        <v>0.20438469999999997</v>
      </c>
      <c r="AA162" s="24">
        <f t="shared" si="35"/>
        <v>0.2078699</v>
      </c>
      <c r="AB162" s="24">
        <f t="shared" si="36"/>
        <v>0.21235189999999998</v>
      </c>
      <c r="AC162" s="24">
        <f t="shared" si="37"/>
        <v>0.20110749999999999</v>
      </c>
      <c r="AD162" s="24">
        <f t="shared" si="38"/>
        <v>0.17280039999999999</v>
      </c>
      <c r="AE162" s="24" t="str">
        <f t="shared" si="39"/>
        <v/>
      </c>
      <c r="AF162" s="24" t="str">
        <f t="shared" si="40"/>
        <v/>
      </c>
      <c r="AG162" s="24" t="str">
        <f t="shared" si="41"/>
        <v/>
      </c>
      <c r="AH162" s="102">
        <f t="shared" si="30"/>
        <v>0.21714831428571429</v>
      </c>
      <c r="AI162" s="103">
        <f t="shared" si="31"/>
        <v>48405351.33255212</v>
      </c>
    </row>
    <row r="163" spans="1:35" ht="20.100000000000001" customHeight="1" x14ac:dyDescent="0.25">
      <c r="A163" s="36" t="s">
        <v>347</v>
      </c>
      <c r="B163" s="11" t="s">
        <v>285</v>
      </c>
      <c r="C163" s="20">
        <v>376900133511.34845</v>
      </c>
      <c r="D163" s="21">
        <v>415964509673.11536</v>
      </c>
      <c r="E163" s="21">
        <v>519796800000</v>
      </c>
      <c r="F163" s="21">
        <v>429097866666.66669</v>
      </c>
      <c r="G163" s="21">
        <v>526811466666.66669</v>
      </c>
      <c r="H163" s="21">
        <v>669506666666.66663</v>
      </c>
      <c r="I163" s="21">
        <v>733955733333.33337</v>
      </c>
      <c r="J163" s="21">
        <v>744335733333.33337</v>
      </c>
      <c r="K163" s="21">
        <v>753831466666.66663</v>
      </c>
      <c r="L163" s="22">
        <v>646001866666.66663</v>
      </c>
      <c r="M163" s="23">
        <v>581620224318.44653</v>
      </c>
      <c r="N163" s="24" t="s">
        <v>450</v>
      </c>
      <c r="O163" s="24" t="s">
        <v>450</v>
      </c>
      <c r="P163" s="24" t="s">
        <v>450</v>
      </c>
      <c r="Q163" s="24" t="s">
        <v>450</v>
      </c>
      <c r="R163" s="24" t="s">
        <v>450</v>
      </c>
      <c r="S163" s="24" t="s">
        <v>450</v>
      </c>
      <c r="T163" s="24" t="s">
        <v>450</v>
      </c>
      <c r="U163" s="24" t="s">
        <v>450</v>
      </c>
      <c r="V163" s="24" t="s">
        <v>450</v>
      </c>
      <c r="W163" s="24" t="s">
        <v>450</v>
      </c>
      <c r="X163" s="27" t="str">
        <f t="shared" si="32"/>
        <v/>
      </c>
      <c r="Y163" s="24" t="str">
        <f t="shared" si="33"/>
        <v/>
      </c>
      <c r="Z163" s="24" t="str">
        <f t="shared" si="34"/>
        <v/>
      </c>
      <c r="AA163" s="24" t="str">
        <f t="shared" si="35"/>
        <v/>
      </c>
      <c r="AB163" s="24" t="str">
        <f t="shared" si="36"/>
        <v/>
      </c>
      <c r="AC163" s="24" t="str">
        <f t="shared" si="37"/>
        <v/>
      </c>
      <c r="AD163" s="24" t="str">
        <f t="shared" si="38"/>
        <v/>
      </c>
      <c r="AE163" s="24" t="str">
        <f t="shared" si="39"/>
        <v/>
      </c>
      <c r="AF163" s="24" t="str">
        <f t="shared" si="40"/>
        <v/>
      </c>
      <c r="AG163" s="24" t="str">
        <f t="shared" si="41"/>
        <v/>
      </c>
      <c r="AH163" s="102" t="str">
        <f t="shared" si="30"/>
        <v/>
      </c>
      <c r="AI163" s="103" t="str">
        <f t="shared" si="31"/>
        <v/>
      </c>
    </row>
    <row r="164" spans="1:35" ht="20.100000000000001" customHeight="1" x14ac:dyDescent="0.25">
      <c r="A164" s="36" t="s">
        <v>183</v>
      </c>
      <c r="B164" s="11" t="s">
        <v>175</v>
      </c>
      <c r="C164" s="20">
        <v>9358710935.4336605</v>
      </c>
      <c r="D164" s="21">
        <v>11284603070.56529</v>
      </c>
      <c r="E164" s="21">
        <v>13386345214.538549</v>
      </c>
      <c r="F164" s="21">
        <v>12812994418.940149</v>
      </c>
      <c r="G164" s="21">
        <v>12932428287.604717</v>
      </c>
      <c r="H164" s="21">
        <v>14440676929.323805</v>
      </c>
      <c r="I164" s="21">
        <v>14045681414.365662</v>
      </c>
      <c r="J164" s="21">
        <v>14951667193.547081</v>
      </c>
      <c r="K164" s="21">
        <v>15657551477.200325</v>
      </c>
      <c r="L164" s="22">
        <v>13779570705.755232</v>
      </c>
      <c r="M164" s="23">
        <v>13265022964.727446</v>
      </c>
      <c r="N164" s="24" t="s">
        <v>450</v>
      </c>
      <c r="O164" s="24" t="s">
        <v>450</v>
      </c>
      <c r="P164" s="24" t="s">
        <v>450</v>
      </c>
      <c r="Q164" s="24">
        <v>16.492229999999999</v>
      </c>
      <c r="R164" s="24">
        <v>15.53642</v>
      </c>
      <c r="S164" s="24">
        <v>17.50056</v>
      </c>
      <c r="T164" s="24">
        <v>16.994150000000001</v>
      </c>
      <c r="U164" s="24" t="s">
        <v>450</v>
      </c>
      <c r="V164" s="24" t="s">
        <v>450</v>
      </c>
      <c r="W164" s="24" t="s">
        <v>450</v>
      </c>
      <c r="X164" s="27" t="str">
        <f t="shared" si="32"/>
        <v/>
      </c>
      <c r="Y164" s="24" t="str">
        <f t="shared" si="33"/>
        <v/>
      </c>
      <c r="Z164" s="24" t="str">
        <f t="shared" si="34"/>
        <v/>
      </c>
      <c r="AA164" s="24">
        <f t="shared" si="35"/>
        <v>0.16492229999999999</v>
      </c>
      <c r="AB164" s="24">
        <f t="shared" si="36"/>
        <v>0.15536420000000001</v>
      </c>
      <c r="AC164" s="24">
        <f t="shared" si="37"/>
        <v>0.17500560000000001</v>
      </c>
      <c r="AD164" s="24">
        <f t="shared" si="38"/>
        <v>0.16994150000000002</v>
      </c>
      <c r="AE164" s="24" t="str">
        <f t="shared" si="39"/>
        <v/>
      </c>
      <c r="AF164" s="24" t="str">
        <f t="shared" si="40"/>
        <v/>
      </c>
      <c r="AG164" s="24" t="str">
        <f t="shared" si="41"/>
        <v/>
      </c>
      <c r="AH164" s="102">
        <f t="shared" si="30"/>
        <v>0.16630840000000002</v>
      </c>
      <c r="AI164" s="103">
        <f t="shared" si="31"/>
        <v>2206084745.2270784</v>
      </c>
    </row>
    <row r="165" spans="1:35" ht="20.100000000000001" customHeight="1" x14ac:dyDescent="0.25">
      <c r="A165" s="36" t="s">
        <v>431</v>
      </c>
      <c r="B165" s="11" t="s">
        <v>158</v>
      </c>
      <c r="C165" s="20">
        <v>30607991862.484329</v>
      </c>
      <c r="D165" s="21">
        <v>40289556656.145485</v>
      </c>
      <c r="E165" s="21">
        <v>49259526052.742561</v>
      </c>
      <c r="F165" s="21">
        <v>42616653299.911514</v>
      </c>
      <c r="G165" s="21">
        <v>39460357730.522369</v>
      </c>
      <c r="H165" s="21">
        <v>46466728666.610313</v>
      </c>
      <c r="I165" s="21">
        <v>40742313861.137413</v>
      </c>
      <c r="J165" s="21">
        <v>45519650911.413841</v>
      </c>
      <c r="K165" s="21">
        <v>44210806365.681694</v>
      </c>
      <c r="L165" s="22">
        <v>36513027127.672279</v>
      </c>
      <c r="M165" s="23">
        <v>41568661253.432175</v>
      </c>
      <c r="N165" s="24" t="s">
        <v>450</v>
      </c>
      <c r="O165" s="24">
        <v>36.839269999999999</v>
      </c>
      <c r="P165" s="24">
        <v>38.02026</v>
      </c>
      <c r="Q165" s="24">
        <v>38.022930000000002</v>
      </c>
      <c r="R165" s="24">
        <v>38.746859999999998</v>
      </c>
      <c r="S165" s="24">
        <v>37.592500000000001</v>
      </c>
      <c r="T165" s="24">
        <v>39.217790000000001</v>
      </c>
      <c r="U165" s="24" t="s">
        <v>450</v>
      </c>
      <c r="V165" s="24" t="s">
        <v>450</v>
      </c>
      <c r="W165" s="24" t="s">
        <v>450</v>
      </c>
      <c r="X165" s="27" t="str">
        <f t="shared" si="32"/>
        <v/>
      </c>
      <c r="Y165" s="24">
        <f t="shared" si="33"/>
        <v>0.36839270000000002</v>
      </c>
      <c r="Z165" s="24">
        <f t="shared" si="34"/>
        <v>0.3802026</v>
      </c>
      <c r="AA165" s="24">
        <f t="shared" si="35"/>
        <v>0.38022930000000005</v>
      </c>
      <c r="AB165" s="24">
        <f t="shared" si="36"/>
        <v>0.3874686</v>
      </c>
      <c r="AC165" s="24">
        <f t="shared" si="37"/>
        <v>0.37592500000000001</v>
      </c>
      <c r="AD165" s="24">
        <f t="shared" si="38"/>
        <v>0.39217790000000002</v>
      </c>
      <c r="AE165" s="24" t="str">
        <f t="shared" si="39"/>
        <v/>
      </c>
      <c r="AF165" s="24" t="str">
        <f t="shared" si="40"/>
        <v/>
      </c>
      <c r="AG165" s="24" t="str">
        <f t="shared" si="41"/>
        <v/>
      </c>
      <c r="AH165" s="102">
        <f t="shared" si="30"/>
        <v>0.38073268333333338</v>
      </c>
      <c r="AI165" s="103">
        <f t="shared" si="31"/>
        <v>15826547941.593597</v>
      </c>
    </row>
    <row r="166" spans="1:35" ht="20.100000000000001" customHeight="1" x14ac:dyDescent="0.25">
      <c r="A166" s="36" t="s">
        <v>232</v>
      </c>
      <c r="B166" s="11" t="s">
        <v>83</v>
      </c>
      <c r="C166" s="20">
        <v>1016418229.2515897</v>
      </c>
      <c r="D166" s="21">
        <v>1033561654.0567966</v>
      </c>
      <c r="E166" s="21">
        <v>967199593.96015728</v>
      </c>
      <c r="F166" s="21">
        <v>847397850.09441662</v>
      </c>
      <c r="G166" s="21">
        <v>969936525.29872894</v>
      </c>
      <c r="H166" s="21">
        <v>1065826669.8974236</v>
      </c>
      <c r="I166" s="21">
        <v>1134267367.1920607</v>
      </c>
      <c r="J166" s="21">
        <v>1411061260.7083919</v>
      </c>
      <c r="K166" s="21">
        <v>1422530791.5587981</v>
      </c>
      <c r="L166" s="22">
        <v>1437722206.387543</v>
      </c>
      <c r="M166" s="23">
        <v>1130592214.8405907</v>
      </c>
      <c r="N166" s="24">
        <v>39.642989999999998</v>
      </c>
      <c r="O166" s="24">
        <v>36.354320000000001</v>
      </c>
      <c r="P166" s="24">
        <v>28.700050000000001</v>
      </c>
      <c r="Q166" s="24">
        <v>29.465879999999999</v>
      </c>
      <c r="R166" s="24">
        <v>30.62969</v>
      </c>
      <c r="S166" s="24">
        <v>26.299579999999999</v>
      </c>
      <c r="T166" s="24">
        <v>25.96256</v>
      </c>
      <c r="U166" s="24" t="s">
        <v>450</v>
      </c>
      <c r="V166" s="24" t="s">
        <v>450</v>
      </c>
      <c r="W166" s="24" t="s">
        <v>450</v>
      </c>
      <c r="X166" s="27">
        <f t="shared" si="32"/>
        <v>0.3964299</v>
      </c>
      <c r="Y166" s="24">
        <f t="shared" si="33"/>
        <v>0.36354320000000001</v>
      </c>
      <c r="Z166" s="24">
        <f t="shared" si="34"/>
        <v>0.28700049999999999</v>
      </c>
      <c r="AA166" s="24">
        <f t="shared" si="35"/>
        <v>0.2946588</v>
      </c>
      <c r="AB166" s="24">
        <f t="shared" si="36"/>
        <v>0.30629689999999998</v>
      </c>
      <c r="AC166" s="24">
        <f t="shared" si="37"/>
        <v>0.2629958</v>
      </c>
      <c r="AD166" s="24">
        <f t="shared" si="38"/>
        <v>0.25962560000000001</v>
      </c>
      <c r="AE166" s="24" t="str">
        <f t="shared" si="39"/>
        <v/>
      </c>
      <c r="AF166" s="24" t="str">
        <f t="shared" si="40"/>
        <v/>
      </c>
      <c r="AG166" s="24" t="str">
        <f t="shared" si="41"/>
        <v/>
      </c>
      <c r="AH166" s="102">
        <f t="shared" si="30"/>
        <v>0.31007867142857143</v>
      </c>
      <c r="AI166" s="103">
        <f t="shared" si="31"/>
        <v>350572531.90525639</v>
      </c>
    </row>
    <row r="167" spans="1:35" ht="20.100000000000001" customHeight="1" x14ac:dyDescent="0.25">
      <c r="A167" s="36" t="s">
        <v>126</v>
      </c>
      <c r="B167" s="11" t="s">
        <v>233</v>
      </c>
      <c r="C167" s="20">
        <v>1885112201.8527782</v>
      </c>
      <c r="D167" s="21">
        <v>2158496872.8579645</v>
      </c>
      <c r="E167" s="21">
        <v>2505458705.0333843</v>
      </c>
      <c r="F167" s="21">
        <v>2489985963.1814213</v>
      </c>
      <c r="G167" s="21">
        <v>2616610911.0823483</v>
      </c>
      <c r="H167" s="21">
        <v>2985556819.4144111</v>
      </c>
      <c r="I167" s="21">
        <v>3853432409.2928896</v>
      </c>
      <c r="J167" s="21">
        <v>4958754472.4202719</v>
      </c>
      <c r="K167" s="21">
        <v>5005662070.7210503</v>
      </c>
      <c r="L167" s="22">
        <v>4474689705.7678299</v>
      </c>
      <c r="M167" s="23">
        <v>3293376013.1624351</v>
      </c>
      <c r="N167" s="24" t="s">
        <v>450</v>
      </c>
      <c r="O167" s="24" t="s">
        <v>450</v>
      </c>
      <c r="P167" s="24" t="s">
        <v>450</v>
      </c>
      <c r="Q167" s="24" t="s">
        <v>450</v>
      </c>
      <c r="R167" s="24" t="s">
        <v>450</v>
      </c>
      <c r="S167" s="24" t="s">
        <v>450</v>
      </c>
      <c r="T167" s="24" t="s">
        <v>450</v>
      </c>
      <c r="U167" s="24" t="s">
        <v>450</v>
      </c>
      <c r="V167" s="24" t="s">
        <v>450</v>
      </c>
      <c r="W167" s="24" t="s">
        <v>450</v>
      </c>
      <c r="X167" s="27" t="str">
        <f t="shared" si="32"/>
        <v/>
      </c>
      <c r="Y167" s="24" t="str">
        <f t="shared" si="33"/>
        <v/>
      </c>
      <c r="Z167" s="24" t="str">
        <f t="shared" si="34"/>
        <v/>
      </c>
      <c r="AA167" s="24" t="str">
        <f t="shared" si="35"/>
        <v/>
      </c>
      <c r="AB167" s="24" t="str">
        <f t="shared" si="36"/>
        <v/>
      </c>
      <c r="AC167" s="24" t="str">
        <f t="shared" si="37"/>
        <v/>
      </c>
      <c r="AD167" s="24" t="str">
        <f t="shared" si="38"/>
        <v/>
      </c>
      <c r="AE167" s="24" t="str">
        <f t="shared" si="39"/>
        <v/>
      </c>
      <c r="AF167" s="24" t="str">
        <f t="shared" si="40"/>
        <v/>
      </c>
      <c r="AG167" s="24" t="str">
        <f t="shared" si="41"/>
        <v/>
      </c>
      <c r="AH167" s="102" t="str">
        <f t="shared" si="30"/>
        <v/>
      </c>
      <c r="AI167" s="103" t="str">
        <f t="shared" si="31"/>
        <v/>
      </c>
    </row>
    <row r="168" spans="1:35" ht="20.100000000000001" customHeight="1" x14ac:dyDescent="0.25">
      <c r="A168" s="36" t="s">
        <v>116</v>
      </c>
      <c r="B168" s="11" t="s">
        <v>142</v>
      </c>
      <c r="C168" s="20">
        <v>147797218201.27133</v>
      </c>
      <c r="D168" s="21">
        <v>179981288567.44739</v>
      </c>
      <c r="E168" s="21">
        <v>192225881687.7518</v>
      </c>
      <c r="F168" s="21">
        <v>192408387762.11758</v>
      </c>
      <c r="G168" s="21">
        <v>236421782178.21777</v>
      </c>
      <c r="H168" s="21">
        <v>275221020830.02069</v>
      </c>
      <c r="I168" s="21">
        <v>289268624469.87274</v>
      </c>
      <c r="J168" s="21">
        <v>300288499960.04156</v>
      </c>
      <c r="K168" s="21">
        <v>306344408491.83179</v>
      </c>
      <c r="L168" s="22">
        <v>292739307535.64154</v>
      </c>
      <c r="M168" s="23">
        <v>241269641968.42145</v>
      </c>
      <c r="N168" s="24">
        <v>13.1305</v>
      </c>
      <c r="O168" s="24">
        <v>12.21383</v>
      </c>
      <c r="P168" s="24">
        <v>14.60951</v>
      </c>
      <c r="Q168" s="24">
        <v>14.433630000000001</v>
      </c>
      <c r="R168" s="24">
        <v>12.59066</v>
      </c>
      <c r="S168" s="24">
        <v>12.96433</v>
      </c>
      <c r="T168" s="24">
        <v>12.63306</v>
      </c>
      <c r="U168" s="24" t="s">
        <v>450</v>
      </c>
      <c r="V168" s="24" t="s">
        <v>450</v>
      </c>
      <c r="W168" s="24" t="s">
        <v>450</v>
      </c>
      <c r="X168" s="27">
        <f t="shared" si="32"/>
        <v>0.13130500000000001</v>
      </c>
      <c r="Y168" s="24">
        <f t="shared" si="33"/>
        <v>0.12213829999999999</v>
      </c>
      <c r="Z168" s="24">
        <f t="shared" si="34"/>
        <v>0.14609510000000001</v>
      </c>
      <c r="AA168" s="24">
        <f t="shared" si="35"/>
        <v>0.1443363</v>
      </c>
      <c r="AB168" s="24">
        <f t="shared" si="36"/>
        <v>0.12590660000000001</v>
      </c>
      <c r="AC168" s="24">
        <f t="shared" si="37"/>
        <v>0.12964330000000002</v>
      </c>
      <c r="AD168" s="24">
        <f t="shared" si="38"/>
        <v>0.12633060000000002</v>
      </c>
      <c r="AE168" s="24" t="str">
        <f t="shared" si="39"/>
        <v/>
      </c>
      <c r="AF168" s="24" t="str">
        <f t="shared" si="40"/>
        <v/>
      </c>
      <c r="AG168" s="24" t="str">
        <f t="shared" si="41"/>
        <v/>
      </c>
      <c r="AH168" s="102">
        <f t="shared" si="30"/>
        <v>0.13225074285714286</v>
      </c>
      <c r="AI168" s="103">
        <f t="shared" si="31"/>
        <v>31908089379.200626</v>
      </c>
    </row>
    <row r="169" spans="1:35" ht="20.100000000000001" customHeight="1" x14ac:dyDescent="0.25">
      <c r="A169" s="36" t="s">
        <v>90</v>
      </c>
      <c r="B169" s="11" t="s">
        <v>351</v>
      </c>
      <c r="C169" s="20">
        <v>70388970016.309128</v>
      </c>
      <c r="D169" s="21">
        <v>86072414453.873535</v>
      </c>
      <c r="E169" s="21">
        <v>100076967921.48822</v>
      </c>
      <c r="F169" s="21">
        <v>88661433731.592102</v>
      </c>
      <c r="G169" s="21">
        <v>89254437086.092728</v>
      </c>
      <c r="H169" s="21">
        <v>97919794273.00528</v>
      </c>
      <c r="I169" s="21">
        <v>93049717829.536987</v>
      </c>
      <c r="J169" s="21">
        <v>98028544875.199158</v>
      </c>
      <c r="K169" s="21">
        <v>100252753084.78174</v>
      </c>
      <c r="L169" s="22">
        <v>86581789952.312302</v>
      </c>
      <c r="M169" s="23">
        <v>91028682322.419113</v>
      </c>
      <c r="N169" s="24">
        <v>34.11054</v>
      </c>
      <c r="O169" s="24">
        <v>31.22344</v>
      </c>
      <c r="P169" s="24">
        <v>31.67803</v>
      </c>
      <c r="Q169" s="24">
        <v>37.205370000000002</v>
      </c>
      <c r="R169" s="24">
        <v>35.640549999999998</v>
      </c>
      <c r="S169" s="24">
        <v>34.607750000000003</v>
      </c>
      <c r="T169" s="24">
        <v>34.261920000000003</v>
      </c>
      <c r="U169" s="24">
        <v>21.99793</v>
      </c>
      <c r="V169" s="24">
        <v>22.887810000000002</v>
      </c>
      <c r="W169" s="24" t="s">
        <v>450</v>
      </c>
      <c r="X169" s="27">
        <f t="shared" si="32"/>
        <v>0.3411054</v>
      </c>
      <c r="Y169" s="24">
        <f t="shared" si="33"/>
        <v>0.31223440000000002</v>
      </c>
      <c r="Z169" s="24">
        <f t="shared" si="34"/>
        <v>0.31678030000000001</v>
      </c>
      <c r="AA169" s="24">
        <f t="shared" si="35"/>
        <v>0.37205370000000004</v>
      </c>
      <c r="AB169" s="24">
        <f t="shared" si="36"/>
        <v>0.35640549999999999</v>
      </c>
      <c r="AC169" s="24">
        <f t="shared" si="37"/>
        <v>0.34607750000000004</v>
      </c>
      <c r="AD169" s="24">
        <f t="shared" si="38"/>
        <v>0.34261920000000001</v>
      </c>
      <c r="AE169" s="24">
        <f t="shared" si="39"/>
        <v>0.21997929999999999</v>
      </c>
      <c r="AF169" s="24">
        <f t="shared" si="40"/>
        <v>0.22887810000000003</v>
      </c>
      <c r="AG169" s="24" t="str">
        <f t="shared" si="41"/>
        <v/>
      </c>
      <c r="AH169" s="102">
        <f t="shared" si="30"/>
        <v>0.31512593333333339</v>
      </c>
      <c r="AI169" s="103">
        <f t="shared" si="31"/>
        <v>28685498476.95583</v>
      </c>
    </row>
    <row r="170" spans="1:35" ht="20.100000000000001" customHeight="1" x14ac:dyDescent="0.25">
      <c r="A170" s="36" t="s">
        <v>15</v>
      </c>
      <c r="B170" s="11" t="s">
        <v>12</v>
      </c>
      <c r="C170" s="20">
        <v>39587730523.1464</v>
      </c>
      <c r="D170" s="21">
        <v>48114700246.372841</v>
      </c>
      <c r="E170" s="21">
        <v>55589863776.182808</v>
      </c>
      <c r="F170" s="21">
        <v>50244790219.505417</v>
      </c>
      <c r="G170" s="21">
        <v>48016423841.059601</v>
      </c>
      <c r="H170" s="21">
        <v>51287600778.426476</v>
      </c>
      <c r="I170" s="21">
        <v>46240004973.277077</v>
      </c>
      <c r="J170" s="21">
        <v>47675792660.25811</v>
      </c>
      <c r="K170" s="21">
        <v>49491396798.061897</v>
      </c>
      <c r="L170" s="22">
        <v>42746980843.090355</v>
      </c>
      <c r="M170" s="23">
        <v>47899528465.938095</v>
      </c>
      <c r="N170" s="24">
        <v>37.970750000000002</v>
      </c>
      <c r="O170" s="24">
        <v>35.063249999999996</v>
      </c>
      <c r="P170" s="24">
        <v>36.560299999999998</v>
      </c>
      <c r="Q170" s="24">
        <v>41.195309999999999</v>
      </c>
      <c r="R170" s="24">
        <v>41.696240000000003</v>
      </c>
      <c r="S170" s="24">
        <v>42.432029999999997</v>
      </c>
      <c r="T170" s="24">
        <v>42.29363</v>
      </c>
      <c r="U170" s="24" t="s">
        <v>450</v>
      </c>
      <c r="V170" s="24" t="s">
        <v>450</v>
      </c>
      <c r="W170" s="24" t="s">
        <v>450</v>
      </c>
      <c r="X170" s="27">
        <f t="shared" si="32"/>
        <v>0.37970750000000003</v>
      </c>
      <c r="Y170" s="24">
        <f t="shared" si="33"/>
        <v>0.35063249999999996</v>
      </c>
      <c r="Z170" s="24">
        <f t="shared" si="34"/>
        <v>0.36560299999999996</v>
      </c>
      <c r="AA170" s="24">
        <f t="shared" si="35"/>
        <v>0.41195310000000002</v>
      </c>
      <c r="AB170" s="24">
        <f t="shared" si="36"/>
        <v>0.41696240000000001</v>
      </c>
      <c r="AC170" s="24">
        <f t="shared" si="37"/>
        <v>0.42432029999999998</v>
      </c>
      <c r="AD170" s="24">
        <f t="shared" si="38"/>
        <v>0.42293629999999999</v>
      </c>
      <c r="AE170" s="24" t="str">
        <f t="shared" si="39"/>
        <v/>
      </c>
      <c r="AF170" s="24" t="str">
        <f t="shared" si="40"/>
        <v/>
      </c>
      <c r="AG170" s="24" t="str">
        <f t="shared" si="41"/>
        <v/>
      </c>
      <c r="AH170" s="102">
        <f t="shared" si="30"/>
        <v>0.39601644285714283</v>
      </c>
      <c r="AI170" s="103">
        <f t="shared" si="31"/>
        <v>18969000877.615261</v>
      </c>
    </row>
    <row r="171" spans="1:35" ht="20.100000000000001" customHeight="1" x14ac:dyDescent="0.25">
      <c r="A171" s="36" t="s">
        <v>281</v>
      </c>
      <c r="B171" s="11" t="s">
        <v>382</v>
      </c>
      <c r="C171" s="20">
        <v>456707934.95231611</v>
      </c>
      <c r="D171" s="21">
        <v>516074228.9597491</v>
      </c>
      <c r="E171" s="21">
        <v>608292551.49952459</v>
      </c>
      <c r="F171" s="21">
        <v>597762270.79406285</v>
      </c>
      <c r="G171" s="21">
        <v>671585231.57986116</v>
      </c>
      <c r="H171" s="21">
        <v>886503123.81832719</v>
      </c>
      <c r="I171" s="21">
        <v>1025124684.3586373</v>
      </c>
      <c r="J171" s="21">
        <v>1059695156.1879458</v>
      </c>
      <c r="K171" s="21">
        <v>1158190175.3149023</v>
      </c>
      <c r="L171" s="22">
        <v>1156834750.5274994</v>
      </c>
      <c r="M171" s="23">
        <v>813677010.79928267</v>
      </c>
      <c r="N171" s="24" t="s">
        <v>450</v>
      </c>
      <c r="O171" s="24" t="s">
        <v>450</v>
      </c>
      <c r="P171" s="24" t="s">
        <v>450</v>
      </c>
      <c r="Q171" s="24" t="s">
        <v>450</v>
      </c>
      <c r="R171" s="24" t="s">
        <v>450</v>
      </c>
      <c r="S171" s="24" t="s">
        <v>450</v>
      </c>
      <c r="T171" s="24" t="s">
        <v>450</v>
      </c>
      <c r="U171" s="24" t="s">
        <v>450</v>
      </c>
      <c r="V171" s="24" t="s">
        <v>450</v>
      </c>
      <c r="W171" s="24" t="s">
        <v>450</v>
      </c>
      <c r="X171" s="27" t="str">
        <f t="shared" si="32"/>
        <v/>
      </c>
      <c r="Y171" s="24" t="str">
        <f t="shared" si="33"/>
        <v/>
      </c>
      <c r="Z171" s="24" t="str">
        <f t="shared" si="34"/>
        <v/>
      </c>
      <c r="AA171" s="24" t="str">
        <f t="shared" si="35"/>
        <v/>
      </c>
      <c r="AB171" s="24" t="str">
        <f t="shared" si="36"/>
        <v/>
      </c>
      <c r="AC171" s="24" t="str">
        <f t="shared" si="37"/>
        <v/>
      </c>
      <c r="AD171" s="24" t="str">
        <f t="shared" si="38"/>
        <v/>
      </c>
      <c r="AE171" s="24" t="str">
        <f t="shared" si="39"/>
        <v/>
      </c>
      <c r="AF171" s="24" t="str">
        <f t="shared" si="40"/>
        <v/>
      </c>
      <c r="AG171" s="24" t="str">
        <f t="shared" si="41"/>
        <v/>
      </c>
      <c r="AH171" s="102" t="str">
        <f t="shared" si="30"/>
        <v/>
      </c>
      <c r="AI171" s="103" t="str">
        <f t="shared" si="31"/>
        <v/>
      </c>
    </row>
    <row r="172" spans="1:35" ht="20.100000000000001" customHeight="1" x14ac:dyDescent="0.25">
      <c r="A172" s="36" t="s">
        <v>87</v>
      </c>
      <c r="B172" s="11" t="s">
        <v>410</v>
      </c>
      <c r="C172" s="20">
        <v>271638630111.49673</v>
      </c>
      <c r="D172" s="21">
        <v>299415359539.55774</v>
      </c>
      <c r="E172" s="21">
        <v>286769850239.67462</v>
      </c>
      <c r="F172" s="21">
        <v>295936471258.12811</v>
      </c>
      <c r="G172" s="21">
        <v>375349442837.23981</v>
      </c>
      <c r="H172" s="21">
        <v>416596716626.95734</v>
      </c>
      <c r="I172" s="21">
        <v>397386418270.40186</v>
      </c>
      <c r="J172" s="21">
        <v>366057913372.20746</v>
      </c>
      <c r="K172" s="21">
        <v>349873026988.6756</v>
      </c>
      <c r="L172" s="22">
        <v>312797576593.59351</v>
      </c>
      <c r="M172" s="23">
        <v>337182140583.79327</v>
      </c>
      <c r="N172" s="24">
        <v>28.90718</v>
      </c>
      <c r="O172" s="24">
        <v>29.012499999999999</v>
      </c>
      <c r="P172" s="24">
        <v>29.959779999999999</v>
      </c>
      <c r="Q172" s="24">
        <v>32.244450000000001</v>
      </c>
      <c r="R172" s="24">
        <v>31.783629999999999</v>
      </c>
      <c r="S172" s="24">
        <v>32.306220000000003</v>
      </c>
      <c r="T172" s="24">
        <v>32.993679999999998</v>
      </c>
      <c r="U172" s="24">
        <v>34.803100000000001</v>
      </c>
      <c r="V172" s="24">
        <v>33.895400000000002</v>
      </c>
      <c r="W172" s="24" t="s">
        <v>450</v>
      </c>
      <c r="X172" s="27">
        <f t="shared" si="32"/>
        <v>0.28907179999999999</v>
      </c>
      <c r="Y172" s="24">
        <f t="shared" si="33"/>
        <v>0.29012499999999997</v>
      </c>
      <c r="Z172" s="24">
        <f t="shared" si="34"/>
        <v>0.29959779999999997</v>
      </c>
      <c r="AA172" s="24">
        <f t="shared" si="35"/>
        <v>0.32244450000000002</v>
      </c>
      <c r="AB172" s="24">
        <f t="shared" si="36"/>
        <v>0.31783629999999996</v>
      </c>
      <c r="AC172" s="24">
        <f t="shared" si="37"/>
        <v>0.32306220000000002</v>
      </c>
      <c r="AD172" s="24">
        <f t="shared" si="38"/>
        <v>0.32993679999999997</v>
      </c>
      <c r="AE172" s="24">
        <f t="shared" si="39"/>
        <v>0.34803099999999998</v>
      </c>
      <c r="AF172" s="24">
        <f t="shared" si="40"/>
        <v>0.33895400000000003</v>
      </c>
      <c r="AG172" s="24" t="str">
        <f t="shared" si="41"/>
        <v/>
      </c>
      <c r="AH172" s="102">
        <f t="shared" ref="AH172:AH203" si="42">IF(SUM(X172:AG172)=0,"",(SUM(X172:AG172))/(COUNT(X172:AG172)))</f>
        <v>0.31767326666666673</v>
      </c>
      <c r="AI172" s="103">
        <f t="shared" ref="AI172:AI203" si="43">IF(AH172="","",AH172*M172)</f>
        <v>107113752060.91287</v>
      </c>
    </row>
    <row r="173" spans="1:35" ht="20.100000000000001" customHeight="1" x14ac:dyDescent="0.25">
      <c r="A173" s="36" t="s">
        <v>61</v>
      </c>
      <c r="B173" s="11" t="s">
        <v>208</v>
      </c>
      <c r="C173" s="20" t="s">
        <v>450</v>
      </c>
      <c r="D173" s="21" t="s">
        <v>450</v>
      </c>
      <c r="E173" s="21">
        <v>15550136278.869602</v>
      </c>
      <c r="F173" s="21">
        <v>12231362022.685946</v>
      </c>
      <c r="G173" s="21">
        <v>15727363443.099483</v>
      </c>
      <c r="H173" s="21">
        <v>17826697892.271667</v>
      </c>
      <c r="I173" s="21">
        <v>10368813559.322033</v>
      </c>
      <c r="J173" s="21">
        <v>13257635694.915251</v>
      </c>
      <c r="K173" s="21">
        <v>13282084033.898308</v>
      </c>
      <c r="L173" s="22">
        <v>9015221096.2447376</v>
      </c>
      <c r="M173" s="23">
        <v>13407414252.663378</v>
      </c>
      <c r="N173" s="24" t="s">
        <v>450</v>
      </c>
      <c r="O173" s="24" t="s">
        <v>450</v>
      </c>
      <c r="P173" s="24" t="s">
        <v>450</v>
      </c>
      <c r="Q173" s="24" t="s">
        <v>450</v>
      </c>
      <c r="R173" s="24" t="s">
        <v>450</v>
      </c>
      <c r="S173" s="24" t="s">
        <v>450</v>
      </c>
      <c r="T173" s="24" t="s">
        <v>450</v>
      </c>
      <c r="U173" s="24" t="s">
        <v>450</v>
      </c>
      <c r="V173" s="24" t="s">
        <v>450</v>
      </c>
      <c r="W173" s="24" t="s">
        <v>450</v>
      </c>
      <c r="X173" s="27" t="str">
        <f t="shared" si="32"/>
        <v/>
      </c>
      <c r="Y173" s="24" t="str">
        <f t="shared" si="33"/>
        <v/>
      </c>
      <c r="Z173" s="24" t="str">
        <f t="shared" si="34"/>
        <v/>
      </c>
      <c r="AA173" s="24" t="str">
        <f t="shared" si="35"/>
        <v/>
      </c>
      <c r="AB173" s="24" t="str">
        <f t="shared" si="36"/>
        <v/>
      </c>
      <c r="AC173" s="24" t="str">
        <f t="shared" si="37"/>
        <v/>
      </c>
      <c r="AD173" s="24" t="str">
        <f t="shared" si="38"/>
        <v/>
      </c>
      <c r="AE173" s="24" t="str">
        <f t="shared" si="39"/>
        <v/>
      </c>
      <c r="AF173" s="24" t="str">
        <f t="shared" si="40"/>
        <v/>
      </c>
      <c r="AG173" s="24" t="str">
        <f t="shared" si="41"/>
        <v/>
      </c>
      <c r="AH173" s="102" t="str">
        <f t="shared" si="42"/>
        <v/>
      </c>
      <c r="AI173" s="103" t="str">
        <f t="shared" si="43"/>
        <v/>
      </c>
    </row>
    <row r="174" spans="1:35" ht="20.100000000000001" customHeight="1" x14ac:dyDescent="0.25">
      <c r="A174" s="36" t="s">
        <v>319</v>
      </c>
      <c r="B174" s="11" t="s">
        <v>313</v>
      </c>
      <c r="C174" s="20">
        <v>1264551499184.5439</v>
      </c>
      <c r="D174" s="21">
        <v>1479341637010.676</v>
      </c>
      <c r="E174" s="21">
        <v>1634989014208.2908</v>
      </c>
      <c r="F174" s="21">
        <v>1499074742984.1624</v>
      </c>
      <c r="G174" s="21">
        <v>1431672847682.1191</v>
      </c>
      <c r="H174" s="21">
        <v>1487924659438.4209</v>
      </c>
      <c r="I174" s="21">
        <v>1339946773437.2395</v>
      </c>
      <c r="J174" s="21">
        <v>1369261671178.9983</v>
      </c>
      <c r="K174" s="21">
        <v>1381342101735.6819</v>
      </c>
      <c r="L174" s="22">
        <v>1199057336142.8413</v>
      </c>
      <c r="M174" s="23">
        <v>1408716228300.2974</v>
      </c>
      <c r="N174" s="24">
        <v>16.995280000000001</v>
      </c>
      <c r="O174" s="24">
        <v>17.05725</v>
      </c>
      <c r="P174" s="24">
        <v>17.622810000000001</v>
      </c>
      <c r="Q174" s="24">
        <v>21.418140000000001</v>
      </c>
      <c r="R174" s="24">
        <v>19.771339999999999</v>
      </c>
      <c r="S174" s="24">
        <v>19.661200000000001</v>
      </c>
      <c r="T174" s="24">
        <v>25.47954</v>
      </c>
      <c r="U174" s="24">
        <v>22.333680000000001</v>
      </c>
      <c r="V174" s="24">
        <v>21.578530000000001</v>
      </c>
      <c r="W174" s="24" t="s">
        <v>450</v>
      </c>
      <c r="X174" s="27">
        <f t="shared" si="32"/>
        <v>0.16995280000000001</v>
      </c>
      <c r="Y174" s="24">
        <f t="shared" si="33"/>
        <v>0.17057249999999999</v>
      </c>
      <c r="Z174" s="24">
        <f t="shared" si="34"/>
        <v>0.1762281</v>
      </c>
      <c r="AA174" s="24">
        <f t="shared" si="35"/>
        <v>0.21418140000000002</v>
      </c>
      <c r="AB174" s="24">
        <f t="shared" si="36"/>
        <v>0.19771339999999998</v>
      </c>
      <c r="AC174" s="24">
        <f t="shared" si="37"/>
        <v>0.19661200000000001</v>
      </c>
      <c r="AD174" s="24">
        <f t="shared" si="38"/>
        <v>0.25479540000000001</v>
      </c>
      <c r="AE174" s="24">
        <f t="shared" si="39"/>
        <v>0.2233368</v>
      </c>
      <c r="AF174" s="24">
        <f t="shared" si="40"/>
        <v>0.21578530000000001</v>
      </c>
      <c r="AG174" s="24" t="str">
        <f t="shared" si="41"/>
        <v/>
      </c>
      <c r="AH174" s="102">
        <f t="shared" si="42"/>
        <v>0.20213085555555554</v>
      </c>
      <c r="AI174" s="103">
        <f t="shared" si="43"/>
        <v>284745016461.33441</v>
      </c>
    </row>
    <row r="175" spans="1:35" ht="20.100000000000001" customHeight="1" x14ac:dyDescent="0.25">
      <c r="A175" s="36" t="s">
        <v>112</v>
      </c>
      <c r="B175" s="11" t="s">
        <v>320</v>
      </c>
      <c r="C175" s="20">
        <v>28279814924.591778</v>
      </c>
      <c r="D175" s="21">
        <v>32350248410.821606</v>
      </c>
      <c r="E175" s="21">
        <v>40713812309.73159</v>
      </c>
      <c r="F175" s="21">
        <v>42066217871.534859</v>
      </c>
      <c r="G175" s="21">
        <v>56725745039.33596</v>
      </c>
      <c r="H175" s="21">
        <v>65292741296.538155</v>
      </c>
      <c r="I175" s="21">
        <v>68434399083.410004</v>
      </c>
      <c r="J175" s="21">
        <v>74294206490.589417</v>
      </c>
      <c r="K175" s="21">
        <v>80028186274.509796</v>
      </c>
      <c r="L175" s="22">
        <v>82316172384.324982</v>
      </c>
      <c r="M175" s="23">
        <v>57050154408.538818</v>
      </c>
      <c r="N175" s="24">
        <v>21.147729999999999</v>
      </c>
      <c r="O175" s="24">
        <v>20.046700000000001</v>
      </c>
      <c r="P175" s="24">
        <v>19.211790000000001</v>
      </c>
      <c r="Q175" s="24">
        <v>20.95842</v>
      </c>
      <c r="R175" s="24">
        <v>16.849830000000001</v>
      </c>
      <c r="S175" s="24">
        <v>16.16553</v>
      </c>
      <c r="T175" s="24">
        <v>15.511570000000001</v>
      </c>
      <c r="U175" s="24" t="s">
        <v>450</v>
      </c>
      <c r="V175" s="24" t="s">
        <v>450</v>
      </c>
      <c r="W175" s="24" t="s">
        <v>450</v>
      </c>
      <c r="X175" s="27">
        <f t="shared" si="32"/>
        <v>0.21147729999999998</v>
      </c>
      <c r="Y175" s="24">
        <f t="shared" si="33"/>
        <v>0.20046700000000001</v>
      </c>
      <c r="Z175" s="24">
        <f t="shared" si="34"/>
        <v>0.19211790000000001</v>
      </c>
      <c r="AA175" s="24">
        <f t="shared" si="35"/>
        <v>0.2095842</v>
      </c>
      <c r="AB175" s="24">
        <f t="shared" si="36"/>
        <v>0.16849830000000002</v>
      </c>
      <c r="AC175" s="24">
        <f t="shared" si="37"/>
        <v>0.1616553</v>
      </c>
      <c r="AD175" s="24">
        <f t="shared" si="38"/>
        <v>0.1551157</v>
      </c>
      <c r="AE175" s="24" t="str">
        <f t="shared" si="39"/>
        <v/>
      </c>
      <c r="AF175" s="24" t="str">
        <f t="shared" si="40"/>
        <v/>
      </c>
      <c r="AG175" s="24" t="str">
        <f t="shared" si="41"/>
        <v/>
      </c>
      <c r="AH175" s="102">
        <f t="shared" si="42"/>
        <v>0.18555938571428571</v>
      </c>
      <c r="AI175" s="103">
        <f t="shared" si="43"/>
        <v>10586191606.953611</v>
      </c>
    </row>
    <row r="176" spans="1:35" ht="20.100000000000001" customHeight="1" x14ac:dyDescent="0.25">
      <c r="A176" s="36" t="s">
        <v>343</v>
      </c>
      <c r="B176" s="11" t="s">
        <v>428</v>
      </c>
      <c r="C176" s="20">
        <v>636071000</v>
      </c>
      <c r="D176" s="21">
        <v>684148703.70370352</v>
      </c>
      <c r="E176" s="21">
        <v>734660333.33333337</v>
      </c>
      <c r="F176" s="21">
        <v>708891296.29629624</v>
      </c>
      <c r="G176" s="21">
        <v>692457407.4074074</v>
      </c>
      <c r="H176" s="21">
        <v>728050629.62962961</v>
      </c>
      <c r="I176" s="21">
        <v>731919888.88888896</v>
      </c>
      <c r="J176" s="21">
        <v>787290370.37037027</v>
      </c>
      <c r="K176" s="21">
        <v>864766185.18518507</v>
      </c>
      <c r="L176" s="22">
        <v>921888851.85185182</v>
      </c>
      <c r="M176" s="23">
        <v>749014466.66666663</v>
      </c>
      <c r="N176" s="24">
        <v>27.844550000000002</v>
      </c>
      <c r="O176" s="24">
        <v>27.07339</v>
      </c>
      <c r="P176" s="24">
        <v>27.031890000000001</v>
      </c>
      <c r="Q176" s="24">
        <v>28.484749999999998</v>
      </c>
      <c r="R176" s="24">
        <v>28.35313</v>
      </c>
      <c r="S176" s="24">
        <v>30.263459999999998</v>
      </c>
      <c r="T176" s="24">
        <v>27.654309999999999</v>
      </c>
      <c r="U176" s="24" t="s">
        <v>450</v>
      </c>
      <c r="V176" s="24" t="s">
        <v>450</v>
      </c>
      <c r="W176" s="24" t="s">
        <v>450</v>
      </c>
      <c r="X176" s="27">
        <f t="shared" si="32"/>
        <v>0.27844550000000001</v>
      </c>
      <c r="Y176" s="24">
        <f t="shared" si="33"/>
        <v>0.27073389999999997</v>
      </c>
      <c r="Z176" s="24">
        <f t="shared" si="34"/>
        <v>0.27031890000000003</v>
      </c>
      <c r="AA176" s="24">
        <f t="shared" si="35"/>
        <v>0.28484749999999998</v>
      </c>
      <c r="AB176" s="24">
        <f t="shared" si="36"/>
        <v>0.28353129999999999</v>
      </c>
      <c r="AC176" s="24">
        <f t="shared" si="37"/>
        <v>0.30263459999999998</v>
      </c>
      <c r="AD176" s="24">
        <f t="shared" si="38"/>
        <v>0.27654309999999999</v>
      </c>
      <c r="AE176" s="24" t="str">
        <f t="shared" si="39"/>
        <v/>
      </c>
      <c r="AF176" s="24" t="str">
        <f t="shared" si="40"/>
        <v/>
      </c>
      <c r="AG176" s="24" t="str">
        <f t="shared" si="41"/>
        <v/>
      </c>
      <c r="AH176" s="102">
        <f t="shared" si="42"/>
        <v>0.28100782857142853</v>
      </c>
      <c r="AI176" s="103">
        <f t="shared" si="43"/>
        <v>210478928.84658661</v>
      </c>
    </row>
    <row r="177" spans="1:35" ht="20.100000000000001" customHeight="1" x14ac:dyDescent="0.25">
      <c r="A177" s="36" t="s">
        <v>0</v>
      </c>
      <c r="B177" s="11" t="s">
        <v>353</v>
      </c>
      <c r="C177" s="20">
        <v>1074708501.4074075</v>
      </c>
      <c r="D177" s="21">
        <v>1173341555.5555556</v>
      </c>
      <c r="E177" s="21">
        <v>1194493407.4074073</v>
      </c>
      <c r="F177" s="21">
        <v>1186800333.3333333</v>
      </c>
      <c r="G177" s="21">
        <v>1249497000</v>
      </c>
      <c r="H177" s="21">
        <v>1290025296.2962961</v>
      </c>
      <c r="I177" s="21">
        <v>1311133148.1481481</v>
      </c>
      <c r="J177" s="21">
        <v>1334385777.7777779</v>
      </c>
      <c r="K177" s="21">
        <v>1404430555.5555556</v>
      </c>
      <c r="L177" s="22">
        <v>1436390325.9259257</v>
      </c>
      <c r="M177" s="23">
        <v>1265520590.1407409</v>
      </c>
      <c r="N177" s="24">
        <v>16.707370000000001</v>
      </c>
      <c r="O177" s="24">
        <v>15.227169999999999</v>
      </c>
      <c r="P177" s="24">
        <v>19.453469999999999</v>
      </c>
      <c r="Q177" s="24">
        <v>20.653099999999998</v>
      </c>
      <c r="R177" s="24">
        <v>21.436769999999999</v>
      </c>
      <c r="S177" s="24">
        <v>21.394929999999999</v>
      </c>
      <c r="T177" s="24">
        <v>23.330120000000001</v>
      </c>
      <c r="U177" s="24" t="s">
        <v>450</v>
      </c>
      <c r="V177" s="24" t="s">
        <v>450</v>
      </c>
      <c r="W177" s="24" t="s">
        <v>450</v>
      </c>
      <c r="X177" s="27">
        <f t="shared" si="32"/>
        <v>0.16707370000000002</v>
      </c>
      <c r="Y177" s="24">
        <f t="shared" si="33"/>
        <v>0.15227169999999998</v>
      </c>
      <c r="Z177" s="24">
        <f t="shared" si="34"/>
        <v>0.1945347</v>
      </c>
      <c r="AA177" s="24">
        <f t="shared" si="35"/>
        <v>0.20653099999999999</v>
      </c>
      <c r="AB177" s="24">
        <f t="shared" si="36"/>
        <v>0.21436769999999999</v>
      </c>
      <c r="AC177" s="24">
        <f t="shared" si="37"/>
        <v>0.21394929999999998</v>
      </c>
      <c r="AD177" s="24">
        <f t="shared" si="38"/>
        <v>0.23330120000000001</v>
      </c>
      <c r="AE177" s="24" t="str">
        <f t="shared" si="39"/>
        <v/>
      </c>
      <c r="AF177" s="24" t="str">
        <f t="shared" si="40"/>
        <v/>
      </c>
      <c r="AG177" s="24" t="str">
        <f t="shared" si="41"/>
        <v/>
      </c>
      <c r="AH177" s="102">
        <f t="shared" si="42"/>
        <v>0.19743275714285713</v>
      </c>
      <c r="AI177" s="103">
        <f t="shared" si="43"/>
        <v>249855219.33254212</v>
      </c>
    </row>
    <row r="178" spans="1:35" ht="20.100000000000001" customHeight="1" x14ac:dyDescent="0.25">
      <c r="A178" s="36" t="s">
        <v>342</v>
      </c>
      <c r="B178" s="11" t="s">
        <v>236</v>
      </c>
      <c r="C178" s="20">
        <v>610778296.29629624</v>
      </c>
      <c r="D178" s="21">
        <v>651436074.07407403</v>
      </c>
      <c r="E178" s="21">
        <v>695428851.8518517</v>
      </c>
      <c r="F178" s="21">
        <v>674922481.48148155</v>
      </c>
      <c r="G178" s="21">
        <v>681225962.96296287</v>
      </c>
      <c r="H178" s="21">
        <v>676129407.4074074</v>
      </c>
      <c r="I178" s="21">
        <v>692933740.74074066</v>
      </c>
      <c r="J178" s="21">
        <v>720636185.18518519</v>
      </c>
      <c r="K178" s="21">
        <v>729738560.37037027</v>
      </c>
      <c r="L178" s="22">
        <v>751373262.96296299</v>
      </c>
      <c r="M178" s="23">
        <v>688460282.33333325</v>
      </c>
      <c r="N178" s="24" t="s">
        <v>450</v>
      </c>
      <c r="O178" s="24" t="s">
        <v>450</v>
      </c>
      <c r="P178" s="24" t="s">
        <v>450</v>
      </c>
      <c r="Q178" s="24" t="s">
        <v>450</v>
      </c>
      <c r="R178" s="24" t="s">
        <v>450</v>
      </c>
      <c r="S178" s="24" t="s">
        <v>450</v>
      </c>
      <c r="T178" s="24" t="s">
        <v>450</v>
      </c>
      <c r="U178" s="24" t="s">
        <v>450</v>
      </c>
      <c r="V178" s="24" t="s">
        <v>450</v>
      </c>
      <c r="W178" s="24" t="s">
        <v>450</v>
      </c>
      <c r="X178" s="27" t="str">
        <f t="shared" si="32"/>
        <v/>
      </c>
      <c r="Y178" s="24" t="str">
        <f t="shared" si="33"/>
        <v/>
      </c>
      <c r="Z178" s="24" t="str">
        <f t="shared" si="34"/>
        <v/>
      </c>
      <c r="AA178" s="24" t="str">
        <f t="shared" si="35"/>
        <v/>
      </c>
      <c r="AB178" s="24" t="str">
        <f t="shared" si="36"/>
        <v/>
      </c>
      <c r="AC178" s="24" t="str">
        <f t="shared" si="37"/>
        <v/>
      </c>
      <c r="AD178" s="24" t="str">
        <f t="shared" si="38"/>
        <v/>
      </c>
      <c r="AE178" s="24" t="str">
        <f t="shared" si="39"/>
        <v/>
      </c>
      <c r="AF178" s="24" t="str">
        <f t="shared" si="40"/>
        <v/>
      </c>
      <c r="AG178" s="24" t="str">
        <f t="shared" si="41"/>
        <v/>
      </c>
      <c r="AH178" s="102" t="str">
        <f t="shared" si="42"/>
        <v/>
      </c>
      <c r="AI178" s="103" t="str">
        <f t="shared" si="43"/>
        <v/>
      </c>
    </row>
    <row r="179" spans="1:35" ht="20.100000000000001" customHeight="1" x14ac:dyDescent="0.25">
      <c r="A179" s="36" t="s">
        <v>80</v>
      </c>
      <c r="B179" s="11" t="s">
        <v>78</v>
      </c>
      <c r="C179" s="20">
        <v>35822408611.55883</v>
      </c>
      <c r="D179" s="21">
        <v>45898948564.059326</v>
      </c>
      <c r="E179" s="21">
        <v>54526580231.556801</v>
      </c>
      <c r="F179" s="21">
        <v>53150209167.93396</v>
      </c>
      <c r="G179" s="21">
        <v>65634109236.773636</v>
      </c>
      <c r="H179" s="21">
        <v>67327289319.732994</v>
      </c>
      <c r="I179" s="21">
        <v>62688889672.544083</v>
      </c>
      <c r="J179" s="21">
        <v>66480141187.352837</v>
      </c>
      <c r="K179" s="21">
        <v>73814947340.898376</v>
      </c>
      <c r="L179" s="22">
        <v>84066770983.333328</v>
      </c>
      <c r="M179" s="23">
        <v>60941029431.574417</v>
      </c>
      <c r="N179" s="24" t="s">
        <v>450</v>
      </c>
      <c r="O179" s="24" t="s">
        <v>450</v>
      </c>
      <c r="P179" s="24" t="s">
        <v>450</v>
      </c>
      <c r="Q179" s="24" t="s">
        <v>450</v>
      </c>
      <c r="R179" s="24" t="s">
        <v>450</v>
      </c>
      <c r="S179" s="24" t="s">
        <v>450</v>
      </c>
      <c r="T179" s="24" t="s">
        <v>450</v>
      </c>
      <c r="U179" s="24" t="s">
        <v>450</v>
      </c>
      <c r="V179" s="24" t="s">
        <v>450</v>
      </c>
      <c r="W179" s="24" t="s">
        <v>450</v>
      </c>
      <c r="X179" s="27" t="str">
        <f t="shared" si="32"/>
        <v/>
      </c>
      <c r="Y179" s="24" t="str">
        <f t="shared" si="33"/>
        <v/>
      </c>
      <c r="Z179" s="24" t="str">
        <f t="shared" si="34"/>
        <v/>
      </c>
      <c r="AA179" s="24" t="str">
        <f t="shared" si="35"/>
        <v/>
      </c>
      <c r="AB179" s="24" t="str">
        <f t="shared" si="36"/>
        <v/>
      </c>
      <c r="AC179" s="24" t="str">
        <f t="shared" si="37"/>
        <v/>
      </c>
      <c r="AD179" s="24" t="str">
        <f t="shared" si="38"/>
        <v/>
      </c>
      <c r="AE179" s="24" t="str">
        <f t="shared" si="39"/>
        <v/>
      </c>
      <c r="AF179" s="24" t="str">
        <f t="shared" si="40"/>
        <v/>
      </c>
      <c r="AG179" s="24" t="str">
        <f t="shared" si="41"/>
        <v/>
      </c>
      <c r="AH179" s="102" t="str">
        <f t="shared" si="42"/>
        <v/>
      </c>
      <c r="AI179" s="103" t="str">
        <f t="shared" si="43"/>
        <v/>
      </c>
    </row>
    <row r="180" spans="1:35" ht="20.100000000000001" customHeight="1" x14ac:dyDescent="0.25">
      <c r="A180" s="36" t="s">
        <v>335</v>
      </c>
      <c r="B180" s="11" t="s">
        <v>291</v>
      </c>
      <c r="C180" s="20">
        <v>2626380435.1787729</v>
      </c>
      <c r="D180" s="21">
        <v>2936612021.8579235</v>
      </c>
      <c r="E180" s="21">
        <v>3532969034.6083789</v>
      </c>
      <c r="F180" s="21">
        <v>3875409836.0655737</v>
      </c>
      <c r="G180" s="21">
        <v>4368398047.6433306</v>
      </c>
      <c r="H180" s="21">
        <v>4422276621.7870255</v>
      </c>
      <c r="I180" s="21">
        <v>4980000000</v>
      </c>
      <c r="J180" s="21">
        <v>5130909090.909091</v>
      </c>
      <c r="K180" s="21">
        <v>5210303030.303031</v>
      </c>
      <c r="L180" s="22">
        <v>4877888603.806509</v>
      </c>
      <c r="M180" s="23">
        <v>4196114672.2159638</v>
      </c>
      <c r="N180" s="24">
        <v>22.570180000000001</v>
      </c>
      <c r="O180" s="24">
        <v>22.56813</v>
      </c>
      <c r="P180" s="24">
        <v>20.492529999999999</v>
      </c>
      <c r="Q180" s="24">
        <v>23.198560000000001</v>
      </c>
      <c r="R180" s="24">
        <v>20.859819999999999</v>
      </c>
      <c r="S180" s="24">
        <v>20.894020000000001</v>
      </c>
      <c r="T180" s="24">
        <v>22.399709999999999</v>
      </c>
      <c r="U180" s="24" t="s">
        <v>450</v>
      </c>
      <c r="V180" s="24" t="s">
        <v>450</v>
      </c>
      <c r="W180" s="24" t="s">
        <v>450</v>
      </c>
      <c r="X180" s="27">
        <f t="shared" si="32"/>
        <v>0.22570180000000001</v>
      </c>
      <c r="Y180" s="24">
        <f t="shared" si="33"/>
        <v>0.2256813</v>
      </c>
      <c r="Z180" s="24">
        <f t="shared" si="34"/>
        <v>0.20492529999999998</v>
      </c>
      <c r="AA180" s="24">
        <f t="shared" si="35"/>
        <v>0.23198560000000001</v>
      </c>
      <c r="AB180" s="24">
        <f t="shared" si="36"/>
        <v>0.20859819999999998</v>
      </c>
      <c r="AC180" s="24">
        <f t="shared" si="37"/>
        <v>0.20894020000000002</v>
      </c>
      <c r="AD180" s="24">
        <f t="shared" si="38"/>
        <v>0.22399709999999998</v>
      </c>
      <c r="AE180" s="24" t="str">
        <f t="shared" si="39"/>
        <v/>
      </c>
      <c r="AF180" s="24" t="str">
        <f t="shared" si="40"/>
        <v/>
      </c>
      <c r="AG180" s="24" t="str">
        <f t="shared" si="41"/>
        <v/>
      </c>
      <c r="AH180" s="102">
        <f t="shared" si="42"/>
        <v>0.21854707142857147</v>
      </c>
      <c r="AI180" s="103">
        <f t="shared" si="43"/>
        <v>917048572.99125898</v>
      </c>
    </row>
    <row r="181" spans="1:35" ht="20.100000000000001" customHeight="1" x14ac:dyDescent="0.25">
      <c r="A181" s="36" t="s">
        <v>344</v>
      </c>
      <c r="B181" s="11" t="s">
        <v>220</v>
      </c>
      <c r="C181" s="20">
        <v>2947943587.0929632</v>
      </c>
      <c r="D181" s="21">
        <v>3053808158.5147758</v>
      </c>
      <c r="E181" s="21">
        <v>3019779208.8316464</v>
      </c>
      <c r="F181" s="21">
        <v>3144671158.9978409</v>
      </c>
      <c r="G181" s="21">
        <v>3527776867.1802435</v>
      </c>
      <c r="H181" s="21">
        <v>4963056465.2738571</v>
      </c>
      <c r="I181" s="21">
        <v>4912817417.7831907</v>
      </c>
      <c r="J181" s="21">
        <v>4562432041.0974512</v>
      </c>
      <c r="K181" s="21">
        <v>4412891833.3686543</v>
      </c>
      <c r="L181" s="22">
        <v>4060072443.5492082</v>
      </c>
      <c r="M181" s="23">
        <v>3860524918.1689835</v>
      </c>
      <c r="N181" s="24" t="s">
        <v>450</v>
      </c>
      <c r="O181" s="24" t="s">
        <v>450</v>
      </c>
      <c r="P181" s="24" t="s">
        <v>450</v>
      </c>
      <c r="Q181" s="24" t="s">
        <v>450</v>
      </c>
      <c r="R181" s="24" t="s">
        <v>450</v>
      </c>
      <c r="S181" s="24" t="s">
        <v>450</v>
      </c>
      <c r="T181" s="24" t="s">
        <v>450</v>
      </c>
      <c r="U181" s="24" t="s">
        <v>450</v>
      </c>
      <c r="V181" s="24" t="s">
        <v>450</v>
      </c>
      <c r="W181" s="24" t="s">
        <v>450</v>
      </c>
      <c r="X181" s="27" t="str">
        <f t="shared" si="32"/>
        <v/>
      </c>
      <c r="Y181" s="24" t="str">
        <f t="shared" si="33"/>
        <v/>
      </c>
      <c r="Z181" s="24" t="str">
        <f t="shared" si="34"/>
        <v/>
      </c>
      <c r="AA181" s="24" t="str">
        <f t="shared" si="35"/>
        <v/>
      </c>
      <c r="AB181" s="24" t="str">
        <f t="shared" si="36"/>
        <v/>
      </c>
      <c r="AC181" s="24" t="str">
        <f t="shared" si="37"/>
        <v/>
      </c>
      <c r="AD181" s="24" t="str">
        <f t="shared" si="38"/>
        <v/>
      </c>
      <c r="AE181" s="24" t="str">
        <f t="shared" si="39"/>
        <v/>
      </c>
      <c r="AF181" s="24" t="str">
        <f t="shared" si="40"/>
        <v/>
      </c>
      <c r="AG181" s="24" t="str">
        <f t="shared" si="41"/>
        <v/>
      </c>
      <c r="AH181" s="102" t="str">
        <f t="shared" si="42"/>
        <v/>
      </c>
      <c r="AI181" s="103" t="str">
        <f t="shared" si="43"/>
        <v/>
      </c>
    </row>
    <row r="182" spans="1:35" ht="20.100000000000001" customHeight="1" x14ac:dyDescent="0.25">
      <c r="A182" s="36" t="s">
        <v>358</v>
      </c>
      <c r="B182" s="11" t="s">
        <v>310</v>
      </c>
      <c r="C182" s="20">
        <v>420032121655.68842</v>
      </c>
      <c r="D182" s="21">
        <v>487816328342.30927</v>
      </c>
      <c r="E182" s="21">
        <v>513965650650.11908</v>
      </c>
      <c r="F182" s="21">
        <v>429657033107.7373</v>
      </c>
      <c r="G182" s="21">
        <v>488379327089.83698</v>
      </c>
      <c r="H182" s="21">
        <v>563113421113.42114</v>
      </c>
      <c r="I182" s="21">
        <v>543880647757.40405</v>
      </c>
      <c r="J182" s="21">
        <v>578742001487.57141</v>
      </c>
      <c r="K182" s="21">
        <v>571100683085.09888</v>
      </c>
      <c r="L182" s="22">
        <v>492618068568.57324</v>
      </c>
      <c r="M182" s="23">
        <v>508930528285.776</v>
      </c>
      <c r="N182" s="24">
        <v>31.741990000000001</v>
      </c>
      <c r="O182" s="24">
        <v>31.060099999999998</v>
      </c>
      <c r="P182" s="24">
        <v>31.085139999999999</v>
      </c>
      <c r="Q182" s="24">
        <v>33.399270000000001</v>
      </c>
      <c r="R182" s="24">
        <v>32.806849999999997</v>
      </c>
      <c r="S182" s="24">
        <v>32.074420000000003</v>
      </c>
      <c r="T182" s="24">
        <v>32.589149999999997</v>
      </c>
      <c r="U182" s="24">
        <v>33.329160000000002</v>
      </c>
      <c r="V182" s="24">
        <v>33.049210000000002</v>
      </c>
      <c r="W182" s="24" t="s">
        <v>450</v>
      </c>
      <c r="X182" s="27">
        <f t="shared" si="32"/>
        <v>0.31741990000000003</v>
      </c>
      <c r="Y182" s="24">
        <f t="shared" si="33"/>
        <v>0.31060099999999996</v>
      </c>
      <c r="Z182" s="24">
        <f t="shared" si="34"/>
        <v>0.3108514</v>
      </c>
      <c r="AA182" s="24">
        <f t="shared" si="35"/>
        <v>0.33399270000000003</v>
      </c>
      <c r="AB182" s="24">
        <f t="shared" si="36"/>
        <v>0.32806849999999999</v>
      </c>
      <c r="AC182" s="24">
        <f t="shared" si="37"/>
        <v>0.32074420000000003</v>
      </c>
      <c r="AD182" s="24">
        <f t="shared" si="38"/>
        <v>0.32589149999999995</v>
      </c>
      <c r="AE182" s="24">
        <f t="shared" si="39"/>
        <v>0.33329160000000002</v>
      </c>
      <c r="AF182" s="24">
        <f t="shared" si="40"/>
        <v>0.33049210000000001</v>
      </c>
      <c r="AG182" s="24" t="str">
        <f t="shared" si="41"/>
        <v/>
      </c>
      <c r="AH182" s="102">
        <f t="shared" si="42"/>
        <v>0.32348365555555553</v>
      </c>
      <c r="AI182" s="103">
        <f t="shared" si="43"/>
        <v>164630707713.70288</v>
      </c>
    </row>
    <row r="183" spans="1:35" ht="20.100000000000001" customHeight="1" x14ac:dyDescent="0.25">
      <c r="A183" s="36" t="s">
        <v>48</v>
      </c>
      <c r="B183" s="11" t="s">
        <v>168</v>
      </c>
      <c r="C183" s="20">
        <v>429195591242.62244</v>
      </c>
      <c r="D183" s="21">
        <v>477407802315.89471</v>
      </c>
      <c r="E183" s="21">
        <v>551546962699.65845</v>
      </c>
      <c r="F183" s="21">
        <v>539528229942.10089</v>
      </c>
      <c r="G183" s="21">
        <v>581211708792.78943</v>
      </c>
      <c r="H183" s="21">
        <v>696311671959.45947</v>
      </c>
      <c r="I183" s="21">
        <v>665408300271.74316</v>
      </c>
      <c r="J183" s="21">
        <v>684919206141.1283</v>
      </c>
      <c r="K183" s="21">
        <v>701037135966.04858</v>
      </c>
      <c r="L183" s="22">
        <v>664737543616.50049</v>
      </c>
      <c r="M183" s="23">
        <v>599130415294.79456</v>
      </c>
      <c r="N183" s="24">
        <v>16.839739999999999</v>
      </c>
      <c r="O183" s="24">
        <v>16.227979999999999</v>
      </c>
      <c r="P183" s="24">
        <v>15.75803</v>
      </c>
      <c r="Q183" s="24">
        <v>16.71039</v>
      </c>
      <c r="R183" s="24">
        <v>16.565529999999999</v>
      </c>
      <c r="S183" s="24">
        <v>16.494119999999999</v>
      </c>
      <c r="T183" s="24">
        <v>16.33306</v>
      </c>
      <c r="U183" s="24">
        <v>17.17277</v>
      </c>
      <c r="V183" s="24" t="s">
        <v>450</v>
      </c>
      <c r="W183" s="24" t="s">
        <v>450</v>
      </c>
      <c r="X183" s="27">
        <f t="shared" si="32"/>
        <v>0.1683974</v>
      </c>
      <c r="Y183" s="24">
        <f t="shared" si="33"/>
        <v>0.16227979999999997</v>
      </c>
      <c r="Z183" s="24">
        <f t="shared" si="34"/>
        <v>0.15758030000000001</v>
      </c>
      <c r="AA183" s="24">
        <f t="shared" si="35"/>
        <v>0.1671039</v>
      </c>
      <c r="AB183" s="24">
        <f t="shared" si="36"/>
        <v>0.16565529999999998</v>
      </c>
      <c r="AC183" s="24">
        <f t="shared" si="37"/>
        <v>0.16494119999999998</v>
      </c>
      <c r="AD183" s="24">
        <f t="shared" si="38"/>
        <v>0.16333059999999999</v>
      </c>
      <c r="AE183" s="24">
        <f t="shared" si="39"/>
        <v>0.17172770000000001</v>
      </c>
      <c r="AF183" s="24" t="str">
        <f t="shared" si="40"/>
        <v/>
      </c>
      <c r="AG183" s="24" t="str">
        <f t="shared" si="41"/>
        <v/>
      </c>
      <c r="AH183" s="102">
        <f t="shared" si="42"/>
        <v>0.16512702499999998</v>
      </c>
      <c r="AI183" s="103">
        <f t="shared" si="43"/>
        <v>98932623064.643906</v>
      </c>
    </row>
    <row r="184" spans="1:35" ht="20.100000000000001" customHeight="1" x14ac:dyDescent="0.25">
      <c r="A184" s="36" t="s">
        <v>127</v>
      </c>
      <c r="B184" s="11" t="s">
        <v>159</v>
      </c>
      <c r="C184" s="20">
        <v>2830228903.3349752</v>
      </c>
      <c r="D184" s="21">
        <v>3719515378.9177113</v>
      </c>
      <c r="E184" s="21">
        <v>5161298559.3424129</v>
      </c>
      <c r="F184" s="21">
        <v>4979471963.7922039</v>
      </c>
      <c r="G184" s="21">
        <v>5642221528.6707182</v>
      </c>
      <c r="H184" s="21">
        <v>6522755783.393034</v>
      </c>
      <c r="I184" s="21">
        <v>7633036366.0354519</v>
      </c>
      <c r="J184" s="21">
        <v>8506674782.7547131</v>
      </c>
      <c r="K184" s="21">
        <v>9236309138.0427742</v>
      </c>
      <c r="L184" s="22">
        <v>7853450374.0000973</v>
      </c>
      <c r="M184" s="23">
        <v>6208496277.8284092</v>
      </c>
      <c r="N184" s="24" t="s">
        <v>450</v>
      </c>
      <c r="O184" s="24" t="s">
        <v>450</v>
      </c>
      <c r="P184" s="24" t="s">
        <v>450</v>
      </c>
      <c r="Q184" s="24" t="s">
        <v>450</v>
      </c>
      <c r="R184" s="24" t="s">
        <v>450</v>
      </c>
      <c r="S184" s="24" t="s">
        <v>450</v>
      </c>
      <c r="T184" s="24" t="s">
        <v>450</v>
      </c>
      <c r="U184" s="24" t="s">
        <v>450</v>
      </c>
      <c r="V184" s="24" t="s">
        <v>450</v>
      </c>
      <c r="W184" s="24" t="s">
        <v>450</v>
      </c>
      <c r="X184" s="27" t="str">
        <f t="shared" si="32"/>
        <v/>
      </c>
      <c r="Y184" s="24" t="str">
        <f t="shared" si="33"/>
        <v/>
      </c>
      <c r="Z184" s="24" t="str">
        <f t="shared" si="34"/>
        <v/>
      </c>
      <c r="AA184" s="24" t="str">
        <f t="shared" si="35"/>
        <v/>
      </c>
      <c r="AB184" s="24" t="str">
        <f t="shared" si="36"/>
        <v/>
      </c>
      <c r="AC184" s="24" t="str">
        <f t="shared" si="37"/>
        <v/>
      </c>
      <c r="AD184" s="24" t="str">
        <f t="shared" si="38"/>
        <v/>
      </c>
      <c r="AE184" s="24" t="str">
        <f t="shared" si="39"/>
        <v/>
      </c>
      <c r="AF184" s="24" t="str">
        <f t="shared" si="40"/>
        <v/>
      </c>
      <c r="AG184" s="24" t="str">
        <f t="shared" si="41"/>
        <v/>
      </c>
      <c r="AH184" s="102" t="str">
        <f t="shared" si="42"/>
        <v/>
      </c>
      <c r="AI184" s="103" t="str">
        <f t="shared" si="43"/>
        <v/>
      </c>
    </row>
    <row r="185" spans="1:35" ht="20.100000000000001" customHeight="1" x14ac:dyDescent="0.25">
      <c r="A185" s="36" t="s">
        <v>149</v>
      </c>
      <c r="B185" s="11" t="s">
        <v>376</v>
      </c>
      <c r="C185" s="20">
        <v>18610460326.543652</v>
      </c>
      <c r="D185" s="21">
        <v>21501741757.484024</v>
      </c>
      <c r="E185" s="21">
        <v>27368386358.131016</v>
      </c>
      <c r="F185" s="21">
        <v>28573777052.45422</v>
      </c>
      <c r="G185" s="21">
        <v>31407908612.094296</v>
      </c>
      <c r="H185" s="21">
        <v>33878631649.415691</v>
      </c>
      <c r="I185" s="21">
        <v>39087748240.440292</v>
      </c>
      <c r="J185" s="21">
        <v>44333456244.744041</v>
      </c>
      <c r="K185" s="21">
        <v>48030400964.205345</v>
      </c>
      <c r="L185" s="22">
        <v>44895392076.511848</v>
      </c>
      <c r="M185" s="23">
        <v>33768790328.202442</v>
      </c>
      <c r="N185" s="24" t="s">
        <v>450</v>
      </c>
      <c r="O185" s="24" t="s">
        <v>450</v>
      </c>
      <c r="P185" s="24" t="s">
        <v>450</v>
      </c>
      <c r="Q185" s="24">
        <v>15.62457</v>
      </c>
      <c r="R185" s="24">
        <v>17.701519999999999</v>
      </c>
      <c r="S185" s="24">
        <v>16.56202</v>
      </c>
      <c r="T185" s="24">
        <v>17.642990000000001</v>
      </c>
      <c r="U185" s="24" t="s">
        <v>450</v>
      </c>
      <c r="V185" s="24" t="s">
        <v>450</v>
      </c>
      <c r="W185" s="24" t="s">
        <v>450</v>
      </c>
      <c r="X185" s="27" t="str">
        <f t="shared" si="32"/>
        <v/>
      </c>
      <c r="Y185" s="24" t="str">
        <f t="shared" si="33"/>
        <v/>
      </c>
      <c r="Z185" s="24" t="str">
        <f t="shared" si="34"/>
        <v/>
      </c>
      <c r="AA185" s="24">
        <f t="shared" si="35"/>
        <v>0.15624570000000002</v>
      </c>
      <c r="AB185" s="24">
        <f t="shared" si="36"/>
        <v>0.17701519999999998</v>
      </c>
      <c r="AC185" s="24">
        <f t="shared" si="37"/>
        <v>0.1656202</v>
      </c>
      <c r="AD185" s="24">
        <f t="shared" si="38"/>
        <v>0.1764299</v>
      </c>
      <c r="AE185" s="24" t="str">
        <f t="shared" si="39"/>
        <v/>
      </c>
      <c r="AF185" s="24" t="str">
        <f t="shared" si="40"/>
        <v/>
      </c>
      <c r="AG185" s="24" t="str">
        <f t="shared" si="41"/>
        <v/>
      </c>
      <c r="AH185" s="102">
        <f t="shared" si="42"/>
        <v>0.16882775</v>
      </c>
      <c r="AI185" s="103">
        <f t="shared" si="43"/>
        <v>5701108891.33218</v>
      </c>
    </row>
    <row r="186" spans="1:35" ht="20.100000000000001" customHeight="1" x14ac:dyDescent="0.25">
      <c r="A186" s="36" t="s">
        <v>429</v>
      </c>
      <c r="B186" s="11" t="s">
        <v>277</v>
      </c>
      <c r="C186" s="20">
        <v>221758486880.31259</v>
      </c>
      <c r="D186" s="21">
        <v>262942650543.77112</v>
      </c>
      <c r="E186" s="21">
        <v>291383081231.82031</v>
      </c>
      <c r="F186" s="21">
        <v>281574762729.75983</v>
      </c>
      <c r="G186" s="21">
        <v>340923571200.88873</v>
      </c>
      <c r="H186" s="21">
        <v>370608559050.49567</v>
      </c>
      <c r="I186" s="21">
        <v>397290682074.8252</v>
      </c>
      <c r="J186" s="21">
        <v>419888628523.07495</v>
      </c>
      <c r="K186" s="21">
        <v>404320038916.49585</v>
      </c>
      <c r="L186" s="22">
        <v>395281580952.88147</v>
      </c>
      <c r="M186" s="23">
        <v>338597204210.43256</v>
      </c>
      <c r="N186" s="24">
        <v>15.06488</v>
      </c>
      <c r="O186" s="24">
        <v>16.551130000000001</v>
      </c>
      <c r="P186" s="24">
        <v>17.05894</v>
      </c>
      <c r="Q186" s="24">
        <v>18.420680000000001</v>
      </c>
      <c r="R186" s="24">
        <v>17.420670000000001</v>
      </c>
      <c r="S186" s="24">
        <v>19.42849</v>
      </c>
      <c r="T186" s="24">
        <v>18.634160000000001</v>
      </c>
      <c r="U186" s="24">
        <v>19.09666</v>
      </c>
      <c r="V186" s="24">
        <v>19.453250000000001</v>
      </c>
      <c r="W186" s="24" t="s">
        <v>450</v>
      </c>
      <c r="X186" s="27">
        <f t="shared" si="32"/>
        <v>0.1506488</v>
      </c>
      <c r="Y186" s="24">
        <f t="shared" si="33"/>
        <v>0.1655113</v>
      </c>
      <c r="Z186" s="24">
        <f t="shared" si="34"/>
        <v>0.1705894</v>
      </c>
      <c r="AA186" s="24">
        <f t="shared" si="35"/>
        <v>0.1842068</v>
      </c>
      <c r="AB186" s="24">
        <f t="shared" si="36"/>
        <v>0.17420670000000002</v>
      </c>
      <c r="AC186" s="24">
        <f t="shared" si="37"/>
        <v>0.19428490000000001</v>
      </c>
      <c r="AD186" s="24">
        <f t="shared" si="38"/>
        <v>0.18634160000000002</v>
      </c>
      <c r="AE186" s="24">
        <f t="shared" si="39"/>
        <v>0.19096659999999999</v>
      </c>
      <c r="AF186" s="24">
        <f t="shared" si="40"/>
        <v>0.1945325</v>
      </c>
      <c r="AG186" s="24" t="str">
        <f t="shared" si="41"/>
        <v/>
      </c>
      <c r="AH186" s="102">
        <f t="shared" si="42"/>
        <v>0.17903206666666668</v>
      </c>
      <c r="AI186" s="103">
        <f t="shared" si="43"/>
        <v>60619757237.349113</v>
      </c>
    </row>
    <row r="187" spans="1:35" ht="20.100000000000001" customHeight="1" x14ac:dyDescent="0.25">
      <c r="A187" s="36" t="s">
        <v>21</v>
      </c>
      <c r="B187" s="11" t="s">
        <v>63</v>
      </c>
      <c r="C187" s="20">
        <v>463000000</v>
      </c>
      <c r="D187" s="21">
        <v>559000000</v>
      </c>
      <c r="E187" s="21">
        <v>694000000</v>
      </c>
      <c r="F187" s="21">
        <v>818000000</v>
      </c>
      <c r="G187" s="21">
        <v>934000000</v>
      </c>
      <c r="H187" s="21">
        <v>1138000000</v>
      </c>
      <c r="I187" s="21">
        <v>1295000000</v>
      </c>
      <c r="J187" s="21">
        <v>1319000000</v>
      </c>
      <c r="K187" s="21">
        <v>1371172832.7715302</v>
      </c>
      <c r="L187" s="22">
        <v>1412377919.1217501</v>
      </c>
      <c r="M187" s="23">
        <v>1000355075.189328</v>
      </c>
      <c r="N187" s="24" t="s">
        <v>450</v>
      </c>
      <c r="O187" s="24" t="s">
        <v>450</v>
      </c>
      <c r="P187" s="24" t="s">
        <v>450</v>
      </c>
      <c r="Q187" s="24" t="s">
        <v>450</v>
      </c>
      <c r="R187" s="24" t="s">
        <v>450</v>
      </c>
      <c r="S187" s="24" t="s">
        <v>450</v>
      </c>
      <c r="T187" s="24" t="s">
        <v>450</v>
      </c>
      <c r="U187" s="24" t="s">
        <v>450</v>
      </c>
      <c r="V187" s="24" t="s">
        <v>450</v>
      </c>
      <c r="W187" s="24" t="s">
        <v>450</v>
      </c>
      <c r="X187" s="27" t="str">
        <f t="shared" si="32"/>
        <v/>
      </c>
      <c r="Y187" s="24" t="str">
        <f t="shared" si="33"/>
        <v/>
      </c>
      <c r="Z187" s="24" t="str">
        <f t="shared" si="34"/>
        <v/>
      </c>
      <c r="AA187" s="24" t="str">
        <f t="shared" si="35"/>
        <v/>
      </c>
      <c r="AB187" s="24" t="str">
        <f t="shared" si="36"/>
        <v/>
      </c>
      <c r="AC187" s="24" t="str">
        <f t="shared" si="37"/>
        <v/>
      </c>
      <c r="AD187" s="24" t="str">
        <f t="shared" si="38"/>
        <v/>
      </c>
      <c r="AE187" s="24" t="str">
        <f t="shared" si="39"/>
        <v/>
      </c>
      <c r="AF187" s="24" t="str">
        <f t="shared" si="40"/>
        <v/>
      </c>
      <c r="AG187" s="24" t="str">
        <f t="shared" si="41"/>
        <v/>
      </c>
      <c r="AH187" s="102" t="str">
        <f t="shared" si="42"/>
        <v/>
      </c>
      <c r="AI187" s="103" t="str">
        <f t="shared" si="43"/>
        <v/>
      </c>
    </row>
    <row r="188" spans="1:35" ht="20.100000000000001" customHeight="1" x14ac:dyDescent="0.25">
      <c r="A188" s="36" t="s">
        <v>110</v>
      </c>
      <c r="B188" s="11" t="s">
        <v>237</v>
      </c>
      <c r="C188" s="20">
        <v>2202809251.3130388</v>
      </c>
      <c r="D188" s="21">
        <v>2523462557.3897467</v>
      </c>
      <c r="E188" s="21">
        <v>3163416242.0587702</v>
      </c>
      <c r="F188" s="21">
        <v>3163000528.8166981</v>
      </c>
      <c r="G188" s="21">
        <v>3172945644.5584998</v>
      </c>
      <c r="H188" s="21">
        <v>3756023159.9599972</v>
      </c>
      <c r="I188" s="21">
        <v>3866617462.6185365</v>
      </c>
      <c r="J188" s="21">
        <v>4081112865.355032</v>
      </c>
      <c r="K188" s="21">
        <v>4482535926.2967348</v>
      </c>
      <c r="L188" s="22">
        <v>4002723816.6572123</v>
      </c>
      <c r="M188" s="23">
        <v>3441464745.5024271</v>
      </c>
      <c r="N188" s="24">
        <v>17.34064</v>
      </c>
      <c r="O188" s="24">
        <v>17.32733</v>
      </c>
      <c r="P188" s="24">
        <v>13.84587</v>
      </c>
      <c r="Q188" s="24">
        <v>15.67666</v>
      </c>
      <c r="R188" s="24">
        <v>14.41902</v>
      </c>
      <c r="S188" s="24">
        <v>15.582789999999999</v>
      </c>
      <c r="T188" s="24">
        <v>18.21856</v>
      </c>
      <c r="U188" s="24">
        <v>22.76736</v>
      </c>
      <c r="V188" s="24" t="s">
        <v>450</v>
      </c>
      <c r="W188" s="24" t="s">
        <v>450</v>
      </c>
      <c r="X188" s="27">
        <f t="shared" si="32"/>
        <v>0.17340640000000002</v>
      </c>
      <c r="Y188" s="24">
        <f t="shared" si="33"/>
        <v>0.17327329999999999</v>
      </c>
      <c r="Z188" s="24">
        <f t="shared" si="34"/>
        <v>0.13845869999999999</v>
      </c>
      <c r="AA188" s="24">
        <f t="shared" si="35"/>
        <v>0.15676660000000001</v>
      </c>
      <c r="AB188" s="24">
        <f t="shared" si="36"/>
        <v>0.14419019999999999</v>
      </c>
      <c r="AC188" s="24">
        <f t="shared" si="37"/>
        <v>0.15582789999999999</v>
      </c>
      <c r="AD188" s="24">
        <f t="shared" si="38"/>
        <v>0.1821856</v>
      </c>
      <c r="AE188" s="24">
        <f t="shared" si="39"/>
        <v>0.2276736</v>
      </c>
      <c r="AF188" s="24" t="str">
        <f t="shared" si="40"/>
        <v/>
      </c>
      <c r="AG188" s="24" t="str">
        <f t="shared" si="41"/>
        <v/>
      </c>
      <c r="AH188" s="102">
        <f t="shared" si="42"/>
        <v>0.1689727875</v>
      </c>
      <c r="AI188" s="103">
        <f t="shared" si="43"/>
        <v>581513891.1305232</v>
      </c>
    </row>
    <row r="189" spans="1:35" ht="20.100000000000001" customHeight="1" x14ac:dyDescent="0.25">
      <c r="A189" s="36" t="s">
        <v>369</v>
      </c>
      <c r="B189" s="11" t="s">
        <v>311</v>
      </c>
      <c r="C189" s="20">
        <v>287983019.89239347</v>
      </c>
      <c r="D189" s="21">
        <v>299657872.03815514</v>
      </c>
      <c r="E189" s="21">
        <v>340041546.54036248</v>
      </c>
      <c r="F189" s="21">
        <v>321303416.07274514</v>
      </c>
      <c r="G189" s="21">
        <v>369816107.03043026</v>
      </c>
      <c r="H189" s="21">
        <v>441232909.19606709</v>
      </c>
      <c r="I189" s="21">
        <v>457244315.20790929</v>
      </c>
      <c r="J189" s="21">
        <v>432889959.43332684</v>
      </c>
      <c r="K189" s="21">
        <v>434386306.62629879</v>
      </c>
      <c r="L189" s="22" t="s">
        <v>450</v>
      </c>
      <c r="M189" s="23">
        <v>376061716.89307654</v>
      </c>
      <c r="N189" s="24" t="s">
        <v>450</v>
      </c>
      <c r="O189" s="24" t="s">
        <v>450</v>
      </c>
      <c r="P189" s="24" t="s">
        <v>450</v>
      </c>
      <c r="Q189" s="24" t="s">
        <v>450</v>
      </c>
      <c r="R189" s="24" t="s">
        <v>450</v>
      </c>
      <c r="S189" s="24" t="s">
        <v>450</v>
      </c>
      <c r="T189" s="24" t="s">
        <v>450</v>
      </c>
      <c r="U189" s="24" t="s">
        <v>450</v>
      </c>
      <c r="V189" s="24" t="s">
        <v>450</v>
      </c>
      <c r="W189" s="24" t="s">
        <v>450</v>
      </c>
      <c r="X189" s="27" t="str">
        <f t="shared" si="32"/>
        <v/>
      </c>
      <c r="Y189" s="24" t="str">
        <f t="shared" si="33"/>
        <v/>
      </c>
      <c r="Z189" s="24" t="str">
        <f t="shared" si="34"/>
        <v/>
      </c>
      <c r="AA189" s="24" t="str">
        <f t="shared" si="35"/>
        <v/>
      </c>
      <c r="AB189" s="24" t="str">
        <f t="shared" si="36"/>
        <v/>
      </c>
      <c r="AC189" s="24" t="str">
        <f t="shared" si="37"/>
        <v/>
      </c>
      <c r="AD189" s="24" t="str">
        <f t="shared" si="38"/>
        <v/>
      </c>
      <c r="AE189" s="24" t="str">
        <f t="shared" si="39"/>
        <v/>
      </c>
      <c r="AF189" s="24" t="str">
        <f t="shared" si="40"/>
        <v/>
      </c>
      <c r="AG189" s="24" t="str">
        <f t="shared" si="41"/>
        <v/>
      </c>
      <c r="AH189" s="102" t="str">
        <f t="shared" si="42"/>
        <v/>
      </c>
      <c r="AI189" s="103" t="str">
        <f t="shared" si="43"/>
        <v/>
      </c>
    </row>
    <row r="190" spans="1:35" ht="20.100000000000001" customHeight="1" x14ac:dyDescent="0.25">
      <c r="A190" s="36" t="s">
        <v>387</v>
      </c>
      <c r="B190" s="11" t="s">
        <v>40</v>
      </c>
      <c r="C190" s="20">
        <v>18369070082.721195</v>
      </c>
      <c r="D190" s="21">
        <v>21642304045.512009</v>
      </c>
      <c r="E190" s="21">
        <v>27870257894.234749</v>
      </c>
      <c r="F190" s="21">
        <v>19175196445.79361</v>
      </c>
      <c r="G190" s="21">
        <v>21037612736.255981</v>
      </c>
      <c r="H190" s="21">
        <v>24409826346.090836</v>
      </c>
      <c r="I190" s="21">
        <v>24580844842.602962</v>
      </c>
      <c r="J190" s="21">
        <v>27257411604.010803</v>
      </c>
      <c r="K190" s="21">
        <v>28874122633.574291</v>
      </c>
      <c r="L190" s="22">
        <v>27805745960.651051</v>
      </c>
      <c r="M190" s="23">
        <v>24102239259.144749</v>
      </c>
      <c r="N190" s="24">
        <v>29.505980000000001</v>
      </c>
      <c r="O190" s="24">
        <v>24.512370000000001</v>
      </c>
      <c r="P190" s="24">
        <v>26.43205</v>
      </c>
      <c r="Q190" s="24">
        <v>33.013860000000001</v>
      </c>
      <c r="R190" s="24">
        <v>32.332450000000001</v>
      </c>
      <c r="S190" s="24" t="s">
        <v>450</v>
      </c>
      <c r="T190" s="24" t="s">
        <v>450</v>
      </c>
      <c r="U190" s="24" t="s">
        <v>450</v>
      </c>
      <c r="V190" s="24" t="s">
        <v>450</v>
      </c>
      <c r="W190" s="24" t="s">
        <v>450</v>
      </c>
      <c r="X190" s="27">
        <f t="shared" si="32"/>
        <v>0.29505979999999998</v>
      </c>
      <c r="Y190" s="24">
        <f t="shared" si="33"/>
        <v>0.2451237</v>
      </c>
      <c r="Z190" s="24">
        <f t="shared" si="34"/>
        <v>0.26432050000000001</v>
      </c>
      <c r="AA190" s="24">
        <f t="shared" si="35"/>
        <v>0.3301386</v>
      </c>
      <c r="AB190" s="24">
        <f t="shared" si="36"/>
        <v>0.32332450000000001</v>
      </c>
      <c r="AC190" s="24" t="str">
        <f t="shared" si="37"/>
        <v/>
      </c>
      <c r="AD190" s="24" t="str">
        <f t="shared" si="38"/>
        <v/>
      </c>
      <c r="AE190" s="24" t="str">
        <f t="shared" si="39"/>
        <v/>
      </c>
      <c r="AF190" s="24" t="str">
        <f t="shared" si="40"/>
        <v/>
      </c>
      <c r="AG190" s="24" t="str">
        <f t="shared" si="41"/>
        <v/>
      </c>
      <c r="AH190" s="102">
        <f t="shared" si="42"/>
        <v>0.29159341999999999</v>
      </c>
      <c r="AI190" s="103">
        <f t="shared" si="43"/>
        <v>7028054375.2322836</v>
      </c>
    </row>
    <row r="191" spans="1:35" ht="20.100000000000001" customHeight="1" x14ac:dyDescent="0.25">
      <c r="A191" s="36" t="s">
        <v>434</v>
      </c>
      <c r="B191" s="11" t="s">
        <v>73</v>
      </c>
      <c r="C191" s="20">
        <v>34378437265.214119</v>
      </c>
      <c r="D191" s="21">
        <v>38908069299.203995</v>
      </c>
      <c r="E191" s="21">
        <v>44856586316.045784</v>
      </c>
      <c r="F191" s="21">
        <v>43454935940.161446</v>
      </c>
      <c r="G191" s="21">
        <v>44050929160.26268</v>
      </c>
      <c r="H191" s="21">
        <v>45810626509.447365</v>
      </c>
      <c r="I191" s="21">
        <v>45044176963.954155</v>
      </c>
      <c r="J191" s="21">
        <v>46255554871.668602</v>
      </c>
      <c r="K191" s="21">
        <v>47603227896.565948</v>
      </c>
      <c r="L191" s="22">
        <v>43015089722.675369</v>
      </c>
      <c r="M191" s="23">
        <v>43337763394.519943</v>
      </c>
      <c r="N191" s="24">
        <v>25.85117</v>
      </c>
      <c r="O191" s="24">
        <v>26.176169999999999</v>
      </c>
      <c r="P191" s="24">
        <v>27.327670000000001</v>
      </c>
      <c r="Q191" s="24">
        <v>27.884250000000002</v>
      </c>
      <c r="R191" s="24">
        <v>28.046690000000002</v>
      </c>
      <c r="S191" s="24">
        <v>34.565269999999998</v>
      </c>
      <c r="T191" s="24">
        <v>35.4634</v>
      </c>
      <c r="U191" s="24" t="s">
        <v>450</v>
      </c>
      <c r="V191" s="24" t="s">
        <v>450</v>
      </c>
      <c r="W191" s="24" t="s">
        <v>450</v>
      </c>
      <c r="X191" s="27">
        <f t="shared" si="32"/>
        <v>0.25851170000000001</v>
      </c>
      <c r="Y191" s="24">
        <f t="shared" si="33"/>
        <v>0.26176169999999999</v>
      </c>
      <c r="Z191" s="24">
        <f t="shared" si="34"/>
        <v>0.27327670000000004</v>
      </c>
      <c r="AA191" s="24">
        <f t="shared" si="35"/>
        <v>0.27884249999999999</v>
      </c>
      <c r="AB191" s="24">
        <f t="shared" si="36"/>
        <v>0.28046690000000002</v>
      </c>
      <c r="AC191" s="24">
        <f t="shared" si="37"/>
        <v>0.34565269999999998</v>
      </c>
      <c r="AD191" s="24">
        <f t="shared" si="38"/>
        <v>0.354634</v>
      </c>
      <c r="AE191" s="24" t="str">
        <f t="shared" si="39"/>
        <v/>
      </c>
      <c r="AF191" s="24" t="str">
        <f t="shared" si="40"/>
        <v/>
      </c>
      <c r="AG191" s="24" t="str">
        <f t="shared" si="41"/>
        <v/>
      </c>
      <c r="AH191" s="102">
        <f t="shared" si="42"/>
        <v>0.29330660000000003</v>
      </c>
      <c r="AI191" s="103">
        <f t="shared" si="43"/>
        <v>12711252032.851105</v>
      </c>
    </row>
    <row r="192" spans="1:35" ht="20.100000000000001" customHeight="1" x14ac:dyDescent="0.25">
      <c r="A192" s="36" t="s">
        <v>363</v>
      </c>
      <c r="B192" s="11" t="s">
        <v>270</v>
      </c>
      <c r="C192" s="20">
        <v>530900094644.73218</v>
      </c>
      <c r="D192" s="21">
        <v>647155131629.44202</v>
      </c>
      <c r="E192" s="21">
        <v>730337495197.84863</v>
      </c>
      <c r="F192" s="21">
        <v>614553921935.48389</v>
      </c>
      <c r="G192" s="21">
        <v>731168051636.94446</v>
      </c>
      <c r="H192" s="21">
        <v>774754155820.89539</v>
      </c>
      <c r="I192" s="21">
        <v>788863301224.94434</v>
      </c>
      <c r="J192" s="21">
        <v>823242587456.66565</v>
      </c>
      <c r="K192" s="21">
        <v>798797266164.03931</v>
      </c>
      <c r="L192" s="22">
        <v>718221078308.82361</v>
      </c>
      <c r="M192" s="23">
        <v>715799308401.98193</v>
      </c>
      <c r="N192" s="24" t="s">
        <v>450</v>
      </c>
      <c r="O192" s="24" t="s">
        <v>450</v>
      </c>
      <c r="P192" s="24">
        <v>31.270199999999999</v>
      </c>
      <c r="Q192" s="24">
        <v>37.714640000000003</v>
      </c>
      <c r="R192" s="24">
        <v>35.42521</v>
      </c>
      <c r="S192" s="24">
        <v>33.311210000000003</v>
      </c>
      <c r="T192" s="24">
        <v>33.592500000000001</v>
      </c>
      <c r="U192" s="24">
        <v>34.628450000000001</v>
      </c>
      <c r="V192" s="24">
        <v>34.961469999999998</v>
      </c>
      <c r="W192" s="24" t="s">
        <v>450</v>
      </c>
      <c r="X192" s="27" t="str">
        <f t="shared" si="32"/>
        <v/>
      </c>
      <c r="Y192" s="24" t="str">
        <f t="shared" si="33"/>
        <v/>
      </c>
      <c r="Z192" s="24">
        <f t="shared" si="34"/>
        <v>0.31270199999999998</v>
      </c>
      <c r="AA192" s="24">
        <f t="shared" si="35"/>
        <v>0.37714640000000005</v>
      </c>
      <c r="AB192" s="24">
        <f t="shared" si="36"/>
        <v>0.35425210000000001</v>
      </c>
      <c r="AC192" s="24">
        <f t="shared" si="37"/>
        <v>0.33311210000000002</v>
      </c>
      <c r="AD192" s="24">
        <f t="shared" si="38"/>
        <v>0.33592500000000003</v>
      </c>
      <c r="AE192" s="24">
        <f t="shared" si="39"/>
        <v>0.3462845</v>
      </c>
      <c r="AF192" s="24">
        <f t="shared" si="40"/>
        <v>0.3496147</v>
      </c>
      <c r="AG192" s="24" t="str">
        <f t="shared" si="41"/>
        <v/>
      </c>
      <c r="AH192" s="102">
        <f t="shared" si="42"/>
        <v>0.34414811428571429</v>
      </c>
      <c r="AI192" s="103">
        <f t="shared" si="43"/>
        <v>246340982193.56052</v>
      </c>
    </row>
    <row r="193" spans="1:35" ht="20.100000000000001" customHeight="1" x14ac:dyDescent="0.25">
      <c r="A193" s="36" t="s">
        <v>336</v>
      </c>
      <c r="B193" s="11" t="s">
        <v>28</v>
      </c>
      <c r="C193" s="20">
        <v>10277598152.424944</v>
      </c>
      <c r="D193" s="21">
        <v>12664165103.189493</v>
      </c>
      <c r="E193" s="21">
        <v>19271523178.807945</v>
      </c>
      <c r="F193" s="21">
        <v>20214385964.912281</v>
      </c>
      <c r="G193" s="21">
        <v>22583157894.736843</v>
      </c>
      <c r="H193" s="21">
        <v>29233333333.333332</v>
      </c>
      <c r="I193" s="21">
        <v>35164210526.315788</v>
      </c>
      <c r="J193" s="21">
        <v>39197543859.649124</v>
      </c>
      <c r="K193" s="21">
        <v>43485614035.087723</v>
      </c>
      <c r="L193" s="22">
        <v>37334232257.142853</v>
      </c>
      <c r="M193" s="23">
        <v>26942576430.560032</v>
      </c>
      <c r="N193" s="24" t="s">
        <v>450</v>
      </c>
      <c r="O193" s="24" t="s">
        <v>450</v>
      </c>
      <c r="P193" s="24" t="s">
        <v>450</v>
      </c>
      <c r="Q193" s="24" t="s">
        <v>450</v>
      </c>
      <c r="R193" s="24" t="s">
        <v>450</v>
      </c>
      <c r="S193" s="24" t="s">
        <v>450</v>
      </c>
      <c r="T193" s="24" t="s">
        <v>450</v>
      </c>
      <c r="U193" s="24" t="s">
        <v>450</v>
      </c>
      <c r="V193" s="24" t="s">
        <v>450</v>
      </c>
      <c r="W193" s="24" t="s">
        <v>450</v>
      </c>
      <c r="X193" s="27" t="str">
        <f t="shared" si="32"/>
        <v/>
      </c>
      <c r="Y193" s="24" t="str">
        <f t="shared" si="33"/>
        <v/>
      </c>
      <c r="Z193" s="24" t="str">
        <f t="shared" si="34"/>
        <v/>
      </c>
      <c r="AA193" s="24" t="str">
        <f t="shared" si="35"/>
        <v/>
      </c>
      <c r="AB193" s="24" t="str">
        <f t="shared" si="36"/>
        <v/>
      </c>
      <c r="AC193" s="24" t="str">
        <f t="shared" si="37"/>
        <v/>
      </c>
      <c r="AD193" s="24" t="str">
        <f t="shared" si="38"/>
        <v/>
      </c>
      <c r="AE193" s="24" t="str">
        <f t="shared" si="39"/>
        <v/>
      </c>
      <c r="AF193" s="24" t="str">
        <f t="shared" si="40"/>
        <v/>
      </c>
      <c r="AG193" s="24" t="str">
        <f t="shared" si="41"/>
        <v/>
      </c>
      <c r="AH193" s="102" t="str">
        <f t="shared" si="42"/>
        <v/>
      </c>
      <c r="AI193" s="103" t="str">
        <f t="shared" si="43"/>
        <v/>
      </c>
    </row>
    <row r="194" spans="1:35" ht="20.100000000000001" customHeight="1" x14ac:dyDescent="0.25">
      <c r="A194" s="36" t="s">
        <v>91</v>
      </c>
      <c r="B194" s="11" t="s">
        <v>432</v>
      </c>
      <c r="C194" s="20">
        <v>22902861.445783131</v>
      </c>
      <c r="D194" s="21">
        <v>27030374.027278051</v>
      </c>
      <c r="E194" s="21">
        <v>30290219.761784937</v>
      </c>
      <c r="F194" s="21">
        <v>27101076.275152083</v>
      </c>
      <c r="G194" s="21">
        <v>31823518.620436616</v>
      </c>
      <c r="H194" s="21">
        <v>39312016.50335224</v>
      </c>
      <c r="I194" s="21">
        <v>39875750.673017189</v>
      </c>
      <c r="J194" s="21">
        <v>38320765.11716453</v>
      </c>
      <c r="K194" s="21">
        <v>37859554.459705137</v>
      </c>
      <c r="L194" s="22" t="s">
        <v>450</v>
      </c>
      <c r="M194" s="23">
        <v>32724015.209297102</v>
      </c>
      <c r="N194" s="24" t="s">
        <v>450</v>
      </c>
      <c r="O194" s="24" t="s">
        <v>450</v>
      </c>
      <c r="P194" s="24" t="s">
        <v>450</v>
      </c>
      <c r="Q194" s="24" t="s">
        <v>450</v>
      </c>
      <c r="R194" s="24" t="s">
        <v>450</v>
      </c>
      <c r="S194" s="24" t="s">
        <v>450</v>
      </c>
      <c r="T194" s="24" t="s">
        <v>450</v>
      </c>
      <c r="U194" s="24" t="s">
        <v>450</v>
      </c>
      <c r="V194" s="24" t="s">
        <v>450</v>
      </c>
      <c r="W194" s="24" t="s">
        <v>450</v>
      </c>
      <c r="X194" s="27" t="str">
        <f t="shared" si="32"/>
        <v/>
      </c>
      <c r="Y194" s="24" t="str">
        <f t="shared" si="33"/>
        <v/>
      </c>
      <c r="Z194" s="24" t="str">
        <f t="shared" si="34"/>
        <v/>
      </c>
      <c r="AA194" s="24" t="str">
        <f t="shared" si="35"/>
        <v/>
      </c>
      <c r="AB194" s="24" t="str">
        <f t="shared" si="36"/>
        <v/>
      </c>
      <c r="AC194" s="24" t="str">
        <f t="shared" si="37"/>
        <v/>
      </c>
      <c r="AD194" s="24" t="str">
        <f t="shared" si="38"/>
        <v/>
      </c>
      <c r="AE194" s="24" t="str">
        <f t="shared" si="39"/>
        <v/>
      </c>
      <c r="AF194" s="24" t="str">
        <f t="shared" si="40"/>
        <v/>
      </c>
      <c r="AG194" s="24" t="str">
        <f t="shared" si="41"/>
        <v/>
      </c>
      <c r="AH194" s="102" t="str">
        <f t="shared" si="42"/>
        <v/>
      </c>
      <c r="AI194" s="103" t="str">
        <f t="shared" si="43"/>
        <v/>
      </c>
    </row>
    <row r="195" spans="1:35" ht="20.100000000000001" customHeight="1" x14ac:dyDescent="0.25">
      <c r="A195" s="36" t="s">
        <v>205</v>
      </c>
      <c r="B195" s="11" t="s">
        <v>329</v>
      </c>
      <c r="C195" s="20">
        <v>9942597779.9926548</v>
      </c>
      <c r="D195" s="21">
        <v>12292813603.232693</v>
      </c>
      <c r="E195" s="21">
        <v>14239026629.639013</v>
      </c>
      <c r="F195" s="21">
        <v>17878178830.722725</v>
      </c>
      <c r="G195" s="21">
        <v>20181796802.857437</v>
      </c>
      <c r="H195" s="21">
        <v>20262889523.957592</v>
      </c>
      <c r="I195" s="21">
        <v>23236898742.131531</v>
      </c>
      <c r="J195" s="21">
        <v>24662957836.493954</v>
      </c>
      <c r="K195" s="21">
        <v>26998477707.096352</v>
      </c>
      <c r="L195" s="22">
        <v>26369242278.163654</v>
      </c>
      <c r="M195" s="23">
        <v>19606487973.428761</v>
      </c>
      <c r="N195" s="24">
        <v>16.58408</v>
      </c>
      <c r="O195" s="24">
        <v>16.4618</v>
      </c>
      <c r="P195" s="24">
        <v>15.34784</v>
      </c>
      <c r="Q195" s="24">
        <v>12.096120000000001</v>
      </c>
      <c r="R195" s="24">
        <v>13.90652</v>
      </c>
      <c r="S195" s="24">
        <v>15.737360000000001</v>
      </c>
      <c r="T195" s="24">
        <v>12.0783</v>
      </c>
      <c r="U195" s="24" t="s">
        <v>450</v>
      </c>
      <c r="V195" s="24" t="s">
        <v>450</v>
      </c>
      <c r="W195" s="24" t="s">
        <v>450</v>
      </c>
      <c r="X195" s="27">
        <f t="shared" si="32"/>
        <v>0.16584080000000001</v>
      </c>
      <c r="Y195" s="24">
        <f t="shared" si="33"/>
        <v>0.16461800000000001</v>
      </c>
      <c r="Z195" s="24">
        <f t="shared" si="34"/>
        <v>0.15347839999999999</v>
      </c>
      <c r="AA195" s="24">
        <f t="shared" si="35"/>
        <v>0.1209612</v>
      </c>
      <c r="AB195" s="24">
        <f t="shared" si="36"/>
        <v>0.1390652</v>
      </c>
      <c r="AC195" s="24">
        <f t="shared" si="37"/>
        <v>0.1573736</v>
      </c>
      <c r="AD195" s="24">
        <f t="shared" si="38"/>
        <v>0.120783</v>
      </c>
      <c r="AE195" s="24" t="str">
        <f t="shared" si="39"/>
        <v/>
      </c>
      <c r="AF195" s="24" t="str">
        <f t="shared" si="40"/>
        <v/>
      </c>
      <c r="AG195" s="24" t="str">
        <f t="shared" si="41"/>
        <v/>
      </c>
      <c r="AH195" s="102">
        <f t="shared" si="42"/>
        <v>0.14601717142857143</v>
      </c>
      <c r="AI195" s="103">
        <f t="shared" si="43"/>
        <v>2862883915.5283713</v>
      </c>
    </row>
    <row r="196" spans="1:35" ht="20.100000000000001" customHeight="1" x14ac:dyDescent="0.25">
      <c r="A196" s="36" t="s">
        <v>130</v>
      </c>
      <c r="B196" s="11" t="s">
        <v>271</v>
      </c>
      <c r="C196" s="20">
        <v>107753069306.93069</v>
      </c>
      <c r="D196" s="21">
        <v>142719009900.99011</v>
      </c>
      <c r="E196" s="21">
        <v>179992405832.32077</v>
      </c>
      <c r="F196" s="21">
        <v>117227769791.55971</v>
      </c>
      <c r="G196" s="21">
        <v>136419300367.9621</v>
      </c>
      <c r="H196" s="21">
        <v>163159671670.26456</v>
      </c>
      <c r="I196" s="21">
        <v>175781379051.43286</v>
      </c>
      <c r="J196" s="21">
        <v>181334417615.41348</v>
      </c>
      <c r="K196" s="21">
        <v>131805126738.28734</v>
      </c>
      <c r="L196" s="22">
        <v>90615023323.73526</v>
      </c>
      <c r="M196" s="23">
        <v>142680717359.88971</v>
      </c>
      <c r="N196" s="24">
        <v>36.794049999999999</v>
      </c>
      <c r="O196" s="24">
        <v>34.952010000000001</v>
      </c>
      <c r="P196" s="24">
        <v>37.313459999999999</v>
      </c>
      <c r="Q196" s="24">
        <v>40.70926</v>
      </c>
      <c r="R196" s="24">
        <v>40.932600000000001</v>
      </c>
      <c r="S196" s="24">
        <v>38.27158</v>
      </c>
      <c r="T196" s="24">
        <v>41.069989999999997</v>
      </c>
      <c r="U196" s="24" t="s">
        <v>450</v>
      </c>
      <c r="V196" s="24" t="s">
        <v>450</v>
      </c>
      <c r="W196" s="24" t="s">
        <v>450</v>
      </c>
      <c r="X196" s="27">
        <f t="shared" si="32"/>
        <v>0.3679405</v>
      </c>
      <c r="Y196" s="24">
        <f t="shared" si="33"/>
        <v>0.3495201</v>
      </c>
      <c r="Z196" s="24">
        <f t="shared" si="34"/>
        <v>0.37313459999999998</v>
      </c>
      <c r="AA196" s="24">
        <f t="shared" si="35"/>
        <v>0.40709260000000003</v>
      </c>
      <c r="AB196" s="24">
        <f t="shared" si="36"/>
        <v>0.40932600000000002</v>
      </c>
      <c r="AC196" s="24">
        <f t="shared" si="37"/>
        <v>0.38271579999999999</v>
      </c>
      <c r="AD196" s="24">
        <f t="shared" si="38"/>
        <v>0.41069989999999995</v>
      </c>
      <c r="AE196" s="24" t="str">
        <f t="shared" si="39"/>
        <v/>
      </c>
      <c r="AF196" s="24" t="str">
        <f t="shared" si="40"/>
        <v/>
      </c>
      <c r="AG196" s="24" t="str">
        <f t="shared" si="41"/>
        <v/>
      </c>
      <c r="AH196" s="102">
        <f t="shared" si="42"/>
        <v>0.38577564285714289</v>
      </c>
      <c r="AI196" s="103">
        <f t="shared" si="43"/>
        <v>55042745462.829758</v>
      </c>
    </row>
    <row r="197" spans="1:35" ht="20.100000000000001" customHeight="1" x14ac:dyDescent="0.25">
      <c r="A197" s="36" t="s">
        <v>33</v>
      </c>
      <c r="B197" s="11" t="s">
        <v>187</v>
      </c>
      <c r="C197" s="20">
        <v>222105922396.1879</v>
      </c>
      <c r="D197" s="21">
        <v>257916133424.09802</v>
      </c>
      <c r="E197" s="21">
        <v>315474615738.59772</v>
      </c>
      <c r="F197" s="21">
        <v>253547358747.4473</v>
      </c>
      <c r="G197" s="21">
        <v>286049336038.12115</v>
      </c>
      <c r="H197" s="21">
        <v>348526072157.9306</v>
      </c>
      <c r="I197" s="21">
        <v>373429543907.42004</v>
      </c>
      <c r="J197" s="21">
        <v>387192103471.74951</v>
      </c>
      <c r="K197" s="21">
        <v>399451327433.62836</v>
      </c>
      <c r="L197" s="22">
        <v>370292716133.42413</v>
      </c>
      <c r="M197" s="23">
        <v>321398512944.86047</v>
      </c>
      <c r="N197" s="24" t="s">
        <v>450</v>
      </c>
      <c r="O197" s="24" t="s">
        <v>450</v>
      </c>
      <c r="P197" s="24" t="s">
        <v>450</v>
      </c>
      <c r="Q197" s="24" t="s">
        <v>450</v>
      </c>
      <c r="R197" s="24" t="s">
        <v>450</v>
      </c>
      <c r="S197" s="24">
        <v>4.1508310000000002</v>
      </c>
      <c r="T197" s="24">
        <v>4.2616170000000002</v>
      </c>
      <c r="U197" s="24">
        <v>4.0412619999999997</v>
      </c>
      <c r="V197" s="24">
        <v>3.9312239999999998</v>
      </c>
      <c r="W197" s="24" t="s">
        <v>450</v>
      </c>
      <c r="X197" s="27" t="str">
        <f t="shared" si="32"/>
        <v/>
      </c>
      <c r="Y197" s="24" t="str">
        <f t="shared" si="33"/>
        <v/>
      </c>
      <c r="Z197" s="24" t="str">
        <f t="shared" si="34"/>
        <v/>
      </c>
      <c r="AA197" s="24" t="str">
        <f t="shared" si="35"/>
        <v/>
      </c>
      <c r="AB197" s="24" t="str">
        <f t="shared" si="36"/>
        <v/>
      </c>
      <c r="AC197" s="24">
        <f t="shared" si="37"/>
        <v>4.150831E-2</v>
      </c>
      <c r="AD197" s="24">
        <f t="shared" si="38"/>
        <v>4.2616170000000002E-2</v>
      </c>
      <c r="AE197" s="24">
        <f t="shared" si="39"/>
        <v>4.0412619999999996E-2</v>
      </c>
      <c r="AF197" s="24">
        <f t="shared" si="40"/>
        <v>3.9312239999999998E-2</v>
      </c>
      <c r="AG197" s="24" t="str">
        <f t="shared" si="41"/>
        <v/>
      </c>
      <c r="AH197" s="102">
        <f t="shared" si="42"/>
        <v>4.0962335000000002E-2</v>
      </c>
      <c r="AI197" s="103">
        <f t="shared" si="43"/>
        <v>13165233555.749212</v>
      </c>
    </row>
    <row r="198" spans="1:35" ht="20.100000000000001" customHeight="1" x14ac:dyDescent="0.25">
      <c r="A198" s="36" t="s">
        <v>211</v>
      </c>
      <c r="B198" s="11" t="s">
        <v>199</v>
      </c>
      <c r="C198" s="20">
        <v>2588077276908.9238</v>
      </c>
      <c r="D198" s="21">
        <v>2969733893557.4229</v>
      </c>
      <c r="E198" s="21">
        <v>2793376838235.2939</v>
      </c>
      <c r="F198" s="21">
        <v>2314577036921.6387</v>
      </c>
      <c r="G198" s="21">
        <v>2403504326328.8008</v>
      </c>
      <c r="H198" s="21">
        <v>2594904662714.3086</v>
      </c>
      <c r="I198" s="21">
        <v>2630472981169.645</v>
      </c>
      <c r="J198" s="21">
        <v>2712296271989.9941</v>
      </c>
      <c r="K198" s="21">
        <v>2990201431078.2349</v>
      </c>
      <c r="L198" s="22">
        <v>2848755449421.3389</v>
      </c>
      <c r="M198" s="23">
        <v>2684590016832.5605</v>
      </c>
      <c r="N198" s="24">
        <v>38.539189999999998</v>
      </c>
      <c r="O198" s="24">
        <v>38.461120000000001</v>
      </c>
      <c r="P198" s="24">
        <v>41.580300000000001</v>
      </c>
      <c r="Q198" s="24">
        <v>44.185369999999999</v>
      </c>
      <c r="R198" s="24">
        <v>43.950620000000001</v>
      </c>
      <c r="S198" s="24">
        <v>42.40213</v>
      </c>
      <c r="T198" s="24">
        <v>43.127339999999997</v>
      </c>
      <c r="U198" s="24">
        <v>40.770130000000002</v>
      </c>
      <c r="V198" s="24">
        <v>39.84308</v>
      </c>
      <c r="W198" s="24" t="s">
        <v>450</v>
      </c>
      <c r="X198" s="27">
        <f t="shared" si="32"/>
        <v>0.38539189999999995</v>
      </c>
      <c r="Y198" s="24">
        <f t="shared" si="33"/>
        <v>0.38461119999999999</v>
      </c>
      <c r="Z198" s="24">
        <f t="shared" si="34"/>
        <v>0.41580300000000003</v>
      </c>
      <c r="AA198" s="24">
        <f t="shared" si="35"/>
        <v>0.44185370000000002</v>
      </c>
      <c r="AB198" s="24">
        <f t="shared" si="36"/>
        <v>0.43950620000000001</v>
      </c>
      <c r="AC198" s="24">
        <f t="shared" si="37"/>
        <v>0.42402129999999999</v>
      </c>
      <c r="AD198" s="24">
        <f t="shared" si="38"/>
        <v>0.43127339999999997</v>
      </c>
      <c r="AE198" s="24">
        <f t="shared" si="39"/>
        <v>0.40770130000000004</v>
      </c>
      <c r="AF198" s="24">
        <f t="shared" si="40"/>
        <v>0.39843080000000003</v>
      </c>
      <c r="AG198" s="24" t="str">
        <f t="shared" si="41"/>
        <v/>
      </c>
      <c r="AH198" s="102">
        <f t="shared" si="42"/>
        <v>0.41428808888888885</v>
      </c>
      <c r="AI198" s="103">
        <f t="shared" si="43"/>
        <v>1112193667523.7515</v>
      </c>
    </row>
    <row r="199" spans="1:35" ht="20.100000000000001" customHeight="1" x14ac:dyDescent="0.25">
      <c r="A199" s="36" t="s">
        <v>217</v>
      </c>
      <c r="B199" s="11" t="s">
        <v>37</v>
      </c>
      <c r="C199" s="20">
        <v>13855888000000</v>
      </c>
      <c r="D199" s="21">
        <v>14477635000000</v>
      </c>
      <c r="E199" s="21">
        <v>14718582000000</v>
      </c>
      <c r="F199" s="21">
        <v>14418739000000</v>
      </c>
      <c r="G199" s="21">
        <v>14964372000000</v>
      </c>
      <c r="H199" s="21">
        <v>15517926000000</v>
      </c>
      <c r="I199" s="21">
        <v>16155255000000</v>
      </c>
      <c r="J199" s="21">
        <v>16663160000000</v>
      </c>
      <c r="K199" s="21">
        <v>17348071500000</v>
      </c>
      <c r="L199" s="22">
        <v>17946996000000</v>
      </c>
      <c r="M199" s="23">
        <v>15606662450000</v>
      </c>
      <c r="N199" s="24">
        <v>20.52976</v>
      </c>
      <c r="O199" s="24">
        <v>20.85472</v>
      </c>
      <c r="P199" s="24">
        <v>22.882190000000001</v>
      </c>
      <c r="Q199" s="24">
        <v>25.67783</v>
      </c>
      <c r="R199" s="24">
        <v>26.225449999999999</v>
      </c>
      <c r="S199" s="24">
        <v>25.506139999999998</v>
      </c>
      <c r="T199" s="24">
        <v>24.124500000000001</v>
      </c>
      <c r="U199" s="24">
        <v>23.223690000000001</v>
      </c>
      <c r="V199" s="24">
        <v>22.96913</v>
      </c>
      <c r="W199" s="24" t="s">
        <v>450</v>
      </c>
      <c r="X199" s="27">
        <f t="shared" si="32"/>
        <v>0.2052976</v>
      </c>
      <c r="Y199" s="24">
        <f t="shared" si="33"/>
        <v>0.20854720000000002</v>
      </c>
      <c r="Z199" s="24">
        <f t="shared" si="34"/>
        <v>0.22882190000000002</v>
      </c>
      <c r="AA199" s="24">
        <f t="shared" si="35"/>
        <v>0.25677830000000001</v>
      </c>
      <c r="AB199" s="24">
        <f t="shared" si="36"/>
        <v>0.2622545</v>
      </c>
      <c r="AC199" s="24">
        <f t="shared" si="37"/>
        <v>0.25506139999999999</v>
      </c>
      <c r="AD199" s="24">
        <f t="shared" si="38"/>
        <v>0.24124500000000001</v>
      </c>
      <c r="AE199" s="24">
        <f t="shared" si="39"/>
        <v>0.23223690000000002</v>
      </c>
      <c r="AF199" s="24">
        <f t="shared" si="40"/>
        <v>0.22969129999999999</v>
      </c>
      <c r="AG199" s="24" t="str">
        <f t="shared" si="41"/>
        <v/>
      </c>
      <c r="AH199" s="102">
        <f t="shared" si="42"/>
        <v>0.23554823333333333</v>
      </c>
      <c r="AI199" s="103">
        <f t="shared" si="43"/>
        <v>3676121768327.1714</v>
      </c>
    </row>
    <row r="200" spans="1:35" ht="20.100000000000001" customHeight="1" x14ac:dyDescent="0.25">
      <c r="A200" s="36" t="s">
        <v>134</v>
      </c>
      <c r="B200" s="11" t="s">
        <v>160</v>
      </c>
      <c r="C200" s="20">
        <v>19579457966.053818</v>
      </c>
      <c r="D200" s="21">
        <v>23410572633.288189</v>
      </c>
      <c r="E200" s="21">
        <v>30366213118.407585</v>
      </c>
      <c r="F200" s="21">
        <v>31660911278.562656</v>
      </c>
      <c r="G200" s="21">
        <v>40284682481.391785</v>
      </c>
      <c r="H200" s="21">
        <v>47962439302.665756</v>
      </c>
      <c r="I200" s="21">
        <v>51265399742.69529</v>
      </c>
      <c r="J200" s="21">
        <v>57531233351.208893</v>
      </c>
      <c r="K200" s="21">
        <v>57235766827.037643</v>
      </c>
      <c r="L200" s="22">
        <v>53442697567.884377</v>
      </c>
      <c r="M200" s="23">
        <v>41273937426.919601</v>
      </c>
      <c r="N200" s="24">
        <v>26.86393</v>
      </c>
      <c r="O200" s="24">
        <v>26.49278</v>
      </c>
      <c r="P200" s="24">
        <v>25.603020000000001</v>
      </c>
      <c r="Q200" s="24">
        <v>29.13317</v>
      </c>
      <c r="R200" s="24">
        <v>29.42013</v>
      </c>
      <c r="S200" s="24">
        <v>29.120609999999999</v>
      </c>
      <c r="T200" s="24">
        <v>30.54392</v>
      </c>
      <c r="U200" s="24" t="s">
        <v>450</v>
      </c>
      <c r="V200" s="24" t="s">
        <v>450</v>
      </c>
      <c r="W200" s="24" t="s">
        <v>450</v>
      </c>
      <c r="X200" s="27">
        <f t="shared" si="32"/>
        <v>0.26863930000000003</v>
      </c>
      <c r="Y200" s="24">
        <f t="shared" si="33"/>
        <v>0.26492779999999999</v>
      </c>
      <c r="Z200" s="24">
        <f t="shared" si="34"/>
        <v>0.25603019999999999</v>
      </c>
      <c r="AA200" s="24">
        <f t="shared" si="35"/>
        <v>0.29133169999999997</v>
      </c>
      <c r="AB200" s="24">
        <f t="shared" si="36"/>
        <v>0.2942013</v>
      </c>
      <c r="AC200" s="24">
        <f t="shared" si="37"/>
        <v>0.29120609999999997</v>
      </c>
      <c r="AD200" s="24">
        <f t="shared" si="38"/>
        <v>0.30543920000000002</v>
      </c>
      <c r="AE200" s="24" t="str">
        <f t="shared" si="39"/>
        <v/>
      </c>
      <c r="AF200" s="24" t="str">
        <f t="shared" si="40"/>
        <v/>
      </c>
      <c r="AG200" s="24" t="str">
        <f t="shared" si="41"/>
        <v/>
      </c>
      <c r="AH200" s="102">
        <f t="shared" si="42"/>
        <v>0.28168222857142855</v>
      </c>
      <c r="AI200" s="103">
        <f t="shared" si="43"/>
        <v>11626134676.332407</v>
      </c>
    </row>
    <row r="201" spans="1:35" ht="20.100000000000001" customHeight="1" x14ac:dyDescent="0.25">
      <c r="A201" s="36" t="s">
        <v>173</v>
      </c>
      <c r="B201" s="11" t="s">
        <v>256</v>
      </c>
      <c r="C201" s="20">
        <v>17030896203.196272</v>
      </c>
      <c r="D201" s="21">
        <v>22311393927.881721</v>
      </c>
      <c r="E201" s="21">
        <v>27934030937.215652</v>
      </c>
      <c r="F201" s="21">
        <v>32816828372.975262</v>
      </c>
      <c r="G201" s="21">
        <v>39332770928.942551</v>
      </c>
      <c r="H201" s="21">
        <v>45324319955.38839</v>
      </c>
      <c r="I201" s="21">
        <v>51183443224.993912</v>
      </c>
      <c r="J201" s="21">
        <v>56795656324.582336</v>
      </c>
      <c r="K201" s="21">
        <v>63132848445.013321</v>
      </c>
      <c r="L201" s="22">
        <v>66732801392.661751</v>
      </c>
      <c r="M201" s="23">
        <v>42259498971.28511</v>
      </c>
      <c r="N201" s="24" t="s">
        <v>450</v>
      </c>
      <c r="O201" s="24" t="s">
        <v>450</v>
      </c>
      <c r="P201" s="24" t="s">
        <v>450</v>
      </c>
      <c r="Q201" s="24" t="s">
        <v>450</v>
      </c>
      <c r="R201" s="24" t="s">
        <v>450</v>
      </c>
      <c r="S201" s="24" t="s">
        <v>450</v>
      </c>
      <c r="T201" s="24" t="s">
        <v>450</v>
      </c>
      <c r="U201" s="24" t="s">
        <v>450</v>
      </c>
      <c r="V201" s="24" t="s">
        <v>450</v>
      </c>
      <c r="W201" s="24" t="s">
        <v>450</v>
      </c>
      <c r="X201" s="27" t="str">
        <f t="shared" si="32"/>
        <v/>
      </c>
      <c r="Y201" s="24" t="str">
        <f t="shared" si="33"/>
        <v/>
      </c>
      <c r="Z201" s="24" t="str">
        <f t="shared" si="34"/>
        <v/>
      </c>
      <c r="AA201" s="24" t="str">
        <f t="shared" si="35"/>
        <v/>
      </c>
      <c r="AB201" s="24" t="str">
        <f t="shared" si="36"/>
        <v/>
      </c>
      <c r="AC201" s="24" t="str">
        <f t="shared" si="37"/>
        <v/>
      </c>
      <c r="AD201" s="24" t="str">
        <f t="shared" si="38"/>
        <v/>
      </c>
      <c r="AE201" s="24" t="str">
        <f t="shared" si="39"/>
        <v/>
      </c>
      <c r="AF201" s="24" t="str">
        <f t="shared" si="40"/>
        <v/>
      </c>
      <c r="AG201" s="24" t="str">
        <f t="shared" si="41"/>
        <v/>
      </c>
      <c r="AH201" s="102" t="str">
        <f t="shared" si="42"/>
        <v/>
      </c>
      <c r="AI201" s="103" t="str">
        <f t="shared" si="43"/>
        <v/>
      </c>
    </row>
    <row r="202" spans="1:35" ht="20.100000000000001" customHeight="1" x14ac:dyDescent="0.25">
      <c r="A202" s="36" t="s">
        <v>379</v>
      </c>
      <c r="B202" s="11" t="s">
        <v>349</v>
      </c>
      <c r="C202" s="20">
        <v>439376794.09404129</v>
      </c>
      <c r="D202" s="21">
        <v>526428309.94508845</v>
      </c>
      <c r="E202" s="21">
        <v>607958616.14341462</v>
      </c>
      <c r="F202" s="21">
        <v>610066628.69305837</v>
      </c>
      <c r="G202" s="21">
        <v>700804286.22435391</v>
      </c>
      <c r="H202" s="21">
        <v>792149700.67911637</v>
      </c>
      <c r="I202" s="21">
        <v>781702874.10605848</v>
      </c>
      <c r="J202" s="21">
        <v>801787555.86112058</v>
      </c>
      <c r="K202" s="21">
        <v>814954586.8172996</v>
      </c>
      <c r="L202" s="22" t="s">
        <v>450</v>
      </c>
      <c r="M202" s="23">
        <v>675025483.61817229</v>
      </c>
      <c r="N202" s="24" t="s">
        <v>450</v>
      </c>
      <c r="O202" s="24" t="s">
        <v>450</v>
      </c>
      <c r="P202" s="24" t="s">
        <v>450</v>
      </c>
      <c r="Q202" s="24">
        <v>20.381150000000002</v>
      </c>
      <c r="R202" s="24">
        <v>22.24776</v>
      </c>
      <c r="S202" s="24">
        <v>22.031939999999999</v>
      </c>
      <c r="T202" s="24" t="s">
        <v>450</v>
      </c>
      <c r="U202" s="24" t="s">
        <v>450</v>
      </c>
      <c r="V202" s="24" t="s">
        <v>450</v>
      </c>
      <c r="W202" s="24" t="s">
        <v>450</v>
      </c>
      <c r="X202" s="27" t="str">
        <f t="shared" si="32"/>
        <v/>
      </c>
      <c r="Y202" s="24" t="str">
        <f t="shared" si="33"/>
        <v/>
      </c>
      <c r="Z202" s="24" t="str">
        <f t="shared" si="34"/>
        <v/>
      </c>
      <c r="AA202" s="24">
        <f t="shared" si="35"/>
        <v>0.20381150000000001</v>
      </c>
      <c r="AB202" s="24">
        <f t="shared" si="36"/>
        <v>0.2224776</v>
      </c>
      <c r="AC202" s="24">
        <f t="shared" si="37"/>
        <v>0.2203194</v>
      </c>
      <c r="AD202" s="24" t="str">
        <f t="shared" si="38"/>
        <v/>
      </c>
      <c r="AE202" s="24" t="str">
        <f t="shared" si="39"/>
        <v/>
      </c>
      <c r="AF202" s="24" t="str">
        <f t="shared" si="40"/>
        <v/>
      </c>
      <c r="AG202" s="24" t="str">
        <f t="shared" si="41"/>
        <v/>
      </c>
      <c r="AH202" s="102">
        <f t="shared" si="42"/>
        <v>0.21553616666666664</v>
      </c>
      <c r="AI202" s="103">
        <f t="shared" si="43"/>
        <v>145492405.14137363</v>
      </c>
    </row>
    <row r="203" spans="1:35" ht="20.100000000000001" customHeight="1" x14ac:dyDescent="0.25">
      <c r="A203" s="36" t="s">
        <v>278</v>
      </c>
      <c r="B203" s="11" t="s">
        <v>292</v>
      </c>
      <c r="C203" s="20">
        <v>183477522123.89383</v>
      </c>
      <c r="D203" s="21">
        <v>230364229156.96323</v>
      </c>
      <c r="E203" s="21">
        <v>315600203539.823</v>
      </c>
      <c r="F203" s="21">
        <v>329418979506.2879</v>
      </c>
      <c r="G203" s="21">
        <v>393801459277.33234</v>
      </c>
      <c r="H203" s="21">
        <v>316482190800.36377</v>
      </c>
      <c r="I203" s="21">
        <v>381286237847.66748</v>
      </c>
      <c r="J203" s="21">
        <v>371336634589.94708</v>
      </c>
      <c r="K203" s="21" t="s">
        <v>450</v>
      </c>
      <c r="L203" s="22" t="s">
        <v>450</v>
      </c>
      <c r="M203" s="23">
        <v>315220932105.28485</v>
      </c>
      <c r="N203" s="24" t="s">
        <v>450</v>
      </c>
      <c r="O203" s="24" t="s">
        <v>450</v>
      </c>
      <c r="P203" s="24" t="s">
        <v>450</v>
      </c>
      <c r="Q203" s="24" t="s">
        <v>450</v>
      </c>
      <c r="R203" s="24" t="s">
        <v>450</v>
      </c>
      <c r="S203" s="24" t="s">
        <v>450</v>
      </c>
      <c r="T203" s="24" t="s">
        <v>450</v>
      </c>
      <c r="U203" s="24" t="s">
        <v>450</v>
      </c>
      <c r="V203" s="24" t="s">
        <v>450</v>
      </c>
      <c r="W203" s="24" t="s">
        <v>450</v>
      </c>
      <c r="X203" s="27" t="str">
        <f t="shared" si="32"/>
        <v/>
      </c>
      <c r="Y203" s="24" t="str">
        <f t="shared" si="33"/>
        <v/>
      </c>
      <c r="Z203" s="24" t="str">
        <f t="shared" si="34"/>
        <v/>
      </c>
      <c r="AA203" s="24" t="str">
        <f t="shared" si="35"/>
        <v/>
      </c>
      <c r="AB203" s="24" t="str">
        <f t="shared" si="36"/>
        <v/>
      </c>
      <c r="AC203" s="24" t="str">
        <f t="shared" si="37"/>
        <v/>
      </c>
      <c r="AD203" s="24" t="str">
        <f t="shared" si="38"/>
        <v/>
      </c>
      <c r="AE203" s="24" t="str">
        <f t="shared" si="39"/>
        <v/>
      </c>
      <c r="AF203" s="24" t="str">
        <f t="shared" si="40"/>
        <v/>
      </c>
      <c r="AG203" s="24" t="str">
        <f t="shared" si="41"/>
        <v/>
      </c>
      <c r="AH203" s="102" t="str">
        <f t="shared" si="42"/>
        <v/>
      </c>
      <c r="AI203" s="103" t="str">
        <f t="shared" si="43"/>
        <v/>
      </c>
    </row>
    <row r="204" spans="1:35" ht="20.100000000000001" customHeight="1" x14ac:dyDescent="0.25">
      <c r="A204" s="36" t="s">
        <v>222</v>
      </c>
      <c r="B204" s="11" t="s">
        <v>433</v>
      </c>
      <c r="C204" s="20">
        <v>66371664817.043625</v>
      </c>
      <c r="D204" s="21">
        <v>77414425532.245163</v>
      </c>
      <c r="E204" s="21">
        <v>99130304099.127426</v>
      </c>
      <c r="F204" s="21">
        <v>106014600963.97733</v>
      </c>
      <c r="G204" s="21">
        <v>115931749904.83922</v>
      </c>
      <c r="H204" s="21">
        <v>135539487317.00774</v>
      </c>
      <c r="I204" s="21">
        <v>155820001920.49164</v>
      </c>
      <c r="J204" s="21">
        <v>171222025117.38089</v>
      </c>
      <c r="K204" s="21">
        <v>186204652922.26215</v>
      </c>
      <c r="L204" s="22">
        <v>193599379094.85916</v>
      </c>
      <c r="M204" s="23">
        <v>130724829168.92343</v>
      </c>
      <c r="N204" s="24" t="s">
        <v>450</v>
      </c>
      <c r="O204" s="24" t="s">
        <v>450</v>
      </c>
      <c r="P204" s="24" t="s">
        <v>450</v>
      </c>
      <c r="Q204" s="24" t="s">
        <v>450</v>
      </c>
      <c r="R204" s="24" t="s">
        <v>450</v>
      </c>
      <c r="S204" s="24" t="s">
        <v>450</v>
      </c>
      <c r="T204" s="24" t="s">
        <v>450</v>
      </c>
      <c r="U204" s="24" t="s">
        <v>450</v>
      </c>
      <c r="V204" s="24" t="s">
        <v>450</v>
      </c>
      <c r="W204" s="24" t="s">
        <v>450</v>
      </c>
      <c r="X204" s="27" t="str">
        <f t="shared" si="32"/>
        <v/>
      </c>
      <c r="Y204" s="24" t="str">
        <f t="shared" si="33"/>
        <v/>
      </c>
      <c r="Z204" s="24" t="str">
        <f t="shared" si="34"/>
        <v/>
      </c>
      <c r="AA204" s="24" t="str">
        <f t="shared" si="35"/>
        <v/>
      </c>
      <c r="AB204" s="24" t="str">
        <f t="shared" si="36"/>
        <v/>
      </c>
      <c r="AC204" s="24" t="str">
        <f t="shared" si="37"/>
        <v/>
      </c>
      <c r="AD204" s="24" t="str">
        <f t="shared" si="38"/>
        <v/>
      </c>
      <c r="AE204" s="24" t="str">
        <f t="shared" si="39"/>
        <v/>
      </c>
      <c r="AF204" s="24" t="str">
        <f t="shared" si="40"/>
        <v/>
      </c>
      <c r="AG204" s="24" t="str">
        <f t="shared" si="41"/>
        <v/>
      </c>
      <c r="AH204" s="102" t="str">
        <f t="shared" ref="AH204:AH208" si="44">IF(SUM(X204:AG204)=0,"",(SUM(X204:AG204))/(COUNT(X204:AG204)))</f>
        <v/>
      </c>
      <c r="AI204" s="103" t="str">
        <f t="shared" ref="AI204:AI208" si="45">IF(AH204="","",AH204*M204)</f>
        <v/>
      </c>
    </row>
    <row r="205" spans="1:35" ht="20.100000000000001" customHeight="1" x14ac:dyDescent="0.25">
      <c r="A205" s="36" t="s">
        <v>71</v>
      </c>
      <c r="B205" s="11" t="s">
        <v>118</v>
      </c>
      <c r="C205" s="20">
        <v>4910100000</v>
      </c>
      <c r="D205" s="21">
        <v>5505800000.000001</v>
      </c>
      <c r="E205" s="21">
        <v>6673500000</v>
      </c>
      <c r="F205" s="21">
        <v>7268200000</v>
      </c>
      <c r="G205" s="21">
        <v>8913100000</v>
      </c>
      <c r="H205" s="21">
        <v>10459845737.430168</v>
      </c>
      <c r="I205" s="21">
        <v>11279399999.999998</v>
      </c>
      <c r="J205" s="21">
        <v>12475999999.999998</v>
      </c>
      <c r="K205" s="21">
        <v>12715600000</v>
      </c>
      <c r="L205" s="22">
        <v>12677400000</v>
      </c>
      <c r="M205" s="23">
        <v>9287894573.7430172</v>
      </c>
      <c r="N205" s="24">
        <v>10.503270000000001</v>
      </c>
      <c r="O205" s="24">
        <v>9.8946090000000009</v>
      </c>
      <c r="P205" s="24">
        <v>12.852209999999999</v>
      </c>
      <c r="Q205" s="24">
        <v>10.512650000000001</v>
      </c>
      <c r="R205" s="24">
        <v>9.2447820000000007</v>
      </c>
      <c r="S205" s="24">
        <v>8.4214380000000002</v>
      </c>
      <c r="T205" s="24">
        <v>7.2140449999999996</v>
      </c>
      <c r="U205" s="24">
        <v>7.5600620000000003</v>
      </c>
      <c r="V205" s="24">
        <v>8.1879880000000007</v>
      </c>
      <c r="W205" s="24" t="s">
        <v>450</v>
      </c>
      <c r="X205" s="27">
        <f t="shared" ref="X205:X208" si="46">IF(COUNT(N205)=1,N205/100,"")</f>
        <v>0.10503270000000001</v>
      </c>
      <c r="Y205" s="24">
        <f t="shared" ref="Y205:Y208" si="47">IF(COUNT(O205)=1,O205/100,"")</f>
        <v>9.8946090000000014E-2</v>
      </c>
      <c r="Z205" s="24">
        <f t="shared" ref="Z205:Z208" si="48">IF(COUNT(P205)=1,P205/100,"")</f>
        <v>0.1285221</v>
      </c>
      <c r="AA205" s="24">
        <f t="shared" ref="AA205:AA208" si="49">IF(COUNT(Q205)=1,Q205/100,"")</f>
        <v>0.10512650000000001</v>
      </c>
      <c r="AB205" s="24">
        <f t="shared" ref="AB205:AB208" si="50">IF(COUNT(R205)=1,R205/100,"")</f>
        <v>9.2447820000000014E-2</v>
      </c>
      <c r="AC205" s="24">
        <f t="shared" ref="AC205:AC208" si="51">IF(COUNT(S205)=1,S205/100,"")</f>
        <v>8.4214380000000005E-2</v>
      </c>
      <c r="AD205" s="24">
        <f t="shared" ref="AD205:AD208" si="52">IF(COUNT(T205)=1,T205/100,"")</f>
        <v>7.2140449999999995E-2</v>
      </c>
      <c r="AE205" s="24">
        <f t="shared" ref="AE205:AE208" si="53">IF(COUNT(U205)=1,U205/100,"")</f>
        <v>7.5600620000000007E-2</v>
      </c>
      <c r="AF205" s="24">
        <f t="shared" ref="AF205:AF208" si="54">IF(COUNT(V205)=1,V205/100,"")</f>
        <v>8.1879880000000002E-2</v>
      </c>
      <c r="AG205" s="24" t="str">
        <f t="shared" ref="AG205:AG208" si="55">IF(COUNT(W205)=1,W205/100,"")</f>
        <v/>
      </c>
      <c r="AH205" s="102">
        <f t="shared" si="44"/>
        <v>9.3767837777777807E-2</v>
      </c>
      <c r="AI205" s="103">
        <f t="shared" si="45"/>
        <v>870905791.68783796</v>
      </c>
    </row>
    <row r="206" spans="1:35" ht="20.100000000000001" customHeight="1" x14ac:dyDescent="0.25">
      <c r="A206" s="36" t="s">
        <v>70</v>
      </c>
      <c r="B206" s="11" t="s">
        <v>45</v>
      </c>
      <c r="C206" s="20">
        <v>19081726103.214478</v>
      </c>
      <c r="D206" s="21">
        <v>25633674563.549282</v>
      </c>
      <c r="E206" s="21">
        <v>30397203368.97253</v>
      </c>
      <c r="F206" s="21">
        <v>28459501429.651245</v>
      </c>
      <c r="G206" s="21">
        <v>30906753495.150051</v>
      </c>
      <c r="H206" s="21">
        <v>31078858746.492046</v>
      </c>
      <c r="I206" s="21">
        <v>32074766834.74527</v>
      </c>
      <c r="J206" s="21">
        <v>35954502303.50412</v>
      </c>
      <c r="K206" s="21" t="s">
        <v>450</v>
      </c>
      <c r="L206" s="22" t="s">
        <v>450</v>
      </c>
      <c r="M206" s="23">
        <v>29198373355.659878</v>
      </c>
      <c r="N206" s="24" t="s">
        <v>450</v>
      </c>
      <c r="O206" s="24" t="s">
        <v>450</v>
      </c>
      <c r="P206" s="24" t="s">
        <v>450</v>
      </c>
      <c r="Q206" s="24" t="s">
        <v>450</v>
      </c>
      <c r="R206" s="24" t="s">
        <v>450</v>
      </c>
      <c r="S206" s="24" t="s">
        <v>450</v>
      </c>
      <c r="T206" s="24" t="s">
        <v>450</v>
      </c>
      <c r="U206" s="24" t="s">
        <v>450</v>
      </c>
      <c r="V206" s="24" t="s">
        <v>450</v>
      </c>
      <c r="W206" s="24" t="s">
        <v>450</v>
      </c>
      <c r="X206" s="27" t="str">
        <f t="shared" si="46"/>
        <v/>
      </c>
      <c r="Y206" s="24" t="str">
        <f t="shared" si="47"/>
        <v/>
      </c>
      <c r="Z206" s="24" t="str">
        <f t="shared" si="48"/>
        <v/>
      </c>
      <c r="AA206" s="24" t="str">
        <f t="shared" si="49"/>
        <v/>
      </c>
      <c r="AB206" s="24" t="str">
        <f t="shared" si="50"/>
        <v/>
      </c>
      <c r="AC206" s="24" t="str">
        <f t="shared" si="51"/>
        <v/>
      </c>
      <c r="AD206" s="24" t="str">
        <f t="shared" si="52"/>
        <v/>
      </c>
      <c r="AE206" s="24" t="str">
        <f t="shared" si="53"/>
        <v/>
      </c>
      <c r="AF206" s="24" t="str">
        <f t="shared" si="54"/>
        <v/>
      </c>
      <c r="AG206" s="24" t="str">
        <f t="shared" si="55"/>
        <v/>
      </c>
      <c r="AH206" s="102" t="str">
        <f t="shared" si="44"/>
        <v/>
      </c>
      <c r="AI206" s="103" t="str">
        <f t="shared" si="45"/>
        <v/>
      </c>
    </row>
    <row r="207" spans="1:35" ht="20.100000000000001" customHeight="1" x14ac:dyDescent="0.25">
      <c r="A207" s="36" t="s">
        <v>282</v>
      </c>
      <c r="B207" s="11" t="s">
        <v>397</v>
      </c>
      <c r="C207" s="20">
        <v>12756858899.281174</v>
      </c>
      <c r="D207" s="21">
        <v>14056957976.264833</v>
      </c>
      <c r="E207" s="21">
        <v>17910858637.904797</v>
      </c>
      <c r="F207" s="21">
        <v>15328342303.957512</v>
      </c>
      <c r="G207" s="21">
        <v>20265552104.396404</v>
      </c>
      <c r="H207" s="21">
        <v>23459515284.205978</v>
      </c>
      <c r="I207" s="21">
        <v>25503060411.456684</v>
      </c>
      <c r="J207" s="21">
        <v>28045517946.106487</v>
      </c>
      <c r="K207" s="21">
        <v>27134637888.441036</v>
      </c>
      <c r="L207" s="22">
        <v>21201564248.387878</v>
      </c>
      <c r="M207" s="23">
        <v>20566286570.040276</v>
      </c>
      <c r="N207" s="24">
        <v>14.23541</v>
      </c>
      <c r="O207" s="24">
        <v>18.622140000000002</v>
      </c>
      <c r="P207" s="24">
        <v>16.773129999999998</v>
      </c>
      <c r="Q207" s="24">
        <v>14.627459999999999</v>
      </c>
      <c r="R207" s="24">
        <v>13.705489999999999</v>
      </c>
      <c r="S207" s="24">
        <v>15.45905</v>
      </c>
      <c r="T207" s="24" t="s">
        <v>450</v>
      </c>
      <c r="U207" s="24" t="s">
        <v>450</v>
      </c>
      <c r="V207" s="24" t="s">
        <v>450</v>
      </c>
      <c r="W207" s="24" t="s">
        <v>450</v>
      </c>
      <c r="X207" s="27">
        <f t="shared" si="46"/>
        <v>0.14235410000000001</v>
      </c>
      <c r="Y207" s="24">
        <f t="shared" si="47"/>
        <v>0.18622140000000001</v>
      </c>
      <c r="Z207" s="24">
        <f t="shared" si="48"/>
        <v>0.16773129999999997</v>
      </c>
      <c r="AA207" s="24">
        <f t="shared" si="49"/>
        <v>0.1462746</v>
      </c>
      <c r="AB207" s="24">
        <f t="shared" si="50"/>
        <v>0.13705489999999998</v>
      </c>
      <c r="AC207" s="24">
        <f t="shared" si="51"/>
        <v>0.15459049999999999</v>
      </c>
      <c r="AD207" s="24" t="str">
        <f t="shared" si="52"/>
        <v/>
      </c>
      <c r="AE207" s="24" t="str">
        <f t="shared" si="53"/>
        <v/>
      </c>
      <c r="AF207" s="24" t="str">
        <f t="shared" si="54"/>
        <v/>
      </c>
      <c r="AG207" s="24" t="str">
        <f t="shared" si="55"/>
        <v/>
      </c>
      <c r="AH207" s="102">
        <f t="shared" si="44"/>
        <v>0.15570446666666665</v>
      </c>
      <c r="AI207" s="103">
        <f t="shared" si="45"/>
        <v>3202262681.7019501</v>
      </c>
    </row>
    <row r="208" spans="1:35" ht="20.100000000000001" customHeight="1" x14ac:dyDescent="0.25">
      <c r="A208" s="36" t="s">
        <v>29</v>
      </c>
      <c r="B208" s="11" t="s">
        <v>223</v>
      </c>
      <c r="C208" s="20">
        <v>5443896500</v>
      </c>
      <c r="D208" s="21">
        <v>5291950100</v>
      </c>
      <c r="E208" s="21">
        <v>4415702800</v>
      </c>
      <c r="F208" s="21">
        <v>8157077400</v>
      </c>
      <c r="G208" s="21">
        <v>9422161300</v>
      </c>
      <c r="H208" s="21">
        <v>10956226600</v>
      </c>
      <c r="I208" s="21">
        <v>12392715500</v>
      </c>
      <c r="J208" s="21">
        <v>13490227100</v>
      </c>
      <c r="K208" s="21">
        <v>14196912500.000002</v>
      </c>
      <c r="L208" s="22">
        <v>13892940503.582901</v>
      </c>
      <c r="M208" s="23">
        <v>9765981030.3582897</v>
      </c>
      <c r="N208" s="24" t="s">
        <v>450</v>
      </c>
      <c r="O208" s="24" t="s">
        <v>450</v>
      </c>
      <c r="P208" s="24" t="s">
        <v>450</v>
      </c>
      <c r="Q208" s="24" t="s">
        <v>450</v>
      </c>
      <c r="R208" s="24" t="s">
        <v>450</v>
      </c>
      <c r="S208" s="24" t="s">
        <v>450</v>
      </c>
      <c r="T208" s="24" t="s">
        <v>450</v>
      </c>
      <c r="U208" s="24" t="s">
        <v>450</v>
      </c>
      <c r="V208" s="24" t="s">
        <v>450</v>
      </c>
      <c r="W208" s="24" t="s">
        <v>450</v>
      </c>
      <c r="X208" s="27" t="str">
        <f t="shared" si="46"/>
        <v/>
      </c>
      <c r="Y208" s="24" t="str">
        <f t="shared" si="47"/>
        <v/>
      </c>
      <c r="Z208" s="24" t="str">
        <f t="shared" si="48"/>
        <v/>
      </c>
      <c r="AA208" s="24" t="str">
        <f t="shared" si="49"/>
        <v/>
      </c>
      <c r="AB208" s="24" t="str">
        <f t="shared" si="50"/>
        <v/>
      </c>
      <c r="AC208" s="24" t="str">
        <f t="shared" si="51"/>
        <v/>
      </c>
      <c r="AD208" s="24" t="str">
        <f t="shared" si="52"/>
        <v/>
      </c>
      <c r="AE208" s="24" t="str">
        <f t="shared" si="53"/>
        <v/>
      </c>
      <c r="AF208" s="24" t="str">
        <f t="shared" si="54"/>
        <v/>
      </c>
      <c r="AG208" s="24" t="str">
        <f t="shared" si="55"/>
        <v/>
      </c>
      <c r="AH208" s="102" t="str">
        <f t="shared" si="44"/>
        <v/>
      </c>
      <c r="AI208" s="103" t="str">
        <f t="shared" si="45"/>
        <v/>
      </c>
    </row>
    <row r="212" spans="3:13" x14ac:dyDescent="0.25">
      <c r="C212" s="18"/>
      <c r="D212" s="18"/>
      <c r="E212" s="18"/>
      <c r="F212" s="18"/>
      <c r="G212" s="18"/>
      <c r="H212" s="18"/>
      <c r="I212" s="18"/>
      <c r="J212" s="18"/>
      <c r="K212" s="18"/>
      <c r="L212" s="18"/>
      <c r="M212" s="1"/>
    </row>
    <row r="213" spans="3:13" x14ac:dyDescent="0.25">
      <c r="C213" s="18"/>
      <c r="D213" s="18"/>
      <c r="E213" s="18"/>
      <c r="F213" s="18"/>
      <c r="G213" s="18"/>
      <c r="H213" s="18"/>
      <c r="I213" s="18"/>
      <c r="J213" s="18"/>
      <c r="K213" s="18"/>
      <c r="L213" s="18"/>
      <c r="M213" s="1"/>
    </row>
  </sheetData>
  <mergeCells count="8">
    <mergeCell ref="C6:L6"/>
    <mergeCell ref="N6:W6"/>
    <mergeCell ref="X6:AG6"/>
    <mergeCell ref="B1:AI1"/>
    <mergeCell ref="B2:C2"/>
    <mergeCell ref="V2:W2"/>
    <mergeCell ref="B3:C3"/>
    <mergeCell ref="B4:C4"/>
  </mergeCells>
  <hyperlinks>
    <hyperlink ref="B4" r:id="rId1"/>
  </hyperlinks>
  <pageMargins left="0.511811024" right="0.511811024" top="0.78740157499999996" bottom="0.78740157499999996" header="0.31496062000000002" footer="0.31496062000000002"/>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I213"/>
  <sheetViews>
    <sheetView showGridLines="0" workbookViewId="0">
      <pane xSplit="1" topLeftCell="B1" activePane="topRight" state="frozen"/>
      <selection pane="topRight"/>
    </sheetView>
  </sheetViews>
  <sheetFormatPr defaultRowHeight="15" x14ac:dyDescent="0.25"/>
  <cols>
    <col min="1" max="1" width="30.7109375" style="37" customWidth="1"/>
    <col min="2" max="2" width="20.7109375" style="9" customWidth="1"/>
    <col min="3" max="12" width="20.7109375" style="26" customWidth="1"/>
    <col min="13" max="13" width="20.7109375" style="9" customWidth="1"/>
    <col min="14" max="34" width="15.7109375" style="25" customWidth="1"/>
    <col min="35" max="35" width="20.7109375" style="26" customWidth="1"/>
    <col min="36" max="16384" width="9.140625" style="2"/>
  </cols>
  <sheetData>
    <row r="1" spans="1:35" ht="60" customHeight="1" x14ac:dyDescent="0.25">
      <c r="A1" s="67" t="s">
        <v>447</v>
      </c>
      <c r="B1" s="140" t="s">
        <v>493</v>
      </c>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row>
    <row r="2" spans="1:35" ht="30" customHeight="1" x14ac:dyDescent="0.25">
      <c r="A2" s="31" t="s">
        <v>441</v>
      </c>
      <c r="B2" s="136" t="s">
        <v>550</v>
      </c>
      <c r="C2" s="136"/>
      <c r="D2" s="93"/>
      <c r="E2" s="93"/>
      <c r="F2" s="93"/>
      <c r="G2" s="93"/>
      <c r="H2" s="93"/>
      <c r="I2" s="93"/>
      <c r="J2" s="93"/>
      <c r="K2" s="3"/>
      <c r="L2" s="3"/>
      <c r="M2" s="3"/>
      <c r="N2" s="3"/>
      <c r="O2" s="3"/>
      <c r="P2" s="3"/>
      <c r="Q2" s="3"/>
      <c r="R2" s="3"/>
      <c r="S2" s="3"/>
      <c r="T2" s="3"/>
      <c r="U2" s="3"/>
      <c r="V2" s="135"/>
      <c r="W2" s="135"/>
      <c r="X2" s="39"/>
      <c r="Y2" s="96"/>
      <c r="Z2" s="96"/>
      <c r="AA2" s="96"/>
      <c r="AB2" s="96"/>
      <c r="AC2" s="96"/>
      <c r="AD2" s="96"/>
      <c r="AE2" s="96"/>
      <c r="AF2" s="39"/>
      <c r="AG2" s="39"/>
      <c r="AH2" s="39"/>
      <c r="AI2" s="39"/>
    </row>
    <row r="3" spans="1:35" ht="30" customHeight="1" x14ac:dyDescent="0.25">
      <c r="A3" s="31" t="s">
        <v>448</v>
      </c>
      <c r="B3" s="137" t="str">
        <f>("br.linkedin.com/in/brunocandea/en")</f>
        <v>br.linkedin.com/in/brunocandea/en</v>
      </c>
      <c r="C3" s="137"/>
      <c r="D3" s="94"/>
      <c r="E3" s="94"/>
      <c r="F3" s="94"/>
      <c r="G3" s="94"/>
      <c r="H3" s="94"/>
      <c r="I3" s="94"/>
      <c r="J3" s="94"/>
      <c r="K3" s="39"/>
      <c r="L3" s="39"/>
      <c r="M3" s="30"/>
      <c r="N3" s="30"/>
      <c r="O3" s="30"/>
      <c r="P3" s="30"/>
      <c r="Q3" s="30"/>
      <c r="R3" s="30"/>
      <c r="S3" s="30"/>
      <c r="T3" s="30"/>
      <c r="U3" s="30"/>
      <c r="V3" s="39"/>
      <c r="W3" s="39"/>
      <c r="X3" s="39"/>
      <c r="Y3" s="96"/>
      <c r="Z3" s="96"/>
      <c r="AA3" s="96"/>
      <c r="AB3" s="96"/>
      <c r="AC3" s="96"/>
      <c r="AD3" s="96"/>
      <c r="AE3" s="96"/>
      <c r="AF3" s="39"/>
      <c r="AG3" s="39"/>
      <c r="AH3" s="39"/>
      <c r="AI3" s="39"/>
    </row>
    <row r="4" spans="1:35" ht="30" customHeight="1" x14ac:dyDescent="0.25">
      <c r="A4" s="31" t="s">
        <v>449</v>
      </c>
      <c r="B4" s="152" t="s">
        <v>551</v>
      </c>
      <c r="C4" s="138"/>
      <c r="D4" s="95"/>
      <c r="E4" s="95"/>
      <c r="F4" s="95"/>
      <c r="G4" s="95"/>
      <c r="H4" s="95"/>
      <c r="I4" s="95"/>
      <c r="J4" s="95"/>
      <c r="K4" s="39"/>
      <c r="L4" s="39"/>
      <c r="M4" s="30"/>
      <c r="N4" s="30"/>
      <c r="O4" s="30"/>
      <c r="P4" s="30"/>
      <c r="Q4" s="30"/>
      <c r="R4" s="30"/>
      <c r="S4" s="30"/>
      <c r="T4" s="30"/>
      <c r="U4" s="30"/>
      <c r="V4" s="39"/>
      <c r="W4" s="39"/>
      <c r="X4" s="39"/>
      <c r="Y4" s="96"/>
      <c r="Z4" s="96"/>
      <c r="AA4" s="96"/>
      <c r="AB4" s="96"/>
      <c r="AC4" s="96"/>
      <c r="AD4" s="96"/>
      <c r="AE4" s="96"/>
      <c r="AF4" s="39"/>
      <c r="AG4" s="39"/>
      <c r="AH4" s="39"/>
      <c r="AI4" s="39"/>
    </row>
    <row r="5" spans="1:35" s="6" customFormat="1" ht="20.100000000000001" customHeight="1" x14ac:dyDescent="0.25">
      <c r="A5" s="32"/>
      <c r="B5" s="10"/>
      <c r="C5" s="17"/>
      <c r="D5" s="17"/>
      <c r="E5" s="17"/>
      <c r="F5" s="17"/>
      <c r="G5" s="17"/>
      <c r="H5" s="17"/>
      <c r="I5" s="17"/>
      <c r="J5" s="17"/>
      <c r="K5" s="17"/>
      <c r="L5" s="17"/>
      <c r="M5" s="10"/>
      <c r="N5" s="10"/>
      <c r="O5" s="10"/>
      <c r="P5" s="10"/>
      <c r="Q5" s="10"/>
      <c r="R5" s="10"/>
      <c r="S5" s="10"/>
      <c r="T5" s="10"/>
      <c r="U5" s="10"/>
      <c r="V5" s="10"/>
      <c r="W5" s="10"/>
      <c r="X5" s="10"/>
      <c r="Y5" s="10"/>
      <c r="Z5" s="10"/>
      <c r="AA5" s="10"/>
      <c r="AB5" s="10"/>
      <c r="AC5" s="10"/>
      <c r="AD5" s="10"/>
      <c r="AE5" s="10"/>
      <c r="AF5" s="10"/>
      <c r="AG5" s="10"/>
      <c r="AH5" s="10"/>
      <c r="AI5" s="17"/>
    </row>
    <row r="6" spans="1:35" s="9" customFormat="1" ht="45.75" customHeight="1" x14ac:dyDescent="0.25">
      <c r="A6" s="33" t="s">
        <v>446</v>
      </c>
      <c r="B6" s="14" t="s">
        <v>415</v>
      </c>
      <c r="C6" s="141" t="s">
        <v>440</v>
      </c>
      <c r="D6" s="142"/>
      <c r="E6" s="142"/>
      <c r="F6" s="142"/>
      <c r="G6" s="142"/>
      <c r="H6" s="142"/>
      <c r="I6" s="142"/>
      <c r="J6" s="142"/>
      <c r="K6" s="142"/>
      <c r="L6" s="143"/>
      <c r="M6" s="13" t="s">
        <v>439</v>
      </c>
      <c r="N6" s="147" t="s">
        <v>437</v>
      </c>
      <c r="O6" s="148"/>
      <c r="P6" s="148"/>
      <c r="Q6" s="148"/>
      <c r="R6" s="148"/>
      <c r="S6" s="148"/>
      <c r="T6" s="148"/>
      <c r="U6" s="148"/>
      <c r="V6" s="148"/>
      <c r="W6" s="149"/>
      <c r="X6" s="144" t="s">
        <v>438</v>
      </c>
      <c r="Y6" s="145"/>
      <c r="Z6" s="145"/>
      <c r="AA6" s="145"/>
      <c r="AB6" s="145"/>
      <c r="AC6" s="145"/>
      <c r="AD6" s="145"/>
      <c r="AE6" s="145"/>
      <c r="AF6" s="145"/>
      <c r="AG6" s="146"/>
      <c r="AH6" s="15" t="s">
        <v>443</v>
      </c>
      <c r="AI6" s="15" t="s">
        <v>442</v>
      </c>
    </row>
    <row r="7" spans="1:35" s="6" customFormat="1" ht="6.95" customHeight="1" x14ac:dyDescent="0.25">
      <c r="A7" s="34"/>
      <c r="B7" s="5"/>
      <c r="C7" s="17"/>
      <c r="D7" s="17"/>
      <c r="E7" s="17"/>
      <c r="F7" s="17"/>
      <c r="G7" s="17"/>
      <c r="H7" s="17"/>
      <c r="I7" s="17"/>
      <c r="J7" s="17"/>
      <c r="K7" s="17"/>
      <c r="L7" s="17"/>
      <c r="M7" s="10"/>
      <c r="N7" s="5"/>
      <c r="O7" s="5"/>
      <c r="P7" s="5"/>
      <c r="Q7" s="5"/>
      <c r="R7" s="5"/>
      <c r="S7" s="5"/>
      <c r="T7" s="5"/>
      <c r="U7" s="5"/>
      <c r="V7" s="5"/>
      <c r="W7" s="5"/>
      <c r="X7" s="8"/>
      <c r="Y7" s="8"/>
      <c r="Z7" s="8"/>
      <c r="AA7" s="8"/>
      <c r="AB7" s="8"/>
      <c r="AC7" s="8"/>
      <c r="AD7" s="8"/>
      <c r="AE7" s="8"/>
      <c r="AF7" s="8"/>
      <c r="AG7" s="8"/>
      <c r="AH7" s="8"/>
      <c r="AI7" s="17"/>
    </row>
    <row r="8" spans="1:35" ht="28.5" customHeight="1" x14ac:dyDescent="0.25">
      <c r="A8" s="68" t="s">
        <v>445</v>
      </c>
      <c r="B8" s="69">
        <f>COUNTA(B12:B208)</f>
        <v>197</v>
      </c>
      <c r="C8" s="70">
        <f t="shared" ref="C8:AI8" si="0">COUNT(C12:C208)</f>
        <v>196</v>
      </c>
      <c r="D8" s="70">
        <f t="shared" si="0"/>
        <v>196</v>
      </c>
      <c r="E8" s="70">
        <f t="shared" si="0"/>
        <v>197</v>
      </c>
      <c r="F8" s="70">
        <f t="shared" si="0"/>
        <v>197</v>
      </c>
      <c r="G8" s="70">
        <f t="shared" si="0"/>
        <v>197</v>
      </c>
      <c r="H8" s="70">
        <f t="shared" si="0"/>
        <v>197</v>
      </c>
      <c r="I8" s="70">
        <f t="shared" si="0"/>
        <v>194</v>
      </c>
      <c r="J8" s="70">
        <f t="shared" si="0"/>
        <v>193</v>
      </c>
      <c r="K8" s="70">
        <f t="shared" si="0"/>
        <v>184</v>
      </c>
      <c r="L8" s="70">
        <f t="shared" si="0"/>
        <v>169</v>
      </c>
      <c r="M8" s="71">
        <f t="shared" si="0"/>
        <v>197</v>
      </c>
      <c r="N8" s="70">
        <f t="shared" si="0"/>
        <v>177</v>
      </c>
      <c r="O8" s="70">
        <f t="shared" si="0"/>
        <v>176</v>
      </c>
      <c r="P8" s="70">
        <f t="shared" si="0"/>
        <v>176</v>
      </c>
      <c r="Q8" s="70">
        <f t="shared" si="0"/>
        <v>172</v>
      </c>
      <c r="R8" s="70">
        <f t="shared" si="0"/>
        <v>173</v>
      </c>
      <c r="S8" s="70">
        <f t="shared" si="0"/>
        <v>171</v>
      </c>
      <c r="T8" s="70">
        <f t="shared" si="0"/>
        <v>169</v>
      </c>
      <c r="U8" s="70">
        <f t="shared" si="0"/>
        <v>168</v>
      </c>
      <c r="V8" s="70">
        <f t="shared" si="0"/>
        <v>165</v>
      </c>
      <c r="W8" s="70">
        <f t="shared" si="0"/>
        <v>131</v>
      </c>
      <c r="X8" s="72">
        <f t="shared" si="0"/>
        <v>177</v>
      </c>
      <c r="Y8" s="70">
        <f t="shared" si="0"/>
        <v>176</v>
      </c>
      <c r="Z8" s="70">
        <f t="shared" si="0"/>
        <v>176</v>
      </c>
      <c r="AA8" s="70">
        <f t="shared" si="0"/>
        <v>172</v>
      </c>
      <c r="AB8" s="70">
        <f t="shared" si="0"/>
        <v>173</v>
      </c>
      <c r="AC8" s="70">
        <f t="shared" si="0"/>
        <v>171</v>
      </c>
      <c r="AD8" s="70">
        <f t="shared" si="0"/>
        <v>169</v>
      </c>
      <c r="AE8" s="70">
        <f t="shared" si="0"/>
        <v>168</v>
      </c>
      <c r="AF8" s="70">
        <f t="shared" si="0"/>
        <v>165</v>
      </c>
      <c r="AG8" s="73">
        <f t="shared" si="0"/>
        <v>131</v>
      </c>
      <c r="AH8" s="71">
        <f t="shared" si="0"/>
        <v>177</v>
      </c>
      <c r="AI8" s="73">
        <f t="shared" si="0"/>
        <v>177</v>
      </c>
    </row>
    <row r="9" spans="1:35" s="6" customFormat="1" ht="6.95" customHeight="1" x14ac:dyDescent="0.25">
      <c r="A9" s="35"/>
      <c r="B9" s="4"/>
      <c r="C9" s="17"/>
      <c r="D9" s="17"/>
      <c r="E9" s="17"/>
      <c r="F9" s="17"/>
      <c r="G9" s="17"/>
      <c r="H9" s="17"/>
      <c r="I9" s="17"/>
      <c r="J9" s="17"/>
      <c r="K9" s="17"/>
      <c r="L9" s="17"/>
      <c r="M9" s="10"/>
      <c r="N9" s="7"/>
      <c r="O9" s="7"/>
      <c r="P9" s="7"/>
      <c r="Q9" s="7"/>
      <c r="R9" s="7"/>
      <c r="S9" s="7"/>
      <c r="T9" s="7"/>
      <c r="U9" s="7"/>
      <c r="V9" s="7"/>
      <c r="W9" s="7"/>
      <c r="X9" s="7"/>
      <c r="Y9" s="7"/>
      <c r="Z9" s="7"/>
      <c r="AA9" s="7"/>
      <c r="AB9" s="7"/>
      <c r="AC9" s="7"/>
      <c r="AD9" s="7"/>
      <c r="AE9" s="7"/>
      <c r="AF9" s="7"/>
      <c r="AG9" s="7"/>
      <c r="AH9" s="7"/>
      <c r="AI9" s="17"/>
    </row>
    <row r="10" spans="1:35" ht="30" customHeight="1" x14ac:dyDescent="0.25">
      <c r="A10" s="46" t="s">
        <v>300</v>
      </c>
      <c r="B10" s="47"/>
      <c r="C10" s="43">
        <v>2006</v>
      </c>
      <c r="D10" s="40">
        <v>2007</v>
      </c>
      <c r="E10" s="40">
        <v>2008</v>
      </c>
      <c r="F10" s="40">
        <v>2009</v>
      </c>
      <c r="G10" s="40">
        <v>2010</v>
      </c>
      <c r="H10" s="40">
        <v>2011</v>
      </c>
      <c r="I10" s="40">
        <v>2012</v>
      </c>
      <c r="J10" s="40">
        <v>2013</v>
      </c>
      <c r="K10" s="40">
        <v>2014</v>
      </c>
      <c r="L10" s="40">
        <v>2015</v>
      </c>
      <c r="M10" s="45" t="s">
        <v>435</v>
      </c>
      <c r="N10" s="43">
        <v>2006</v>
      </c>
      <c r="O10" s="40">
        <v>2007</v>
      </c>
      <c r="P10" s="40">
        <v>2008</v>
      </c>
      <c r="Q10" s="40">
        <v>2009</v>
      </c>
      <c r="R10" s="40">
        <v>2010</v>
      </c>
      <c r="S10" s="40">
        <v>2011</v>
      </c>
      <c r="T10" s="40">
        <v>2012</v>
      </c>
      <c r="U10" s="40">
        <v>2013</v>
      </c>
      <c r="V10" s="40">
        <v>2014</v>
      </c>
      <c r="W10" s="40">
        <v>2015</v>
      </c>
      <c r="X10" s="43">
        <v>2006</v>
      </c>
      <c r="Y10" s="40">
        <v>2007</v>
      </c>
      <c r="Z10" s="40">
        <v>2008</v>
      </c>
      <c r="AA10" s="40">
        <v>2009</v>
      </c>
      <c r="AB10" s="40">
        <v>2010</v>
      </c>
      <c r="AC10" s="40">
        <v>2011</v>
      </c>
      <c r="AD10" s="40">
        <v>2012</v>
      </c>
      <c r="AE10" s="40">
        <v>2013</v>
      </c>
      <c r="AF10" s="40">
        <v>2014</v>
      </c>
      <c r="AG10" s="44">
        <v>2015</v>
      </c>
      <c r="AH10" s="41" t="s">
        <v>436</v>
      </c>
      <c r="AI10" s="42" t="s">
        <v>444</v>
      </c>
    </row>
    <row r="11" spans="1:35" s="6" customFormat="1" ht="6.95" customHeight="1" x14ac:dyDescent="0.25">
      <c r="A11" s="32"/>
      <c r="B11" s="10"/>
      <c r="C11" s="18"/>
      <c r="D11" s="18"/>
      <c r="E11" s="18"/>
      <c r="F11" s="18"/>
      <c r="G11" s="18"/>
      <c r="H11" s="18"/>
      <c r="I11" s="18"/>
      <c r="J11" s="18"/>
      <c r="K11" s="18"/>
      <c r="L11" s="18"/>
      <c r="M11" s="1"/>
      <c r="N11" s="19"/>
      <c r="O11" s="19"/>
      <c r="P11" s="19"/>
      <c r="Q11" s="19"/>
      <c r="R11" s="19"/>
      <c r="S11" s="19"/>
      <c r="T11" s="19"/>
      <c r="U11" s="19"/>
      <c r="V11" s="19"/>
      <c r="W11" s="19"/>
      <c r="X11" s="19"/>
      <c r="Y11" s="19"/>
      <c r="Z11" s="19"/>
      <c r="AA11" s="19"/>
      <c r="AB11" s="19"/>
      <c r="AC11" s="19"/>
      <c r="AD11" s="19"/>
      <c r="AE11" s="19"/>
      <c r="AF11" s="19"/>
      <c r="AG11" s="19"/>
      <c r="AH11" s="19"/>
      <c r="AI11" s="18"/>
    </row>
    <row r="12" spans="1:35" ht="20.100000000000001" customHeight="1" x14ac:dyDescent="0.25">
      <c r="A12" s="36" t="s">
        <v>334</v>
      </c>
      <c r="B12" s="11" t="s">
        <v>254</v>
      </c>
      <c r="C12" s="20">
        <v>7057598406.61553</v>
      </c>
      <c r="D12" s="21">
        <v>9843842455.4832268</v>
      </c>
      <c r="E12" s="21">
        <v>10190529882.487797</v>
      </c>
      <c r="F12" s="21">
        <v>12486943505.738142</v>
      </c>
      <c r="G12" s="21">
        <v>15936800636.248709</v>
      </c>
      <c r="H12" s="21">
        <v>17930239399.814899</v>
      </c>
      <c r="I12" s="21">
        <v>20536542736.729668</v>
      </c>
      <c r="J12" s="21">
        <v>20046334303.966091</v>
      </c>
      <c r="K12" s="21">
        <v>20050189881.665878</v>
      </c>
      <c r="L12" s="22">
        <v>19199437988.802254</v>
      </c>
      <c r="M12" s="23">
        <f>IF(SUM(C12:L12)=0,"",(SUM(C12:L12))/(COUNT(C12:L12)))</f>
        <v>15327845919.755222</v>
      </c>
      <c r="N12" s="24">
        <v>4.7843099999999996</v>
      </c>
      <c r="O12" s="24">
        <v>6.7704610000000001</v>
      </c>
      <c r="P12" s="24">
        <v>9.3134789999999992</v>
      </c>
      <c r="Q12" s="24">
        <v>10.525779999999999</v>
      </c>
      <c r="R12" s="24">
        <v>11.51685</v>
      </c>
      <c r="S12" s="24">
        <v>4.928884</v>
      </c>
      <c r="T12" s="24">
        <v>4.0538540000000003</v>
      </c>
      <c r="U12" s="24">
        <v>4.1312639999999998</v>
      </c>
      <c r="V12" s="24">
        <v>3.8184550000000002</v>
      </c>
      <c r="W12" s="24">
        <v>3.9554559999999999</v>
      </c>
      <c r="X12" s="27">
        <f>IF(COUNT(N12)=1,N12/100,"")</f>
        <v>4.78431E-2</v>
      </c>
      <c r="Y12" s="24">
        <f t="shared" ref="Y12:AG12" si="1">IF(COUNT(O12)=1,O12/100,"")</f>
        <v>6.7704609999999998E-2</v>
      </c>
      <c r="Z12" s="24">
        <f t="shared" si="1"/>
        <v>9.3134789999999995E-2</v>
      </c>
      <c r="AA12" s="24">
        <f t="shared" si="1"/>
        <v>0.1052578</v>
      </c>
      <c r="AB12" s="24">
        <f t="shared" si="1"/>
        <v>0.11516849999999999</v>
      </c>
      <c r="AC12" s="24">
        <f t="shared" si="1"/>
        <v>4.928884E-2</v>
      </c>
      <c r="AD12" s="24">
        <f t="shared" si="1"/>
        <v>4.0538540000000005E-2</v>
      </c>
      <c r="AE12" s="24">
        <f t="shared" si="1"/>
        <v>4.1312639999999998E-2</v>
      </c>
      <c r="AF12" s="24">
        <f t="shared" si="1"/>
        <v>3.8184550000000005E-2</v>
      </c>
      <c r="AG12" s="28">
        <f t="shared" si="1"/>
        <v>3.9554559999999996E-2</v>
      </c>
      <c r="AH12" s="28">
        <f>IF(SUM(X12:AG12)=0,"",(SUM(X12:AG12))/(COUNT(X12:AG12)))</f>
        <v>6.3798792999999993E-2</v>
      </c>
      <c r="AI12" s="29">
        <f>IF(AH12="","",AH12*M12)</f>
        <v>977898068.97035789</v>
      </c>
    </row>
    <row r="13" spans="1:35" ht="20.100000000000001" customHeight="1" x14ac:dyDescent="0.25">
      <c r="A13" s="36" t="s">
        <v>296</v>
      </c>
      <c r="B13" s="11" t="s">
        <v>115</v>
      </c>
      <c r="C13" s="20">
        <v>8992642348.9579563</v>
      </c>
      <c r="D13" s="21">
        <v>10701011896.7708</v>
      </c>
      <c r="E13" s="21">
        <v>12881352687.777283</v>
      </c>
      <c r="F13" s="21">
        <v>12044212903.816774</v>
      </c>
      <c r="G13" s="21">
        <v>11926953258.916031</v>
      </c>
      <c r="H13" s="21">
        <v>12890867538.530153</v>
      </c>
      <c r="I13" s="21">
        <v>12319784787.298746</v>
      </c>
      <c r="J13" s="21">
        <v>12781029643.593611</v>
      </c>
      <c r="K13" s="21">
        <v>13277963807.082344</v>
      </c>
      <c r="L13" s="22">
        <v>11455595709.141256</v>
      </c>
      <c r="M13" s="23">
        <f t="shared" ref="M13:M71" si="2">IF(SUM(C13:L13)=0,"",(SUM(C13:L13))/(COUNT(C13:L13)))</f>
        <v>11927141458.188496</v>
      </c>
      <c r="N13" s="24">
        <v>22.173259999999999</v>
      </c>
      <c r="O13" s="24">
        <v>29.963840000000001</v>
      </c>
      <c r="P13" s="24">
        <v>35.44014</v>
      </c>
      <c r="Q13" s="24">
        <v>36.9178</v>
      </c>
      <c r="R13" s="24">
        <v>37.508389999999999</v>
      </c>
      <c r="S13" s="24">
        <v>39.460900000000002</v>
      </c>
      <c r="T13" s="24">
        <v>39.060290000000002</v>
      </c>
      <c r="U13" s="24">
        <v>37.994549999999997</v>
      </c>
      <c r="V13" s="24">
        <v>37.389000000000003</v>
      </c>
      <c r="W13" s="24">
        <v>35.281660000000002</v>
      </c>
      <c r="X13" s="27">
        <f t="shared" ref="X13:X76" si="3">IF(COUNT(N13)=1,N13/100,"")</f>
        <v>0.2217326</v>
      </c>
      <c r="Y13" s="24">
        <f t="shared" ref="Y13:Y76" si="4">IF(COUNT(O13)=1,O13/100,"")</f>
        <v>0.29963840000000003</v>
      </c>
      <c r="Z13" s="24">
        <f t="shared" ref="Z13:Z76" si="5">IF(COUNT(P13)=1,P13/100,"")</f>
        <v>0.35440139999999998</v>
      </c>
      <c r="AA13" s="24">
        <f t="shared" ref="AA13:AA76" si="6">IF(COUNT(Q13)=1,Q13/100,"")</f>
        <v>0.36917800000000001</v>
      </c>
      <c r="AB13" s="24">
        <f t="shared" ref="AB13:AB76" si="7">IF(COUNT(R13)=1,R13/100,"")</f>
        <v>0.37508389999999997</v>
      </c>
      <c r="AC13" s="24">
        <f t="shared" ref="AC13:AC76" si="8">IF(COUNT(S13)=1,S13/100,"")</f>
        <v>0.39460900000000004</v>
      </c>
      <c r="AD13" s="24">
        <f t="shared" ref="AD13:AD76" si="9">IF(COUNT(T13)=1,T13/100,"")</f>
        <v>0.39060290000000003</v>
      </c>
      <c r="AE13" s="24">
        <f t="shared" ref="AE13:AE76" si="10">IF(COUNT(U13)=1,U13/100,"")</f>
        <v>0.37994549999999999</v>
      </c>
      <c r="AF13" s="24">
        <f t="shared" ref="AF13:AF76" si="11">IF(COUNT(V13)=1,V13/100,"")</f>
        <v>0.37389000000000006</v>
      </c>
      <c r="AG13" s="28">
        <f t="shared" ref="AG13:AG76" si="12">IF(COUNT(W13)=1,W13/100,"")</f>
        <v>0.35281660000000004</v>
      </c>
      <c r="AH13" s="28">
        <f t="shared" ref="AH13:AH71" si="13">IF(SUM(X13:AG13)=0,"",(SUM(X13:AG13))/(COUNT(X13:AG13)))</f>
        <v>0.35118982999999998</v>
      </c>
      <c r="AI13" s="29">
        <f>IF(AH13="","",AH13*M13)</f>
        <v>4188690781.0871696</v>
      </c>
    </row>
    <row r="14" spans="1:35" ht="20.100000000000001" customHeight="1" x14ac:dyDescent="0.25">
      <c r="A14" s="36" t="s">
        <v>136</v>
      </c>
      <c r="B14" s="11" t="s">
        <v>248</v>
      </c>
      <c r="C14" s="20">
        <v>117027304787.83591</v>
      </c>
      <c r="D14" s="21">
        <v>134977088396.41866</v>
      </c>
      <c r="E14" s="21">
        <v>171000692134.74792</v>
      </c>
      <c r="F14" s="21">
        <v>137211039899.56969</v>
      </c>
      <c r="G14" s="21">
        <v>161207268840.91092</v>
      </c>
      <c r="H14" s="21">
        <v>200013050828.17026</v>
      </c>
      <c r="I14" s="21">
        <v>209047389599.66983</v>
      </c>
      <c r="J14" s="21">
        <v>209703529364.33142</v>
      </c>
      <c r="K14" s="21">
        <v>213518488688.11978</v>
      </c>
      <c r="L14" s="22">
        <v>166838617796.55463</v>
      </c>
      <c r="M14" s="23">
        <f t="shared" si="2"/>
        <v>172054447033.63293</v>
      </c>
      <c r="N14" s="24">
        <v>12.117100000000001</v>
      </c>
      <c r="O14" s="24">
        <v>12.9901</v>
      </c>
      <c r="P14" s="24">
        <v>12.7958</v>
      </c>
      <c r="Q14" s="24">
        <v>16.265809999999998</v>
      </c>
      <c r="R14" s="24">
        <v>15.20824</v>
      </c>
      <c r="S14" s="24">
        <v>13.715920000000001</v>
      </c>
      <c r="T14" s="24">
        <v>14.02609</v>
      </c>
      <c r="U14" s="24">
        <v>16.501940000000001</v>
      </c>
      <c r="V14" s="24">
        <v>18.377040000000001</v>
      </c>
      <c r="W14" s="24">
        <v>21.612290000000002</v>
      </c>
      <c r="X14" s="27">
        <f t="shared" si="3"/>
        <v>0.121171</v>
      </c>
      <c r="Y14" s="24">
        <f t="shared" si="4"/>
        <v>0.12990099999999999</v>
      </c>
      <c r="Z14" s="24">
        <f t="shared" si="5"/>
        <v>0.12795799999999999</v>
      </c>
      <c r="AA14" s="24">
        <f t="shared" si="6"/>
        <v>0.16265809999999997</v>
      </c>
      <c r="AB14" s="24">
        <f t="shared" si="7"/>
        <v>0.15208240000000001</v>
      </c>
      <c r="AC14" s="24">
        <f t="shared" si="8"/>
        <v>0.13715920000000001</v>
      </c>
      <c r="AD14" s="24">
        <f t="shared" si="9"/>
        <v>0.14026089999999999</v>
      </c>
      <c r="AE14" s="24">
        <f t="shared" si="10"/>
        <v>0.16501940000000001</v>
      </c>
      <c r="AF14" s="24">
        <f t="shared" si="11"/>
        <v>0.1837704</v>
      </c>
      <c r="AG14" s="28">
        <f t="shared" si="12"/>
        <v>0.21612290000000001</v>
      </c>
      <c r="AH14" s="28">
        <f t="shared" si="13"/>
        <v>0.15361033000000002</v>
      </c>
      <c r="AI14" s="29">
        <f>IF(AH14="","",AH14*M14)</f>
        <v>26429340386.803879</v>
      </c>
    </row>
    <row r="15" spans="1:35" ht="20.100000000000001" customHeight="1" x14ac:dyDescent="0.25">
      <c r="A15" s="36" t="s">
        <v>298</v>
      </c>
      <c r="B15" s="11" t="s">
        <v>150</v>
      </c>
      <c r="C15" s="20">
        <v>3536451645.5643101</v>
      </c>
      <c r="D15" s="21">
        <v>4010785102.0512905</v>
      </c>
      <c r="E15" s="21">
        <v>4001349339.5705252</v>
      </c>
      <c r="F15" s="21">
        <v>3649863492.5242624</v>
      </c>
      <c r="G15" s="21">
        <v>3346317328.5246129</v>
      </c>
      <c r="H15" s="21">
        <v>3427235708.643261</v>
      </c>
      <c r="I15" s="21">
        <v>3146177740.6366954</v>
      </c>
      <c r="J15" s="21">
        <v>3249100666.8710241</v>
      </c>
      <c r="K15" s="21" t="s">
        <v>450</v>
      </c>
      <c r="L15" s="22" t="s">
        <v>450</v>
      </c>
      <c r="M15" s="23">
        <f t="shared" si="2"/>
        <v>3545910128.0482478</v>
      </c>
      <c r="N15" s="24" t="s">
        <v>450</v>
      </c>
      <c r="O15" s="24" t="s">
        <v>450</v>
      </c>
      <c r="P15" s="24" t="s">
        <v>450</v>
      </c>
      <c r="Q15" s="24" t="s">
        <v>450</v>
      </c>
      <c r="R15" s="24" t="s">
        <v>450</v>
      </c>
      <c r="S15" s="24" t="s">
        <v>450</v>
      </c>
      <c r="T15" s="24" t="s">
        <v>450</v>
      </c>
      <c r="U15" s="24" t="s">
        <v>450</v>
      </c>
      <c r="V15" s="24" t="s">
        <v>450</v>
      </c>
      <c r="W15" s="24" t="s">
        <v>450</v>
      </c>
      <c r="X15" s="27" t="str">
        <f t="shared" si="3"/>
        <v/>
      </c>
      <c r="Y15" s="24" t="str">
        <f t="shared" si="4"/>
        <v/>
      </c>
      <c r="Z15" s="24" t="str">
        <f t="shared" si="5"/>
        <v/>
      </c>
      <c r="AA15" s="24" t="str">
        <f t="shared" si="6"/>
        <v/>
      </c>
      <c r="AB15" s="24" t="str">
        <f t="shared" si="7"/>
        <v/>
      </c>
      <c r="AC15" s="24" t="str">
        <f t="shared" si="8"/>
        <v/>
      </c>
      <c r="AD15" s="24" t="str">
        <f t="shared" si="9"/>
        <v/>
      </c>
      <c r="AE15" s="24" t="str">
        <f t="shared" si="10"/>
        <v/>
      </c>
      <c r="AF15" s="24" t="str">
        <f t="shared" si="11"/>
        <v/>
      </c>
      <c r="AG15" s="28" t="str">
        <f t="shared" si="12"/>
        <v/>
      </c>
      <c r="AH15" s="28" t="str">
        <f t="shared" si="13"/>
        <v/>
      </c>
      <c r="AI15" s="29" t="str">
        <f>IF(AH15="","",AH15*M15)</f>
        <v/>
      </c>
    </row>
    <row r="16" spans="1:35" ht="20.100000000000001" customHeight="1" x14ac:dyDescent="0.25">
      <c r="A16" s="36" t="s">
        <v>31</v>
      </c>
      <c r="B16" s="11" t="s">
        <v>275</v>
      </c>
      <c r="C16" s="20">
        <v>41789478661.309647</v>
      </c>
      <c r="D16" s="21">
        <v>60448921272.232582</v>
      </c>
      <c r="E16" s="21">
        <v>84178032716.097092</v>
      </c>
      <c r="F16" s="21">
        <v>75492384801.369492</v>
      </c>
      <c r="G16" s="21">
        <v>82470913120.731369</v>
      </c>
      <c r="H16" s="21">
        <v>104115923082.73726</v>
      </c>
      <c r="I16" s="21">
        <v>115398371427.67314</v>
      </c>
      <c r="J16" s="21">
        <v>124912063308.20166</v>
      </c>
      <c r="K16" s="21">
        <v>126775134686.43695</v>
      </c>
      <c r="L16" s="22">
        <v>102643104696.20784</v>
      </c>
      <c r="M16" s="23">
        <f t="shared" si="2"/>
        <v>91822432777.299713</v>
      </c>
      <c r="N16" s="24">
        <v>8.1496130000000004</v>
      </c>
      <c r="O16" s="24">
        <v>10.62196</v>
      </c>
      <c r="P16" s="24">
        <v>12.682510000000001</v>
      </c>
      <c r="Q16" s="24">
        <v>21.468889999999998</v>
      </c>
      <c r="R16" s="24">
        <v>20.215879999999999</v>
      </c>
      <c r="S16" s="24">
        <v>20.17943</v>
      </c>
      <c r="T16" s="24">
        <v>22.262180000000001</v>
      </c>
      <c r="U16" s="24">
        <v>23.387910000000002</v>
      </c>
      <c r="V16" s="24">
        <v>22.885370000000002</v>
      </c>
      <c r="W16" s="24">
        <v>27.219159999999999</v>
      </c>
      <c r="X16" s="27">
        <f t="shared" si="3"/>
        <v>8.149613E-2</v>
      </c>
      <c r="Y16" s="24">
        <f t="shared" si="4"/>
        <v>0.1062196</v>
      </c>
      <c r="Z16" s="24">
        <f t="shared" si="5"/>
        <v>0.1268251</v>
      </c>
      <c r="AA16" s="24">
        <f t="shared" si="6"/>
        <v>0.21468889999999999</v>
      </c>
      <c r="AB16" s="24">
        <f t="shared" si="7"/>
        <v>0.20215879999999997</v>
      </c>
      <c r="AC16" s="24">
        <f t="shared" si="8"/>
        <v>0.20179430000000001</v>
      </c>
      <c r="AD16" s="24">
        <f t="shared" si="9"/>
        <v>0.22262180000000001</v>
      </c>
      <c r="AE16" s="24">
        <f t="shared" si="10"/>
        <v>0.23387910000000001</v>
      </c>
      <c r="AF16" s="24">
        <f t="shared" si="11"/>
        <v>0.22885370000000002</v>
      </c>
      <c r="AG16" s="28">
        <f t="shared" si="12"/>
        <v>0.27219159999999998</v>
      </c>
      <c r="AH16" s="28">
        <f t="shared" si="13"/>
        <v>0.18907290299999999</v>
      </c>
      <c r="AI16" s="29">
        <f t="shared" ref="AI16:AI74" si="14">IF(AH16="","",AH16*M16)</f>
        <v>17361133925.72641</v>
      </c>
    </row>
    <row r="17" spans="1:35" ht="20.100000000000001" customHeight="1" x14ac:dyDescent="0.25">
      <c r="A17" s="36" t="s">
        <v>157</v>
      </c>
      <c r="B17" s="11" t="s">
        <v>152</v>
      </c>
      <c r="C17" s="20">
        <v>1135143592.5925925</v>
      </c>
      <c r="D17" s="21">
        <v>1289254333.3333333</v>
      </c>
      <c r="E17" s="21">
        <v>1347349851.8518517</v>
      </c>
      <c r="F17" s="21">
        <v>1206410370.3703704</v>
      </c>
      <c r="G17" s="21">
        <v>1135539037.0370369</v>
      </c>
      <c r="H17" s="21">
        <v>1129918370.3703701</v>
      </c>
      <c r="I17" s="21">
        <v>1204713111.1111109</v>
      </c>
      <c r="J17" s="21">
        <v>1200587518.5185184</v>
      </c>
      <c r="K17" s="21">
        <v>1220976000</v>
      </c>
      <c r="L17" s="22">
        <v>1297285370.3703704</v>
      </c>
      <c r="M17" s="23">
        <f t="shared" si="2"/>
        <v>1216717755.5555556</v>
      </c>
      <c r="N17" s="24">
        <v>65.433490000000006</v>
      </c>
      <c r="O17" s="24">
        <v>65.605969999999999</v>
      </c>
      <c r="P17" s="24">
        <v>67.810460000000006</v>
      </c>
      <c r="Q17" s="24">
        <v>75.614310000000003</v>
      </c>
      <c r="R17" s="24">
        <v>79.998909999999995</v>
      </c>
      <c r="S17" s="24">
        <v>77.151259999999994</v>
      </c>
      <c r="T17" s="24">
        <v>70.097189999999998</v>
      </c>
      <c r="U17" s="24">
        <v>67.65361</v>
      </c>
      <c r="V17" s="24">
        <v>63.271940000000001</v>
      </c>
      <c r="W17" s="24">
        <v>53.869300000000003</v>
      </c>
      <c r="X17" s="27">
        <f t="shared" si="3"/>
        <v>0.65433490000000005</v>
      </c>
      <c r="Y17" s="24">
        <f t="shared" si="4"/>
        <v>0.65605970000000002</v>
      </c>
      <c r="Z17" s="24">
        <f t="shared" si="5"/>
        <v>0.67810460000000006</v>
      </c>
      <c r="AA17" s="24">
        <f t="shared" si="6"/>
        <v>0.75614310000000007</v>
      </c>
      <c r="AB17" s="24">
        <f t="shared" si="7"/>
        <v>0.7999890999999999</v>
      </c>
      <c r="AC17" s="24">
        <f t="shared" si="8"/>
        <v>0.77151259999999988</v>
      </c>
      <c r="AD17" s="24">
        <f t="shared" si="9"/>
        <v>0.70097189999999998</v>
      </c>
      <c r="AE17" s="24">
        <f t="shared" si="10"/>
        <v>0.67653609999999997</v>
      </c>
      <c r="AF17" s="24">
        <f t="shared" si="11"/>
        <v>0.63271940000000004</v>
      </c>
      <c r="AG17" s="28">
        <f t="shared" si="12"/>
        <v>0.53869299999999998</v>
      </c>
      <c r="AH17" s="28">
        <f t="shared" si="13"/>
        <v>0.68650643999999994</v>
      </c>
      <c r="AI17" s="29">
        <f t="shared" si="14"/>
        <v>835284574.85123456</v>
      </c>
    </row>
    <row r="18" spans="1:35" ht="20.100000000000001" customHeight="1" x14ac:dyDescent="0.25">
      <c r="A18" s="36" t="s">
        <v>161</v>
      </c>
      <c r="B18" s="11" t="s">
        <v>137</v>
      </c>
      <c r="C18" s="20">
        <v>262666517346.67361</v>
      </c>
      <c r="D18" s="21">
        <v>329317513142.71057</v>
      </c>
      <c r="E18" s="21">
        <v>403781994527.78564</v>
      </c>
      <c r="F18" s="21">
        <v>376627876887.77417</v>
      </c>
      <c r="G18" s="21">
        <v>461640242696.1709</v>
      </c>
      <c r="H18" s="21">
        <v>557890203658.12463</v>
      </c>
      <c r="I18" s="21">
        <v>604378456915.57947</v>
      </c>
      <c r="J18" s="21">
        <v>623932049499.49573</v>
      </c>
      <c r="K18" s="21">
        <v>548054865646.53442</v>
      </c>
      <c r="L18" s="22" t="s">
        <v>450</v>
      </c>
      <c r="M18" s="23">
        <f t="shared" si="2"/>
        <v>463143302257.87207</v>
      </c>
      <c r="N18" s="24">
        <v>10.545</v>
      </c>
      <c r="O18" s="24">
        <v>11.43647</v>
      </c>
      <c r="P18" s="24">
        <v>11.026260000000001</v>
      </c>
      <c r="Q18" s="24">
        <v>10.97716</v>
      </c>
      <c r="R18" s="24">
        <v>11.64517</v>
      </c>
      <c r="S18" s="24">
        <v>13.20295</v>
      </c>
      <c r="T18" s="24">
        <v>14.510579999999999</v>
      </c>
      <c r="U18" s="24">
        <v>15.46147</v>
      </c>
      <c r="V18" s="24">
        <v>14.30289</v>
      </c>
      <c r="W18" s="24" t="s">
        <v>450</v>
      </c>
      <c r="X18" s="27">
        <f t="shared" si="3"/>
        <v>0.10545</v>
      </c>
      <c r="Y18" s="24">
        <f t="shared" si="4"/>
        <v>0.1143647</v>
      </c>
      <c r="Z18" s="24">
        <f t="shared" si="5"/>
        <v>0.1102626</v>
      </c>
      <c r="AA18" s="24">
        <f t="shared" si="6"/>
        <v>0.1097716</v>
      </c>
      <c r="AB18" s="24">
        <f t="shared" si="7"/>
        <v>0.11645170000000001</v>
      </c>
      <c r="AC18" s="24">
        <f t="shared" si="8"/>
        <v>0.13202949999999999</v>
      </c>
      <c r="AD18" s="24">
        <f t="shared" si="9"/>
        <v>0.14510579999999998</v>
      </c>
      <c r="AE18" s="24">
        <f t="shared" si="10"/>
        <v>0.15461469999999999</v>
      </c>
      <c r="AF18" s="24">
        <f t="shared" si="11"/>
        <v>0.14302889999999999</v>
      </c>
      <c r="AG18" s="28" t="str">
        <f t="shared" si="12"/>
        <v/>
      </c>
      <c r="AH18" s="28">
        <f t="shared" si="13"/>
        <v>0.1256755</v>
      </c>
      <c r="AI18" s="29">
        <f t="shared" si="14"/>
        <v>58205766082.909203</v>
      </c>
    </row>
    <row r="19" spans="1:35" ht="20.100000000000001" customHeight="1" x14ac:dyDescent="0.25">
      <c r="A19" s="36" t="s">
        <v>172</v>
      </c>
      <c r="B19" s="11" t="s">
        <v>104</v>
      </c>
      <c r="C19" s="20">
        <v>6384451606.1420965</v>
      </c>
      <c r="D19" s="21">
        <v>9206301700.3961945</v>
      </c>
      <c r="E19" s="21">
        <v>11662040713.875309</v>
      </c>
      <c r="F19" s="21">
        <v>8647936747.9870396</v>
      </c>
      <c r="G19" s="21">
        <v>9260284937.7978134</v>
      </c>
      <c r="H19" s="21">
        <v>10142111334.496105</v>
      </c>
      <c r="I19" s="21">
        <v>10619320048.585737</v>
      </c>
      <c r="J19" s="21">
        <v>11121465767.406683</v>
      </c>
      <c r="K19" s="21">
        <v>11644438422.98443</v>
      </c>
      <c r="L19" s="22">
        <v>10561401185.097956</v>
      </c>
      <c r="M19" s="23">
        <f t="shared" si="2"/>
        <v>9924975246.4769382</v>
      </c>
      <c r="N19" s="24">
        <v>8.8374629999999996</v>
      </c>
      <c r="O19" s="24">
        <v>13.57794</v>
      </c>
      <c r="P19" s="24">
        <v>19.38674</v>
      </c>
      <c r="Q19" s="24">
        <v>24.85492</v>
      </c>
      <c r="R19" s="24">
        <v>28.445160000000001</v>
      </c>
      <c r="S19" s="24">
        <v>35.367890000000003</v>
      </c>
      <c r="T19" s="24">
        <v>40.06006</v>
      </c>
      <c r="U19" s="24">
        <v>42.380240000000001</v>
      </c>
      <c r="V19" s="24">
        <v>48.770449999999997</v>
      </c>
      <c r="W19" s="24">
        <v>45.595939999999999</v>
      </c>
      <c r="X19" s="27">
        <f t="shared" si="3"/>
        <v>8.8374629999999996E-2</v>
      </c>
      <c r="Y19" s="24">
        <f t="shared" si="4"/>
        <v>0.13577939999999999</v>
      </c>
      <c r="Z19" s="24">
        <f t="shared" si="5"/>
        <v>0.1938674</v>
      </c>
      <c r="AA19" s="24">
        <f t="shared" si="6"/>
        <v>0.2485492</v>
      </c>
      <c r="AB19" s="24">
        <f t="shared" si="7"/>
        <v>0.28445160000000003</v>
      </c>
      <c r="AC19" s="24">
        <f t="shared" si="8"/>
        <v>0.35367890000000002</v>
      </c>
      <c r="AD19" s="24">
        <f t="shared" si="9"/>
        <v>0.40060059999999997</v>
      </c>
      <c r="AE19" s="24">
        <f t="shared" si="10"/>
        <v>0.42380240000000002</v>
      </c>
      <c r="AF19" s="24">
        <f t="shared" si="11"/>
        <v>0.48770449999999999</v>
      </c>
      <c r="AG19" s="28">
        <f t="shared" si="12"/>
        <v>0.45595940000000001</v>
      </c>
      <c r="AH19" s="28">
        <f t="shared" si="13"/>
        <v>0.30727680299999999</v>
      </c>
      <c r="AI19" s="29">
        <f t="shared" si="14"/>
        <v>3049714663.5915704</v>
      </c>
    </row>
    <row r="20" spans="1:35" ht="20.100000000000001" customHeight="1" x14ac:dyDescent="0.25">
      <c r="A20" s="36" t="s">
        <v>404</v>
      </c>
      <c r="B20" s="11" t="s">
        <v>52</v>
      </c>
      <c r="C20" s="20">
        <v>2421474860.3351955</v>
      </c>
      <c r="D20" s="21">
        <v>2623726256.9832401</v>
      </c>
      <c r="E20" s="21">
        <v>2791960893.8547487</v>
      </c>
      <c r="F20" s="21">
        <v>2498932960.8938546</v>
      </c>
      <c r="G20" s="21">
        <v>2467703910.6145253</v>
      </c>
      <c r="H20" s="21">
        <v>2584463687.1508379</v>
      </c>
      <c r="I20" s="21" t="s">
        <v>450</v>
      </c>
      <c r="J20" s="21" t="s">
        <v>450</v>
      </c>
      <c r="K20" s="21" t="s">
        <v>450</v>
      </c>
      <c r="L20" s="22" t="s">
        <v>450</v>
      </c>
      <c r="M20" s="23">
        <f t="shared" si="2"/>
        <v>2564710428.3054004</v>
      </c>
      <c r="N20" s="24">
        <v>54.959099999999999</v>
      </c>
      <c r="O20" s="24">
        <v>52.790199999999999</v>
      </c>
      <c r="P20" s="24">
        <v>51.584980000000002</v>
      </c>
      <c r="Q20" s="24">
        <v>57.120089999999998</v>
      </c>
      <c r="R20" s="24">
        <v>58.46452</v>
      </c>
      <c r="S20" s="24">
        <v>57.412579999999998</v>
      </c>
      <c r="T20" s="24" t="s">
        <v>450</v>
      </c>
      <c r="U20" s="24" t="s">
        <v>450</v>
      </c>
      <c r="V20" s="24" t="s">
        <v>450</v>
      </c>
      <c r="W20" s="24" t="s">
        <v>450</v>
      </c>
      <c r="X20" s="27">
        <f t="shared" si="3"/>
        <v>0.54959099999999994</v>
      </c>
      <c r="Y20" s="24">
        <f t="shared" si="4"/>
        <v>0.52790199999999998</v>
      </c>
      <c r="Z20" s="24">
        <f t="shared" si="5"/>
        <v>0.51584980000000002</v>
      </c>
      <c r="AA20" s="24">
        <f t="shared" si="6"/>
        <v>0.57120090000000001</v>
      </c>
      <c r="AB20" s="24">
        <f t="shared" si="7"/>
        <v>0.58464519999999998</v>
      </c>
      <c r="AC20" s="24">
        <f t="shared" si="8"/>
        <v>0.57412580000000002</v>
      </c>
      <c r="AD20" s="24" t="str">
        <f t="shared" si="9"/>
        <v/>
      </c>
      <c r="AE20" s="24" t="str">
        <f t="shared" si="10"/>
        <v/>
      </c>
      <c r="AF20" s="24" t="str">
        <f t="shared" si="11"/>
        <v/>
      </c>
      <c r="AG20" s="28" t="str">
        <f t="shared" si="12"/>
        <v/>
      </c>
      <c r="AH20" s="28">
        <f t="shared" si="13"/>
        <v>0.55388578333333338</v>
      </c>
      <c r="AI20" s="29">
        <f t="shared" si="14"/>
        <v>1420556644.6051056</v>
      </c>
    </row>
    <row r="21" spans="1:35" ht="20.100000000000001" customHeight="1" x14ac:dyDescent="0.25">
      <c r="A21" s="36" t="s">
        <v>348</v>
      </c>
      <c r="B21" s="11" t="s">
        <v>357</v>
      </c>
      <c r="C21" s="20">
        <v>746880802635.51965</v>
      </c>
      <c r="D21" s="21">
        <v>853053309256.49683</v>
      </c>
      <c r="E21" s="21">
        <v>1054557743957.0277</v>
      </c>
      <c r="F21" s="21">
        <v>926563834486.8208</v>
      </c>
      <c r="G21" s="21">
        <v>1142250506474.0598</v>
      </c>
      <c r="H21" s="21">
        <v>1389919156068.2244</v>
      </c>
      <c r="I21" s="21">
        <v>1537477830480.5115</v>
      </c>
      <c r="J21" s="21">
        <v>1563950959269.5188</v>
      </c>
      <c r="K21" s="21">
        <v>1454675479665.8406</v>
      </c>
      <c r="L21" s="22">
        <v>1339539063150.0125</v>
      </c>
      <c r="M21" s="23">
        <f t="shared" si="2"/>
        <v>1200886868544.4031</v>
      </c>
      <c r="N21" s="24">
        <v>113.8351</v>
      </c>
      <c r="O21" s="24">
        <v>120.78789999999999</v>
      </c>
      <c r="P21" s="24">
        <v>121.8878</v>
      </c>
      <c r="Q21" s="24">
        <v>122.79770000000001</v>
      </c>
      <c r="R21" s="24">
        <v>125.9228</v>
      </c>
      <c r="S21" s="24">
        <v>122.9273</v>
      </c>
      <c r="T21" s="24">
        <v>121.968</v>
      </c>
      <c r="U21" s="24">
        <v>125.75839999999999</v>
      </c>
      <c r="V21" s="24">
        <v>129.63829999999999</v>
      </c>
      <c r="W21" s="24">
        <v>137.6704</v>
      </c>
      <c r="X21" s="27">
        <f t="shared" si="3"/>
        <v>1.1383509999999999</v>
      </c>
      <c r="Y21" s="24">
        <f t="shared" si="4"/>
        <v>1.2078789999999999</v>
      </c>
      <c r="Z21" s="24">
        <f t="shared" si="5"/>
        <v>1.2188779999999999</v>
      </c>
      <c r="AA21" s="24">
        <f t="shared" si="6"/>
        <v>1.2279770000000001</v>
      </c>
      <c r="AB21" s="24">
        <f t="shared" si="7"/>
        <v>1.259228</v>
      </c>
      <c r="AC21" s="24">
        <f t="shared" si="8"/>
        <v>1.2292730000000001</v>
      </c>
      <c r="AD21" s="24">
        <f t="shared" si="9"/>
        <v>1.2196800000000001</v>
      </c>
      <c r="AE21" s="24">
        <f t="shared" si="10"/>
        <v>1.257584</v>
      </c>
      <c r="AF21" s="24">
        <f t="shared" si="11"/>
        <v>1.2963829999999998</v>
      </c>
      <c r="AG21" s="28">
        <f t="shared" si="12"/>
        <v>1.3767039999999999</v>
      </c>
      <c r="AH21" s="28">
        <f t="shared" si="13"/>
        <v>1.2431937</v>
      </c>
      <c r="AI21" s="29">
        <f t="shared" si="14"/>
        <v>1492934989387.1301</v>
      </c>
    </row>
    <row r="22" spans="1:35" ht="20.100000000000001" customHeight="1" x14ac:dyDescent="0.25">
      <c r="A22" s="36" t="s">
        <v>206</v>
      </c>
      <c r="B22" s="11" t="s">
        <v>252</v>
      </c>
      <c r="C22" s="20">
        <v>334309371471.58447</v>
      </c>
      <c r="D22" s="21">
        <v>386458951546.67395</v>
      </c>
      <c r="E22" s="21">
        <v>427611527757.43372</v>
      </c>
      <c r="F22" s="21">
        <v>397594276187.82996</v>
      </c>
      <c r="G22" s="21">
        <v>390235099337.74835</v>
      </c>
      <c r="H22" s="21">
        <v>429010675562.96912</v>
      </c>
      <c r="I22" s="21">
        <v>407373026611.60547</v>
      </c>
      <c r="J22" s="21">
        <v>428698577647.39447</v>
      </c>
      <c r="K22" s="21">
        <v>436887543466.94971</v>
      </c>
      <c r="L22" s="22">
        <v>374055872241.32196</v>
      </c>
      <c r="M22" s="23">
        <f t="shared" si="2"/>
        <v>401223492183.15106</v>
      </c>
      <c r="N22" s="24">
        <v>94.914779999999993</v>
      </c>
      <c r="O22" s="24">
        <v>93.456659999999999</v>
      </c>
      <c r="P22" s="24">
        <v>96.414079999999998</v>
      </c>
      <c r="Q22" s="24">
        <v>98.373320000000007</v>
      </c>
      <c r="R22" s="24">
        <v>98.952749999999995</v>
      </c>
      <c r="S22" s="24">
        <v>96.527469999999994</v>
      </c>
      <c r="T22" s="24">
        <v>94.69847</v>
      </c>
      <c r="U22" s="24">
        <v>92.853570000000005</v>
      </c>
      <c r="V22" s="24">
        <v>88.581819999999993</v>
      </c>
      <c r="W22" s="24" t="s">
        <v>450</v>
      </c>
      <c r="X22" s="27">
        <f t="shared" si="3"/>
        <v>0.94914779999999999</v>
      </c>
      <c r="Y22" s="24">
        <f t="shared" si="4"/>
        <v>0.93456660000000003</v>
      </c>
      <c r="Z22" s="24">
        <f t="shared" si="5"/>
        <v>0.96414080000000002</v>
      </c>
      <c r="AA22" s="24">
        <f t="shared" si="6"/>
        <v>0.98373320000000009</v>
      </c>
      <c r="AB22" s="24">
        <f t="shared" si="7"/>
        <v>0.98952749999999989</v>
      </c>
      <c r="AC22" s="24">
        <f t="shared" si="8"/>
        <v>0.96527469999999993</v>
      </c>
      <c r="AD22" s="24">
        <f t="shared" si="9"/>
        <v>0.94698470000000001</v>
      </c>
      <c r="AE22" s="24">
        <f t="shared" si="10"/>
        <v>0.92853570000000007</v>
      </c>
      <c r="AF22" s="24">
        <f t="shared" si="11"/>
        <v>0.88581819999999989</v>
      </c>
      <c r="AG22" s="28" t="str">
        <f t="shared" si="12"/>
        <v/>
      </c>
      <c r="AH22" s="28">
        <f t="shared" si="13"/>
        <v>0.94974768888888894</v>
      </c>
      <c r="AI22" s="29">
        <f t="shared" si="14"/>
        <v>381061084428.87689</v>
      </c>
    </row>
    <row r="23" spans="1:35" ht="20.100000000000001" customHeight="1" x14ac:dyDescent="0.25">
      <c r="A23" s="36" t="s">
        <v>368</v>
      </c>
      <c r="B23" s="11" t="s">
        <v>146</v>
      </c>
      <c r="C23" s="20">
        <v>20983019923.886276</v>
      </c>
      <c r="D23" s="21">
        <v>33050343782.775902</v>
      </c>
      <c r="E23" s="21">
        <v>48852482960.077896</v>
      </c>
      <c r="F23" s="21">
        <v>44291490420.502617</v>
      </c>
      <c r="G23" s="21">
        <v>52902703376.105644</v>
      </c>
      <c r="H23" s="21">
        <v>65951627200.202614</v>
      </c>
      <c r="I23" s="21">
        <v>68730906313.64563</v>
      </c>
      <c r="J23" s="21">
        <v>73560484384.958572</v>
      </c>
      <c r="K23" s="21">
        <v>75198010965.191895</v>
      </c>
      <c r="L23" s="22">
        <v>53047140347.45266</v>
      </c>
      <c r="M23" s="23">
        <f t="shared" si="2"/>
        <v>53656820967.479965</v>
      </c>
      <c r="N23" s="24">
        <v>11.71576</v>
      </c>
      <c r="O23" s="24">
        <v>14.433310000000001</v>
      </c>
      <c r="P23" s="24">
        <v>15.59338</v>
      </c>
      <c r="Q23" s="24">
        <v>19.066210000000002</v>
      </c>
      <c r="R23" s="24">
        <v>17.884799999999998</v>
      </c>
      <c r="S23" s="24">
        <v>17.281379999999999</v>
      </c>
      <c r="T23" s="24">
        <v>20.086030000000001</v>
      </c>
      <c r="U23" s="24">
        <v>25.458030000000001</v>
      </c>
      <c r="V23" s="24">
        <v>30.724070000000001</v>
      </c>
      <c r="W23" s="24">
        <v>38.450719999999997</v>
      </c>
      <c r="X23" s="27">
        <f t="shared" si="3"/>
        <v>0.1171576</v>
      </c>
      <c r="Y23" s="24">
        <f t="shared" si="4"/>
        <v>0.14433309999999999</v>
      </c>
      <c r="Z23" s="24">
        <f t="shared" si="5"/>
        <v>0.15593380000000001</v>
      </c>
      <c r="AA23" s="24">
        <f t="shared" si="6"/>
        <v>0.19066210000000003</v>
      </c>
      <c r="AB23" s="24">
        <f t="shared" si="7"/>
        <v>0.17884799999999998</v>
      </c>
      <c r="AC23" s="24">
        <f t="shared" si="8"/>
        <v>0.17281379999999999</v>
      </c>
      <c r="AD23" s="24">
        <f t="shared" si="9"/>
        <v>0.20086030000000002</v>
      </c>
      <c r="AE23" s="24">
        <f t="shared" si="10"/>
        <v>0.25458029999999998</v>
      </c>
      <c r="AF23" s="24">
        <f t="shared" si="11"/>
        <v>0.30724070000000003</v>
      </c>
      <c r="AG23" s="28">
        <f t="shared" si="12"/>
        <v>0.38450719999999999</v>
      </c>
      <c r="AH23" s="28">
        <f t="shared" si="13"/>
        <v>0.21069368999999999</v>
      </c>
      <c r="AI23" s="29">
        <f t="shared" si="14"/>
        <v>11305153603.307724</v>
      </c>
    </row>
    <row r="24" spans="1:35" ht="20.100000000000001" customHeight="1" x14ac:dyDescent="0.25">
      <c r="A24" s="36" t="s">
        <v>253</v>
      </c>
      <c r="B24" s="11" t="s">
        <v>250</v>
      </c>
      <c r="C24" s="20">
        <v>7965588000</v>
      </c>
      <c r="D24" s="21">
        <v>8318995999.999999</v>
      </c>
      <c r="E24" s="21">
        <v>8246649999.999999</v>
      </c>
      <c r="F24" s="21">
        <v>7820420000.000001</v>
      </c>
      <c r="G24" s="21">
        <v>7909580000</v>
      </c>
      <c r="H24" s="21">
        <v>7889750000.000001</v>
      </c>
      <c r="I24" s="21">
        <v>8234470000</v>
      </c>
      <c r="J24" s="21">
        <v>8431750000</v>
      </c>
      <c r="K24" s="21">
        <v>8510500000</v>
      </c>
      <c r="L24" s="22">
        <v>8884441432.0562401</v>
      </c>
      <c r="M24" s="23">
        <f t="shared" si="2"/>
        <v>8221214543.2056246</v>
      </c>
      <c r="N24" s="24">
        <v>72.257059999999996</v>
      </c>
      <c r="O24" s="24">
        <v>74.749399999999994</v>
      </c>
      <c r="P24" s="24">
        <v>79.266130000000004</v>
      </c>
      <c r="Q24" s="24">
        <v>84.343299999999999</v>
      </c>
      <c r="R24" s="24">
        <v>83.154859999999999</v>
      </c>
      <c r="S24" s="24">
        <v>84.259960000000007</v>
      </c>
      <c r="T24" s="24">
        <v>80.511560000000003</v>
      </c>
      <c r="U24" s="24">
        <v>77.263909999999996</v>
      </c>
      <c r="V24" s="24">
        <v>76.002589999999998</v>
      </c>
      <c r="W24" s="24">
        <v>72.0608</v>
      </c>
      <c r="X24" s="27">
        <f t="shared" si="3"/>
        <v>0.72257059999999995</v>
      </c>
      <c r="Y24" s="24">
        <f t="shared" si="4"/>
        <v>0.74749399999999999</v>
      </c>
      <c r="Z24" s="24">
        <f t="shared" si="5"/>
        <v>0.79266130000000001</v>
      </c>
      <c r="AA24" s="24">
        <f t="shared" si="6"/>
        <v>0.84343299999999999</v>
      </c>
      <c r="AB24" s="24">
        <f t="shared" si="7"/>
        <v>0.83154859999999997</v>
      </c>
      <c r="AC24" s="24">
        <f t="shared" si="8"/>
        <v>0.84259960000000012</v>
      </c>
      <c r="AD24" s="24">
        <f t="shared" si="9"/>
        <v>0.80511560000000004</v>
      </c>
      <c r="AE24" s="24">
        <f t="shared" si="10"/>
        <v>0.77263909999999991</v>
      </c>
      <c r="AF24" s="24">
        <f t="shared" si="11"/>
        <v>0.76002590000000003</v>
      </c>
      <c r="AG24" s="28">
        <f t="shared" si="12"/>
        <v>0.72060800000000003</v>
      </c>
      <c r="AH24" s="28">
        <f t="shared" si="13"/>
        <v>0.78386957000000002</v>
      </c>
      <c r="AI24" s="29">
        <f t="shared" si="14"/>
        <v>6444359908.8603392</v>
      </c>
    </row>
    <row r="25" spans="1:35" ht="20.100000000000001" customHeight="1" x14ac:dyDescent="0.25">
      <c r="A25" s="36" t="s">
        <v>370</v>
      </c>
      <c r="B25" s="11" t="s">
        <v>184</v>
      </c>
      <c r="C25" s="20">
        <v>18505053191.489361</v>
      </c>
      <c r="D25" s="21">
        <v>21729999999.999996</v>
      </c>
      <c r="E25" s="21">
        <v>25710877659.574467</v>
      </c>
      <c r="F25" s="21">
        <v>22938218085.106384</v>
      </c>
      <c r="G25" s="21">
        <v>25713271276.595749</v>
      </c>
      <c r="H25" s="21">
        <v>29044069148.936165</v>
      </c>
      <c r="I25" s="21">
        <v>30756462765.957447</v>
      </c>
      <c r="J25" s="21">
        <v>32897606382.978722</v>
      </c>
      <c r="K25" s="21">
        <v>33851063829.787235</v>
      </c>
      <c r="L25" s="22">
        <v>32221489361.702129</v>
      </c>
      <c r="M25" s="23">
        <f t="shared" si="2"/>
        <v>27336811170.212765</v>
      </c>
      <c r="N25" s="24">
        <v>44.877049999999997</v>
      </c>
      <c r="O25" s="24">
        <v>53.118049999999997</v>
      </c>
      <c r="P25" s="24">
        <v>64.213449999999995</v>
      </c>
      <c r="Q25" s="24">
        <v>71.437269999999998</v>
      </c>
      <c r="R25" s="24">
        <v>67.69726</v>
      </c>
      <c r="S25" s="24">
        <v>68.912149999999997</v>
      </c>
      <c r="T25" s="24">
        <v>69.127489999999995</v>
      </c>
      <c r="U25" s="24">
        <v>68.872630000000001</v>
      </c>
      <c r="V25" s="24">
        <v>63.004399999999997</v>
      </c>
      <c r="W25" s="24">
        <v>71.210899999999995</v>
      </c>
      <c r="X25" s="27">
        <f t="shared" si="3"/>
        <v>0.44877049999999996</v>
      </c>
      <c r="Y25" s="24">
        <f t="shared" si="4"/>
        <v>0.53118049999999994</v>
      </c>
      <c r="Z25" s="24">
        <f t="shared" si="5"/>
        <v>0.64213449999999994</v>
      </c>
      <c r="AA25" s="24">
        <f t="shared" si="6"/>
        <v>0.71437269999999997</v>
      </c>
      <c r="AB25" s="24">
        <f t="shared" si="7"/>
        <v>0.67697260000000004</v>
      </c>
      <c r="AC25" s="24">
        <f t="shared" si="8"/>
        <v>0.68912149999999994</v>
      </c>
      <c r="AD25" s="24">
        <f t="shared" si="9"/>
        <v>0.69127489999999991</v>
      </c>
      <c r="AE25" s="24">
        <f t="shared" si="10"/>
        <v>0.68872630000000001</v>
      </c>
      <c r="AF25" s="24">
        <f t="shared" si="11"/>
        <v>0.63004399999999994</v>
      </c>
      <c r="AG25" s="28">
        <f t="shared" si="12"/>
        <v>0.71210899999999999</v>
      </c>
      <c r="AH25" s="28">
        <f t="shared" si="13"/>
        <v>0.64247064999999992</v>
      </c>
      <c r="AI25" s="29">
        <f t="shared" si="14"/>
        <v>17563098841.453854</v>
      </c>
    </row>
    <row r="26" spans="1:35" ht="20.100000000000001" customHeight="1" x14ac:dyDescent="0.25">
      <c r="A26" s="36" t="s">
        <v>325</v>
      </c>
      <c r="B26" s="11" t="s">
        <v>201</v>
      </c>
      <c r="C26" s="20">
        <v>71819083683.740326</v>
      </c>
      <c r="D26" s="21">
        <v>79611888213.14798</v>
      </c>
      <c r="E26" s="21">
        <v>91631278239.323715</v>
      </c>
      <c r="F26" s="21">
        <v>102477791472.39049</v>
      </c>
      <c r="G26" s="21">
        <v>115279077465.22643</v>
      </c>
      <c r="H26" s="21">
        <v>128637938711.3856</v>
      </c>
      <c r="I26" s="21">
        <v>133355749482.47754</v>
      </c>
      <c r="J26" s="21">
        <v>149990451022.28983</v>
      </c>
      <c r="K26" s="21">
        <v>172885454931.45309</v>
      </c>
      <c r="L26" s="22">
        <v>195078665827.56451</v>
      </c>
      <c r="M26" s="23">
        <f t="shared" si="2"/>
        <v>124076737904.89995</v>
      </c>
      <c r="N26" s="24">
        <v>31.165700000000001</v>
      </c>
      <c r="O26" s="24">
        <v>32.042830000000002</v>
      </c>
      <c r="P26" s="24">
        <v>34.042189999999998</v>
      </c>
      <c r="Q26" s="24">
        <v>36.191040000000001</v>
      </c>
      <c r="R26" s="24">
        <v>40.961320000000001</v>
      </c>
      <c r="S26" s="24">
        <v>42.470239999999997</v>
      </c>
      <c r="T26" s="24">
        <v>43.00067</v>
      </c>
      <c r="U26" s="24">
        <v>41.794750000000001</v>
      </c>
      <c r="V26" s="24">
        <v>43.480490000000003</v>
      </c>
      <c r="W26" s="24">
        <v>43.92991</v>
      </c>
      <c r="X26" s="27">
        <f t="shared" si="3"/>
        <v>0.31165700000000002</v>
      </c>
      <c r="Y26" s="24">
        <f t="shared" si="4"/>
        <v>0.3204283</v>
      </c>
      <c r="Z26" s="24">
        <f t="shared" si="5"/>
        <v>0.3404219</v>
      </c>
      <c r="AA26" s="24">
        <f t="shared" si="6"/>
        <v>0.36191040000000002</v>
      </c>
      <c r="AB26" s="24">
        <f t="shared" si="7"/>
        <v>0.40961320000000001</v>
      </c>
      <c r="AC26" s="24">
        <f t="shared" si="8"/>
        <v>0.42470239999999998</v>
      </c>
      <c r="AD26" s="24">
        <f t="shared" si="9"/>
        <v>0.43000670000000002</v>
      </c>
      <c r="AE26" s="24">
        <f t="shared" si="10"/>
        <v>0.41794750000000003</v>
      </c>
      <c r="AF26" s="24">
        <f t="shared" si="11"/>
        <v>0.43480490000000005</v>
      </c>
      <c r="AG26" s="28">
        <f t="shared" si="12"/>
        <v>0.4392991</v>
      </c>
      <c r="AH26" s="28">
        <f t="shared" si="13"/>
        <v>0.38907913999999999</v>
      </c>
      <c r="AI26" s="29">
        <f t="shared" si="14"/>
        <v>48275670478.043869</v>
      </c>
    </row>
    <row r="27" spans="1:35" ht="20.100000000000001" customHeight="1" x14ac:dyDescent="0.25">
      <c r="A27" s="36" t="s">
        <v>171</v>
      </c>
      <c r="B27" s="11" t="s">
        <v>35</v>
      </c>
      <c r="C27" s="20">
        <v>4303500000</v>
      </c>
      <c r="D27" s="21">
        <v>4546000000</v>
      </c>
      <c r="E27" s="21">
        <v>4595000000</v>
      </c>
      <c r="F27" s="21">
        <v>4602000000</v>
      </c>
      <c r="G27" s="21">
        <v>4445500000</v>
      </c>
      <c r="H27" s="21">
        <v>4358000000</v>
      </c>
      <c r="I27" s="21">
        <v>4313000000</v>
      </c>
      <c r="J27" s="21">
        <v>4281000000</v>
      </c>
      <c r="K27" s="21">
        <v>4354500000</v>
      </c>
      <c r="L27" s="22">
        <v>4451000000</v>
      </c>
      <c r="M27" s="23">
        <f t="shared" si="2"/>
        <v>4424950000</v>
      </c>
      <c r="N27" s="24">
        <v>72.206980000000001</v>
      </c>
      <c r="O27" s="24">
        <v>73.34563</v>
      </c>
      <c r="P27" s="24">
        <v>78.829239999999999</v>
      </c>
      <c r="Q27" s="24">
        <v>80.406930000000003</v>
      </c>
      <c r="R27" s="24" t="s">
        <v>450</v>
      </c>
      <c r="S27" s="24" t="s">
        <v>450</v>
      </c>
      <c r="T27" s="24" t="s">
        <v>450</v>
      </c>
      <c r="U27" s="24" t="s">
        <v>450</v>
      </c>
      <c r="V27" s="24" t="s">
        <v>450</v>
      </c>
      <c r="W27" s="24" t="s">
        <v>450</v>
      </c>
      <c r="X27" s="27">
        <f t="shared" si="3"/>
        <v>0.72206979999999998</v>
      </c>
      <c r="Y27" s="24">
        <f t="shared" si="4"/>
        <v>0.73345629999999995</v>
      </c>
      <c r="Z27" s="24">
        <f t="shared" si="5"/>
        <v>0.7882924</v>
      </c>
      <c r="AA27" s="24">
        <f t="shared" si="6"/>
        <v>0.80406929999999999</v>
      </c>
      <c r="AB27" s="24" t="str">
        <f t="shared" si="7"/>
        <v/>
      </c>
      <c r="AC27" s="24" t="str">
        <f t="shared" si="8"/>
        <v/>
      </c>
      <c r="AD27" s="24" t="str">
        <f t="shared" si="9"/>
        <v/>
      </c>
      <c r="AE27" s="24" t="str">
        <f t="shared" si="10"/>
        <v/>
      </c>
      <c r="AF27" s="24" t="str">
        <f t="shared" si="11"/>
        <v/>
      </c>
      <c r="AG27" s="28" t="str">
        <f t="shared" si="12"/>
        <v/>
      </c>
      <c r="AH27" s="28">
        <f t="shared" si="13"/>
        <v>0.76197194999999995</v>
      </c>
      <c r="AI27" s="29">
        <f t="shared" si="14"/>
        <v>3371687780.1524997</v>
      </c>
    </row>
    <row r="28" spans="1:35" ht="20.100000000000001" customHeight="1" x14ac:dyDescent="0.25">
      <c r="A28" s="36" t="s">
        <v>372</v>
      </c>
      <c r="B28" s="11" t="s">
        <v>388</v>
      </c>
      <c r="C28" s="20">
        <v>36961821893.697563</v>
      </c>
      <c r="D28" s="21">
        <v>45275747860.644218</v>
      </c>
      <c r="E28" s="21">
        <v>60752177438.889542</v>
      </c>
      <c r="F28" s="21">
        <v>49208656976.038956</v>
      </c>
      <c r="G28" s="21">
        <v>55220932613.957985</v>
      </c>
      <c r="H28" s="21">
        <v>59734593904.64016</v>
      </c>
      <c r="I28" s="21">
        <v>63615445566.848282</v>
      </c>
      <c r="J28" s="21">
        <v>73097619636.820862</v>
      </c>
      <c r="K28" s="21">
        <v>76103961203.440582</v>
      </c>
      <c r="L28" s="22">
        <v>54608962634.990753</v>
      </c>
      <c r="M28" s="23">
        <f t="shared" si="2"/>
        <v>57457991972.996887</v>
      </c>
      <c r="N28" s="24">
        <v>20.18507</v>
      </c>
      <c r="O28" s="24">
        <v>24.803879999999999</v>
      </c>
      <c r="P28" s="24">
        <v>28.63419</v>
      </c>
      <c r="Q28" s="24">
        <v>37.151179999999997</v>
      </c>
      <c r="R28" s="24">
        <v>44.370429999999999</v>
      </c>
      <c r="S28" s="24">
        <v>39.247160000000001</v>
      </c>
      <c r="T28" s="24">
        <v>22.486339999999998</v>
      </c>
      <c r="U28" s="24">
        <v>23.688320000000001</v>
      </c>
      <c r="V28" s="24">
        <v>24.47392</v>
      </c>
      <c r="W28" s="24">
        <v>24.80095</v>
      </c>
      <c r="X28" s="27">
        <f t="shared" si="3"/>
        <v>0.20185069999999999</v>
      </c>
      <c r="Y28" s="24">
        <f t="shared" si="4"/>
        <v>0.2480388</v>
      </c>
      <c r="Z28" s="24">
        <f t="shared" si="5"/>
        <v>0.28634189999999998</v>
      </c>
      <c r="AA28" s="24">
        <f t="shared" si="6"/>
        <v>0.37151179999999995</v>
      </c>
      <c r="AB28" s="24">
        <f t="shared" si="7"/>
        <v>0.4437043</v>
      </c>
      <c r="AC28" s="24">
        <f t="shared" si="8"/>
        <v>0.39247160000000003</v>
      </c>
      <c r="AD28" s="24">
        <f t="shared" si="9"/>
        <v>0.22486339999999999</v>
      </c>
      <c r="AE28" s="24">
        <f t="shared" si="10"/>
        <v>0.23688320000000002</v>
      </c>
      <c r="AF28" s="24">
        <f t="shared" si="11"/>
        <v>0.24473919999999999</v>
      </c>
      <c r="AG28" s="28">
        <f t="shared" si="12"/>
        <v>0.24800949999999999</v>
      </c>
      <c r="AH28" s="28">
        <f t="shared" si="13"/>
        <v>0.28984144000000001</v>
      </c>
      <c r="AI28" s="29">
        <f t="shared" si="14"/>
        <v>16653707132.961859</v>
      </c>
    </row>
    <row r="29" spans="1:35" ht="20.100000000000001" customHeight="1" x14ac:dyDescent="0.25">
      <c r="A29" s="36" t="s">
        <v>380</v>
      </c>
      <c r="B29" s="11" t="s">
        <v>378</v>
      </c>
      <c r="C29" s="20">
        <v>409813072387.4043</v>
      </c>
      <c r="D29" s="21">
        <v>471821790309.33478</v>
      </c>
      <c r="E29" s="21">
        <v>518626043650.2124</v>
      </c>
      <c r="F29" s="21">
        <v>484552653514.86523</v>
      </c>
      <c r="G29" s="21">
        <v>483577483443.70862</v>
      </c>
      <c r="H29" s="21">
        <v>526975257158.74335</v>
      </c>
      <c r="I29" s="21">
        <v>497815990388.02283</v>
      </c>
      <c r="J29" s="21">
        <v>521370527591.37561</v>
      </c>
      <c r="K29" s="21">
        <v>531234803749.45343</v>
      </c>
      <c r="L29" s="22">
        <v>454039037373.84943</v>
      </c>
      <c r="M29" s="23">
        <f t="shared" si="2"/>
        <v>489982665956.69696</v>
      </c>
      <c r="N29" s="24">
        <v>65.529200000000003</v>
      </c>
      <c r="O29" s="24">
        <v>68.226609999999994</v>
      </c>
      <c r="P29" s="24">
        <v>62.34657</v>
      </c>
      <c r="Q29" s="24">
        <v>58.29045</v>
      </c>
      <c r="R29" s="24">
        <v>56.496420000000001</v>
      </c>
      <c r="S29" s="24">
        <v>54.962200000000003</v>
      </c>
      <c r="T29" s="24">
        <v>54.558950000000003</v>
      </c>
      <c r="U29" s="24">
        <v>56.437510000000003</v>
      </c>
      <c r="V29" s="24">
        <v>58.265569999999997</v>
      </c>
      <c r="W29" s="24" t="s">
        <v>450</v>
      </c>
      <c r="X29" s="27">
        <f t="shared" si="3"/>
        <v>0.65529199999999999</v>
      </c>
      <c r="Y29" s="24">
        <f t="shared" si="4"/>
        <v>0.68226609999999999</v>
      </c>
      <c r="Z29" s="24">
        <f t="shared" si="5"/>
        <v>0.62346570000000001</v>
      </c>
      <c r="AA29" s="24">
        <f t="shared" si="6"/>
        <v>0.58290450000000005</v>
      </c>
      <c r="AB29" s="24">
        <f t="shared" si="7"/>
        <v>0.56496420000000003</v>
      </c>
      <c r="AC29" s="24">
        <f t="shared" si="8"/>
        <v>0.54962200000000005</v>
      </c>
      <c r="AD29" s="24">
        <f t="shared" si="9"/>
        <v>0.54558950000000006</v>
      </c>
      <c r="AE29" s="24">
        <f t="shared" si="10"/>
        <v>0.56437510000000002</v>
      </c>
      <c r="AF29" s="24">
        <f t="shared" si="11"/>
        <v>0.5826557</v>
      </c>
      <c r="AG29" s="28" t="str">
        <f t="shared" si="12"/>
        <v/>
      </c>
      <c r="AH29" s="28">
        <f t="shared" si="13"/>
        <v>0.59457053333333343</v>
      </c>
      <c r="AI29" s="29">
        <f t="shared" si="14"/>
        <v>291329255021.96185</v>
      </c>
    </row>
    <row r="30" spans="1:35" ht="20.100000000000001" customHeight="1" x14ac:dyDescent="0.25">
      <c r="A30" s="36" t="s">
        <v>391</v>
      </c>
      <c r="B30" s="11" t="s">
        <v>318</v>
      </c>
      <c r="C30" s="20">
        <v>1217442150</v>
      </c>
      <c r="D30" s="21">
        <v>1290542550</v>
      </c>
      <c r="E30" s="21">
        <v>1368625150</v>
      </c>
      <c r="F30" s="21">
        <v>1336957250</v>
      </c>
      <c r="G30" s="21">
        <v>1397113450.0000002</v>
      </c>
      <c r="H30" s="21">
        <v>1486712300</v>
      </c>
      <c r="I30" s="21">
        <v>1573618750.0000002</v>
      </c>
      <c r="J30" s="21">
        <v>1625828100</v>
      </c>
      <c r="K30" s="21">
        <v>1717861750.0000002</v>
      </c>
      <c r="L30" s="22">
        <v>1763000000</v>
      </c>
      <c r="M30" s="23">
        <f t="shared" si="2"/>
        <v>1477770145</v>
      </c>
      <c r="N30" s="24">
        <v>55.161830000000002</v>
      </c>
      <c r="O30" s="24">
        <v>60.220419999999997</v>
      </c>
      <c r="P30" s="24">
        <v>62.75723</v>
      </c>
      <c r="Q30" s="24">
        <v>66.759280000000004</v>
      </c>
      <c r="R30" s="24">
        <v>62.385860000000001</v>
      </c>
      <c r="S30" s="24">
        <v>58.668370000000003</v>
      </c>
      <c r="T30" s="24">
        <v>56.624870000000001</v>
      </c>
      <c r="U30" s="24">
        <v>56.168120000000002</v>
      </c>
      <c r="V30" s="24">
        <v>55.631720000000001</v>
      </c>
      <c r="W30" s="24">
        <v>57.086669999999998</v>
      </c>
      <c r="X30" s="27">
        <f t="shared" si="3"/>
        <v>0.55161830000000001</v>
      </c>
      <c r="Y30" s="24">
        <f t="shared" si="4"/>
        <v>0.60220419999999997</v>
      </c>
      <c r="Z30" s="24">
        <f t="shared" si="5"/>
        <v>0.62757229999999997</v>
      </c>
      <c r="AA30" s="24">
        <f t="shared" si="6"/>
        <v>0.66759279999999999</v>
      </c>
      <c r="AB30" s="24">
        <f t="shared" si="7"/>
        <v>0.62385860000000004</v>
      </c>
      <c r="AC30" s="24">
        <f t="shared" si="8"/>
        <v>0.58668370000000003</v>
      </c>
      <c r="AD30" s="24">
        <f t="shared" si="9"/>
        <v>0.56624870000000005</v>
      </c>
      <c r="AE30" s="24">
        <f t="shared" si="10"/>
        <v>0.56168119999999999</v>
      </c>
      <c r="AF30" s="24">
        <f t="shared" si="11"/>
        <v>0.55631720000000007</v>
      </c>
      <c r="AG30" s="28">
        <f t="shared" si="12"/>
        <v>0.57086669999999995</v>
      </c>
      <c r="AH30" s="28">
        <f t="shared" si="13"/>
        <v>0.59146436999999996</v>
      </c>
      <c r="AI30" s="29">
        <f t="shared" si="14"/>
        <v>874048387.81723356</v>
      </c>
    </row>
    <row r="31" spans="1:35" ht="20.100000000000001" customHeight="1" x14ac:dyDescent="0.25">
      <c r="A31" s="36" t="s">
        <v>197</v>
      </c>
      <c r="B31" s="11" t="s">
        <v>340</v>
      </c>
      <c r="C31" s="20">
        <v>5142380779.4410343</v>
      </c>
      <c r="D31" s="21">
        <v>5969535131.5801554</v>
      </c>
      <c r="E31" s="21">
        <v>7132787396.6654711</v>
      </c>
      <c r="F31" s="21">
        <v>7097198711.6102266</v>
      </c>
      <c r="G31" s="21">
        <v>6970240895.4988823</v>
      </c>
      <c r="H31" s="21">
        <v>7814081155.6498766</v>
      </c>
      <c r="I31" s="21">
        <v>8117100933.5253696</v>
      </c>
      <c r="J31" s="21">
        <v>9110800744.8789558</v>
      </c>
      <c r="K31" s="21">
        <v>9575356734.7268982</v>
      </c>
      <c r="L31" s="22">
        <v>8476125180.5944538</v>
      </c>
      <c r="M31" s="23">
        <f t="shared" si="2"/>
        <v>7540560766.4171324</v>
      </c>
      <c r="N31" s="24">
        <v>15.46435</v>
      </c>
      <c r="O31" s="24">
        <v>18.172740000000001</v>
      </c>
      <c r="P31" s="24">
        <v>19.546980000000001</v>
      </c>
      <c r="Q31" s="24">
        <v>20.844709999999999</v>
      </c>
      <c r="R31" s="24">
        <v>21.951740000000001</v>
      </c>
      <c r="S31" s="24">
        <v>22.916029999999999</v>
      </c>
      <c r="T31" s="24">
        <v>22.307919999999999</v>
      </c>
      <c r="U31" s="24">
        <v>22.718489999999999</v>
      </c>
      <c r="V31" s="24">
        <v>22.9025</v>
      </c>
      <c r="W31" s="24">
        <v>21.23368</v>
      </c>
      <c r="X31" s="27">
        <f t="shared" si="3"/>
        <v>0.15464349999999999</v>
      </c>
      <c r="Y31" s="24">
        <f t="shared" si="4"/>
        <v>0.18172740000000001</v>
      </c>
      <c r="Z31" s="24">
        <f t="shared" si="5"/>
        <v>0.19546980000000003</v>
      </c>
      <c r="AA31" s="24">
        <f t="shared" si="6"/>
        <v>0.2084471</v>
      </c>
      <c r="AB31" s="24">
        <f t="shared" si="7"/>
        <v>0.2195174</v>
      </c>
      <c r="AC31" s="24">
        <f t="shared" si="8"/>
        <v>0.22916029999999998</v>
      </c>
      <c r="AD31" s="24">
        <f t="shared" si="9"/>
        <v>0.22307920000000001</v>
      </c>
      <c r="AE31" s="24">
        <f t="shared" si="10"/>
        <v>0.2271849</v>
      </c>
      <c r="AF31" s="24">
        <f t="shared" si="11"/>
        <v>0.22902500000000001</v>
      </c>
      <c r="AG31" s="28">
        <f t="shared" si="12"/>
        <v>0.21233679999999999</v>
      </c>
      <c r="AH31" s="28">
        <f t="shared" si="13"/>
        <v>0.20805913999999998</v>
      </c>
      <c r="AI31" s="29">
        <f t="shared" si="14"/>
        <v>1568882588.1784892</v>
      </c>
    </row>
    <row r="32" spans="1:35" ht="20.100000000000001" customHeight="1" x14ac:dyDescent="0.25">
      <c r="A32" s="36" t="s">
        <v>81</v>
      </c>
      <c r="B32" s="11" t="s">
        <v>333</v>
      </c>
      <c r="C32" s="20">
        <v>5414299000</v>
      </c>
      <c r="D32" s="21">
        <v>5895048000</v>
      </c>
      <c r="E32" s="21">
        <v>6109928000</v>
      </c>
      <c r="F32" s="21">
        <v>5806378000</v>
      </c>
      <c r="G32" s="21">
        <v>5744414000</v>
      </c>
      <c r="H32" s="21">
        <v>5550771000</v>
      </c>
      <c r="I32" s="21">
        <v>5537537000</v>
      </c>
      <c r="J32" s="21">
        <v>5573710000</v>
      </c>
      <c r="K32" s="21" t="s">
        <v>450</v>
      </c>
      <c r="L32" s="22" t="s">
        <v>450</v>
      </c>
      <c r="M32" s="23">
        <f t="shared" si="2"/>
        <v>5704010625</v>
      </c>
      <c r="N32" s="24" t="s">
        <v>450</v>
      </c>
      <c r="O32" s="24" t="s">
        <v>450</v>
      </c>
      <c r="P32" s="24" t="s">
        <v>450</v>
      </c>
      <c r="Q32" s="24" t="s">
        <v>450</v>
      </c>
      <c r="R32" s="24" t="s">
        <v>450</v>
      </c>
      <c r="S32" s="24" t="s">
        <v>450</v>
      </c>
      <c r="T32" s="24" t="s">
        <v>450</v>
      </c>
      <c r="U32" s="24" t="s">
        <v>450</v>
      </c>
      <c r="V32" s="24" t="s">
        <v>450</v>
      </c>
      <c r="W32" s="24" t="s">
        <v>450</v>
      </c>
      <c r="X32" s="27" t="str">
        <f t="shared" si="3"/>
        <v/>
      </c>
      <c r="Y32" s="24" t="str">
        <f t="shared" si="4"/>
        <v/>
      </c>
      <c r="Z32" s="24" t="str">
        <f t="shared" si="5"/>
        <v/>
      </c>
      <c r="AA32" s="24" t="str">
        <f t="shared" si="6"/>
        <v/>
      </c>
      <c r="AB32" s="24" t="str">
        <f t="shared" si="7"/>
        <v/>
      </c>
      <c r="AC32" s="24" t="str">
        <f t="shared" si="8"/>
        <v/>
      </c>
      <c r="AD32" s="24" t="str">
        <f t="shared" si="9"/>
        <v/>
      </c>
      <c r="AE32" s="24" t="str">
        <f t="shared" si="10"/>
        <v/>
      </c>
      <c r="AF32" s="24" t="str">
        <f t="shared" si="11"/>
        <v/>
      </c>
      <c r="AG32" s="28" t="str">
        <f t="shared" si="12"/>
        <v/>
      </c>
      <c r="AH32" s="28" t="str">
        <f t="shared" si="13"/>
        <v/>
      </c>
      <c r="AI32" s="29" t="str">
        <f t="shared" si="14"/>
        <v/>
      </c>
    </row>
    <row r="33" spans="1:35" ht="20.100000000000001" customHeight="1" x14ac:dyDescent="0.25">
      <c r="A33" s="36" t="s">
        <v>56</v>
      </c>
      <c r="B33" s="11" t="s">
        <v>167</v>
      </c>
      <c r="C33" s="20">
        <v>897731524.92992246</v>
      </c>
      <c r="D33" s="21">
        <v>1196091805.0231569</v>
      </c>
      <c r="E33" s="21">
        <v>1258332337.283819</v>
      </c>
      <c r="F33" s="21">
        <v>1264758197.9659252</v>
      </c>
      <c r="G33" s="21">
        <v>1585472534.1054721</v>
      </c>
      <c r="H33" s="21">
        <v>1820207625.8021665</v>
      </c>
      <c r="I33" s="21">
        <v>1823692109.6165216</v>
      </c>
      <c r="J33" s="21">
        <v>1798333725.8395367</v>
      </c>
      <c r="K33" s="21">
        <v>1958819914.9591591</v>
      </c>
      <c r="L33" s="22">
        <v>1962221695.6941261</v>
      </c>
      <c r="M33" s="23">
        <f t="shared" si="2"/>
        <v>1556566147.1219807</v>
      </c>
      <c r="N33" s="24">
        <v>21.409739999999999</v>
      </c>
      <c r="O33" s="24">
        <v>23.420850000000002</v>
      </c>
      <c r="P33" s="24">
        <v>29.961379999999998</v>
      </c>
      <c r="Q33" s="24">
        <v>32.422539999999998</v>
      </c>
      <c r="R33" s="24">
        <v>41.452449999999999</v>
      </c>
      <c r="S33" s="24">
        <v>46.81183</v>
      </c>
      <c r="T33" s="24">
        <v>45.7181</v>
      </c>
      <c r="U33" s="24">
        <v>45.637779999999999</v>
      </c>
      <c r="V33" s="24">
        <v>43.817439999999998</v>
      </c>
      <c r="W33" s="24">
        <v>47.418700000000001</v>
      </c>
      <c r="X33" s="27">
        <f t="shared" si="3"/>
        <v>0.21409739999999999</v>
      </c>
      <c r="Y33" s="24">
        <f t="shared" si="4"/>
        <v>0.23420850000000001</v>
      </c>
      <c r="Z33" s="24">
        <f t="shared" si="5"/>
        <v>0.29961379999999999</v>
      </c>
      <c r="AA33" s="24">
        <f t="shared" si="6"/>
        <v>0.3242254</v>
      </c>
      <c r="AB33" s="24">
        <f t="shared" si="7"/>
        <v>0.41452449999999996</v>
      </c>
      <c r="AC33" s="24">
        <f t="shared" si="8"/>
        <v>0.46811829999999999</v>
      </c>
      <c r="AD33" s="24">
        <f t="shared" si="9"/>
        <v>0.457181</v>
      </c>
      <c r="AE33" s="24">
        <f t="shared" si="10"/>
        <v>0.4563778</v>
      </c>
      <c r="AF33" s="24">
        <f t="shared" si="11"/>
        <v>0.43817439999999996</v>
      </c>
      <c r="AG33" s="28">
        <f t="shared" si="12"/>
        <v>0.47418700000000003</v>
      </c>
      <c r="AH33" s="28">
        <f t="shared" si="13"/>
        <v>0.37807080999999998</v>
      </c>
      <c r="AI33" s="29">
        <f t="shared" si="14"/>
        <v>588492224.0609864</v>
      </c>
    </row>
    <row r="34" spans="1:35" ht="20.100000000000001" customHeight="1" x14ac:dyDescent="0.25">
      <c r="A34" s="36" t="s">
        <v>322</v>
      </c>
      <c r="B34" s="11" t="s">
        <v>79</v>
      </c>
      <c r="C34" s="20">
        <v>11451869164.71117</v>
      </c>
      <c r="D34" s="21">
        <v>13120183156.714895</v>
      </c>
      <c r="E34" s="21">
        <v>16674324634.237322</v>
      </c>
      <c r="F34" s="21">
        <v>17339992165.242165</v>
      </c>
      <c r="G34" s="21">
        <v>19649631308.164806</v>
      </c>
      <c r="H34" s="21">
        <v>23963033443.851803</v>
      </c>
      <c r="I34" s="21">
        <v>27084497539.797394</v>
      </c>
      <c r="J34" s="21">
        <v>30659338929.088276</v>
      </c>
      <c r="K34" s="21">
        <v>32996187988.422581</v>
      </c>
      <c r="L34" s="22">
        <v>33196819571.635315</v>
      </c>
      <c r="M34" s="23">
        <f t="shared" si="2"/>
        <v>22613587790.186573</v>
      </c>
      <c r="N34" s="24">
        <v>37.800089999999997</v>
      </c>
      <c r="O34" s="24">
        <v>36.968429999999998</v>
      </c>
      <c r="P34" s="24">
        <v>34.692619999999998</v>
      </c>
      <c r="Q34" s="24">
        <v>37.018219999999999</v>
      </c>
      <c r="R34" s="24">
        <v>40.342280000000002</v>
      </c>
      <c r="S34" s="24">
        <v>40.793100000000003</v>
      </c>
      <c r="T34" s="24">
        <v>44.13691</v>
      </c>
      <c r="U34" s="24">
        <v>46.679659999999998</v>
      </c>
      <c r="V34" s="24">
        <v>50.322420000000001</v>
      </c>
      <c r="W34" s="24">
        <v>57.705240000000003</v>
      </c>
      <c r="X34" s="27">
        <f t="shared" si="3"/>
        <v>0.37800089999999997</v>
      </c>
      <c r="Y34" s="24">
        <f t="shared" si="4"/>
        <v>0.36968429999999997</v>
      </c>
      <c r="Z34" s="24">
        <f t="shared" si="5"/>
        <v>0.34692619999999996</v>
      </c>
      <c r="AA34" s="24">
        <f t="shared" si="6"/>
        <v>0.37018220000000002</v>
      </c>
      <c r="AB34" s="24">
        <f t="shared" si="7"/>
        <v>0.40342280000000003</v>
      </c>
      <c r="AC34" s="24">
        <f t="shared" si="8"/>
        <v>0.40793100000000004</v>
      </c>
      <c r="AD34" s="24">
        <f t="shared" si="9"/>
        <v>0.44136910000000001</v>
      </c>
      <c r="AE34" s="24">
        <f t="shared" si="10"/>
        <v>0.46679660000000001</v>
      </c>
      <c r="AF34" s="24">
        <f t="shared" si="11"/>
        <v>0.50322420000000001</v>
      </c>
      <c r="AG34" s="28">
        <f t="shared" si="12"/>
        <v>0.57705240000000002</v>
      </c>
      <c r="AH34" s="28">
        <f t="shared" si="13"/>
        <v>0.42645896999999999</v>
      </c>
      <c r="AI34" s="29">
        <f t="shared" si="14"/>
        <v>9643767357.0075417</v>
      </c>
    </row>
    <row r="35" spans="1:35" ht="20.100000000000001" customHeight="1" x14ac:dyDescent="0.25">
      <c r="A35" s="36" t="s">
        <v>301</v>
      </c>
      <c r="B35" s="11" t="s">
        <v>400</v>
      </c>
      <c r="C35" s="20">
        <v>12866524918.222052</v>
      </c>
      <c r="D35" s="21">
        <v>15776422673.19804</v>
      </c>
      <c r="E35" s="21">
        <v>19101454463.750748</v>
      </c>
      <c r="F35" s="21">
        <v>17600630726.614109</v>
      </c>
      <c r="G35" s="21">
        <v>17163117551.46262</v>
      </c>
      <c r="H35" s="21">
        <v>18628022743.425732</v>
      </c>
      <c r="I35" s="21">
        <v>17207367625.804756</v>
      </c>
      <c r="J35" s="21">
        <v>18154290272.215054</v>
      </c>
      <c r="K35" s="21">
        <v>18521476054.809387</v>
      </c>
      <c r="L35" s="22">
        <v>15995392117.947264</v>
      </c>
      <c r="M35" s="23">
        <f t="shared" si="2"/>
        <v>17101469914.744976</v>
      </c>
      <c r="N35" s="24">
        <v>42.556440000000002</v>
      </c>
      <c r="O35" s="24">
        <v>49.27646</v>
      </c>
      <c r="P35" s="24">
        <v>53.152119999999996</v>
      </c>
      <c r="Q35" s="24">
        <v>52.840069999999997</v>
      </c>
      <c r="R35" s="24">
        <v>52.827129999999997</v>
      </c>
      <c r="S35" s="24">
        <v>53.175199999999997</v>
      </c>
      <c r="T35" s="24">
        <v>54.775970000000001</v>
      </c>
      <c r="U35" s="24">
        <v>54.930370000000003</v>
      </c>
      <c r="V35" s="24">
        <v>54.769579999999998</v>
      </c>
      <c r="W35" s="24">
        <v>54.444200000000002</v>
      </c>
      <c r="X35" s="27">
        <f t="shared" si="3"/>
        <v>0.42556440000000001</v>
      </c>
      <c r="Y35" s="24">
        <f t="shared" si="4"/>
        <v>0.4927646</v>
      </c>
      <c r="Z35" s="24">
        <f t="shared" si="5"/>
        <v>0.53152119999999992</v>
      </c>
      <c r="AA35" s="24">
        <f t="shared" si="6"/>
        <v>0.52840069999999995</v>
      </c>
      <c r="AB35" s="24">
        <f t="shared" si="7"/>
        <v>0.5282713</v>
      </c>
      <c r="AC35" s="24">
        <f t="shared" si="8"/>
        <v>0.531752</v>
      </c>
      <c r="AD35" s="24">
        <f t="shared" si="9"/>
        <v>0.54775969999999996</v>
      </c>
      <c r="AE35" s="24">
        <f t="shared" si="10"/>
        <v>0.54930370000000006</v>
      </c>
      <c r="AF35" s="24">
        <f t="shared" si="11"/>
        <v>0.54769579999999995</v>
      </c>
      <c r="AG35" s="28">
        <f t="shared" si="12"/>
        <v>0.54444199999999998</v>
      </c>
      <c r="AH35" s="28">
        <f t="shared" si="13"/>
        <v>0.5227475399999999</v>
      </c>
      <c r="AI35" s="29">
        <f t="shared" si="14"/>
        <v>8939751328.3169441</v>
      </c>
    </row>
    <row r="36" spans="1:35" ht="20.100000000000001" customHeight="1" x14ac:dyDescent="0.25">
      <c r="A36" s="36" t="s">
        <v>60</v>
      </c>
      <c r="B36" s="11" t="s">
        <v>289</v>
      </c>
      <c r="C36" s="20">
        <v>10126940513.312546</v>
      </c>
      <c r="D36" s="21">
        <v>10939053365.478596</v>
      </c>
      <c r="E36" s="21">
        <v>10945070441.928253</v>
      </c>
      <c r="F36" s="21">
        <v>10267128733.351036</v>
      </c>
      <c r="G36" s="21">
        <v>12786662034.856337</v>
      </c>
      <c r="H36" s="21">
        <v>15682931970.401569</v>
      </c>
      <c r="I36" s="21">
        <v>14686249032.037905</v>
      </c>
      <c r="J36" s="21">
        <v>14814801573.11405</v>
      </c>
      <c r="K36" s="21">
        <v>15880195735.289202</v>
      </c>
      <c r="L36" s="22">
        <v>14390863395.317146</v>
      </c>
      <c r="M36" s="23">
        <f t="shared" si="2"/>
        <v>13051989679.508663</v>
      </c>
      <c r="N36" s="24">
        <v>20.48441</v>
      </c>
      <c r="O36" s="24">
        <v>22.664339999999999</v>
      </c>
      <c r="P36" s="24">
        <v>25.78717</v>
      </c>
      <c r="Q36" s="24">
        <v>28.931480000000001</v>
      </c>
      <c r="R36" s="24">
        <v>27.193570000000001</v>
      </c>
      <c r="S36" s="24">
        <v>26.837199999999999</v>
      </c>
      <c r="T36" s="24">
        <v>31.2529</v>
      </c>
      <c r="U36" s="24">
        <v>32.007820000000002</v>
      </c>
      <c r="V36" s="24">
        <v>31.759139999999999</v>
      </c>
      <c r="W36" s="24">
        <v>33.852049999999998</v>
      </c>
      <c r="X36" s="27">
        <f t="shared" si="3"/>
        <v>0.2048441</v>
      </c>
      <c r="Y36" s="24">
        <f t="shared" si="4"/>
        <v>0.22664339999999999</v>
      </c>
      <c r="Z36" s="24">
        <f t="shared" si="5"/>
        <v>0.25787169999999998</v>
      </c>
      <c r="AA36" s="24">
        <f t="shared" si="6"/>
        <v>0.28931479999999998</v>
      </c>
      <c r="AB36" s="24">
        <f t="shared" si="7"/>
        <v>0.2719357</v>
      </c>
      <c r="AC36" s="24">
        <f t="shared" si="8"/>
        <v>0.268372</v>
      </c>
      <c r="AD36" s="24">
        <f t="shared" si="9"/>
        <v>0.312529</v>
      </c>
      <c r="AE36" s="24">
        <f t="shared" si="10"/>
        <v>0.32007820000000003</v>
      </c>
      <c r="AF36" s="24">
        <f t="shared" si="11"/>
        <v>0.31759139999999997</v>
      </c>
      <c r="AG36" s="28">
        <f t="shared" si="12"/>
        <v>0.3385205</v>
      </c>
      <c r="AH36" s="28">
        <f t="shared" si="13"/>
        <v>0.28077008000000003</v>
      </c>
      <c r="AI36" s="29">
        <f t="shared" si="14"/>
        <v>3664608186.474822</v>
      </c>
    </row>
    <row r="37" spans="1:35" ht="20.100000000000001" customHeight="1" x14ac:dyDescent="0.25">
      <c r="A37" s="36" t="s">
        <v>371</v>
      </c>
      <c r="B37" s="11" t="s">
        <v>148</v>
      </c>
      <c r="C37" s="20">
        <v>1107640325472.3486</v>
      </c>
      <c r="D37" s="21">
        <v>1397084381901.2893</v>
      </c>
      <c r="E37" s="21">
        <v>1695824517395.572</v>
      </c>
      <c r="F37" s="21">
        <v>1667020106031.8096</v>
      </c>
      <c r="G37" s="21">
        <v>2208872214643.019</v>
      </c>
      <c r="H37" s="21">
        <v>2614573170731.707</v>
      </c>
      <c r="I37" s="21">
        <v>2460658440428.0376</v>
      </c>
      <c r="J37" s="21">
        <v>2465773850934.5581</v>
      </c>
      <c r="K37" s="21">
        <v>2417046323841.9038</v>
      </c>
      <c r="L37" s="22">
        <v>1774724818900.4775</v>
      </c>
      <c r="M37" s="23">
        <f t="shared" si="2"/>
        <v>1980921815028.0723</v>
      </c>
      <c r="N37" s="24">
        <v>35.425170000000001</v>
      </c>
      <c r="O37" s="24">
        <v>40.690939999999998</v>
      </c>
      <c r="P37" s="24">
        <v>45.782260000000001</v>
      </c>
      <c r="Q37" s="24">
        <v>47.494280000000003</v>
      </c>
      <c r="R37" s="24">
        <v>52.76464</v>
      </c>
      <c r="S37" s="24">
        <v>58.114660000000001</v>
      </c>
      <c r="T37" s="24">
        <v>62.634399999999999</v>
      </c>
      <c r="U37" s="24">
        <v>64.413780000000003</v>
      </c>
      <c r="V37" s="24">
        <v>67.092470000000006</v>
      </c>
      <c r="W37" s="24">
        <v>67.864859999999993</v>
      </c>
      <c r="X37" s="27">
        <f t="shared" si="3"/>
        <v>0.3542517</v>
      </c>
      <c r="Y37" s="24">
        <f t="shared" si="4"/>
        <v>0.40690939999999998</v>
      </c>
      <c r="Z37" s="24">
        <f t="shared" si="5"/>
        <v>0.45782260000000002</v>
      </c>
      <c r="AA37" s="24">
        <f t="shared" si="6"/>
        <v>0.47494280000000005</v>
      </c>
      <c r="AB37" s="24">
        <f t="shared" si="7"/>
        <v>0.52764639999999996</v>
      </c>
      <c r="AC37" s="24">
        <f t="shared" si="8"/>
        <v>0.58114659999999996</v>
      </c>
      <c r="AD37" s="24">
        <f t="shared" si="9"/>
        <v>0.62634400000000001</v>
      </c>
      <c r="AE37" s="24">
        <f t="shared" si="10"/>
        <v>0.64413779999999998</v>
      </c>
      <c r="AF37" s="24">
        <f t="shared" si="11"/>
        <v>0.67092470000000004</v>
      </c>
      <c r="AG37" s="28">
        <f t="shared" si="12"/>
        <v>0.67864859999999994</v>
      </c>
      <c r="AH37" s="28">
        <f t="shared" si="13"/>
        <v>0.54227745999999999</v>
      </c>
      <c r="AI37" s="29">
        <f t="shared" si="14"/>
        <v>1074209250312.0128</v>
      </c>
    </row>
    <row r="38" spans="1:35" ht="20.100000000000001" customHeight="1" x14ac:dyDescent="0.25">
      <c r="A38" s="36" t="s">
        <v>178</v>
      </c>
      <c r="B38" s="11" t="s">
        <v>145</v>
      </c>
      <c r="C38" s="20">
        <v>11470703002.076908</v>
      </c>
      <c r="D38" s="21">
        <v>12247694247.229778</v>
      </c>
      <c r="E38" s="21">
        <v>14393099068.585943</v>
      </c>
      <c r="F38" s="21">
        <v>10732366286.264265</v>
      </c>
      <c r="G38" s="21">
        <v>12370616061.606161</v>
      </c>
      <c r="H38" s="21">
        <v>16691533190.237701</v>
      </c>
      <c r="I38" s="21">
        <v>16953505121.638922</v>
      </c>
      <c r="J38" s="21">
        <v>16110693734.015345</v>
      </c>
      <c r="K38" s="21">
        <v>17104656669.297554</v>
      </c>
      <c r="L38" s="22">
        <v>15492035784.420685</v>
      </c>
      <c r="M38" s="23">
        <f t="shared" si="2"/>
        <v>14356690316.537327</v>
      </c>
      <c r="N38" s="24">
        <v>34.949930000000002</v>
      </c>
      <c r="O38" s="24">
        <v>37.507530000000003</v>
      </c>
      <c r="P38" s="24">
        <v>35.152140000000003</v>
      </c>
      <c r="Q38" s="24">
        <v>44.511949999999999</v>
      </c>
      <c r="R38" s="24">
        <v>40.896059999999999</v>
      </c>
      <c r="S38" s="24">
        <v>31.20984</v>
      </c>
      <c r="T38" s="24">
        <v>31.450289999999999</v>
      </c>
      <c r="U38" s="24">
        <v>35.031689999999998</v>
      </c>
      <c r="V38" s="24">
        <v>33.195709999999998</v>
      </c>
      <c r="W38" s="24">
        <v>34.607120000000002</v>
      </c>
      <c r="X38" s="27">
        <f t="shared" si="3"/>
        <v>0.34949930000000001</v>
      </c>
      <c r="Y38" s="24">
        <f t="shared" si="4"/>
        <v>0.3750753</v>
      </c>
      <c r="Z38" s="24">
        <f t="shared" si="5"/>
        <v>0.35152140000000004</v>
      </c>
      <c r="AA38" s="24">
        <f t="shared" si="6"/>
        <v>0.4451195</v>
      </c>
      <c r="AB38" s="24">
        <f t="shared" si="7"/>
        <v>0.40896060000000001</v>
      </c>
      <c r="AC38" s="24">
        <f t="shared" si="8"/>
        <v>0.3120984</v>
      </c>
      <c r="AD38" s="24">
        <f t="shared" si="9"/>
        <v>0.31450289999999997</v>
      </c>
      <c r="AE38" s="24">
        <f t="shared" si="10"/>
        <v>0.35031689999999999</v>
      </c>
      <c r="AF38" s="24">
        <f t="shared" si="11"/>
        <v>0.3319571</v>
      </c>
      <c r="AG38" s="28">
        <f t="shared" si="12"/>
        <v>0.34607120000000002</v>
      </c>
      <c r="AH38" s="28">
        <f t="shared" si="13"/>
        <v>0.35851225999999997</v>
      </c>
      <c r="AI38" s="29">
        <f t="shared" si="14"/>
        <v>5147049491.5019121</v>
      </c>
    </row>
    <row r="39" spans="1:35" ht="20.100000000000001" customHeight="1" x14ac:dyDescent="0.25">
      <c r="A39" s="36" t="s">
        <v>64</v>
      </c>
      <c r="B39" s="11" t="s">
        <v>265</v>
      </c>
      <c r="C39" s="20">
        <v>34304448149.810814</v>
      </c>
      <c r="D39" s="21">
        <v>44765733379.986008</v>
      </c>
      <c r="E39" s="21">
        <v>54666642734.275673</v>
      </c>
      <c r="F39" s="21">
        <v>51783454183.550148</v>
      </c>
      <c r="G39" s="21">
        <v>49939168133.206985</v>
      </c>
      <c r="H39" s="21">
        <v>56949835051.546387</v>
      </c>
      <c r="I39" s="21">
        <v>53576670827.85807</v>
      </c>
      <c r="J39" s="21">
        <v>55626359256.24321</v>
      </c>
      <c r="K39" s="21">
        <v>56717054673.721352</v>
      </c>
      <c r="L39" s="22">
        <v>48952959079.573792</v>
      </c>
      <c r="M39" s="23">
        <f t="shared" si="2"/>
        <v>50728232546.977249</v>
      </c>
      <c r="N39" s="24">
        <v>42.543700000000001</v>
      </c>
      <c r="O39" s="24">
        <v>58.02375</v>
      </c>
      <c r="P39" s="24">
        <v>66.6935</v>
      </c>
      <c r="Q39" s="24">
        <v>69.278239999999997</v>
      </c>
      <c r="R39" s="24">
        <v>69.225399999999993</v>
      </c>
      <c r="S39" s="24">
        <v>66.11542</v>
      </c>
      <c r="T39" s="24">
        <v>66.669989999999999</v>
      </c>
      <c r="U39" s="24">
        <v>66.41489</v>
      </c>
      <c r="V39" s="24">
        <v>59.605800000000002</v>
      </c>
      <c r="W39" s="24">
        <v>56.823900000000002</v>
      </c>
      <c r="X39" s="27">
        <f t="shared" si="3"/>
        <v>0.42543700000000001</v>
      </c>
      <c r="Y39" s="24">
        <f t="shared" si="4"/>
        <v>0.58023749999999996</v>
      </c>
      <c r="Z39" s="24">
        <f t="shared" si="5"/>
        <v>0.66693500000000006</v>
      </c>
      <c r="AA39" s="24">
        <f t="shared" si="6"/>
        <v>0.69278240000000002</v>
      </c>
      <c r="AB39" s="24">
        <f t="shared" si="7"/>
        <v>0.69225399999999992</v>
      </c>
      <c r="AC39" s="24">
        <f t="shared" si="8"/>
        <v>0.66115420000000003</v>
      </c>
      <c r="AD39" s="24">
        <f t="shared" si="9"/>
        <v>0.66669990000000001</v>
      </c>
      <c r="AE39" s="24">
        <f t="shared" si="10"/>
        <v>0.66414890000000004</v>
      </c>
      <c r="AF39" s="24">
        <f t="shared" si="11"/>
        <v>0.59605799999999998</v>
      </c>
      <c r="AG39" s="28">
        <f t="shared" si="12"/>
        <v>0.56823900000000005</v>
      </c>
      <c r="AH39" s="28">
        <f t="shared" si="13"/>
        <v>0.62139458999999997</v>
      </c>
      <c r="AI39" s="29">
        <f t="shared" si="14"/>
        <v>31522249264.953583</v>
      </c>
    </row>
    <row r="40" spans="1:35" ht="20.100000000000001" customHeight="1" x14ac:dyDescent="0.25">
      <c r="A40" s="36" t="s">
        <v>226</v>
      </c>
      <c r="B40" s="11" t="s">
        <v>267</v>
      </c>
      <c r="C40" s="20">
        <v>5844669845.5373316</v>
      </c>
      <c r="D40" s="21">
        <v>6771277870.9641209</v>
      </c>
      <c r="E40" s="21">
        <v>8369637065.4025469</v>
      </c>
      <c r="F40" s="21">
        <v>8369175126.2531605</v>
      </c>
      <c r="G40" s="21">
        <v>8979966766.072319</v>
      </c>
      <c r="H40" s="21">
        <v>10724061338.587366</v>
      </c>
      <c r="I40" s="21">
        <v>11166061507.802425</v>
      </c>
      <c r="J40" s="21">
        <v>12114166020.724394</v>
      </c>
      <c r="K40" s="21">
        <v>12549126616.147024</v>
      </c>
      <c r="L40" s="22">
        <v>11099473096.834505</v>
      </c>
      <c r="M40" s="23">
        <f t="shared" si="2"/>
        <v>9598761525.432518</v>
      </c>
      <c r="N40" s="24">
        <v>17.714549999999999</v>
      </c>
      <c r="O40" s="24">
        <v>16.81352</v>
      </c>
      <c r="P40" s="24">
        <v>17.67332</v>
      </c>
      <c r="Q40" s="24">
        <v>16.98152</v>
      </c>
      <c r="R40" s="24">
        <v>17.299440000000001</v>
      </c>
      <c r="S40" s="24">
        <v>18.78416</v>
      </c>
      <c r="T40" s="24">
        <v>20.701619999999998</v>
      </c>
      <c r="U40" s="24">
        <v>24.92071</v>
      </c>
      <c r="V40" s="24">
        <v>28.01896</v>
      </c>
      <c r="W40" s="24">
        <v>28.904409999999999</v>
      </c>
      <c r="X40" s="27">
        <f t="shared" si="3"/>
        <v>0.17714549999999998</v>
      </c>
      <c r="Y40" s="24">
        <f t="shared" si="4"/>
        <v>0.16813520000000001</v>
      </c>
      <c r="Z40" s="24">
        <f t="shared" si="5"/>
        <v>0.17673320000000001</v>
      </c>
      <c r="AA40" s="24">
        <f t="shared" si="6"/>
        <v>0.1698152</v>
      </c>
      <c r="AB40" s="24">
        <f t="shared" si="7"/>
        <v>0.17299439999999999</v>
      </c>
      <c r="AC40" s="24">
        <f t="shared" si="8"/>
        <v>0.1878416</v>
      </c>
      <c r="AD40" s="24">
        <f t="shared" si="9"/>
        <v>0.20701619999999998</v>
      </c>
      <c r="AE40" s="24">
        <f t="shared" si="10"/>
        <v>0.24920709999999999</v>
      </c>
      <c r="AF40" s="24">
        <f t="shared" si="11"/>
        <v>0.28018959999999998</v>
      </c>
      <c r="AG40" s="28">
        <f t="shared" si="12"/>
        <v>0.28904409999999997</v>
      </c>
      <c r="AH40" s="28">
        <f t="shared" si="13"/>
        <v>0.20781221</v>
      </c>
      <c r="AI40" s="29">
        <f t="shared" si="14"/>
        <v>1994739845.8631027</v>
      </c>
    </row>
    <row r="41" spans="1:35" ht="20.100000000000001" customHeight="1" x14ac:dyDescent="0.25">
      <c r="A41" s="36" t="s">
        <v>423</v>
      </c>
      <c r="B41" s="11" t="s">
        <v>166</v>
      </c>
      <c r="C41" s="20">
        <v>1273180597.027113</v>
      </c>
      <c r="D41" s="21">
        <v>1356078278.1882143</v>
      </c>
      <c r="E41" s="21">
        <v>1611634331.6486895</v>
      </c>
      <c r="F41" s="21">
        <v>1739781488.7457049</v>
      </c>
      <c r="G41" s="21">
        <v>2026864469.3638821</v>
      </c>
      <c r="H41" s="21">
        <v>2355652125.8518443</v>
      </c>
      <c r="I41" s="21">
        <v>2472384906.9979353</v>
      </c>
      <c r="J41" s="21">
        <v>2714505634.5262928</v>
      </c>
      <c r="K41" s="21">
        <v>3093647226.8107047</v>
      </c>
      <c r="L41" s="22">
        <v>3085184836.8912635</v>
      </c>
      <c r="M41" s="23">
        <f t="shared" si="2"/>
        <v>2172891389.6051645</v>
      </c>
      <c r="N41" s="24">
        <v>15.833299999999999</v>
      </c>
      <c r="O41" s="24">
        <v>14.775840000000001</v>
      </c>
      <c r="P41" s="24">
        <v>13.664619999999999</v>
      </c>
      <c r="Q41" s="24">
        <v>14.98071</v>
      </c>
      <c r="R41" s="24">
        <v>16.871469999999999</v>
      </c>
      <c r="S41" s="24">
        <v>18.885960000000001</v>
      </c>
      <c r="T41" s="24">
        <v>17.809889999999999</v>
      </c>
      <c r="U41" s="24">
        <v>16.26707</v>
      </c>
      <c r="V41" s="24">
        <v>15.360139999999999</v>
      </c>
      <c r="W41" s="24">
        <v>14.34801</v>
      </c>
      <c r="X41" s="27">
        <f t="shared" si="3"/>
        <v>0.158333</v>
      </c>
      <c r="Y41" s="24">
        <f t="shared" si="4"/>
        <v>0.14775840000000001</v>
      </c>
      <c r="Z41" s="24">
        <f t="shared" si="5"/>
        <v>0.1366462</v>
      </c>
      <c r="AA41" s="24">
        <f t="shared" si="6"/>
        <v>0.1498071</v>
      </c>
      <c r="AB41" s="24">
        <f t="shared" si="7"/>
        <v>0.1687147</v>
      </c>
      <c r="AC41" s="24">
        <f t="shared" si="8"/>
        <v>0.18885960000000002</v>
      </c>
      <c r="AD41" s="24">
        <f t="shared" si="9"/>
        <v>0.1780989</v>
      </c>
      <c r="AE41" s="24">
        <f t="shared" si="10"/>
        <v>0.1626707</v>
      </c>
      <c r="AF41" s="24">
        <f t="shared" si="11"/>
        <v>0.1536014</v>
      </c>
      <c r="AG41" s="28">
        <f t="shared" si="12"/>
        <v>0.1434801</v>
      </c>
      <c r="AH41" s="28">
        <f t="shared" si="13"/>
        <v>0.15879701000000002</v>
      </c>
      <c r="AI41" s="29">
        <f t="shared" si="14"/>
        <v>345048655.72404522</v>
      </c>
    </row>
    <row r="42" spans="1:35" ht="20.100000000000001" customHeight="1" x14ac:dyDescent="0.25">
      <c r="A42" s="36" t="s">
        <v>179</v>
      </c>
      <c r="B42" s="11" t="s">
        <v>25</v>
      </c>
      <c r="C42" s="20">
        <v>1107891063.4386301</v>
      </c>
      <c r="D42" s="21">
        <v>1513933983.2239838</v>
      </c>
      <c r="E42" s="21">
        <v>1789333748.6799023</v>
      </c>
      <c r="F42" s="21">
        <v>1711817181.5296857</v>
      </c>
      <c r="G42" s="21">
        <v>1664310769.5522876</v>
      </c>
      <c r="H42" s="21">
        <v>1864824080.6925581</v>
      </c>
      <c r="I42" s="21">
        <v>1751888561.7274745</v>
      </c>
      <c r="J42" s="21">
        <v>1837908563.3027456</v>
      </c>
      <c r="K42" s="21">
        <v>1871187070.9953449</v>
      </c>
      <c r="L42" s="22">
        <v>1629759975.0770271</v>
      </c>
      <c r="M42" s="23">
        <f t="shared" si="2"/>
        <v>1674285499.8219638</v>
      </c>
      <c r="N42" s="24">
        <v>44.855960000000003</v>
      </c>
      <c r="O42" s="24">
        <v>45.549790000000002</v>
      </c>
      <c r="P42" s="24">
        <v>52.296610000000001</v>
      </c>
      <c r="Q42" s="24">
        <v>57.96396</v>
      </c>
      <c r="R42" s="24">
        <v>61.929349999999999</v>
      </c>
      <c r="S42" s="24">
        <v>65.741810000000001</v>
      </c>
      <c r="T42" s="24">
        <v>64.32432</v>
      </c>
      <c r="U42" s="24">
        <v>64.640870000000007</v>
      </c>
      <c r="V42" s="24">
        <v>62.851190000000003</v>
      </c>
      <c r="W42" s="24">
        <v>60.543640000000003</v>
      </c>
      <c r="X42" s="27">
        <f t="shared" si="3"/>
        <v>0.44855960000000006</v>
      </c>
      <c r="Y42" s="24">
        <f t="shared" si="4"/>
        <v>0.45549790000000001</v>
      </c>
      <c r="Z42" s="24">
        <f t="shared" si="5"/>
        <v>0.52296609999999999</v>
      </c>
      <c r="AA42" s="24">
        <f t="shared" si="6"/>
        <v>0.57963960000000003</v>
      </c>
      <c r="AB42" s="24">
        <f t="shared" si="7"/>
        <v>0.61929349999999994</v>
      </c>
      <c r="AC42" s="24">
        <f t="shared" si="8"/>
        <v>0.65741810000000001</v>
      </c>
      <c r="AD42" s="24">
        <f t="shared" si="9"/>
        <v>0.64324320000000001</v>
      </c>
      <c r="AE42" s="24">
        <f t="shared" si="10"/>
        <v>0.64640870000000006</v>
      </c>
      <c r="AF42" s="24">
        <f t="shared" si="11"/>
        <v>0.62851190000000001</v>
      </c>
      <c r="AG42" s="28">
        <f t="shared" si="12"/>
        <v>0.60543639999999999</v>
      </c>
      <c r="AH42" s="28">
        <f t="shared" si="13"/>
        <v>0.58069750000000009</v>
      </c>
      <c r="AI42" s="29">
        <f t="shared" si="14"/>
        <v>972253404.03286493</v>
      </c>
    </row>
    <row r="43" spans="1:35" ht="20.100000000000001" customHeight="1" x14ac:dyDescent="0.25">
      <c r="A43" s="36" t="s">
        <v>210</v>
      </c>
      <c r="B43" s="11" t="s">
        <v>331</v>
      </c>
      <c r="C43" s="20">
        <v>7274595706.6715412</v>
      </c>
      <c r="D43" s="21">
        <v>8639235842.180748</v>
      </c>
      <c r="E43" s="21">
        <v>10351914093.172338</v>
      </c>
      <c r="F43" s="21">
        <v>10401851850.610819</v>
      </c>
      <c r="G43" s="21">
        <v>11242275198.97827</v>
      </c>
      <c r="H43" s="21">
        <v>12829541141.012688</v>
      </c>
      <c r="I43" s="21">
        <v>14038383450.185966</v>
      </c>
      <c r="J43" s="21">
        <v>15449630418.548637</v>
      </c>
      <c r="K43" s="21">
        <v>16777820332.705883</v>
      </c>
      <c r="L43" s="22">
        <v>18049954289.430058</v>
      </c>
      <c r="M43" s="23">
        <f t="shared" si="2"/>
        <v>12505520232.349697</v>
      </c>
      <c r="N43" s="24">
        <v>11.9923</v>
      </c>
      <c r="O43" s="24">
        <v>18.206510000000002</v>
      </c>
      <c r="P43" s="24">
        <v>23.459209999999999</v>
      </c>
      <c r="Q43" s="24">
        <v>24.593689999999999</v>
      </c>
      <c r="R43" s="24">
        <v>27.557870000000001</v>
      </c>
      <c r="S43" s="24">
        <v>28.253219999999999</v>
      </c>
      <c r="T43" s="24">
        <v>38.784280000000003</v>
      </c>
      <c r="U43" s="24">
        <v>44.720030000000001</v>
      </c>
      <c r="V43" s="24">
        <v>54.08972</v>
      </c>
      <c r="W43" s="24">
        <v>63.10172</v>
      </c>
      <c r="X43" s="27">
        <f t="shared" si="3"/>
        <v>0.119923</v>
      </c>
      <c r="Y43" s="24">
        <f t="shared" si="4"/>
        <v>0.18206510000000001</v>
      </c>
      <c r="Z43" s="24">
        <f t="shared" si="5"/>
        <v>0.2345921</v>
      </c>
      <c r="AA43" s="24">
        <f t="shared" si="6"/>
        <v>0.24593689999999999</v>
      </c>
      <c r="AB43" s="24">
        <f t="shared" si="7"/>
        <v>0.27557870000000001</v>
      </c>
      <c r="AC43" s="24">
        <f t="shared" si="8"/>
        <v>0.28253220000000001</v>
      </c>
      <c r="AD43" s="24">
        <f t="shared" si="9"/>
        <v>0.38784280000000004</v>
      </c>
      <c r="AE43" s="24">
        <f t="shared" si="10"/>
        <v>0.4472003</v>
      </c>
      <c r="AF43" s="24">
        <f t="shared" si="11"/>
        <v>0.54089719999999997</v>
      </c>
      <c r="AG43" s="28">
        <f t="shared" si="12"/>
        <v>0.63101720000000006</v>
      </c>
      <c r="AH43" s="28">
        <f t="shared" si="13"/>
        <v>0.33475854999999999</v>
      </c>
      <c r="AI43" s="29">
        <f t="shared" si="14"/>
        <v>4186329819.9770474</v>
      </c>
    </row>
    <row r="44" spans="1:35" ht="20.100000000000001" customHeight="1" x14ac:dyDescent="0.25">
      <c r="A44" s="36" t="s">
        <v>72</v>
      </c>
      <c r="B44" s="11" t="s">
        <v>185</v>
      </c>
      <c r="C44" s="20">
        <v>17953066721.094933</v>
      </c>
      <c r="D44" s="21">
        <v>20431780377.860516</v>
      </c>
      <c r="E44" s="21">
        <v>23322254113.562302</v>
      </c>
      <c r="F44" s="21">
        <v>23381142146.648472</v>
      </c>
      <c r="G44" s="21">
        <v>23622483983.710125</v>
      </c>
      <c r="H44" s="21">
        <v>26587311527.571064</v>
      </c>
      <c r="I44" s="21">
        <v>26472056037.769592</v>
      </c>
      <c r="J44" s="21">
        <v>29567504655.493481</v>
      </c>
      <c r="K44" s="21">
        <v>32050817632.960159</v>
      </c>
      <c r="L44" s="22">
        <v>29198372811.203659</v>
      </c>
      <c r="M44" s="23">
        <f t="shared" si="2"/>
        <v>25258679000.787426</v>
      </c>
      <c r="N44" s="24">
        <v>9.4533140000000007</v>
      </c>
      <c r="O44" s="24">
        <v>9.6900580000000005</v>
      </c>
      <c r="P44" s="24">
        <v>10.9358</v>
      </c>
      <c r="Q44" s="24">
        <v>11.475160000000001</v>
      </c>
      <c r="R44" s="24">
        <v>12.53838</v>
      </c>
      <c r="S44" s="24">
        <v>14.182399999999999</v>
      </c>
      <c r="T44" s="24">
        <v>14.13973</v>
      </c>
      <c r="U44" s="24">
        <v>14.78097</v>
      </c>
      <c r="V44" s="24">
        <v>15.564080000000001</v>
      </c>
      <c r="W44" s="24">
        <v>15.94678</v>
      </c>
      <c r="X44" s="27">
        <f t="shared" si="3"/>
        <v>9.4533140000000002E-2</v>
      </c>
      <c r="Y44" s="24">
        <f t="shared" si="4"/>
        <v>9.690058E-2</v>
      </c>
      <c r="Z44" s="24">
        <f t="shared" si="5"/>
        <v>0.10935800000000001</v>
      </c>
      <c r="AA44" s="24">
        <f t="shared" si="6"/>
        <v>0.11475160000000001</v>
      </c>
      <c r="AB44" s="24">
        <f t="shared" si="7"/>
        <v>0.12538379999999999</v>
      </c>
      <c r="AC44" s="24">
        <f t="shared" si="8"/>
        <v>0.14182400000000001</v>
      </c>
      <c r="AD44" s="24">
        <f t="shared" si="9"/>
        <v>0.1413973</v>
      </c>
      <c r="AE44" s="24">
        <f t="shared" si="10"/>
        <v>0.14780969999999999</v>
      </c>
      <c r="AF44" s="24">
        <f t="shared" si="11"/>
        <v>0.1556408</v>
      </c>
      <c r="AG44" s="28">
        <f t="shared" si="12"/>
        <v>0.15946779999999999</v>
      </c>
      <c r="AH44" s="28">
        <f t="shared" si="13"/>
        <v>0.12870667200000002</v>
      </c>
      <c r="AI44" s="29">
        <f t="shared" si="14"/>
        <v>3250960513.3076353</v>
      </c>
    </row>
    <row r="45" spans="1:35" ht="20.100000000000001" customHeight="1" x14ac:dyDescent="0.25">
      <c r="A45" s="36" t="s">
        <v>323</v>
      </c>
      <c r="B45" s="11" t="s">
        <v>107</v>
      </c>
      <c r="C45" s="20">
        <v>1315415197461.2129</v>
      </c>
      <c r="D45" s="21">
        <v>1464977190205.7537</v>
      </c>
      <c r="E45" s="21">
        <v>1549131208997.1885</v>
      </c>
      <c r="F45" s="21">
        <v>1371153004986.4404</v>
      </c>
      <c r="G45" s="21">
        <v>1613406134731.1201</v>
      </c>
      <c r="H45" s="21">
        <v>1788703385548.2566</v>
      </c>
      <c r="I45" s="21">
        <v>1824288757447.5667</v>
      </c>
      <c r="J45" s="21">
        <v>1837443486716.3425</v>
      </c>
      <c r="K45" s="21">
        <v>1783775590895.927</v>
      </c>
      <c r="L45" s="22">
        <v>1550536520141.9324</v>
      </c>
      <c r="M45" s="23">
        <f t="shared" si="2"/>
        <v>1609883047713.1741</v>
      </c>
      <c r="N45" s="24">
        <v>188.75360000000001</v>
      </c>
      <c r="O45" s="24">
        <v>123.85769999999999</v>
      </c>
      <c r="P45" s="24">
        <v>124.40689999999999</v>
      </c>
      <c r="Q45" s="24" t="s">
        <v>450</v>
      </c>
      <c r="R45" s="24" t="s">
        <v>450</v>
      </c>
      <c r="S45" s="24" t="s">
        <v>450</v>
      </c>
      <c r="T45" s="24" t="s">
        <v>450</v>
      </c>
      <c r="U45" s="24" t="s">
        <v>450</v>
      </c>
      <c r="V45" s="24" t="s">
        <v>450</v>
      </c>
      <c r="W45" s="24" t="s">
        <v>450</v>
      </c>
      <c r="X45" s="27">
        <f t="shared" si="3"/>
        <v>1.8875360000000001</v>
      </c>
      <c r="Y45" s="24">
        <f t="shared" si="4"/>
        <v>1.238577</v>
      </c>
      <c r="Z45" s="24">
        <f t="shared" si="5"/>
        <v>1.2440689999999999</v>
      </c>
      <c r="AA45" s="24" t="str">
        <f t="shared" si="6"/>
        <v/>
      </c>
      <c r="AB45" s="24" t="str">
        <f t="shared" si="7"/>
        <v/>
      </c>
      <c r="AC45" s="24" t="str">
        <f t="shared" si="8"/>
        <v/>
      </c>
      <c r="AD45" s="24" t="str">
        <f t="shared" si="9"/>
        <v/>
      </c>
      <c r="AE45" s="24" t="str">
        <f t="shared" si="10"/>
        <v/>
      </c>
      <c r="AF45" s="24" t="str">
        <f t="shared" si="11"/>
        <v/>
      </c>
      <c r="AG45" s="28" t="str">
        <f t="shared" si="12"/>
        <v/>
      </c>
      <c r="AH45" s="28">
        <f t="shared" si="13"/>
        <v>1.4567273333333333</v>
      </c>
      <c r="AI45" s="29">
        <f t="shared" si="14"/>
        <v>2345160639073.7515</v>
      </c>
    </row>
    <row r="46" spans="1:35" ht="20.100000000000001" customHeight="1" x14ac:dyDescent="0.25">
      <c r="A46" s="36" t="s">
        <v>66</v>
      </c>
      <c r="B46" s="11" t="s">
        <v>190</v>
      </c>
      <c r="C46" s="20">
        <v>1460562038.3709695</v>
      </c>
      <c r="D46" s="21">
        <v>1698125617.9230442</v>
      </c>
      <c r="E46" s="21">
        <v>1985370057.9247274</v>
      </c>
      <c r="F46" s="21">
        <v>1981728140.7783325</v>
      </c>
      <c r="G46" s="21">
        <v>1986014845.6318383</v>
      </c>
      <c r="H46" s="21">
        <v>2212699746.8137674</v>
      </c>
      <c r="I46" s="21">
        <v>2184183758.31567</v>
      </c>
      <c r="J46" s="21">
        <v>1494073354.3842604</v>
      </c>
      <c r="K46" s="21">
        <v>1691091491.9652517</v>
      </c>
      <c r="L46" s="22">
        <v>1503299943.6131063</v>
      </c>
      <c r="M46" s="23">
        <f t="shared" si="2"/>
        <v>1819714899.5720971</v>
      </c>
      <c r="N46" s="24">
        <v>6.7056570000000004</v>
      </c>
      <c r="O46" s="24">
        <v>6.7830250000000003</v>
      </c>
      <c r="P46" s="24">
        <v>7.0201169999999999</v>
      </c>
      <c r="Q46" s="24">
        <v>7.2343440000000001</v>
      </c>
      <c r="R46" s="24">
        <v>8.9553209999999996</v>
      </c>
      <c r="S46" s="24">
        <v>10.101929999999999</v>
      </c>
      <c r="T46" s="24">
        <v>12.380129999999999</v>
      </c>
      <c r="U46" s="24">
        <v>15.366899999999999</v>
      </c>
      <c r="V46" s="24">
        <v>14.312860000000001</v>
      </c>
      <c r="W46" s="24">
        <v>13.2105</v>
      </c>
      <c r="X46" s="27">
        <f t="shared" si="3"/>
        <v>6.705657000000001E-2</v>
      </c>
      <c r="Y46" s="24">
        <f t="shared" si="4"/>
        <v>6.7830250000000009E-2</v>
      </c>
      <c r="Z46" s="24">
        <f t="shared" si="5"/>
        <v>7.0201169999999993E-2</v>
      </c>
      <c r="AA46" s="24">
        <f t="shared" si="6"/>
        <v>7.2343439999999995E-2</v>
      </c>
      <c r="AB46" s="24">
        <f t="shared" si="7"/>
        <v>8.9553209999999994E-2</v>
      </c>
      <c r="AC46" s="24">
        <f t="shared" si="8"/>
        <v>0.10101929999999999</v>
      </c>
      <c r="AD46" s="24">
        <f t="shared" si="9"/>
        <v>0.12380129999999999</v>
      </c>
      <c r="AE46" s="24">
        <f t="shared" si="10"/>
        <v>0.153669</v>
      </c>
      <c r="AF46" s="24">
        <f t="shared" si="11"/>
        <v>0.14312859999999999</v>
      </c>
      <c r="AG46" s="28">
        <f t="shared" si="12"/>
        <v>0.132105</v>
      </c>
      <c r="AH46" s="28">
        <f t="shared" si="13"/>
        <v>0.10207078399999998</v>
      </c>
      <c r="AI46" s="29">
        <f t="shared" si="14"/>
        <v>185739726.45580518</v>
      </c>
    </row>
    <row r="47" spans="1:35" ht="20.100000000000001" customHeight="1" x14ac:dyDescent="0.25">
      <c r="A47" s="36" t="s">
        <v>13</v>
      </c>
      <c r="B47" s="11" t="s">
        <v>268</v>
      </c>
      <c r="C47" s="20">
        <v>7422102519.5684767</v>
      </c>
      <c r="D47" s="21">
        <v>8638711756.6281834</v>
      </c>
      <c r="E47" s="21">
        <v>10351933631.718803</v>
      </c>
      <c r="F47" s="21">
        <v>9253484289.6743355</v>
      </c>
      <c r="G47" s="21">
        <v>10657705072.288366</v>
      </c>
      <c r="H47" s="21">
        <v>12156380062.047136</v>
      </c>
      <c r="I47" s="21">
        <v>12368070168.972256</v>
      </c>
      <c r="J47" s="21">
        <v>12949854262.812727</v>
      </c>
      <c r="K47" s="21">
        <v>13922223233.5184</v>
      </c>
      <c r="L47" s="22">
        <v>10888798113.786552</v>
      </c>
      <c r="M47" s="23">
        <f t="shared" si="2"/>
        <v>10860926311.101522</v>
      </c>
      <c r="N47" s="24">
        <v>2.2153119999999999</v>
      </c>
      <c r="O47" s="24">
        <v>2.397707</v>
      </c>
      <c r="P47" s="24">
        <v>3.0622240000000001</v>
      </c>
      <c r="Q47" s="24">
        <v>3.9310260000000001</v>
      </c>
      <c r="R47" s="24">
        <v>4.2367210000000002</v>
      </c>
      <c r="S47" s="24">
        <v>4.8485019999999999</v>
      </c>
      <c r="T47" s="24">
        <v>5.8173310000000003</v>
      </c>
      <c r="U47" s="24">
        <v>6.089035</v>
      </c>
      <c r="V47" s="24">
        <v>7.8015290000000004</v>
      </c>
      <c r="W47" s="24">
        <v>9.9942480000000007</v>
      </c>
      <c r="X47" s="27">
        <f t="shared" si="3"/>
        <v>2.2153119999999998E-2</v>
      </c>
      <c r="Y47" s="24">
        <f t="shared" si="4"/>
        <v>2.397707E-2</v>
      </c>
      <c r="Z47" s="24">
        <f t="shared" si="5"/>
        <v>3.0622240000000002E-2</v>
      </c>
      <c r="AA47" s="24">
        <f t="shared" si="6"/>
        <v>3.931026E-2</v>
      </c>
      <c r="AB47" s="24">
        <f t="shared" si="7"/>
        <v>4.2367210000000002E-2</v>
      </c>
      <c r="AC47" s="24">
        <f t="shared" si="8"/>
        <v>4.8485019999999997E-2</v>
      </c>
      <c r="AD47" s="24">
        <f t="shared" si="9"/>
        <v>5.8173310000000006E-2</v>
      </c>
      <c r="AE47" s="24">
        <f t="shared" si="10"/>
        <v>6.0890350000000003E-2</v>
      </c>
      <c r="AF47" s="24">
        <f t="shared" si="11"/>
        <v>7.8015290000000001E-2</v>
      </c>
      <c r="AG47" s="28">
        <f t="shared" si="12"/>
        <v>9.994248E-2</v>
      </c>
      <c r="AH47" s="28">
        <f t="shared" si="13"/>
        <v>5.0393635000000006E-2</v>
      </c>
      <c r="AI47" s="29">
        <f t="shared" si="14"/>
        <v>547321556.28354669</v>
      </c>
    </row>
    <row r="48" spans="1:35" ht="20.100000000000001" customHeight="1" x14ac:dyDescent="0.25">
      <c r="A48" s="36" t="s">
        <v>430</v>
      </c>
      <c r="B48" s="11" t="s">
        <v>196</v>
      </c>
      <c r="C48" s="20">
        <v>154671012210.64542</v>
      </c>
      <c r="D48" s="21">
        <v>173081277147.79309</v>
      </c>
      <c r="E48" s="21">
        <v>179626674542.47375</v>
      </c>
      <c r="F48" s="21">
        <v>171956955710.40021</v>
      </c>
      <c r="G48" s="21">
        <v>217538271334.73801</v>
      </c>
      <c r="H48" s="21">
        <v>250832362674.08499</v>
      </c>
      <c r="I48" s="21">
        <v>265231582123.49631</v>
      </c>
      <c r="J48" s="21">
        <v>277078709134.86084</v>
      </c>
      <c r="K48" s="21">
        <v>258733363811.89771</v>
      </c>
      <c r="L48" s="22">
        <v>240215707927.03705</v>
      </c>
      <c r="M48" s="23">
        <f t="shared" si="2"/>
        <v>218896591661.74274</v>
      </c>
      <c r="N48" s="24">
        <v>77.693659999999994</v>
      </c>
      <c r="O48" s="24">
        <v>83.824879999999993</v>
      </c>
      <c r="P48" s="24">
        <v>100.1401</v>
      </c>
      <c r="Q48" s="24">
        <v>102.37220000000001</v>
      </c>
      <c r="R48" s="24">
        <v>99.265270000000001</v>
      </c>
      <c r="S48" s="24">
        <v>101.6172</v>
      </c>
      <c r="T48" s="24">
        <v>104.81699999999999</v>
      </c>
      <c r="U48" s="24">
        <v>105.87309999999999</v>
      </c>
      <c r="V48" s="24">
        <v>109.1643</v>
      </c>
      <c r="W48" s="24">
        <v>111.2235</v>
      </c>
      <c r="X48" s="27">
        <f t="shared" si="3"/>
        <v>0.77693659999999998</v>
      </c>
      <c r="Y48" s="24">
        <f t="shared" si="4"/>
        <v>0.83824879999999991</v>
      </c>
      <c r="Z48" s="24">
        <f t="shared" si="5"/>
        <v>1.001401</v>
      </c>
      <c r="AA48" s="24">
        <f t="shared" si="6"/>
        <v>1.023722</v>
      </c>
      <c r="AB48" s="24">
        <f t="shared" si="7"/>
        <v>0.99265270000000005</v>
      </c>
      <c r="AC48" s="24">
        <f t="shared" si="8"/>
        <v>1.0161720000000001</v>
      </c>
      <c r="AD48" s="24">
        <f t="shared" si="9"/>
        <v>1.0481699999999998</v>
      </c>
      <c r="AE48" s="24">
        <f t="shared" si="10"/>
        <v>1.0587309999999999</v>
      </c>
      <c r="AF48" s="24">
        <f t="shared" si="11"/>
        <v>1.0916429999999999</v>
      </c>
      <c r="AG48" s="28">
        <f t="shared" si="12"/>
        <v>1.1122350000000001</v>
      </c>
      <c r="AH48" s="28">
        <f t="shared" si="13"/>
        <v>0.99599121000000002</v>
      </c>
      <c r="AI48" s="29">
        <f t="shared" si="14"/>
        <v>218019081194.05505</v>
      </c>
    </row>
    <row r="49" spans="1:35" ht="20.100000000000001" customHeight="1" x14ac:dyDescent="0.25">
      <c r="A49" s="36" t="s">
        <v>287</v>
      </c>
      <c r="B49" s="11" t="s">
        <v>144</v>
      </c>
      <c r="C49" s="20">
        <v>2729784031906.0879</v>
      </c>
      <c r="D49" s="21">
        <v>3523094314820.9004</v>
      </c>
      <c r="E49" s="21">
        <v>4558431073438.1973</v>
      </c>
      <c r="F49" s="21">
        <v>5059419738267.4121</v>
      </c>
      <c r="G49" s="21">
        <v>6039658508485.5918</v>
      </c>
      <c r="H49" s="21">
        <v>7492432097810.1064</v>
      </c>
      <c r="I49" s="21">
        <v>8461623162714.0684</v>
      </c>
      <c r="J49" s="21">
        <v>9490602600148.4883</v>
      </c>
      <c r="K49" s="21">
        <v>10351111762216.363</v>
      </c>
      <c r="L49" s="22">
        <v>10866443998394.219</v>
      </c>
      <c r="M49" s="23">
        <f t="shared" si="2"/>
        <v>6857260128820.1426</v>
      </c>
      <c r="N49" s="24">
        <v>110.05200000000001</v>
      </c>
      <c r="O49" s="24">
        <v>106.6057</v>
      </c>
      <c r="P49" s="24">
        <v>102.8064</v>
      </c>
      <c r="Q49" s="24">
        <v>125.4477</v>
      </c>
      <c r="R49" s="24">
        <v>127.57510000000001</v>
      </c>
      <c r="S49" s="24">
        <v>124.0664</v>
      </c>
      <c r="T49" s="24">
        <v>129.9984</v>
      </c>
      <c r="U49" s="24">
        <v>135.4487</v>
      </c>
      <c r="V49" s="24">
        <v>141.9246</v>
      </c>
      <c r="W49" s="24">
        <v>155.33439999999999</v>
      </c>
      <c r="X49" s="27">
        <f t="shared" si="3"/>
        <v>1.1005200000000002</v>
      </c>
      <c r="Y49" s="24">
        <f t="shared" si="4"/>
        <v>1.066057</v>
      </c>
      <c r="Z49" s="24">
        <f t="shared" si="5"/>
        <v>1.0280639999999999</v>
      </c>
      <c r="AA49" s="24">
        <f t="shared" si="6"/>
        <v>1.2544770000000001</v>
      </c>
      <c r="AB49" s="24">
        <f t="shared" si="7"/>
        <v>1.2757510000000001</v>
      </c>
      <c r="AC49" s="24">
        <f t="shared" si="8"/>
        <v>1.240664</v>
      </c>
      <c r="AD49" s="24">
        <f t="shared" si="9"/>
        <v>1.299984</v>
      </c>
      <c r="AE49" s="24">
        <f t="shared" si="10"/>
        <v>1.354487</v>
      </c>
      <c r="AF49" s="24">
        <f t="shared" si="11"/>
        <v>1.419246</v>
      </c>
      <c r="AG49" s="28">
        <f t="shared" si="12"/>
        <v>1.5533439999999998</v>
      </c>
      <c r="AH49" s="28">
        <f t="shared" si="13"/>
        <v>1.2592593999999999</v>
      </c>
      <c r="AI49" s="29">
        <f t="shared" si="14"/>
        <v>8635069275461.9746</v>
      </c>
    </row>
    <row r="50" spans="1:35" ht="20.100000000000001" customHeight="1" x14ac:dyDescent="0.25">
      <c r="A50" s="36" t="s">
        <v>345</v>
      </c>
      <c r="B50" s="11" t="s">
        <v>238</v>
      </c>
      <c r="C50" s="20">
        <v>162590146096.41431</v>
      </c>
      <c r="D50" s="21">
        <v>207416494642.37894</v>
      </c>
      <c r="E50" s="21">
        <v>243982437870.84012</v>
      </c>
      <c r="F50" s="21">
        <v>233821670544.25751</v>
      </c>
      <c r="G50" s="21">
        <v>287018184637.52924</v>
      </c>
      <c r="H50" s="21">
        <v>335415156702.18616</v>
      </c>
      <c r="I50" s="21">
        <v>369659700375.51984</v>
      </c>
      <c r="J50" s="21">
        <v>380191881860.37213</v>
      </c>
      <c r="K50" s="21">
        <v>378416020533.71472</v>
      </c>
      <c r="L50" s="22">
        <v>292080155633.30994</v>
      </c>
      <c r="M50" s="23">
        <f t="shared" si="2"/>
        <v>289059184889.65234</v>
      </c>
      <c r="N50" s="24">
        <v>33.362380000000002</v>
      </c>
      <c r="O50" s="24">
        <v>37.638849999999998</v>
      </c>
      <c r="P50" s="24">
        <v>37.721359999999997</v>
      </c>
      <c r="Q50" s="24">
        <v>39.964379999999998</v>
      </c>
      <c r="R50" s="24">
        <v>43.703009999999999</v>
      </c>
      <c r="S50" s="24">
        <v>44.71855</v>
      </c>
      <c r="T50" s="24">
        <v>48.923200000000001</v>
      </c>
      <c r="U50" s="24">
        <v>49.995170000000002</v>
      </c>
      <c r="V50" s="24">
        <v>52.633029999999998</v>
      </c>
      <c r="W50" s="24">
        <v>47.130479999999999</v>
      </c>
      <c r="X50" s="27">
        <f t="shared" si="3"/>
        <v>0.33362380000000003</v>
      </c>
      <c r="Y50" s="24">
        <f t="shared" si="4"/>
        <v>0.37638849999999996</v>
      </c>
      <c r="Z50" s="24">
        <f t="shared" si="5"/>
        <v>0.37721359999999998</v>
      </c>
      <c r="AA50" s="24">
        <f t="shared" si="6"/>
        <v>0.39964379999999999</v>
      </c>
      <c r="AB50" s="24">
        <f t="shared" si="7"/>
        <v>0.43703009999999998</v>
      </c>
      <c r="AC50" s="24">
        <f t="shared" si="8"/>
        <v>0.44718550000000001</v>
      </c>
      <c r="AD50" s="24">
        <f t="shared" si="9"/>
        <v>0.489232</v>
      </c>
      <c r="AE50" s="24">
        <f t="shared" si="10"/>
        <v>0.4999517</v>
      </c>
      <c r="AF50" s="24">
        <f t="shared" si="11"/>
        <v>0.52633030000000003</v>
      </c>
      <c r="AG50" s="28">
        <f t="shared" si="12"/>
        <v>0.47130479999999997</v>
      </c>
      <c r="AH50" s="28">
        <f t="shared" si="13"/>
        <v>0.43579040999999996</v>
      </c>
      <c r="AI50" s="29">
        <f t="shared" si="14"/>
        <v>125969220697.32739</v>
      </c>
    </row>
    <row r="51" spans="1:35" ht="20.100000000000001" customHeight="1" x14ac:dyDescent="0.25">
      <c r="A51" s="36" t="s">
        <v>405</v>
      </c>
      <c r="B51" s="11" t="s">
        <v>120</v>
      </c>
      <c r="C51" s="20">
        <v>406111873.53984696</v>
      </c>
      <c r="D51" s="21">
        <v>462453582.87362671</v>
      </c>
      <c r="E51" s="21">
        <v>517477678.55149007</v>
      </c>
      <c r="F51" s="21">
        <v>514788082.33695215</v>
      </c>
      <c r="G51" s="21">
        <v>516962886.78666222</v>
      </c>
      <c r="H51" s="21">
        <v>566024620.52818334</v>
      </c>
      <c r="I51" s="21">
        <v>550476566.06045246</v>
      </c>
      <c r="J51" s="21">
        <v>598925513.20397627</v>
      </c>
      <c r="K51" s="21">
        <v>623751044.541731</v>
      </c>
      <c r="L51" s="22" t="s">
        <v>450</v>
      </c>
      <c r="M51" s="23">
        <f t="shared" si="2"/>
        <v>528552427.60254681</v>
      </c>
      <c r="N51" s="24">
        <v>9.2211850000000002</v>
      </c>
      <c r="O51" s="24">
        <v>9.7856670000000001</v>
      </c>
      <c r="P51" s="24">
        <v>11.76853</v>
      </c>
      <c r="Q51" s="24">
        <v>15.38504</v>
      </c>
      <c r="R51" s="24">
        <v>18.384599999999999</v>
      </c>
      <c r="S51" s="24">
        <v>19.18525</v>
      </c>
      <c r="T51" s="24">
        <v>22.32808</v>
      </c>
      <c r="U51" s="24">
        <v>23.858170000000001</v>
      </c>
      <c r="V51" s="24">
        <v>25.084890000000001</v>
      </c>
      <c r="W51" s="24" t="s">
        <v>450</v>
      </c>
      <c r="X51" s="27">
        <f t="shared" si="3"/>
        <v>9.2211849999999998E-2</v>
      </c>
      <c r="Y51" s="24">
        <f t="shared" si="4"/>
        <v>9.7856670000000007E-2</v>
      </c>
      <c r="Z51" s="24">
        <f t="shared" si="5"/>
        <v>0.11768530000000001</v>
      </c>
      <c r="AA51" s="24">
        <f t="shared" si="6"/>
        <v>0.1538504</v>
      </c>
      <c r="AB51" s="24">
        <f t="shared" si="7"/>
        <v>0.18384599999999998</v>
      </c>
      <c r="AC51" s="24">
        <f t="shared" si="8"/>
        <v>0.19185250000000001</v>
      </c>
      <c r="AD51" s="24">
        <f t="shared" si="9"/>
        <v>0.2232808</v>
      </c>
      <c r="AE51" s="24">
        <f t="shared" si="10"/>
        <v>0.23858170000000001</v>
      </c>
      <c r="AF51" s="24">
        <f t="shared" si="11"/>
        <v>0.25084890000000004</v>
      </c>
      <c r="AG51" s="28" t="str">
        <f t="shared" si="12"/>
        <v/>
      </c>
      <c r="AH51" s="28">
        <f t="shared" si="13"/>
        <v>0.17222379111111111</v>
      </c>
      <c r="AI51" s="29">
        <f t="shared" si="14"/>
        <v>91029302.882691696</v>
      </c>
    </row>
    <row r="52" spans="1:35" ht="20.100000000000001" customHeight="1" x14ac:dyDescent="0.25">
      <c r="A52" s="36" t="s">
        <v>176</v>
      </c>
      <c r="B52" s="11" t="s">
        <v>67</v>
      </c>
      <c r="C52" s="20">
        <v>14296507096.413504</v>
      </c>
      <c r="D52" s="21">
        <v>16364029327.345648</v>
      </c>
      <c r="E52" s="21">
        <v>19206060270.252144</v>
      </c>
      <c r="F52" s="21">
        <v>18262773820.805454</v>
      </c>
      <c r="G52" s="21">
        <v>20523285374.186985</v>
      </c>
      <c r="H52" s="21">
        <v>23849009737.666897</v>
      </c>
      <c r="I52" s="21">
        <v>27463220380.005379</v>
      </c>
      <c r="J52" s="21">
        <v>30014813755.77195</v>
      </c>
      <c r="K52" s="21">
        <v>32782281736.28344</v>
      </c>
      <c r="L52" s="22">
        <v>35237742278.136688</v>
      </c>
      <c r="M52" s="23">
        <f t="shared" si="2"/>
        <v>23799972377.686806</v>
      </c>
      <c r="N52" s="24">
        <v>2.105909</v>
      </c>
      <c r="O52" s="24">
        <v>2.7072069999999999</v>
      </c>
      <c r="P52" s="24">
        <v>5.1402609999999997</v>
      </c>
      <c r="Q52" s="24">
        <v>5.4121269999999999</v>
      </c>
      <c r="R52" s="24">
        <v>3.9223119999999998</v>
      </c>
      <c r="S52" s="24">
        <v>4.3587819999999997</v>
      </c>
      <c r="T52" s="24">
        <v>5.1342150000000002</v>
      </c>
      <c r="U52" s="24">
        <v>5.7109139999999998</v>
      </c>
      <c r="V52" s="24">
        <v>6.2648609999999998</v>
      </c>
      <c r="W52" s="24">
        <v>6.6687960000000004</v>
      </c>
      <c r="X52" s="27">
        <f t="shared" si="3"/>
        <v>2.1059089999999999E-2</v>
      </c>
      <c r="Y52" s="24">
        <f t="shared" si="4"/>
        <v>2.707207E-2</v>
      </c>
      <c r="Z52" s="24">
        <f t="shared" si="5"/>
        <v>5.1402609999999994E-2</v>
      </c>
      <c r="AA52" s="24">
        <f t="shared" si="6"/>
        <v>5.4121269999999999E-2</v>
      </c>
      <c r="AB52" s="24">
        <f t="shared" si="7"/>
        <v>3.922312E-2</v>
      </c>
      <c r="AC52" s="24">
        <f t="shared" si="8"/>
        <v>4.3587819999999999E-2</v>
      </c>
      <c r="AD52" s="24">
        <f t="shared" si="9"/>
        <v>5.1342150000000003E-2</v>
      </c>
      <c r="AE52" s="24">
        <f t="shared" si="10"/>
        <v>5.7109139999999996E-2</v>
      </c>
      <c r="AF52" s="24">
        <f t="shared" si="11"/>
        <v>6.2648609999999993E-2</v>
      </c>
      <c r="AG52" s="28">
        <f t="shared" si="12"/>
        <v>6.6687960000000004E-2</v>
      </c>
      <c r="AH52" s="28">
        <f t="shared" si="13"/>
        <v>4.7425384000000001E-2</v>
      </c>
      <c r="AI52" s="29">
        <f t="shared" si="14"/>
        <v>1128722829.2011898</v>
      </c>
    </row>
    <row r="53" spans="1:35" ht="20.100000000000001" customHeight="1" x14ac:dyDescent="0.25">
      <c r="A53" s="36" t="s">
        <v>123</v>
      </c>
      <c r="B53" s="11" t="s">
        <v>424</v>
      </c>
      <c r="C53" s="20">
        <v>7731261310.933217</v>
      </c>
      <c r="D53" s="21">
        <v>8394688284.0622387</v>
      </c>
      <c r="E53" s="21">
        <v>11859014004.077219</v>
      </c>
      <c r="F53" s="21">
        <v>9593536531.2377758</v>
      </c>
      <c r="G53" s="21">
        <v>12007880590.457462</v>
      </c>
      <c r="H53" s="21">
        <v>14425607224.168039</v>
      </c>
      <c r="I53" s="21">
        <v>13677930123.591871</v>
      </c>
      <c r="J53" s="21">
        <v>14085852120.476074</v>
      </c>
      <c r="K53" s="21">
        <v>14177437627.296906</v>
      </c>
      <c r="L53" s="22">
        <v>8553154505.8358488</v>
      </c>
      <c r="M53" s="23">
        <f t="shared" si="2"/>
        <v>11450636232.213665</v>
      </c>
      <c r="N53" s="24">
        <v>2.0972390000000001</v>
      </c>
      <c r="O53" s="24">
        <v>2.2673199999999998</v>
      </c>
      <c r="P53" s="24">
        <v>3.143904</v>
      </c>
      <c r="Q53" s="24">
        <v>4.9183469999999998</v>
      </c>
      <c r="R53" s="24">
        <v>6.5413170000000003</v>
      </c>
      <c r="S53" s="24">
        <v>7.770391</v>
      </c>
      <c r="T53" s="24">
        <v>9.5892230000000005</v>
      </c>
      <c r="U53" s="24">
        <v>11.31662</v>
      </c>
      <c r="V53" s="24">
        <v>14.086539999999999</v>
      </c>
      <c r="W53" s="24">
        <v>22.056339999999999</v>
      </c>
      <c r="X53" s="27">
        <f t="shared" si="3"/>
        <v>2.097239E-2</v>
      </c>
      <c r="Y53" s="24">
        <f t="shared" si="4"/>
        <v>2.2673199999999998E-2</v>
      </c>
      <c r="Z53" s="24">
        <f t="shared" si="5"/>
        <v>3.1439040000000001E-2</v>
      </c>
      <c r="AA53" s="24">
        <f t="shared" si="6"/>
        <v>4.918347E-2</v>
      </c>
      <c r="AB53" s="24">
        <f t="shared" si="7"/>
        <v>6.5413170000000007E-2</v>
      </c>
      <c r="AC53" s="24">
        <f t="shared" si="8"/>
        <v>7.7703910000000001E-2</v>
      </c>
      <c r="AD53" s="24">
        <f t="shared" si="9"/>
        <v>9.5892230000000009E-2</v>
      </c>
      <c r="AE53" s="24">
        <f t="shared" si="10"/>
        <v>0.11316620000000001</v>
      </c>
      <c r="AF53" s="24">
        <f t="shared" si="11"/>
        <v>0.1408654</v>
      </c>
      <c r="AG53" s="28">
        <f t="shared" si="12"/>
        <v>0.22056339999999999</v>
      </c>
      <c r="AH53" s="28">
        <f t="shared" si="13"/>
        <v>8.3787240999999998E-2</v>
      </c>
      <c r="AI53" s="29">
        <f t="shared" si="14"/>
        <v>959417217.59181833</v>
      </c>
    </row>
    <row r="54" spans="1:35" ht="20.100000000000001" customHeight="1" x14ac:dyDescent="0.25">
      <c r="A54" s="36" t="s">
        <v>263</v>
      </c>
      <c r="B54" s="11" t="s">
        <v>44</v>
      </c>
      <c r="C54" s="20">
        <v>22526463618.698864</v>
      </c>
      <c r="D54" s="21">
        <v>26322000105.23444</v>
      </c>
      <c r="E54" s="21">
        <v>29837895769.059067</v>
      </c>
      <c r="F54" s="21">
        <v>29382694860.853893</v>
      </c>
      <c r="G54" s="21">
        <v>36298327620.195313</v>
      </c>
      <c r="H54" s="21">
        <v>41237293551.347389</v>
      </c>
      <c r="I54" s="21">
        <v>45300669857.47998</v>
      </c>
      <c r="J54" s="21">
        <v>49236713603.224548</v>
      </c>
      <c r="K54" s="21">
        <v>49552639049.244576</v>
      </c>
      <c r="L54" s="22">
        <v>51106697023.746414</v>
      </c>
      <c r="M54" s="23">
        <f t="shared" si="2"/>
        <v>38080139505.908447</v>
      </c>
      <c r="N54" s="24">
        <v>37.851469999999999</v>
      </c>
      <c r="O54" s="24">
        <v>44.311669999999999</v>
      </c>
      <c r="P54" s="24">
        <v>50.473039999999997</v>
      </c>
      <c r="Q54" s="24">
        <v>49.158920000000002</v>
      </c>
      <c r="R54" s="24">
        <v>45.291800000000002</v>
      </c>
      <c r="S54" s="24">
        <v>47.150089999999999</v>
      </c>
      <c r="T54" s="24">
        <v>48.919620000000002</v>
      </c>
      <c r="U54" s="24">
        <v>50.82929</v>
      </c>
      <c r="V54" s="24">
        <v>55.112400000000001</v>
      </c>
      <c r="W54" s="24">
        <v>60.160330000000002</v>
      </c>
      <c r="X54" s="27">
        <f t="shared" si="3"/>
        <v>0.37851469999999998</v>
      </c>
      <c r="Y54" s="24">
        <f t="shared" si="4"/>
        <v>0.44311669999999997</v>
      </c>
      <c r="Z54" s="24">
        <f t="shared" si="5"/>
        <v>0.50473040000000002</v>
      </c>
      <c r="AA54" s="24">
        <f t="shared" si="6"/>
        <v>0.4915892</v>
      </c>
      <c r="AB54" s="24">
        <f t="shared" si="7"/>
        <v>0.45291800000000004</v>
      </c>
      <c r="AC54" s="24">
        <f t="shared" si="8"/>
        <v>0.4715009</v>
      </c>
      <c r="AD54" s="24">
        <f t="shared" si="9"/>
        <v>0.48919620000000003</v>
      </c>
      <c r="AE54" s="24">
        <f t="shared" si="10"/>
        <v>0.50829290000000005</v>
      </c>
      <c r="AF54" s="24">
        <f t="shared" si="11"/>
        <v>0.55112400000000006</v>
      </c>
      <c r="AG54" s="28">
        <f t="shared" si="12"/>
        <v>0.60160330000000006</v>
      </c>
      <c r="AH54" s="28">
        <f t="shared" si="13"/>
        <v>0.48925862999999997</v>
      </c>
      <c r="AI54" s="29">
        <f t="shared" si="14"/>
        <v>18631036884.869644</v>
      </c>
    </row>
    <row r="55" spans="1:35" ht="20.100000000000001" customHeight="1" x14ac:dyDescent="0.25">
      <c r="A55" s="36" t="s">
        <v>162</v>
      </c>
      <c r="B55" s="11" t="s">
        <v>164</v>
      </c>
      <c r="C55" s="20">
        <v>17800887796.49873</v>
      </c>
      <c r="D55" s="21">
        <v>20343635319.617382</v>
      </c>
      <c r="E55" s="21">
        <v>24224903099.628342</v>
      </c>
      <c r="F55" s="21">
        <v>24277493862.062496</v>
      </c>
      <c r="G55" s="21">
        <v>24884505034.556419</v>
      </c>
      <c r="H55" s="21">
        <v>25381616734.06926</v>
      </c>
      <c r="I55" s="21">
        <v>27040562587.177055</v>
      </c>
      <c r="J55" s="21">
        <v>31292560974.41502</v>
      </c>
      <c r="K55" s="21">
        <v>34253607832.488899</v>
      </c>
      <c r="L55" s="22">
        <v>31752543539.220165</v>
      </c>
      <c r="M55" s="23">
        <f t="shared" si="2"/>
        <v>26125231677.973373</v>
      </c>
      <c r="N55" s="24">
        <v>13.86002</v>
      </c>
      <c r="O55" s="24">
        <v>15.710100000000001</v>
      </c>
      <c r="P55" s="24">
        <v>15.70809</v>
      </c>
      <c r="Q55" s="24">
        <v>16.433910000000001</v>
      </c>
      <c r="R55" s="24">
        <v>16.59253</v>
      </c>
      <c r="S55" s="24">
        <v>17.133859999999999</v>
      </c>
      <c r="T55" s="24">
        <v>16.695599999999999</v>
      </c>
      <c r="U55" s="24">
        <v>18.298459999999999</v>
      </c>
      <c r="V55" s="24">
        <v>20.334980000000002</v>
      </c>
      <c r="W55" s="24">
        <v>23.772760000000002</v>
      </c>
      <c r="X55" s="27">
        <f t="shared" si="3"/>
        <v>0.13860020000000001</v>
      </c>
      <c r="Y55" s="24">
        <f t="shared" si="4"/>
        <v>0.15710100000000002</v>
      </c>
      <c r="Z55" s="24">
        <f t="shared" si="5"/>
        <v>0.1570809</v>
      </c>
      <c r="AA55" s="24">
        <f t="shared" si="6"/>
        <v>0.16433910000000002</v>
      </c>
      <c r="AB55" s="24">
        <f t="shared" si="7"/>
        <v>0.1659253</v>
      </c>
      <c r="AC55" s="24">
        <f t="shared" si="8"/>
        <v>0.17133859999999998</v>
      </c>
      <c r="AD55" s="24">
        <f t="shared" si="9"/>
        <v>0.16695599999999999</v>
      </c>
      <c r="AE55" s="24">
        <f t="shared" si="10"/>
        <v>0.1829846</v>
      </c>
      <c r="AF55" s="24">
        <f t="shared" si="11"/>
        <v>0.20334980000000002</v>
      </c>
      <c r="AG55" s="28">
        <f t="shared" si="12"/>
        <v>0.23772760000000001</v>
      </c>
      <c r="AH55" s="28">
        <f t="shared" si="13"/>
        <v>0.17454030999999998</v>
      </c>
      <c r="AI55" s="29">
        <f t="shared" si="14"/>
        <v>4559906035.8952923</v>
      </c>
    </row>
    <row r="56" spans="1:35" ht="20.100000000000001" customHeight="1" x14ac:dyDescent="0.25">
      <c r="A56" s="36" t="s">
        <v>425</v>
      </c>
      <c r="B56" s="11" t="s">
        <v>4</v>
      </c>
      <c r="C56" s="20">
        <v>50453577898.48864</v>
      </c>
      <c r="D56" s="21">
        <v>60093155532.767784</v>
      </c>
      <c r="E56" s="21">
        <v>70481451814.311798</v>
      </c>
      <c r="F56" s="21">
        <v>62703095750.525742</v>
      </c>
      <c r="G56" s="21">
        <v>59680624422.370201</v>
      </c>
      <c r="H56" s="21">
        <v>62249565358.987793</v>
      </c>
      <c r="I56" s="21">
        <v>56485301967.420479</v>
      </c>
      <c r="J56" s="21">
        <v>57770884728.649559</v>
      </c>
      <c r="K56" s="21">
        <v>57136241867.019241</v>
      </c>
      <c r="L56" s="22">
        <v>48732003674.379951</v>
      </c>
      <c r="M56" s="23">
        <f t="shared" si="2"/>
        <v>58578590301.492111</v>
      </c>
      <c r="N56" s="24">
        <v>58.498150000000003</v>
      </c>
      <c r="O56" s="24">
        <v>61.50956</v>
      </c>
      <c r="P56" s="24">
        <v>63.908459999999998</v>
      </c>
      <c r="Q56" s="24">
        <v>66.711910000000003</v>
      </c>
      <c r="R56" s="24">
        <v>68.437089999999998</v>
      </c>
      <c r="S56" s="24">
        <v>70.275300000000001</v>
      </c>
      <c r="T56" s="24">
        <v>67.947609999999997</v>
      </c>
      <c r="U56" s="24">
        <v>69.986969999999999</v>
      </c>
      <c r="V56" s="24">
        <v>69.30171</v>
      </c>
      <c r="W56" s="24">
        <v>65.472700000000003</v>
      </c>
      <c r="X56" s="27">
        <f t="shared" si="3"/>
        <v>0.58498150000000004</v>
      </c>
      <c r="Y56" s="24">
        <f t="shared" si="4"/>
        <v>0.61509559999999996</v>
      </c>
      <c r="Z56" s="24">
        <f t="shared" si="5"/>
        <v>0.6390846</v>
      </c>
      <c r="AA56" s="24">
        <f t="shared" si="6"/>
        <v>0.66711910000000008</v>
      </c>
      <c r="AB56" s="24">
        <f t="shared" si="7"/>
        <v>0.6843709</v>
      </c>
      <c r="AC56" s="24">
        <f t="shared" si="8"/>
        <v>0.70275299999999996</v>
      </c>
      <c r="AD56" s="24">
        <f t="shared" si="9"/>
        <v>0.67947610000000003</v>
      </c>
      <c r="AE56" s="24">
        <f t="shared" si="10"/>
        <v>0.69986970000000004</v>
      </c>
      <c r="AF56" s="24">
        <f t="shared" si="11"/>
        <v>0.69301710000000005</v>
      </c>
      <c r="AG56" s="28">
        <f t="shared" si="12"/>
        <v>0.65472700000000006</v>
      </c>
      <c r="AH56" s="28">
        <f t="shared" si="13"/>
        <v>0.66204945999999998</v>
      </c>
      <c r="AI56" s="29">
        <f t="shared" si="14"/>
        <v>38781924076.664085</v>
      </c>
    </row>
    <row r="57" spans="1:35" ht="20.100000000000001" customHeight="1" x14ac:dyDescent="0.25">
      <c r="A57" s="36" t="s">
        <v>128</v>
      </c>
      <c r="B57" s="11" t="s">
        <v>312</v>
      </c>
      <c r="C57" s="20">
        <v>52742100000</v>
      </c>
      <c r="D57" s="21">
        <v>58603500000</v>
      </c>
      <c r="E57" s="21">
        <v>60806300000</v>
      </c>
      <c r="F57" s="21">
        <v>62078600000</v>
      </c>
      <c r="G57" s="21">
        <v>64328200000</v>
      </c>
      <c r="H57" s="21">
        <v>68990140000</v>
      </c>
      <c r="I57" s="21">
        <v>73139050000</v>
      </c>
      <c r="J57" s="21">
        <v>77149700000</v>
      </c>
      <c r="K57" s="21" t="s">
        <v>450</v>
      </c>
      <c r="L57" s="22" t="s">
        <v>450</v>
      </c>
      <c r="M57" s="23">
        <f t="shared" si="2"/>
        <v>64729698750</v>
      </c>
      <c r="N57" s="24" t="s">
        <v>450</v>
      </c>
      <c r="O57" s="24" t="s">
        <v>450</v>
      </c>
      <c r="P57" s="24" t="s">
        <v>450</v>
      </c>
      <c r="Q57" s="24" t="s">
        <v>450</v>
      </c>
      <c r="R57" s="24" t="s">
        <v>450</v>
      </c>
      <c r="S57" s="24" t="s">
        <v>450</v>
      </c>
      <c r="T57" s="24" t="s">
        <v>450</v>
      </c>
      <c r="U57" s="24" t="s">
        <v>450</v>
      </c>
      <c r="V57" s="24" t="s">
        <v>450</v>
      </c>
      <c r="W57" s="24" t="s">
        <v>450</v>
      </c>
      <c r="X57" s="27" t="str">
        <f t="shared" si="3"/>
        <v/>
      </c>
      <c r="Y57" s="24" t="str">
        <f t="shared" si="4"/>
        <v/>
      </c>
      <c r="Z57" s="24" t="str">
        <f t="shared" si="5"/>
        <v/>
      </c>
      <c r="AA57" s="24" t="str">
        <f t="shared" si="6"/>
        <v/>
      </c>
      <c r="AB57" s="24" t="str">
        <f t="shared" si="7"/>
        <v/>
      </c>
      <c r="AC57" s="24" t="str">
        <f t="shared" si="8"/>
        <v/>
      </c>
      <c r="AD57" s="24" t="str">
        <f t="shared" si="9"/>
        <v/>
      </c>
      <c r="AE57" s="24" t="str">
        <f t="shared" si="10"/>
        <v/>
      </c>
      <c r="AF57" s="24" t="str">
        <f t="shared" si="11"/>
        <v/>
      </c>
      <c r="AG57" s="28" t="str">
        <f t="shared" si="12"/>
        <v/>
      </c>
      <c r="AH57" s="28" t="str">
        <f t="shared" si="13"/>
        <v/>
      </c>
      <c r="AI57" s="29" t="str">
        <f t="shared" si="14"/>
        <v/>
      </c>
    </row>
    <row r="58" spans="1:35" ht="20.100000000000001" customHeight="1" x14ac:dyDescent="0.25">
      <c r="A58" s="36" t="s">
        <v>163</v>
      </c>
      <c r="B58" s="11" t="s">
        <v>396</v>
      </c>
      <c r="C58" s="20">
        <v>19866878478.674843</v>
      </c>
      <c r="D58" s="21">
        <v>23716042497.13435</v>
      </c>
      <c r="E58" s="21">
        <v>27493064742.357307</v>
      </c>
      <c r="F58" s="21">
        <v>25593262400.864544</v>
      </c>
      <c r="G58" s="21">
        <v>25247424010.981068</v>
      </c>
      <c r="H58" s="21">
        <v>27089174646.323917</v>
      </c>
      <c r="I58" s="21">
        <v>24940600822.106205</v>
      </c>
      <c r="J58" s="21">
        <v>24055947955.390335</v>
      </c>
      <c r="K58" s="21">
        <v>23227106275.706512</v>
      </c>
      <c r="L58" s="22">
        <v>19319729400.022182</v>
      </c>
      <c r="M58" s="23">
        <f t="shared" si="2"/>
        <v>24054923122.956127</v>
      </c>
      <c r="N58" s="24">
        <v>281.26589999999999</v>
      </c>
      <c r="O58" s="24">
        <v>311.98450000000003</v>
      </c>
      <c r="P58" s="24">
        <v>214.93090000000001</v>
      </c>
      <c r="Q58" s="24">
        <v>229.45599999999999</v>
      </c>
      <c r="R58" s="24">
        <v>239.1446</v>
      </c>
      <c r="S58" s="24">
        <v>247.16290000000001</v>
      </c>
      <c r="T58" s="24">
        <v>250.3</v>
      </c>
      <c r="U58" s="24">
        <v>253.5634</v>
      </c>
      <c r="V58" s="24">
        <v>251.49279999999999</v>
      </c>
      <c r="W58" s="24">
        <v>250.76060000000001</v>
      </c>
      <c r="X58" s="27">
        <f t="shared" si="3"/>
        <v>2.812659</v>
      </c>
      <c r="Y58" s="24">
        <f t="shared" si="4"/>
        <v>3.1198450000000002</v>
      </c>
      <c r="Z58" s="24">
        <f t="shared" si="5"/>
        <v>2.1493090000000001</v>
      </c>
      <c r="AA58" s="24">
        <f t="shared" si="6"/>
        <v>2.2945599999999997</v>
      </c>
      <c r="AB58" s="24">
        <f t="shared" si="7"/>
        <v>2.3914460000000002</v>
      </c>
      <c r="AC58" s="24">
        <f t="shared" si="8"/>
        <v>2.4716290000000001</v>
      </c>
      <c r="AD58" s="24">
        <f t="shared" si="9"/>
        <v>2.5030000000000001</v>
      </c>
      <c r="AE58" s="24">
        <f t="shared" si="10"/>
        <v>2.5356339999999999</v>
      </c>
      <c r="AF58" s="24">
        <f t="shared" si="11"/>
        <v>2.5149279999999998</v>
      </c>
      <c r="AG58" s="28">
        <f t="shared" si="12"/>
        <v>2.507606</v>
      </c>
      <c r="AH58" s="28">
        <f t="shared" si="13"/>
        <v>2.5300616000000007</v>
      </c>
      <c r="AI58" s="29">
        <f t="shared" si="14"/>
        <v>60860437284.343391</v>
      </c>
    </row>
    <row r="59" spans="1:35" ht="20.100000000000001" customHeight="1" x14ac:dyDescent="0.25">
      <c r="A59" s="36" t="s">
        <v>147</v>
      </c>
      <c r="B59" s="11" t="s">
        <v>286</v>
      </c>
      <c r="C59" s="20">
        <v>155213006071.97861</v>
      </c>
      <c r="D59" s="21">
        <v>188818155388.12537</v>
      </c>
      <c r="E59" s="21">
        <v>235204812643.14627</v>
      </c>
      <c r="F59" s="21">
        <v>205729790694.01459</v>
      </c>
      <c r="G59" s="21">
        <v>207015860050.371</v>
      </c>
      <c r="H59" s="21">
        <v>227313162936.0473</v>
      </c>
      <c r="I59" s="21">
        <v>206441578342.48499</v>
      </c>
      <c r="J59" s="21">
        <v>208328435108.81589</v>
      </c>
      <c r="K59" s="21">
        <v>205269709743.46622</v>
      </c>
      <c r="L59" s="22">
        <v>181811026983.07843</v>
      </c>
      <c r="M59" s="23">
        <f t="shared" si="2"/>
        <v>202114553796.15286</v>
      </c>
      <c r="N59" s="24">
        <v>34.069960000000002</v>
      </c>
      <c r="O59" s="24">
        <v>38.961779999999997</v>
      </c>
      <c r="P59" s="24">
        <v>43.523249999999997</v>
      </c>
      <c r="Q59" s="24">
        <v>45.349069999999998</v>
      </c>
      <c r="R59" s="24">
        <v>46.790349999999997</v>
      </c>
      <c r="S59" s="24">
        <v>48.801160000000003</v>
      </c>
      <c r="T59" s="24">
        <v>49.986809999999998</v>
      </c>
      <c r="U59" s="24">
        <v>51.423450000000003</v>
      </c>
      <c r="V59" s="24">
        <v>50.43967</v>
      </c>
      <c r="W59" s="24">
        <v>51.237319999999997</v>
      </c>
      <c r="X59" s="27">
        <f t="shared" si="3"/>
        <v>0.34069959999999999</v>
      </c>
      <c r="Y59" s="24">
        <f t="shared" si="4"/>
        <v>0.38961779999999996</v>
      </c>
      <c r="Z59" s="24">
        <f t="shared" si="5"/>
        <v>0.43523249999999997</v>
      </c>
      <c r="AA59" s="24">
        <f t="shared" si="6"/>
        <v>0.45349069999999997</v>
      </c>
      <c r="AB59" s="24">
        <f t="shared" si="7"/>
        <v>0.46790349999999997</v>
      </c>
      <c r="AC59" s="24">
        <f t="shared" si="8"/>
        <v>0.48801160000000005</v>
      </c>
      <c r="AD59" s="24">
        <f t="shared" si="9"/>
        <v>0.49986809999999998</v>
      </c>
      <c r="AE59" s="24">
        <f t="shared" si="10"/>
        <v>0.51423450000000004</v>
      </c>
      <c r="AF59" s="24">
        <f t="shared" si="11"/>
        <v>0.50439670000000003</v>
      </c>
      <c r="AG59" s="28">
        <f t="shared" si="12"/>
        <v>0.51237319999999997</v>
      </c>
      <c r="AH59" s="28">
        <f t="shared" si="13"/>
        <v>0.46058282000000006</v>
      </c>
      <c r="AI59" s="29">
        <f t="shared" si="14"/>
        <v>93090491150.473801</v>
      </c>
    </row>
    <row r="60" spans="1:35" ht="20.100000000000001" customHeight="1" x14ac:dyDescent="0.25">
      <c r="A60" s="36" t="s">
        <v>293</v>
      </c>
      <c r="B60" s="11" t="s">
        <v>227</v>
      </c>
      <c r="C60" s="20">
        <v>282961088316.40546</v>
      </c>
      <c r="D60" s="21">
        <v>319500339842.3866</v>
      </c>
      <c r="E60" s="21">
        <v>352591553716.09033</v>
      </c>
      <c r="F60" s="21">
        <v>319762353336.19354</v>
      </c>
      <c r="G60" s="21">
        <v>319810991980.93915</v>
      </c>
      <c r="H60" s="21">
        <v>341498686832.93909</v>
      </c>
      <c r="I60" s="21">
        <v>325012162409.9787</v>
      </c>
      <c r="J60" s="21">
        <v>338927058604.18201</v>
      </c>
      <c r="K60" s="21">
        <v>346119472127.52545</v>
      </c>
      <c r="L60" s="22">
        <v>295164313328.84235</v>
      </c>
      <c r="M60" s="23">
        <f t="shared" si="2"/>
        <v>324134802049.54822</v>
      </c>
      <c r="N60" s="24">
        <v>168.999</v>
      </c>
      <c r="O60" s="24">
        <v>184.44800000000001</v>
      </c>
      <c r="P60" s="24">
        <v>191.60579999999999</v>
      </c>
      <c r="Q60" s="24">
        <v>202.18960000000001</v>
      </c>
      <c r="R60" s="24">
        <v>194.35730000000001</v>
      </c>
      <c r="S60" s="24">
        <v>188.6146</v>
      </c>
      <c r="T60" s="24">
        <v>183.29339999999999</v>
      </c>
      <c r="U60" s="24">
        <v>179.4478</v>
      </c>
      <c r="V60" s="24">
        <v>176.7696</v>
      </c>
      <c r="W60" s="24">
        <v>174.04490000000001</v>
      </c>
      <c r="X60" s="27">
        <f t="shared" si="3"/>
        <v>1.6899899999999999</v>
      </c>
      <c r="Y60" s="24">
        <f t="shared" si="4"/>
        <v>1.8444800000000001</v>
      </c>
      <c r="Z60" s="24">
        <f t="shared" si="5"/>
        <v>1.9160579999999998</v>
      </c>
      <c r="AA60" s="24">
        <f t="shared" si="6"/>
        <v>2.0218959999999999</v>
      </c>
      <c r="AB60" s="24">
        <f t="shared" si="7"/>
        <v>1.943573</v>
      </c>
      <c r="AC60" s="24">
        <f t="shared" si="8"/>
        <v>1.8861459999999999</v>
      </c>
      <c r="AD60" s="24">
        <f t="shared" si="9"/>
        <v>1.8329339999999998</v>
      </c>
      <c r="AE60" s="24">
        <f t="shared" si="10"/>
        <v>1.794478</v>
      </c>
      <c r="AF60" s="24">
        <f t="shared" si="11"/>
        <v>1.7676959999999999</v>
      </c>
      <c r="AG60" s="28">
        <f t="shared" si="12"/>
        <v>1.7404490000000001</v>
      </c>
      <c r="AH60" s="28">
        <f t="shared" si="13"/>
        <v>1.8437699999999999</v>
      </c>
      <c r="AI60" s="29">
        <f t="shared" si="14"/>
        <v>597630023974.89551</v>
      </c>
    </row>
    <row r="61" spans="1:35" ht="20.100000000000001" customHeight="1" x14ac:dyDescent="0.25">
      <c r="A61" s="36" t="s">
        <v>174</v>
      </c>
      <c r="B61" s="11" t="s">
        <v>246</v>
      </c>
      <c r="C61" s="20">
        <v>768873684.03283799</v>
      </c>
      <c r="D61" s="21">
        <v>847918929.10798383</v>
      </c>
      <c r="E61" s="21">
        <v>999105339.26772857</v>
      </c>
      <c r="F61" s="21">
        <v>1049110684.724934</v>
      </c>
      <c r="G61" s="21">
        <v>1128611700.3618031</v>
      </c>
      <c r="H61" s="21">
        <v>1239144501.7752545</v>
      </c>
      <c r="I61" s="21">
        <v>1353632941.5206981</v>
      </c>
      <c r="J61" s="21">
        <v>1455416073.5084767</v>
      </c>
      <c r="K61" s="21">
        <v>1589025859.8457348</v>
      </c>
      <c r="L61" s="22" t="s">
        <v>450</v>
      </c>
      <c r="M61" s="23">
        <f t="shared" si="2"/>
        <v>1158982190.4606056</v>
      </c>
      <c r="N61" s="24">
        <v>20.182960000000001</v>
      </c>
      <c r="O61" s="24">
        <v>22.52195</v>
      </c>
      <c r="P61" s="24">
        <v>24.335609999999999</v>
      </c>
      <c r="Q61" s="24">
        <v>29.34713</v>
      </c>
      <c r="R61" s="24">
        <v>33.110309999999998</v>
      </c>
      <c r="S61" s="24">
        <v>30.908829999999998</v>
      </c>
      <c r="T61" s="24">
        <v>28.930990000000001</v>
      </c>
      <c r="U61" s="24">
        <v>31.10942</v>
      </c>
      <c r="V61" s="24">
        <v>30.93629</v>
      </c>
      <c r="W61" s="24" t="s">
        <v>450</v>
      </c>
      <c r="X61" s="27">
        <f t="shared" si="3"/>
        <v>0.20182960000000003</v>
      </c>
      <c r="Y61" s="24">
        <f t="shared" si="4"/>
        <v>0.22521950000000002</v>
      </c>
      <c r="Z61" s="24">
        <f t="shared" si="5"/>
        <v>0.24335609999999999</v>
      </c>
      <c r="AA61" s="24">
        <f t="shared" si="6"/>
        <v>0.29347129999999999</v>
      </c>
      <c r="AB61" s="24">
        <f t="shared" si="7"/>
        <v>0.33110309999999998</v>
      </c>
      <c r="AC61" s="24">
        <f t="shared" si="8"/>
        <v>0.30908829999999998</v>
      </c>
      <c r="AD61" s="24">
        <f t="shared" si="9"/>
        <v>0.28930990000000001</v>
      </c>
      <c r="AE61" s="24">
        <f t="shared" si="10"/>
        <v>0.31109419999999999</v>
      </c>
      <c r="AF61" s="24">
        <f t="shared" si="11"/>
        <v>0.3093629</v>
      </c>
      <c r="AG61" s="28" t="str">
        <f t="shared" si="12"/>
        <v/>
      </c>
      <c r="AH61" s="28">
        <f t="shared" si="13"/>
        <v>0.27931498888888889</v>
      </c>
      <c r="AI61" s="29">
        <f t="shared" si="14"/>
        <v>323721097.65092415</v>
      </c>
    </row>
    <row r="62" spans="1:35" ht="20.100000000000001" customHeight="1" x14ac:dyDescent="0.25">
      <c r="A62" s="36" t="s">
        <v>92</v>
      </c>
      <c r="B62" s="11" t="s">
        <v>420</v>
      </c>
      <c r="C62" s="20">
        <v>390370370.37037033</v>
      </c>
      <c r="D62" s="21">
        <v>421481481.48148143</v>
      </c>
      <c r="E62" s="21">
        <v>458148148.14814812</v>
      </c>
      <c r="F62" s="21">
        <v>489259259.25925922</v>
      </c>
      <c r="G62" s="21">
        <v>493703703.70370364</v>
      </c>
      <c r="H62" s="21">
        <v>501481481.48148143</v>
      </c>
      <c r="I62" s="21">
        <v>485185185.18518513</v>
      </c>
      <c r="J62" s="21">
        <v>506666666.66666663</v>
      </c>
      <c r="K62" s="21">
        <v>524604999.99999994</v>
      </c>
      <c r="L62" s="22">
        <v>537777777.77777779</v>
      </c>
      <c r="M62" s="23">
        <f t="shared" si="2"/>
        <v>480867907.4074074</v>
      </c>
      <c r="N62" s="24">
        <v>50.399340000000002</v>
      </c>
      <c r="O62" s="24">
        <v>49.108170000000001</v>
      </c>
      <c r="P62" s="24">
        <v>48.960949999999997</v>
      </c>
      <c r="Q62" s="24">
        <v>48.898029999999999</v>
      </c>
      <c r="R62" s="24">
        <v>53.115749999999998</v>
      </c>
      <c r="S62" s="24">
        <v>55.564480000000003</v>
      </c>
      <c r="T62" s="24">
        <v>59.214959999999998</v>
      </c>
      <c r="U62" s="24">
        <v>56.669080000000001</v>
      </c>
      <c r="V62" s="24">
        <v>53.247540000000001</v>
      </c>
      <c r="W62" s="24">
        <v>51.588569999999997</v>
      </c>
      <c r="X62" s="27">
        <f t="shared" si="3"/>
        <v>0.50399340000000004</v>
      </c>
      <c r="Y62" s="24">
        <f t="shared" si="4"/>
        <v>0.49108170000000001</v>
      </c>
      <c r="Z62" s="24">
        <f t="shared" si="5"/>
        <v>0.48960949999999998</v>
      </c>
      <c r="AA62" s="24">
        <f t="shared" si="6"/>
        <v>0.48898029999999998</v>
      </c>
      <c r="AB62" s="24">
        <f t="shared" si="7"/>
        <v>0.53115749999999995</v>
      </c>
      <c r="AC62" s="24">
        <f t="shared" si="8"/>
        <v>0.55564480000000005</v>
      </c>
      <c r="AD62" s="24">
        <f t="shared" si="9"/>
        <v>0.59214959999999994</v>
      </c>
      <c r="AE62" s="24">
        <f t="shared" si="10"/>
        <v>0.56669080000000005</v>
      </c>
      <c r="AF62" s="24">
        <f t="shared" si="11"/>
        <v>0.53247540000000004</v>
      </c>
      <c r="AG62" s="28">
        <f t="shared" si="12"/>
        <v>0.5158857</v>
      </c>
      <c r="AH62" s="28">
        <f t="shared" si="13"/>
        <v>0.52676687000000011</v>
      </c>
      <c r="AI62" s="29">
        <f t="shared" si="14"/>
        <v>253305282.46844986</v>
      </c>
    </row>
    <row r="63" spans="1:35" ht="20.100000000000001" customHeight="1" x14ac:dyDescent="0.25">
      <c r="A63" s="36" t="s">
        <v>181</v>
      </c>
      <c r="B63" s="11" t="s">
        <v>99</v>
      </c>
      <c r="C63" s="20">
        <v>35952890849.447922</v>
      </c>
      <c r="D63" s="21">
        <v>44073886687.232544</v>
      </c>
      <c r="E63" s="21">
        <v>48152993004.286789</v>
      </c>
      <c r="F63" s="21">
        <v>48193458082.838852</v>
      </c>
      <c r="G63" s="21">
        <v>53864484468.228737</v>
      </c>
      <c r="H63" s="21">
        <v>58361928552.026588</v>
      </c>
      <c r="I63" s="21">
        <v>60595109805.050987</v>
      </c>
      <c r="J63" s="21">
        <v>61198323068.97467</v>
      </c>
      <c r="K63" s="21">
        <v>63968906782.073654</v>
      </c>
      <c r="L63" s="22">
        <v>67103263863.394295</v>
      </c>
      <c r="M63" s="23">
        <f t="shared" si="2"/>
        <v>54146524516.355499</v>
      </c>
      <c r="N63" s="24">
        <v>19.81747</v>
      </c>
      <c r="O63" s="24">
        <v>20.75328</v>
      </c>
      <c r="P63" s="24">
        <v>20.785229999999999</v>
      </c>
      <c r="Q63" s="24">
        <v>21.631689999999999</v>
      </c>
      <c r="R63" s="24">
        <v>22.760059999999999</v>
      </c>
      <c r="S63" s="24">
        <v>22.820399999999999</v>
      </c>
      <c r="T63" s="24">
        <v>22.573409999999999</v>
      </c>
      <c r="U63" s="24">
        <v>23.949079999999999</v>
      </c>
      <c r="V63" s="24">
        <v>26.46875</v>
      </c>
      <c r="W63" s="24">
        <v>27.539560000000002</v>
      </c>
      <c r="X63" s="27">
        <f t="shared" si="3"/>
        <v>0.19817470000000001</v>
      </c>
      <c r="Y63" s="24">
        <f t="shared" si="4"/>
        <v>0.20753279999999999</v>
      </c>
      <c r="Z63" s="24">
        <f t="shared" si="5"/>
        <v>0.20785229999999999</v>
      </c>
      <c r="AA63" s="24">
        <f t="shared" si="6"/>
        <v>0.21631689999999998</v>
      </c>
      <c r="AB63" s="24">
        <f t="shared" si="7"/>
        <v>0.22760059999999999</v>
      </c>
      <c r="AC63" s="24">
        <f t="shared" si="8"/>
        <v>0.22820399999999999</v>
      </c>
      <c r="AD63" s="24">
        <f t="shared" si="9"/>
        <v>0.22573409999999999</v>
      </c>
      <c r="AE63" s="24">
        <f t="shared" si="10"/>
        <v>0.23949079999999998</v>
      </c>
      <c r="AF63" s="24">
        <f t="shared" si="11"/>
        <v>0.26468750000000002</v>
      </c>
      <c r="AG63" s="28">
        <f t="shared" si="12"/>
        <v>0.27539560000000002</v>
      </c>
      <c r="AH63" s="28">
        <f t="shared" si="13"/>
        <v>0.22909893000000001</v>
      </c>
      <c r="AI63" s="29">
        <f t="shared" si="14"/>
        <v>12404910829.915813</v>
      </c>
    </row>
    <row r="64" spans="1:35" ht="20.100000000000001" customHeight="1" x14ac:dyDescent="0.25">
      <c r="A64" s="36" t="s">
        <v>27</v>
      </c>
      <c r="B64" s="11" t="s">
        <v>2</v>
      </c>
      <c r="C64" s="20">
        <v>46802044000</v>
      </c>
      <c r="D64" s="21">
        <v>51007777000.000008</v>
      </c>
      <c r="E64" s="21">
        <v>61762635000.000008</v>
      </c>
      <c r="F64" s="21">
        <v>62519686000</v>
      </c>
      <c r="G64" s="21">
        <v>69555367000</v>
      </c>
      <c r="H64" s="21">
        <v>79276664000</v>
      </c>
      <c r="I64" s="21">
        <v>87924544000</v>
      </c>
      <c r="J64" s="21">
        <v>94776170000</v>
      </c>
      <c r="K64" s="21">
        <v>100917372000</v>
      </c>
      <c r="L64" s="22">
        <v>100871770000</v>
      </c>
      <c r="M64" s="23">
        <f t="shared" si="2"/>
        <v>75541402900</v>
      </c>
      <c r="N64" s="24">
        <v>21.138860000000001</v>
      </c>
      <c r="O64" s="24">
        <v>22.07948</v>
      </c>
      <c r="P64" s="24">
        <v>22.568650000000002</v>
      </c>
      <c r="Q64" s="24">
        <v>22.23471</v>
      </c>
      <c r="R64" s="24">
        <v>24.562950000000001</v>
      </c>
      <c r="S64" s="24">
        <v>25.340779999999999</v>
      </c>
      <c r="T64" s="24">
        <v>26.145289999999999</v>
      </c>
      <c r="U64" s="24">
        <v>26.6389</v>
      </c>
      <c r="V64" s="24">
        <v>27.37782</v>
      </c>
      <c r="W64" s="24" t="s">
        <v>450</v>
      </c>
      <c r="X64" s="27">
        <f t="shared" si="3"/>
        <v>0.21138860000000001</v>
      </c>
      <c r="Y64" s="24">
        <f t="shared" si="4"/>
        <v>0.22079480000000001</v>
      </c>
      <c r="Z64" s="24">
        <f t="shared" si="5"/>
        <v>0.22568650000000001</v>
      </c>
      <c r="AA64" s="24">
        <f t="shared" si="6"/>
        <v>0.22234709999999999</v>
      </c>
      <c r="AB64" s="24">
        <f t="shared" si="7"/>
        <v>0.2456295</v>
      </c>
      <c r="AC64" s="24">
        <f t="shared" si="8"/>
        <v>0.25340779999999996</v>
      </c>
      <c r="AD64" s="24">
        <f t="shared" si="9"/>
        <v>0.26145289999999999</v>
      </c>
      <c r="AE64" s="24">
        <f t="shared" si="10"/>
        <v>0.26638899999999999</v>
      </c>
      <c r="AF64" s="24">
        <f t="shared" si="11"/>
        <v>0.27377819999999997</v>
      </c>
      <c r="AG64" s="28" t="str">
        <f t="shared" si="12"/>
        <v/>
      </c>
      <c r="AH64" s="28">
        <f t="shared" si="13"/>
        <v>0.24231937777777779</v>
      </c>
      <c r="AI64" s="29">
        <f t="shared" si="14"/>
        <v>18305145747.188419</v>
      </c>
    </row>
    <row r="65" spans="1:35" ht="20.100000000000001" customHeight="1" x14ac:dyDescent="0.25">
      <c r="A65" s="36" t="s">
        <v>234</v>
      </c>
      <c r="B65" s="11" t="s">
        <v>395</v>
      </c>
      <c r="C65" s="20">
        <v>107484034870.97391</v>
      </c>
      <c r="D65" s="21">
        <v>130478960092.49852</v>
      </c>
      <c r="E65" s="21">
        <v>162818181818.18182</v>
      </c>
      <c r="F65" s="21">
        <v>188982374700.80511</v>
      </c>
      <c r="G65" s="21">
        <v>218888324504.7529</v>
      </c>
      <c r="H65" s="21">
        <v>236001858960.01514</v>
      </c>
      <c r="I65" s="21">
        <v>276353323880.22351</v>
      </c>
      <c r="J65" s="21">
        <v>286011230726.27429</v>
      </c>
      <c r="K65" s="21">
        <v>301498960051.63879</v>
      </c>
      <c r="L65" s="22">
        <v>330778550716.74585</v>
      </c>
      <c r="M65" s="23">
        <f t="shared" si="2"/>
        <v>223929580032.21094</v>
      </c>
      <c r="N65" s="24">
        <v>49.290979999999998</v>
      </c>
      <c r="O65" s="24">
        <v>45.515219999999999</v>
      </c>
      <c r="P65" s="24">
        <v>42.797510000000003</v>
      </c>
      <c r="Q65" s="24">
        <v>36.092709999999997</v>
      </c>
      <c r="R65" s="24">
        <v>33.072299999999998</v>
      </c>
      <c r="S65" s="24">
        <v>31.154920000000001</v>
      </c>
      <c r="T65" s="24">
        <v>27.6877</v>
      </c>
      <c r="U65" s="24">
        <v>26.45852</v>
      </c>
      <c r="V65" s="24">
        <v>25.949010000000001</v>
      </c>
      <c r="W65" s="24">
        <v>26.469110000000001</v>
      </c>
      <c r="X65" s="27">
        <f t="shared" si="3"/>
        <v>0.49290979999999995</v>
      </c>
      <c r="Y65" s="24">
        <f t="shared" si="4"/>
        <v>0.45515220000000001</v>
      </c>
      <c r="Z65" s="24">
        <f t="shared" si="5"/>
        <v>0.42797510000000005</v>
      </c>
      <c r="AA65" s="24">
        <f t="shared" si="6"/>
        <v>0.36092709999999995</v>
      </c>
      <c r="AB65" s="24">
        <f t="shared" si="7"/>
        <v>0.33072299999999999</v>
      </c>
      <c r="AC65" s="24">
        <f t="shared" si="8"/>
        <v>0.31154920000000003</v>
      </c>
      <c r="AD65" s="24">
        <f t="shared" si="9"/>
        <v>0.27687699999999998</v>
      </c>
      <c r="AE65" s="24">
        <f t="shared" si="10"/>
        <v>0.26458520000000002</v>
      </c>
      <c r="AF65" s="24">
        <f t="shared" si="11"/>
        <v>0.2594901</v>
      </c>
      <c r="AG65" s="28">
        <f t="shared" si="12"/>
        <v>0.26469110000000001</v>
      </c>
      <c r="AH65" s="28">
        <f t="shared" si="13"/>
        <v>0.34448797999999992</v>
      </c>
      <c r="AI65" s="29">
        <f t="shared" si="14"/>
        <v>77141048687.544662</v>
      </c>
    </row>
    <row r="66" spans="1:35" ht="20.100000000000001" customHeight="1" x14ac:dyDescent="0.25">
      <c r="A66" s="36" t="s">
        <v>260</v>
      </c>
      <c r="B66" s="11" t="s">
        <v>406</v>
      </c>
      <c r="C66" s="20">
        <v>18550700000</v>
      </c>
      <c r="D66" s="21">
        <v>20104900000</v>
      </c>
      <c r="E66" s="21">
        <v>21431000000</v>
      </c>
      <c r="F66" s="21">
        <v>20661000000</v>
      </c>
      <c r="G66" s="21">
        <v>21418300000</v>
      </c>
      <c r="H66" s="21">
        <v>23139000000</v>
      </c>
      <c r="I66" s="21">
        <v>23813600000</v>
      </c>
      <c r="J66" s="21">
        <v>24350900000.000004</v>
      </c>
      <c r="K66" s="21">
        <v>25054200000</v>
      </c>
      <c r="L66" s="22">
        <v>25850200000.000004</v>
      </c>
      <c r="M66" s="23">
        <f t="shared" si="2"/>
        <v>22437380000</v>
      </c>
      <c r="N66" s="24">
        <v>43.363169999999997</v>
      </c>
      <c r="O66" s="24">
        <v>43.605719999999998</v>
      </c>
      <c r="P66" s="24">
        <v>42.998910000000002</v>
      </c>
      <c r="Q66" s="24">
        <v>42.363520000000001</v>
      </c>
      <c r="R66" s="24">
        <v>40.876510000000003</v>
      </c>
      <c r="S66" s="24">
        <v>39.753990000000002</v>
      </c>
      <c r="T66" s="24">
        <v>40.202809999999999</v>
      </c>
      <c r="U66" s="24">
        <v>42.532200000000003</v>
      </c>
      <c r="V66" s="24">
        <v>44.09375</v>
      </c>
      <c r="W66" s="24" t="s">
        <v>450</v>
      </c>
      <c r="X66" s="27">
        <f t="shared" si="3"/>
        <v>0.43363169999999995</v>
      </c>
      <c r="Y66" s="24">
        <f t="shared" si="4"/>
        <v>0.43605719999999998</v>
      </c>
      <c r="Z66" s="24">
        <f t="shared" si="5"/>
        <v>0.42998910000000001</v>
      </c>
      <c r="AA66" s="24">
        <f t="shared" si="6"/>
        <v>0.42363519999999999</v>
      </c>
      <c r="AB66" s="24">
        <f t="shared" si="7"/>
        <v>0.40876510000000005</v>
      </c>
      <c r="AC66" s="24">
        <f t="shared" si="8"/>
        <v>0.3975399</v>
      </c>
      <c r="AD66" s="24">
        <f t="shared" si="9"/>
        <v>0.4020281</v>
      </c>
      <c r="AE66" s="24">
        <f t="shared" si="10"/>
        <v>0.42532200000000003</v>
      </c>
      <c r="AF66" s="24">
        <f t="shared" si="11"/>
        <v>0.44093749999999998</v>
      </c>
      <c r="AG66" s="28" t="str">
        <f t="shared" si="12"/>
        <v/>
      </c>
      <c r="AH66" s="28">
        <f t="shared" si="13"/>
        <v>0.42198953333333328</v>
      </c>
      <c r="AI66" s="29">
        <f t="shared" si="14"/>
        <v>9468339515.4226646</v>
      </c>
    </row>
    <row r="67" spans="1:35" ht="20.100000000000001" customHeight="1" x14ac:dyDescent="0.25">
      <c r="A67" s="36" t="s">
        <v>53</v>
      </c>
      <c r="B67" s="11" t="s">
        <v>16</v>
      </c>
      <c r="C67" s="20">
        <v>9144693758.2103786</v>
      </c>
      <c r="D67" s="21">
        <v>10776721748.095219</v>
      </c>
      <c r="E67" s="21">
        <v>16021701871.773291</v>
      </c>
      <c r="F67" s="21">
        <v>10219467607.382933</v>
      </c>
      <c r="G67" s="21">
        <v>12709498548.489027</v>
      </c>
      <c r="H67" s="21">
        <v>17229758159.783039</v>
      </c>
      <c r="I67" s="21">
        <v>18011041667.13187</v>
      </c>
      <c r="J67" s="21">
        <v>17135584684.640919</v>
      </c>
      <c r="K67" s="21">
        <v>15529729676.688612</v>
      </c>
      <c r="L67" s="22">
        <v>9397792253.2692986</v>
      </c>
      <c r="M67" s="23">
        <f t="shared" si="2"/>
        <v>13617598997.546459</v>
      </c>
      <c r="N67" s="24">
        <v>2.6173280000000001</v>
      </c>
      <c r="O67" s="24">
        <v>3.399527</v>
      </c>
      <c r="P67" s="24">
        <v>5.0590529999999996</v>
      </c>
      <c r="Q67" s="24">
        <v>8.5575510000000001</v>
      </c>
      <c r="R67" s="24">
        <v>8.5644919999999995</v>
      </c>
      <c r="S67" s="24">
        <v>8.6695569999999993</v>
      </c>
      <c r="T67" s="24">
        <v>6.6230640000000003</v>
      </c>
      <c r="U67" s="24">
        <v>9.6592889999999993</v>
      </c>
      <c r="V67" s="24">
        <v>12.611190000000001</v>
      </c>
      <c r="W67" s="24">
        <v>19.876280000000001</v>
      </c>
      <c r="X67" s="27">
        <f t="shared" si="3"/>
        <v>2.617328E-2</v>
      </c>
      <c r="Y67" s="24">
        <f t="shared" si="4"/>
        <v>3.3995270000000001E-2</v>
      </c>
      <c r="Z67" s="24">
        <f t="shared" si="5"/>
        <v>5.0590529999999995E-2</v>
      </c>
      <c r="AA67" s="24">
        <f t="shared" si="6"/>
        <v>8.5575510000000007E-2</v>
      </c>
      <c r="AB67" s="24">
        <f t="shared" si="7"/>
        <v>8.5644919999999999E-2</v>
      </c>
      <c r="AC67" s="24">
        <f t="shared" si="8"/>
        <v>8.669557E-2</v>
      </c>
      <c r="AD67" s="24">
        <f t="shared" si="9"/>
        <v>6.6230640000000007E-2</v>
      </c>
      <c r="AE67" s="24">
        <f t="shared" si="10"/>
        <v>9.6592889999999987E-2</v>
      </c>
      <c r="AF67" s="24">
        <f t="shared" si="11"/>
        <v>0.1261119</v>
      </c>
      <c r="AG67" s="28">
        <f t="shared" si="12"/>
        <v>0.19876280000000002</v>
      </c>
      <c r="AH67" s="28">
        <f t="shared" si="13"/>
        <v>8.5637331000000011E-2</v>
      </c>
      <c r="AI67" s="29">
        <f t="shared" si="14"/>
        <v>1166174832.7781544</v>
      </c>
    </row>
    <row r="68" spans="1:35" ht="20.100000000000001" customHeight="1" x14ac:dyDescent="0.25">
      <c r="A68" s="36" t="s">
        <v>204</v>
      </c>
      <c r="B68" s="11" t="s">
        <v>182</v>
      </c>
      <c r="C68" s="20">
        <v>1211161879.6747968</v>
      </c>
      <c r="D68" s="21">
        <v>1317974491.0569105</v>
      </c>
      <c r="E68" s="21">
        <v>1380188800</v>
      </c>
      <c r="F68" s="21">
        <v>1856695551.2195122</v>
      </c>
      <c r="G68" s="21">
        <v>2117039512.195122</v>
      </c>
      <c r="H68" s="21">
        <v>2607739837.3983741</v>
      </c>
      <c r="I68" s="21" t="s">
        <v>450</v>
      </c>
      <c r="J68" s="21" t="s">
        <v>450</v>
      </c>
      <c r="K68" s="21" t="s">
        <v>450</v>
      </c>
      <c r="L68" s="22" t="s">
        <v>450</v>
      </c>
      <c r="M68" s="23">
        <f t="shared" si="2"/>
        <v>1748466678.590786</v>
      </c>
      <c r="N68" s="24">
        <v>25.98827</v>
      </c>
      <c r="O68" s="24">
        <v>20.735749999999999</v>
      </c>
      <c r="P68" s="24">
        <v>22.060980000000001</v>
      </c>
      <c r="Q68" s="24">
        <v>16.768070000000002</v>
      </c>
      <c r="R68" s="24">
        <v>15.97785</v>
      </c>
      <c r="S68" s="24">
        <v>13.90903</v>
      </c>
      <c r="T68" s="24" t="s">
        <v>450</v>
      </c>
      <c r="U68" s="24" t="s">
        <v>450</v>
      </c>
      <c r="V68" s="24" t="s">
        <v>450</v>
      </c>
      <c r="W68" s="24" t="s">
        <v>450</v>
      </c>
      <c r="X68" s="27">
        <f t="shared" si="3"/>
        <v>0.25988270000000002</v>
      </c>
      <c r="Y68" s="24">
        <f t="shared" si="4"/>
        <v>0.2073575</v>
      </c>
      <c r="Z68" s="24">
        <f t="shared" si="5"/>
        <v>0.22060979999999999</v>
      </c>
      <c r="AA68" s="24">
        <f t="shared" si="6"/>
        <v>0.16768070000000002</v>
      </c>
      <c r="AB68" s="24">
        <f t="shared" si="7"/>
        <v>0.15977849999999999</v>
      </c>
      <c r="AC68" s="24">
        <f t="shared" si="8"/>
        <v>0.1390903</v>
      </c>
      <c r="AD68" s="24" t="str">
        <f t="shared" si="9"/>
        <v/>
      </c>
      <c r="AE68" s="24" t="str">
        <f t="shared" si="10"/>
        <v/>
      </c>
      <c r="AF68" s="24" t="str">
        <f t="shared" si="11"/>
        <v/>
      </c>
      <c r="AG68" s="28" t="str">
        <f t="shared" si="12"/>
        <v/>
      </c>
      <c r="AH68" s="28">
        <f t="shared" si="13"/>
        <v>0.19239991666666664</v>
      </c>
      <c r="AI68" s="29">
        <f t="shared" si="14"/>
        <v>336404843.25531065</v>
      </c>
    </row>
    <row r="69" spans="1:35" ht="20.100000000000001" customHeight="1" x14ac:dyDescent="0.25">
      <c r="A69" s="36" t="s">
        <v>132</v>
      </c>
      <c r="B69" s="11" t="s">
        <v>34</v>
      </c>
      <c r="C69" s="20">
        <v>16963630661.146656</v>
      </c>
      <c r="D69" s="21">
        <v>22237065425.677525</v>
      </c>
      <c r="E69" s="21">
        <v>24194038377.032372</v>
      </c>
      <c r="F69" s="21">
        <v>19652486801.889416</v>
      </c>
      <c r="G69" s="21">
        <v>19494662251.655628</v>
      </c>
      <c r="H69" s="21">
        <v>23168793438.976925</v>
      </c>
      <c r="I69" s="21">
        <v>23135266649.13253</v>
      </c>
      <c r="J69" s="21">
        <v>25246787741.95166</v>
      </c>
      <c r="K69" s="21">
        <v>26485161115.944584</v>
      </c>
      <c r="L69" s="22">
        <v>22691482754.796497</v>
      </c>
      <c r="M69" s="23">
        <f t="shared" si="2"/>
        <v>22326937521.820381</v>
      </c>
      <c r="N69" s="24">
        <v>4.8894549999999999</v>
      </c>
      <c r="O69" s="24">
        <v>5.4037649999999999</v>
      </c>
      <c r="P69" s="24">
        <v>5.7661550000000004</v>
      </c>
      <c r="Q69" s="24">
        <v>6.4734569999999998</v>
      </c>
      <c r="R69" s="24">
        <v>5.9406670000000004</v>
      </c>
      <c r="S69" s="24">
        <v>4.9898049999999996</v>
      </c>
      <c r="T69" s="24">
        <v>4.6373670000000002</v>
      </c>
      <c r="U69" s="24">
        <v>4.4165429999999999</v>
      </c>
      <c r="V69" s="24">
        <v>4.317939</v>
      </c>
      <c r="W69" s="24" t="s">
        <v>450</v>
      </c>
      <c r="X69" s="27">
        <f t="shared" si="3"/>
        <v>4.8894550000000002E-2</v>
      </c>
      <c r="Y69" s="24">
        <f t="shared" si="4"/>
        <v>5.403765E-2</v>
      </c>
      <c r="Z69" s="24">
        <f t="shared" si="5"/>
        <v>5.7661550000000006E-2</v>
      </c>
      <c r="AA69" s="24">
        <f t="shared" si="6"/>
        <v>6.4734569999999991E-2</v>
      </c>
      <c r="AB69" s="24">
        <f t="shared" si="7"/>
        <v>5.9406670000000002E-2</v>
      </c>
      <c r="AC69" s="24">
        <f t="shared" si="8"/>
        <v>4.9898049999999999E-2</v>
      </c>
      <c r="AD69" s="24">
        <f t="shared" si="9"/>
        <v>4.6373670000000006E-2</v>
      </c>
      <c r="AE69" s="24">
        <f t="shared" si="10"/>
        <v>4.4165429999999999E-2</v>
      </c>
      <c r="AF69" s="24">
        <f t="shared" si="11"/>
        <v>4.3179389999999998E-2</v>
      </c>
      <c r="AG69" s="28" t="str">
        <f t="shared" si="12"/>
        <v/>
      </c>
      <c r="AH69" s="28">
        <f t="shared" si="13"/>
        <v>5.2039058888888899E-2</v>
      </c>
      <c r="AI69" s="29">
        <f t="shared" si="14"/>
        <v>1161872816.5065539</v>
      </c>
    </row>
    <row r="70" spans="1:35" ht="20.100000000000001" customHeight="1" x14ac:dyDescent="0.25">
      <c r="A70" s="36" t="s">
        <v>30</v>
      </c>
      <c r="B70" s="11" t="s">
        <v>314</v>
      </c>
      <c r="C70" s="20">
        <v>15280861834.602404</v>
      </c>
      <c r="D70" s="21">
        <v>19707616772.799637</v>
      </c>
      <c r="E70" s="21">
        <v>27066912635.222847</v>
      </c>
      <c r="F70" s="21">
        <v>32437389116.038013</v>
      </c>
      <c r="G70" s="21">
        <v>29933790334.341785</v>
      </c>
      <c r="H70" s="21">
        <v>31952763089.330025</v>
      </c>
      <c r="I70" s="21">
        <v>43310721414.082886</v>
      </c>
      <c r="J70" s="21">
        <v>47648211133.218285</v>
      </c>
      <c r="K70" s="21">
        <v>55612228233.51786</v>
      </c>
      <c r="L70" s="22">
        <v>61537143095.387413</v>
      </c>
      <c r="M70" s="23">
        <f t="shared" si="2"/>
        <v>36448763765.854111</v>
      </c>
      <c r="N70" s="24">
        <v>23.660990000000002</v>
      </c>
      <c r="O70" s="24">
        <v>18.525079999999999</v>
      </c>
      <c r="P70" s="24">
        <v>17.710149999999999</v>
      </c>
      <c r="Q70" s="24" t="s">
        <v>450</v>
      </c>
      <c r="R70" s="24" t="s">
        <v>450</v>
      </c>
      <c r="S70" s="24" t="s">
        <v>450</v>
      </c>
      <c r="T70" s="24" t="s">
        <v>450</v>
      </c>
      <c r="U70" s="24" t="s">
        <v>450</v>
      </c>
      <c r="V70" s="24" t="s">
        <v>450</v>
      </c>
      <c r="W70" s="24" t="s">
        <v>450</v>
      </c>
      <c r="X70" s="27">
        <f t="shared" si="3"/>
        <v>0.23660990000000001</v>
      </c>
      <c r="Y70" s="24">
        <f t="shared" si="4"/>
        <v>0.18525079999999999</v>
      </c>
      <c r="Z70" s="24">
        <f t="shared" si="5"/>
        <v>0.1771015</v>
      </c>
      <c r="AA70" s="24" t="str">
        <f t="shared" si="6"/>
        <v/>
      </c>
      <c r="AB70" s="24" t="str">
        <f t="shared" si="7"/>
        <v/>
      </c>
      <c r="AC70" s="24" t="str">
        <f t="shared" si="8"/>
        <v/>
      </c>
      <c r="AD70" s="24" t="str">
        <f t="shared" si="9"/>
        <v/>
      </c>
      <c r="AE70" s="24" t="str">
        <f t="shared" si="10"/>
        <v/>
      </c>
      <c r="AF70" s="24" t="str">
        <f t="shared" si="11"/>
        <v/>
      </c>
      <c r="AG70" s="28" t="str">
        <f t="shared" si="12"/>
        <v/>
      </c>
      <c r="AH70" s="28">
        <f t="shared" si="13"/>
        <v>0.19965406666666666</v>
      </c>
      <c r="AI70" s="29">
        <f t="shared" si="14"/>
        <v>7277143910.8254204</v>
      </c>
    </row>
    <row r="71" spans="1:35" ht="20.100000000000001" customHeight="1" x14ac:dyDescent="0.25">
      <c r="A71" s="36" t="s">
        <v>383</v>
      </c>
      <c r="B71" s="11" t="s">
        <v>307</v>
      </c>
      <c r="C71" s="20">
        <v>1970142377.9150686</v>
      </c>
      <c r="D71" s="21">
        <v>2278229533.0509558</v>
      </c>
      <c r="E71" s="21">
        <v>2413237402.1480341</v>
      </c>
      <c r="F71" s="21">
        <v>2257097731.5501862</v>
      </c>
      <c r="G71" s="21">
        <v>2301178416.0061874</v>
      </c>
      <c r="H71" s="21">
        <v>2468748767.9772048</v>
      </c>
      <c r="I71" s="21">
        <v>2356505419.097549</v>
      </c>
      <c r="J71" s="21">
        <v>2613458942.4813943</v>
      </c>
      <c r="K71" s="21" t="s">
        <v>450</v>
      </c>
      <c r="L71" s="22" t="s">
        <v>450</v>
      </c>
      <c r="M71" s="23">
        <f t="shared" si="2"/>
        <v>2332324823.7783227</v>
      </c>
      <c r="N71" s="24" t="s">
        <v>450</v>
      </c>
      <c r="O71" s="24" t="s">
        <v>450</v>
      </c>
      <c r="P71" s="24" t="s">
        <v>450</v>
      </c>
      <c r="Q71" s="24" t="s">
        <v>450</v>
      </c>
      <c r="R71" s="24" t="s">
        <v>450</v>
      </c>
      <c r="S71" s="24" t="s">
        <v>450</v>
      </c>
      <c r="T71" s="24" t="s">
        <v>450</v>
      </c>
      <c r="U71" s="24" t="s">
        <v>450</v>
      </c>
      <c r="V71" s="24" t="s">
        <v>450</v>
      </c>
      <c r="W71" s="24" t="s">
        <v>450</v>
      </c>
      <c r="X71" s="27" t="str">
        <f t="shared" si="3"/>
        <v/>
      </c>
      <c r="Y71" s="24" t="str">
        <f t="shared" si="4"/>
        <v/>
      </c>
      <c r="Z71" s="24" t="str">
        <f t="shared" si="5"/>
        <v/>
      </c>
      <c r="AA71" s="24" t="str">
        <f t="shared" si="6"/>
        <v/>
      </c>
      <c r="AB71" s="24" t="str">
        <f t="shared" si="7"/>
        <v/>
      </c>
      <c r="AC71" s="24" t="str">
        <f t="shared" si="8"/>
        <v/>
      </c>
      <c r="AD71" s="24" t="str">
        <f t="shared" si="9"/>
        <v/>
      </c>
      <c r="AE71" s="24" t="str">
        <f t="shared" si="10"/>
        <v/>
      </c>
      <c r="AF71" s="24" t="str">
        <f t="shared" si="11"/>
        <v/>
      </c>
      <c r="AG71" s="28" t="str">
        <f t="shared" si="12"/>
        <v/>
      </c>
      <c r="AH71" s="28" t="str">
        <f t="shared" si="13"/>
        <v/>
      </c>
      <c r="AI71" s="29" t="str">
        <f t="shared" si="14"/>
        <v/>
      </c>
    </row>
    <row r="72" spans="1:35" ht="20.100000000000001" customHeight="1" x14ac:dyDescent="0.25">
      <c r="A72" s="36" t="s">
        <v>85</v>
      </c>
      <c r="B72" s="11" t="s">
        <v>362</v>
      </c>
      <c r="C72" s="20">
        <v>3102741451.0166359</v>
      </c>
      <c r="D72" s="21">
        <v>3405050611.687263</v>
      </c>
      <c r="E72" s="21">
        <v>3523185919.5582609</v>
      </c>
      <c r="F72" s="21">
        <v>2870624635.6803193</v>
      </c>
      <c r="G72" s="21">
        <v>3140508835.9484968</v>
      </c>
      <c r="H72" s="21">
        <v>3774537140.3078299</v>
      </c>
      <c r="I72" s="21">
        <v>3977652382.8146825</v>
      </c>
      <c r="J72" s="21">
        <v>4196263712.3927441</v>
      </c>
      <c r="K72" s="21">
        <v>4531870926.7207117</v>
      </c>
      <c r="L72" s="22">
        <v>4386008744.5346651</v>
      </c>
      <c r="M72" s="23">
        <f t="shared" ref="M72:M131" si="15">IF(SUM(C72:L72)=0,"",(SUM(C72:L72))/(COUNT(C72:L72)))</f>
        <v>3690844436.0661612</v>
      </c>
      <c r="N72" s="24">
        <v>78.510000000000005</v>
      </c>
      <c r="O72" s="24">
        <v>78.246210000000005</v>
      </c>
      <c r="P72" s="24">
        <v>85.979960000000005</v>
      </c>
      <c r="Q72" s="24">
        <v>89.62491</v>
      </c>
      <c r="R72" s="24">
        <v>83.477090000000004</v>
      </c>
      <c r="S72" s="24">
        <v>75.418989999999994</v>
      </c>
      <c r="T72" s="24">
        <v>76.692359999999994</v>
      </c>
      <c r="U72" s="24">
        <v>74.779520000000005</v>
      </c>
      <c r="V72" s="24">
        <v>77.808819999999997</v>
      </c>
      <c r="W72" s="24">
        <v>84.817310000000006</v>
      </c>
      <c r="X72" s="27">
        <f t="shared" si="3"/>
        <v>0.78510000000000002</v>
      </c>
      <c r="Y72" s="24">
        <f t="shared" si="4"/>
        <v>0.78246210000000005</v>
      </c>
      <c r="Z72" s="24">
        <f t="shared" si="5"/>
        <v>0.85979960000000011</v>
      </c>
      <c r="AA72" s="24">
        <f t="shared" si="6"/>
        <v>0.89624910000000002</v>
      </c>
      <c r="AB72" s="24">
        <f t="shared" si="7"/>
        <v>0.83477090000000009</v>
      </c>
      <c r="AC72" s="24">
        <f t="shared" si="8"/>
        <v>0.75418989999999997</v>
      </c>
      <c r="AD72" s="24">
        <f t="shared" si="9"/>
        <v>0.76692359999999993</v>
      </c>
      <c r="AE72" s="24">
        <f t="shared" si="10"/>
        <v>0.7477952000000001</v>
      </c>
      <c r="AF72" s="24">
        <f t="shared" si="11"/>
        <v>0.77808820000000001</v>
      </c>
      <c r="AG72" s="28">
        <f t="shared" si="12"/>
        <v>0.84817310000000001</v>
      </c>
      <c r="AH72" s="28">
        <f t="shared" ref="AH72:AH131" si="16">IF(SUM(X72:AG72)=0,"",(SUM(X72:AG72))/(COUNT(X72:AG72)))</f>
        <v>0.80535517000000001</v>
      </c>
      <c r="AI72" s="29">
        <f t="shared" si="14"/>
        <v>2972440648.2516174</v>
      </c>
    </row>
    <row r="73" spans="1:35" ht="20.100000000000001" customHeight="1" x14ac:dyDescent="0.25">
      <c r="A73" s="36" t="s">
        <v>117</v>
      </c>
      <c r="B73" s="11" t="s">
        <v>355</v>
      </c>
      <c r="C73" s="20">
        <v>216552502822.73239</v>
      </c>
      <c r="D73" s="21">
        <v>255384615384.61539</v>
      </c>
      <c r="E73" s="21">
        <v>283742493042.33191</v>
      </c>
      <c r="F73" s="21">
        <v>251499027507.64102</v>
      </c>
      <c r="G73" s="21">
        <v>247814569536.42383</v>
      </c>
      <c r="H73" s="21">
        <v>273657214345.28772</v>
      </c>
      <c r="I73" s="21">
        <v>256706466091.08923</v>
      </c>
      <c r="J73" s="21">
        <v>269980111642.89841</v>
      </c>
      <c r="K73" s="21">
        <v>272335981538.93732</v>
      </c>
      <c r="L73" s="22">
        <v>229810358212.26575</v>
      </c>
      <c r="M73" s="23">
        <f t="shared" si="15"/>
        <v>255748334012.4223</v>
      </c>
      <c r="N73" s="24">
        <v>73.518950000000004</v>
      </c>
      <c r="O73" s="24">
        <v>76.477080000000001</v>
      </c>
      <c r="P73" s="24">
        <v>80.329459999999997</v>
      </c>
      <c r="Q73" s="24">
        <v>86.645229999999998</v>
      </c>
      <c r="R73" s="24">
        <v>88.621589999999998</v>
      </c>
      <c r="S73" s="24">
        <v>89.891249999999999</v>
      </c>
      <c r="T73" s="24">
        <v>92.345079999999996</v>
      </c>
      <c r="U73" s="24">
        <v>93.386380000000003</v>
      </c>
      <c r="V73" s="24">
        <v>93.638559999999998</v>
      </c>
      <c r="W73" s="24" t="s">
        <v>450</v>
      </c>
      <c r="X73" s="27">
        <f t="shared" si="3"/>
        <v>0.73518950000000005</v>
      </c>
      <c r="Y73" s="24">
        <f t="shared" si="4"/>
        <v>0.76477079999999997</v>
      </c>
      <c r="Z73" s="24">
        <f t="shared" si="5"/>
        <v>0.80329459999999997</v>
      </c>
      <c r="AA73" s="24">
        <f t="shared" si="6"/>
        <v>0.86645229999999995</v>
      </c>
      <c r="AB73" s="24">
        <f t="shared" si="7"/>
        <v>0.88621589999999995</v>
      </c>
      <c r="AC73" s="24">
        <f t="shared" si="8"/>
        <v>0.8989125</v>
      </c>
      <c r="AD73" s="24">
        <f t="shared" si="9"/>
        <v>0.92345079999999991</v>
      </c>
      <c r="AE73" s="24">
        <f t="shared" si="10"/>
        <v>0.93386380000000002</v>
      </c>
      <c r="AF73" s="24">
        <f t="shared" si="11"/>
        <v>0.93638559999999993</v>
      </c>
      <c r="AG73" s="28" t="str">
        <f t="shared" si="12"/>
        <v/>
      </c>
      <c r="AH73" s="28">
        <f t="shared" si="16"/>
        <v>0.86094842222222234</v>
      </c>
      <c r="AI73" s="29">
        <f t="shared" si="14"/>
        <v>220186124653.95691</v>
      </c>
    </row>
    <row r="74" spans="1:35" ht="20.100000000000001" customHeight="1" x14ac:dyDescent="0.25">
      <c r="A74" s="36" t="s">
        <v>330</v>
      </c>
      <c r="B74" s="11" t="s">
        <v>403</v>
      </c>
      <c r="C74" s="20">
        <v>2325011918203.4878</v>
      </c>
      <c r="D74" s="21">
        <v>2663112510265.5352</v>
      </c>
      <c r="E74" s="21">
        <v>2923465651091.2554</v>
      </c>
      <c r="F74" s="21">
        <v>2693827452070.0195</v>
      </c>
      <c r="G74" s="21">
        <v>2646994701986.7549</v>
      </c>
      <c r="H74" s="21">
        <v>2862502085070.8921</v>
      </c>
      <c r="I74" s="21">
        <v>2681416108537.3901</v>
      </c>
      <c r="J74" s="21">
        <v>2808511203185.3896</v>
      </c>
      <c r="K74" s="21">
        <v>2829192039171.8403</v>
      </c>
      <c r="L74" s="22">
        <v>2421682377730.9526</v>
      </c>
      <c r="M74" s="23">
        <f t="shared" si="15"/>
        <v>2685571604731.3521</v>
      </c>
      <c r="N74" s="24">
        <v>84.027450000000002</v>
      </c>
      <c r="O74" s="24">
        <v>88.617909999999995</v>
      </c>
      <c r="P74" s="24">
        <v>92.36421</v>
      </c>
      <c r="Q74" s="24">
        <v>94.940839999999994</v>
      </c>
      <c r="R74" s="24">
        <v>95.731759999999994</v>
      </c>
      <c r="S74" s="24">
        <v>96.783299999999997</v>
      </c>
      <c r="T74" s="24">
        <v>96.641379999999998</v>
      </c>
      <c r="U74" s="24">
        <v>96.107939999999999</v>
      </c>
      <c r="V74" s="24">
        <v>94.853290000000001</v>
      </c>
      <c r="W74" s="24" t="s">
        <v>450</v>
      </c>
      <c r="X74" s="27">
        <f t="shared" si="3"/>
        <v>0.84027450000000004</v>
      </c>
      <c r="Y74" s="24">
        <f t="shared" si="4"/>
        <v>0.8861791</v>
      </c>
      <c r="Z74" s="24">
        <f t="shared" si="5"/>
        <v>0.92364210000000002</v>
      </c>
      <c r="AA74" s="24">
        <f t="shared" si="6"/>
        <v>0.94940839999999993</v>
      </c>
      <c r="AB74" s="24">
        <f t="shared" si="7"/>
        <v>0.95731759999999999</v>
      </c>
      <c r="AC74" s="24">
        <f t="shared" si="8"/>
        <v>0.96783299999999994</v>
      </c>
      <c r="AD74" s="24">
        <f t="shared" si="9"/>
        <v>0.96641379999999999</v>
      </c>
      <c r="AE74" s="24">
        <f t="shared" si="10"/>
        <v>0.96107940000000003</v>
      </c>
      <c r="AF74" s="24">
        <f t="shared" si="11"/>
        <v>0.94853290000000001</v>
      </c>
      <c r="AG74" s="28" t="str">
        <f t="shared" si="12"/>
        <v/>
      </c>
      <c r="AH74" s="28">
        <f t="shared" si="16"/>
        <v>0.93340897777777776</v>
      </c>
      <c r="AI74" s="29">
        <f t="shared" si="14"/>
        <v>2506736646321.3174</v>
      </c>
    </row>
    <row r="75" spans="1:35" ht="20.100000000000001" customHeight="1" x14ac:dyDescent="0.25">
      <c r="A75" s="36" t="s">
        <v>284</v>
      </c>
      <c r="B75" s="11" t="s">
        <v>273</v>
      </c>
      <c r="C75" s="20">
        <v>10154041929.652142</v>
      </c>
      <c r="D75" s="21">
        <v>12438956756.445471</v>
      </c>
      <c r="E75" s="21">
        <v>15508574820.351612</v>
      </c>
      <c r="F75" s="21">
        <v>12065138272.753786</v>
      </c>
      <c r="G75" s="21">
        <v>14358584300.30064</v>
      </c>
      <c r="H75" s="21">
        <v>18186478119.958183</v>
      </c>
      <c r="I75" s="21">
        <v>17171447372.33342</v>
      </c>
      <c r="J75" s="21">
        <v>17590716232.491295</v>
      </c>
      <c r="K75" s="21">
        <v>18179717776.159702</v>
      </c>
      <c r="L75" s="22">
        <v>14339723934.672359</v>
      </c>
      <c r="M75" s="23">
        <f t="shared" si="15"/>
        <v>14999337951.51186</v>
      </c>
      <c r="N75" s="24">
        <v>9.7076759999999993</v>
      </c>
      <c r="O75" s="24">
        <v>9.9522290000000009</v>
      </c>
      <c r="P75" s="24">
        <v>8.6611720000000005</v>
      </c>
      <c r="Q75" s="24">
        <v>10.09111</v>
      </c>
      <c r="R75" s="24">
        <v>8.2099969999999995</v>
      </c>
      <c r="S75" s="24">
        <v>9.5276720000000008</v>
      </c>
      <c r="T75" s="24">
        <v>11.302099999999999</v>
      </c>
      <c r="U75" s="24">
        <v>15.01285</v>
      </c>
      <c r="V75" s="24">
        <v>14.54175</v>
      </c>
      <c r="W75" s="24">
        <v>14.554209999999999</v>
      </c>
      <c r="X75" s="27">
        <f t="shared" si="3"/>
        <v>9.7076759999999998E-2</v>
      </c>
      <c r="Y75" s="24">
        <f t="shared" si="4"/>
        <v>9.9522290000000013E-2</v>
      </c>
      <c r="Z75" s="24">
        <f t="shared" si="5"/>
        <v>8.6611720000000003E-2</v>
      </c>
      <c r="AA75" s="24">
        <f t="shared" si="6"/>
        <v>0.1009111</v>
      </c>
      <c r="AB75" s="24">
        <f t="shared" si="7"/>
        <v>8.2099969999999994E-2</v>
      </c>
      <c r="AC75" s="24">
        <f t="shared" si="8"/>
        <v>9.5276720000000009E-2</v>
      </c>
      <c r="AD75" s="24">
        <f t="shared" si="9"/>
        <v>0.113021</v>
      </c>
      <c r="AE75" s="24">
        <f t="shared" si="10"/>
        <v>0.1501285</v>
      </c>
      <c r="AF75" s="24">
        <f t="shared" si="11"/>
        <v>0.14541750000000001</v>
      </c>
      <c r="AG75" s="28">
        <f t="shared" si="12"/>
        <v>0.14554210000000001</v>
      </c>
      <c r="AH75" s="28">
        <f t="shared" si="16"/>
        <v>0.11156076600000001</v>
      </c>
      <c r="AI75" s="29">
        <f t="shared" ref="AI75:AI135" si="17">IF(AH75="","",AH75*M75)</f>
        <v>1673337631.363534</v>
      </c>
    </row>
    <row r="76" spans="1:35" ht="20.100000000000001" customHeight="1" x14ac:dyDescent="0.25">
      <c r="A76" s="36" t="s">
        <v>229</v>
      </c>
      <c r="B76" s="11" t="s">
        <v>421</v>
      </c>
      <c r="C76" s="20">
        <v>655068695.95271099</v>
      </c>
      <c r="D76" s="21">
        <v>798870894.20827067</v>
      </c>
      <c r="E76" s="21">
        <v>965769128.17000413</v>
      </c>
      <c r="F76" s="21">
        <v>900639747.93952942</v>
      </c>
      <c r="G76" s="21">
        <v>952429030.41553617</v>
      </c>
      <c r="H76" s="21">
        <v>904256643.41598356</v>
      </c>
      <c r="I76" s="21">
        <v>912569686.78590024</v>
      </c>
      <c r="J76" s="21">
        <v>903779657.12432849</v>
      </c>
      <c r="K76" s="21">
        <v>850903179.26094818</v>
      </c>
      <c r="L76" s="22" t="s">
        <v>450</v>
      </c>
      <c r="M76" s="23">
        <f t="shared" si="15"/>
        <v>871587407.03035688</v>
      </c>
      <c r="N76" s="24">
        <v>11.606769999999999</v>
      </c>
      <c r="O76" s="24">
        <v>12.091900000000001</v>
      </c>
      <c r="P76" s="24">
        <v>14.121829999999999</v>
      </c>
      <c r="Q76" s="24">
        <v>14.75911</v>
      </c>
      <c r="R76" s="24">
        <v>15.379110000000001</v>
      </c>
      <c r="S76" s="24">
        <v>16.224900000000002</v>
      </c>
      <c r="T76" s="24">
        <v>15.629239999999999</v>
      </c>
      <c r="U76" s="24">
        <v>15.19171</v>
      </c>
      <c r="V76" s="24">
        <v>12.76009</v>
      </c>
      <c r="W76" s="24" t="s">
        <v>450</v>
      </c>
      <c r="X76" s="27">
        <f t="shared" si="3"/>
        <v>0.1160677</v>
      </c>
      <c r="Y76" s="24">
        <f t="shared" si="4"/>
        <v>0.12091900000000001</v>
      </c>
      <c r="Z76" s="24">
        <f t="shared" si="5"/>
        <v>0.14121829999999999</v>
      </c>
      <c r="AA76" s="24">
        <f t="shared" si="6"/>
        <v>0.1475911</v>
      </c>
      <c r="AB76" s="24">
        <f t="shared" si="7"/>
        <v>0.15379110000000001</v>
      </c>
      <c r="AC76" s="24">
        <f t="shared" si="8"/>
        <v>0.162249</v>
      </c>
      <c r="AD76" s="24">
        <f t="shared" si="9"/>
        <v>0.1562924</v>
      </c>
      <c r="AE76" s="24">
        <f t="shared" si="10"/>
        <v>0.1519171</v>
      </c>
      <c r="AF76" s="24">
        <f t="shared" si="11"/>
        <v>0.12760089999999999</v>
      </c>
      <c r="AG76" s="28" t="str">
        <f t="shared" si="12"/>
        <v/>
      </c>
      <c r="AH76" s="28">
        <f t="shared" si="16"/>
        <v>0.14196073333333334</v>
      </c>
      <c r="AI76" s="29">
        <f t="shared" si="17"/>
        <v>123731187.46612796</v>
      </c>
    </row>
    <row r="77" spans="1:35" ht="20.100000000000001" customHeight="1" x14ac:dyDescent="0.25">
      <c r="A77" s="36" t="s">
        <v>177</v>
      </c>
      <c r="B77" s="11" t="s">
        <v>188</v>
      </c>
      <c r="C77" s="20">
        <v>7745406200.8537416</v>
      </c>
      <c r="D77" s="21">
        <v>10172869679.736605</v>
      </c>
      <c r="E77" s="21">
        <v>12795044472.7663</v>
      </c>
      <c r="F77" s="21">
        <v>10766809099.072134</v>
      </c>
      <c r="G77" s="21">
        <v>11638536890.534702</v>
      </c>
      <c r="H77" s="21">
        <v>14434619982.211679</v>
      </c>
      <c r="I77" s="21">
        <v>15846474595.773029</v>
      </c>
      <c r="J77" s="21">
        <v>16140047072.261631</v>
      </c>
      <c r="K77" s="21">
        <v>16509305827.717052</v>
      </c>
      <c r="L77" s="22">
        <v>13965385801.789101</v>
      </c>
      <c r="M77" s="23">
        <f t="shared" si="15"/>
        <v>13001449962.271597</v>
      </c>
      <c r="N77" s="24">
        <v>19.37416</v>
      </c>
      <c r="O77" s="24">
        <v>27.837350000000001</v>
      </c>
      <c r="P77" s="24">
        <v>33.050040000000003</v>
      </c>
      <c r="Q77" s="24">
        <v>30.927340000000001</v>
      </c>
      <c r="R77" s="24">
        <v>31.80817</v>
      </c>
      <c r="S77" s="24">
        <v>32.68121</v>
      </c>
      <c r="T77" s="24">
        <v>34.436900000000001</v>
      </c>
      <c r="U77" s="24">
        <v>39.84928</v>
      </c>
      <c r="V77" s="24">
        <v>45.241709999999998</v>
      </c>
      <c r="W77" s="24">
        <v>49.75638</v>
      </c>
      <c r="X77" s="27">
        <f t="shared" ref="X77:X140" si="18">IF(COUNT(N77)=1,N77/100,"")</f>
        <v>0.19374159999999999</v>
      </c>
      <c r="Y77" s="24">
        <f t="shared" ref="Y77:Y140" si="19">IF(COUNT(O77)=1,O77/100,"")</f>
        <v>0.2783735</v>
      </c>
      <c r="Z77" s="24">
        <f t="shared" ref="Z77:Z140" si="20">IF(COUNT(P77)=1,P77/100,"")</f>
        <v>0.33050040000000003</v>
      </c>
      <c r="AA77" s="24">
        <f t="shared" ref="AA77:AA140" si="21">IF(COUNT(Q77)=1,Q77/100,"")</f>
        <v>0.30927340000000003</v>
      </c>
      <c r="AB77" s="24">
        <f t="shared" ref="AB77:AB140" si="22">IF(COUNT(R77)=1,R77/100,"")</f>
        <v>0.31808170000000002</v>
      </c>
      <c r="AC77" s="24">
        <f t="shared" ref="AC77:AC140" si="23">IF(COUNT(S77)=1,S77/100,"")</f>
        <v>0.32681209999999999</v>
      </c>
      <c r="AD77" s="24">
        <f t="shared" ref="AD77:AD140" si="24">IF(COUNT(T77)=1,T77/100,"")</f>
        <v>0.34436900000000004</v>
      </c>
      <c r="AE77" s="24">
        <f t="shared" ref="AE77:AE140" si="25">IF(COUNT(U77)=1,U77/100,"")</f>
        <v>0.39849279999999998</v>
      </c>
      <c r="AF77" s="24">
        <f t="shared" ref="AF77:AF140" si="26">IF(COUNT(V77)=1,V77/100,"")</f>
        <v>0.45241709999999996</v>
      </c>
      <c r="AG77" s="28">
        <f t="shared" ref="AG77:AG140" si="27">IF(COUNT(W77)=1,W77/100,"")</f>
        <v>0.4975638</v>
      </c>
      <c r="AH77" s="28">
        <f t="shared" si="16"/>
        <v>0.34496253999999998</v>
      </c>
      <c r="AI77" s="29">
        <f t="shared" si="17"/>
        <v>4485013202.6681137</v>
      </c>
    </row>
    <row r="78" spans="1:35" ht="20.100000000000001" customHeight="1" x14ac:dyDescent="0.25">
      <c r="A78" s="36" t="s">
        <v>5</v>
      </c>
      <c r="B78" s="11" t="s">
        <v>39</v>
      </c>
      <c r="C78" s="20">
        <v>3002446368084.3057</v>
      </c>
      <c r="D78" s="21">
        <v>3439953462907.1992</v>
      </c>
      <c r="E78" s="21">
        <v>3752365607148.0884</v>
      </c>
      <c r="F78" s="21">
        <v>3418005001389.2749</v>
      </c>
      <c r="G78" s="21">
        <v>3417298013245.0332</v>
      </c>
      <c r="H78" s="21">
        <v>3757464553794.8286</v>
      </c>
      <c r="I78" s="21">
        <v>3539615377794.5078</v>
      </c>
      <c r="J78" s="21">
        <v>3745317149399.1323</v>
      </c>
      <c r="K78" s="21">
        <v>3868291231823.7744</v>
      </c>
      <c r="L78" s="22">
        <v>3355772429854.7192</v>
      </c>
      <c r="M78" s="23">
        <f t="shared" si="15"/>
        <v>3529652919544.0869</v>
      </c>
      <c r="N78" s="24">
        <v>101.72190000000001</v>
      </c>
      <c r="O78" s="24">
        <v>96.599909999999994</v>
      </c>
      <c r="P78" s="24">
        <v>96.427350000000004</v>
      </c>
      <c r="Q78" s="24">
        <v>98.185689999999994</v>
      </c>
      <c r="R78" s="24">
        <v>87.954189999999997</v>
      </c>
      <c r="S78" s="24">
        <v>84.598020000000005</v>
      </c>
      <c r="T78" s="24">
        <v>83.516549999999995</v>
      </c>
      <c r="U78" s="24">
        <v>81.822730000000007</v>
      </c>
      <c r="V78" s="24">
        <v>79.628209999999996</v>
      </c>
      <c r="W78" s="24" t="s">
        <v>450</v>
      </c>
      <c r="X78" s="27">
        <f t="shared" si="18"/>
        <v>1.0172190000000001</v>
      </c>
      <c r="Y78" s="24">
        <f t="shared" si="19"/>
        <v>0.96599909999999989</v>
      </c>
      <c r="Z78" s="24">
        <f t="shared" si="20"/>
        <v>0.96427350000000001</v>
      </c>
      <c r="AA78" s="24">
        <f t="shared" si="21"/>
        <v>0.98185689999999992</v>
      </c>
      <c r="AB78" s="24">
        <f t="shared" si="22"/>
        <v>0.87954189999999999</v>
      </c>
      <c r="AC78" s="24">
        <f t="shared" si="23"/>
        <v>0.84598020000000007</v>
      </c>
      <c r="AD78" s="24">
        <f t="shared" si="24"/>
        <v>0.83516550000000001</v>
      </c>
      <c r="AE78" s="24">
        <f t="shared" si="25"/>
        <v>0.8182273000000001</v>
      </c>
      <c r="AF78" s="24">
        <f t="shared" si="26"/>
        <v>0.79628209999999999</v>
      </c>
      <c r="AG78" s="28" t="str">
        <f t="shared" si="27"/>
        <v/>
      </c>
      <c r="AH78" s="28">
        <f t="shared" si="16"/>
        <v>0.9005050555555556</v>
      </c>
      <c r="AI78" s="29">
        <f t="shared" si="17"/>
        <v>3178470298405.877</v>
      </c>
    </row>
    <row r="79" spans="1:35" ht="20.100000000000001" customHeight="1" x14ac:dyDescent="0.25">
      <c r="A79" s="36" t="s">
        <v>235</v>
      </c>
      <c r="B79" s="11" t="s">
        <v>245</v>
      </c>
      <c r="C79" s="20">
        <v>20409257610.474632</v>
      </c>
      <c r="D79" s="21">
        <v>24758819717.707443</v>
      </c>
      <c r="E79" s="21">
        <v>28526891010.492489</v>
      </c>
      <c r="F79" s="21">
        <v>25977847813.742184</v>
      </c>
      <c r="G79" s="21">
        <v>32174772955.974846</v>
      </c>
      <c r="H79" s="21">
        <v>39566292432.861488</v>
      </c>
      <c r="I79" s="21">
        <v>41939728978.728149</v>
      </c>
      <c r="J79" s="21">
        <v>47805069494.90815</v>
      </c>
      <c r="K79" s="21">
        <v>38616536131.647987</v>
      </c>
      <c r="L79" s="22">
        <v>37864368219.916946</v>
      </c>
      <c r="M79" s="23">
        <f t="shared" si="15"/>
        <v>33763958436.645428</v>
      </c>
      <c r="N79" s="24">
        <v>11.09381</v>
      </c>
      <c r="O79" s="24">
        <v>14.488429999999999</v>
      </c>
      <c r="P79" s="24">
        <v>15.882</v>
      </c>
      <c r="Q79" s="24">
        <v>15.658060000000001</v>
      </c>
      <c r="R79" s="24">
        <v>15.2897</v>
      </c>
      <c r="S79" s="24">
        <v>15.050140000000001</v>
      </c>
      <c r="T79" s="24">
        <v>15.64476</v>
      </c>
      <c r="U79" s="24">
        <v>17.071079999999998</v>
      </c>
      <c r="V79" s="24">
        <v>19.907039999999999</v>
      </c>
      <c r="W79" s="24">
        <v>20.271229999999999</v>
      </c>
      <c r="X79" s="27">
        <f t="shared" si="18"/>
        <v>0.1109381</v>
      </c>
      <c r="Y79" s="24">
        <f t="shared" si="19"/>
        <v>0.14488429999999999</v>
      </c>
      <c r="Z79" s="24">
        <f t="shared" si="20"/>
        <v>0.15881999999999999</v>
      </c>
      <c r="AA79" s="24">
        <f t="shared" si="21"/>
        <v>0.15658060000000001</v>
      </c>
      <c r="AB79" s="24">
        <f t="shared" si="22"/>
        <v>0.15289700000000001</v>
      </c>
      <c r="AC79" s="24">
        <f t="shared" si="23"/>
        <v>0.15050140000000001</v>
      </c>
      <c r="AD79" s="24">
        <f t="shared" si="24"/>
        <v>0.15644759999999999</v>
      </c>
      <c r="AE79" s="24">
        <f t="shared" si="25"/>
        <v>0.1707108</v>
      </c>
      <c r="AF79" s="24">
        <f t="shared" si="26"/>
        <v>0.19907039999999998</v>
      </c>
      <c r="AG79" s="28">
        <f t="shared" si="27"/>
        <v>0.20271229999999998</v>
      </c>
      <c r="AH79" s="28">
        <f t="shared" si="16"/>
        <v>0.16035624999999998</v>
      </c>
      <c r="AI79" s="29">
        <f t="shared" si="17"/>
        <v>5414261760.0563231</v>
      </c>
    </row>
    <row r="80" spans="1:35" ht="20.100000000000001" customHeight="1" x14ac:dyDescent="0.25">
      <c r="A80" s="36" t="s">
        <v>308</v>
      </c>
      <c r="B80" s="11" t="s">
        <v>346</v>
      </c>
      <c r="C80" s="20">
        <v>273317737046.79462</v>
      </c>
      <c r="D80" s="21">
        <v>318497936901.17712</v>
      </c>
      <c r="E80" s="21">
        <v>354460802548.70367</v>
      </c>
      <c r="F80" s="21">
        <v>330000252153.37592</v>
      </c>
      <c r="G80" s="21">
        <v>299379400264.90063</v>
      </c>
      <c r="H80" s="21">
        <v>287779921184.32025</v>
      </c>
      <c r="I80" s="21">
        <v>245670666639.04691</v>
      </c>
      <c r="J80" s="21">
        <v>239509850570.4473</v>
      </c>
      <c r="K80" s="21">
        <v>235574074998.31436</v>
      </c>
      <c r="L80" s="22">
        <v>195212006432.29456</v>
      </c>
      <c r="M80" s="23">
        <f t="shared" si="15"/>
        <v>277940264873.93756</v>
      </c>
      <c r="N80" s="24">
        <v>76.277339999999995</v>
      </c>
      <c r="O80" s="24">
        <v>84.540430000000001</v>
      </c>
      <c r="P80" s="24">
        <v>89.289910000000006</v>
      </c>
      <c r="Q80" s="24">
        <v>88.018069999999994</v>
      </c>
      <c r="R80" s="24">
        <v>111.596</v>
      </c>
      <c r="S80" s="24">
        <v>117.15519999999999</v>
      </c>
      <c r="T80" s="24">
        <v>116.8146</v>
      </c>
      <c r="U80" s="24">
        <v>118.2794</v>
      </c>
      <c r="V80" s="24">
        <v>116.90730000000001</v>
      </c>
      <c r="W80" s="24" t="s">
        <v>450</v>
      </c>
      <c r="X80" s="27">
        <f t="shared" si="18"/>
        <v>0.76277339999999993</v>
      </c>
      <c r="Y80" s="24">
        <f t="shared" si="19"/>
        <v>0.8454043</v>
      </c>
      <c r="Z80" s="24">
        <f t="shared" si="20"/>
        <v>0.89289910000000006</v>
      </c>
      <c r="AA80" s="24">
        <f t="shared" si="21"/>
        <v>0.88018069999999993</v>
      </c>
      <c r="AB80" s="24">
        <f t="shared" si="22"/>
        <v>1.1159600000000001</v>
      </c>
      <c r="AC80" s="24">
        <f t="shared" si="23"/>
        <v>1.1715519999999999</v>
      </c>
      <c r="AD80" s="24">
        <f t="shared" si="24"/>
        <v>1.1681459999999999</v>
      </c>
      <c r="AE80" s="24">
        <f t="shared" si="25"/>
        <v>1.1827939999999999</v>
      </c>
      <c r="AF80" s="24">
        <f t="shared" si="26"/>
        <v>1.169073</v>
      </c>
      <c r="AG80" s="28" t="str">
        <f t="shared" si="27"/>
        <v/>
      </c>
      <c r="AH80" s="28">
        <f t="shared" si="16"/>
        <v>1.0209758333333332</v>
      </c>
      <c r="AI80" s="29">
        <f t="shared" si="17"/>
        <v>283770293546.55579</v>
      </c>
    </row>
    <row r="81" spans="1:35" ht="20.100000000000001" customHeight="1" x14ac:dyDescent="0.25">
      <c r="A81" s="36" t="s">
        <v>42</v>
      </c>
      <c r="B81" s="11" t="s">
        <v>151</v>
      </c>
      <c r="C81" s="20">
        <v>1811232804.7651582</v>
      </c>
      <c r="D81" s="21">
        <v>2039990870.1816072</v>
      </c>
      <c r="E81" s="21">
        <v>2301745558.0533862</v>
      </c>
      <c r="F81" s="21">
        <v>2314737666.7951684</v>
      </c>
      <c r="G81" s="21">
        <v>2287220565.1596041</v>
      </c>
      <c r="H81" s="21">
        <v>2503747856.8459482</v>
      </c>
      <c r="I81" s="21">
        <v>2356004770.7988687</v>
      </c>
      <c r="J81" s="21">
        <v>2419043094.3211927</v>
      </c>
      <c r="K81" s="21">
        <v>2441226080.0361085</v>
      </c>
      <c r="L81" s="22" t="s">
        <v>450</v>
      </c>
      <c r="M81" s="23">
        <f t="shared" si="15"/>
        <v>2274994362.9952269</v>
      </c>
      <c r="N81" s="24" t="s">
        <v>450</v>
      </c>
      <c r="O81" s="24" t="s">
        <v>450</v>
      </c>
      <c r="P81" s="24" t="s">
        <v>450</v>
      </c>
      <c r="Q81" s="24" t="s">
        <v>450</v>
      </c>
      <c r="R81" s="24" t="s">
        <v>450</v>
      </c>
      <c r="S81" s="24" t="s">
        <v>450</v>
      </c>
      <c r="T81" s="24" t="s">
        <v>450</v>
      </c>
      <c r="U81" s="24" t="s">
        <v>450</v>
      </c>
      <c r="V81" s="24" t="s">
        <v>450</v>
      </c>
      <c r="W81" s="24" t="s">
        <v>450</v>
      </c>
      <c r="X81" s="27" t="str">
        <f t="shared" si="18"/>
        <v/>
      </c>
      <c r="Y81" s="24" t="str">
        <f t="shared" si="19"/>
        <v/>
      </c>
      <c r="Z81" s="24" t="str">
        <f t="shared" si="20"/>
        <v/>
      </c>
      <c r="AA81" s="24" t="str">
        <f t="shared" si="21"/>
        <v/>
      </c>
      <c r="AB81" s="24" t="str">
        <f t="shared" si="22"/>
        <v/>
      </c>
      <c r="AC81" s="24" t="str">
        <f t="shared" si="23"/>
        <v/>
      </c>
      <c r="AD81" s="24" t="str">
        <f t="shared" si="24"/>
        <v/>
      </c>
      <c r="AE81" s="24" t="str">
        <f t="shared" si="25"/>
        <v/>
      </c>
      <c r="AF81" s="24" t="str">
        <f t="shared" si="26"/>
        <v/>
      </c>
      <c r="AG81" s="28" t="str">
        <f t="shared" si="27"/>
        <v/>
      </c>
      <c r="AH81" s="28" t="str">
        <f t="shared" si="16"/>
        <v/>
      </c>
      <c r="AI81" s="29" t="str">
        <f t="shared" si="17"/>
        <v/>
      </c>
    </row>
    <row r="82" spans="1:35" ht="20.100000000000001" customHeight="1" x14ac:dyDescent="0.25">
      <c r="A82" s="36" t="s">
        <v>165</v>
      </c>
      <c r="B82" s="11" t="s">
        <v>240</v>
      </c>
      <c r="C82" s="20">
        <v>698518518.51851845</v>
      </c>
      <c r="D82" s="21">
        <v>758518518.51851845</v>
      </c>
      <c r="E82" s="21">
        <v>825925925.92592585</v>
      </c>
      <c r="F82" s="21">
        <v>771278111.11111093</v>
      </c>
      <c r="G82" s="21">
        <v>771015888.88888896</v>
      </c>
      <c r="H82" s="21">
        <v>778648666.66666663</v>
      </c>
      <c r="I82" s="21">
        <v>799882148.14814806</v>
      </c>
      <c r="J82" s="21">
        <v>842571333.33333325</v>
      </c>
      <c r="K82" s="21">
        <v>911803777.77777767</v>
      </c>
      <c r="L82" s="22">
        <v>978148148.14814806</v>
      </c>
      <c r="M82" s="23">
        <f t="shared" si="15"/>
        <v>813631103.70370352</v>
      </c>
      <c r="N82" s="24">
        <v>64.89358</v>
      </c>
      <c r="O82" s="24">
        <v>68.808499999999995</v>
      </c>
      <c r="P82" s="24">
        <v>70.081299999999999</v>
      </c>
      <c r="Q82" s="24">
        <v>79.376850000000005</v>
      </c>
      <c r="R82" s="24">
        <v>83.979820000000004</v>
      </c>
      <c r="S82" s="24">
        <v>84.876769999999993</v>
      </c>
      <c r="T82" s="24">
        <v>82.804739999999995</v>
      </c>
      <c r="U82" s="24">
        <v>74.260819999999995</v>
      </c>
      <c r="V82" s="24">
        <v>65.184349999999995</v>
      </c>
      <c r="W82" s="24">
        <v>58.42662</v>
      </c>
      <c r="X82" s="27">
        <f t="shared" si="18"/>
        <v>0.64893579999999995</v>
      </c>
      <c r="Y82" s="24">
        <f t="shared" si="19"/>
        <v>0.68808499999999995</v>
      </c>
      <c r="Z82" s="24">
        <f t="shared" si="20"/>
        <v>0.70081300000000002</v>
      </c>
      <c r="AA82" s="24">
        <f t="shared" si="21"/>
        <v>0.7937685000000001</v>
      </c>
      <c r="AB82" s="24">
        <f t="shared" si="22"/>
        <v>0.83979820000000005</v>
      </c>
      <c r="AC82" s="24">
        <f t="shared" si="23"/>
        <v>0.8487676999999999</v>
      </c>
      <c r="AD82" s="24">
        <f t="shared" si="24"/>
        <v>0.82804739999999999</v>
      </c>
      <c r="AE82" s="24">
        <f t="shared" si="25"/>
        <v>0.74260819999999994</v>
      </c>
      <c r="AF82" s="24">
        <f t="shared" si="26"/>
        <v>0.65184349999999991</v>
      </c>
      <c r="AG82" s="28">
        <f t="shared" si="27"/>
        <v>0.58426619999999996</v>
      </c>
      <c r="AH82" s="28">
        <f t="shared" si="16"/>
        <v>0.73269335000000013</v>
      </c>
      <c r="AI82" s="29">
        <f t="shared" si="17"/>
        <v>596142099.03686404</v>
      </c>
    </row>
    <row r="83" spans="1:35" ht="20.100000000000001" customHeight="1" x14ac:dyDescent="0.25">
      <c r="A83" s="36" t="s">
        <v>82</v>
      </c>
      <c r="B83" s="11" t="s">
        <v>239</v>
      </c>
      <c r="C83" s="20">
        <v>30231249362.205692</v>
      </c>
      <c r="D83" s="21">
        <v>34113107084.943638</v>
      </c>
      <c r="E83" s="21">
        <v>39136436553.26799</v>
      </c>
      <c r="F83" s="21">
        <v>37733609938.892502</v>
      </c>
      <c r="G83" s="21">
        <v>41338008617.111862</v>
      </c>
      <c r="H83" s="21">
        <v>47654783850.638756</v>
      </c>
      <c r="I83" s="21">
        <v>50388460920.182037</v>
      </c>
      <c r="J83" s="21">
        <v>53851143340.800705</v>
      </c>
      <c r="K83" s="21">
        <v>58722323918.160423</v>
      </c>
      <c r="L83" s="22">
        <v>63794348774.625084</v>
      </c>
      <c r="M83" s="23">
        <f t="shared" si="15"/>
        <v>45696347236.08287</v>
      </c>
      <c r="N83" s="24">
        <v>28.3642</v>
      </c>
      <c r="O83" s="24">
        <v>28.183250000000001</v>
      </c>
      <c r="P83" s="24">
        <v>27.312639999999998</v>
      </c>
      <c r="Q83" s="24">
        <v>25.34158</v>
      </c>
      <c r="R83" s="24">
        <v>23.830469999999998</v>
      </c>
      <c r="S83" s="24">
        <v>23.572369999999999</v>
      </c>
      <c r="T83" s="24">
        <v>31.664809999999999</v>
      </c>
      <c r="U83" s="24">
        <v>32.605159999999998</v>
      </c>
      <c r="V83" s="24">
        <v>32.999929999999999</v>
      </c>
      <c r="W83" s="24">
        <v>34.3733</v>
      </c>
      <c r="X83" s="27">
        <f t="shared" si="18"/>
        <v>0.28364200000000001</v>
      </c>
      <c r="Y83" s="24">
        <f t="shared" si="19"/>
        <v>0.28183249999999999</v>
      </c>
      <c r="Z83" s="24">
        <f t="shared" si="20"/>
        <v>0.27312639999999999</v>
      </c>
      <c r="AA83" s="24">
        <f t="shared" si="21"/>
        <v>0.25341580000000002</v>
      </c>
      <c r="AB83" s="24">
        <f t="shared" si="22"/>
        <v>0.23830469999999998</v>
      </c>
      <c r="AC83" s="24">
        <f t="shared" si="23"/>
        <v>0.23572369999999998</v>
      </c>
      <c r="AD83" s="24">
        <f t="shared" si="24"/>
        <v>0.31664809999999999</v>
      </c>
      <c r="AE83" s="24">
        <f t="shared" si="25"/>
        <v>0.3260516</v>
      </c>
      <c r="AF83" s="24">
        <f t="shared" si="26"/>
        <v>0.3299993</v>
      </c>
      <c r="AG83" s="28">
        <f t="shared" si="27"/>
        <v>0.34373300000000001</v>
      </c>
      <c r="AH83" s="28">
        <f t="shared" si="16"/>
        <v>0.28824770999999999</v>
      </c>
      <c r="AI83" s="29">
        <f t="shared" si="17"/>
        <v>13171867446.165716</v>
      </c>
    </row>
    <row r="84" spans="1:35" ht="20.100000000000001" customHeight="1" x14ac:dyDescent="0.25">
      <c r="A84" s="36" t="s">
        <v>214</v>
      </c>
      <c r="B84" s="11" t="s">
        <v>46</v>
      </c>
      <c r="C84" s="20">
        <v>2931625104.5010924</v>
      </c>
      <c r="D84" s="21">
        <v>4134173275.1243997</v>
      </c>
      <c r="E84" s="21">
        <v>4515824647.4393873</v>
      </c>
      <c r="F84" s="21">
        <v>4609923756.1848545</v>
      </c>
      <c r="G84" s="21">
        <v>4735956493.0647907</v>
      </c>
      <c r="H84" s="21">
        <v>5067360009.3919649</v>
      </c>
      <c r="I84" s="21">
        <v>5667229758.9878025</v>
      </c>
      <c r="J84" s="21">
        <v>6231725484.5594339</v>
      </c>
      <c r="K84" s="21">
        <v>6624068015.5003929</v>
      </c>
      <c r="L84" s="22">
        <v>6699203543.2904739</v>
      </c>
      <c r="M84" s="23">
        <f t="shared" si="15"/>
        <v>5121709008.8044596</v>
      </c>
      <c r="N84" s="24">
        <v>6.6284669999999997</v>
      </c>
      <c r="O84" s="24">
        <v>4.9576140000000004</v>
      </c>
      <c r="P84" s="24">
        <v>4.995762</v>
      </c>
      <c r="Q84" s="24">
        <v>3.8755709999999999</v>
      </c>
      <c r="R84" s="24">
        <v>5.7055379999999998</v>
      </c>
      <c r="S84" s="24">
        <v>9.1290820000000004</v>
      </c>
      <c r="T84" s="24">
        <v>7.4474549999999997</v>
      </c>
      <c r="U84" s="24">
        <v>9.1271229999999992</v>
      </c>
      <c r="V84" s="24">
        <v>12.213620000000001</v>
      </c>
      <c r="W84" s="24">
        <v>14.384510000000001</v>
      </c>
      <c r="X84" s="27">
        <f t="shared" si="18"/>
        <v>6.628466999999999E-2</v>
      </c>
      <c r="Y84" s="24">
        <f t="shared" si="19"/>
        <v>4.9576140000000005E-2</v>
      </c>
      <c r="Z84" s="24">
        <f t="shared" si="20"/>
        <v>4.9957620000000001E-2</v>
      </c>
      <c r="AA84" s="24">
        <f t="shared" si="21"/>
        <v>3.8755709999999999E-2</v>
      </c>
      <c r="AB84" s="24">
        <f t="shared" si="22"/>
        <v>5.7055379999999996E-2</v>
      </c>
      <c r="AC84" s="24">
        <f t="shared" si="23"/>
        <v>9.1290820000000009E-2</v>
      </c>
      <c r="AD84" s="24">
        <f t="shared" si="24"/>
        <v>7.447455E-2</v>
      </c>
      <c r="AE84" s="24">
        <f t="shared" si="25"/>
        <v>9.1271229999999995E-2</v>
      </c>
      <c r="AF84" s="24">
        <f t="shared" si="26"/>
        <v>0.1221362</v>
      </c>
      <c r="AG84" s="28">
        <f t="shared" si="27"/>
        <v>0.1438451</v>
      </c>
      <c r="AH84" s="28">
        <f t="shared" si="16"/>
        <v>7.8464742000000004E-2</v>
      </c>
      <c r="AI84" s="29">
        <f t="shared" si="17"/>
        <v>401873575.97491765</v>
      </c>
    </row>
    <row r="85" spans="1:35" ht="20.100000000000001" customHeight="1" x14ac:dyDescent="0.25">
      <c r="A85" s="36" t="s">
        <v>75</v>
      </c>
      <c r="B85" s="11" t="s">
        <v>69</v>
      </c>
      <c r="C85" s="20">
        <v>591829897.54924548</v>
      </c>
      <c r="D85" s="21">
        <v>695606313.87466419</v>
      </c>
      <c r="E85" s="21">
        <v>864107768.26658654</v>
      </c>
      <c r="F85" s="21">
        <v>825796952.68291736</v>
      </c>
      <c r="G85" s="21">
        <v>847491366.89087367</v>
      </c>
      <c r="H85" s="21">
        <v>1105497903.7984176</v>
      </c>
      <c r="I85" s="21">
        <v>995582730.59075606</v>
      </c>
      <c r="J85" s="21">
        <v>1026663832.8880252</v>
      </c>
      <c r="K85" s="21">
        <v>1109009637.6525793</v>
      </c>
      <c r="L85" s="22">
        <v>1056851007.5670027</v>
      </c>
      <c r="M85" s="23">
        <f t="shared" si="15"/>
        <v>911843741.17610705</v>
      </c>
      <c r="N85" s="24">
        <v>2.0451619999999999</v>
      </c>
      <c r="O85" s="24">
        <v>3.1402510000000001</v>
      </c>
      <c r="P85" s="24">
        <v>4.8122509999999998</v>
      </c>
      <c r="Q85" s="24">
        <v>5.6600159999999997</v>
      </c>
      <c r="R85" s="24">
        <v>6.1361359999999996</v>
      </c>
      <c r="S85" s="24">
        <v>10.372920000000001</v>
      </c>
      <c r="T85" s="24">
        <v>12.63575</v>
      </c>
      <c r="U85" s="24">
        <v>13.12297</v>
      </c>
      <c r="V85" s="24">
        <v>11.141489999999999</v>
      </c>
      <c r="W85" s="24">
        <v>10.011659999999999</v>
      </c>
      <c r="X85" s="27">
        <f t="shared" si="18"/>
        <v>2.045162E-2</v>
      </c>
      <c r="Y85" s="24">
        <f t="shared" si="19"/>
        <v>3.1402510000000002E-2</v>
      </c>
      <c r="Z85" s="24">
        <f t="shared" si="20"/>
        <v>4.812251E-2</v>
      </c>
      <c r="AA85" s="24">
        <f t="shared" si="21"/>
        <v>5.6600159999999997E-2</v>
      </c>
      <c r="AB85" s="24">
        <f t="shared" si="22"/>
        <v>6.1361359999999997E-2</v>
      </c>
      <c r="AC85" s="24">
        <f t="shared" si="23"/>
        <v>0.10372920000000001</v>
      </c>
      <c r="AD85" s="24">
        <f t="shared" si="24"/>
        <v>0.12635750000000001</v>
      </c>
      <c r="AE85" s="24">
        <f t="shared" si="25"/>
        <v>0.1312297</v>
      </c>
      <c r="AF85" s="24">
        <f t="shared" si="26"/>
        <v>0.1114149</v>
      </c>
      <c r="AG85" s="28">
        <f t="shared" si="27"/>
        <v>0.10011659999999999</v>
      </c>
      <c r="AH85" s="28">
        <f t="shared" si="16"/>
        <v>7.907860600000001E-2</v>
      </c>
      <c r="AI85" s="29">
        <f t="shared" si="17"/>
        <v>72107331.942031354</v>
      </c>
    </row>
    <row r="86" spans="1:35" ht="20.100000000000001" customHeight="1" x14ac:dyDescent="0.25">
      <c r="A86" s="36" t="s">
        <v>133</v>
      </c>
      <c r="B86" s="11" t="s">
        <v>272</v>
      </c>
      <c r="C86" s="20">
        <v>1458446872.269758</v>
      </c>
      <c r="D86" s="21">
        <v>1740334781.837312</v>
      </c>
      <c r="E86" s="21">
        <v>1922598121.2306628</v>
      </c>
      <c r="F86" s="21">
        <v>2025565089.4827168</v>
      </c>
      <c r="G86" s="21">
        <v>2259288396.2446685</v>
      </c>
      <c r="H86" s="21">
        <v>2576602497.3347874</v>
      </c>
      <c r="I86" s="21">
        <v>2851154075.9538512</v>
      </c>
      <c r="J86" s="21">
        <v>2990006533.7774873</v>
      </c>
      <c r="K86" s="21">
        <v>3077086275.9458504</v>
      </c>
      <c r="L86" s="22">
        <v>3166029055.6900725</v>
      </c>
      <c r="M86" s="23">
        <f t="shared" si="15"/>
        <v>2406711169.9767165</v>
      </c>
      <c r="N86" s="24">
        <v>36.97242</v>
      </c>
      <c r="O86" s="24">
        <v>35.083530000000003</v>
      </c>
      <c r="P86" s="24">
        <v>34.364060000000002</v>
      </c>
      <c r="Q86" s="24">
        <v>36.48959</v>
      </c>
      <c r="R86" s="24">
        <v>37.247900000000001</v>
      </c>
      <c r="S86" s="24">
        <v>37.875399999999999</v>
      </c>
      <c r="T86" s="24">
        <v>40.996099999999998</v>
      </c>
      <c r="U86" s="24">
        <v>44.567959999999999</v>
      </c>
      <c r="V86" s="24">
        <v>49.176220000000001</v>
      </c>
      <c r="W86" s="24">
        <v>42.480110000000003</v>
      </c>
      <c r="X86" s="27">
        <f t="shared" si="18"/>
        <v>0.3697242</v>
      </c>
      <c r="Y86" s="24">
        <f t="shared" si="19"/>
        <v>0.35083530000000002</v>
      </c>
      <c r="Z86" s="24">
        <f t="shared" si="20"/>
        <v>0.34364060000000002</v>
      </c>
      <c r="AA86" s="24">
        <f t="shared" si="21"/>
        <v>0.3648959</v>
      </c>
      <c r="AB86" s="24">
        <f t="shared" si="22"/>
        <v>0.372479</v>
      </c>
      <c r="AC86" s="24">
        <f t="shared" si="23"/>
        <v>0.37875399999999998</v>
      </c>
      <c r="AD86" s="24">
        <f t="shared" si="24"/>
        <v>0.40996099999999996</v>
      </c>
      <c r="AE86" s="24">
        <f t="shared" si="25"/>
        <v>0.44567960000000001</v>
      </c>
      <c r="AF86" s="24">
        <f t="shared" si="26"/>
        <v>0.49176219999999998</v>
      </c>
      <c r="AG86" s="28">
        <f t="shared" si="27"/>
        <v>0.42480110000000004</v>
      </c>
      <c r="AH86" s="28">
        <f t="shared" si="16"/>
        <v>0.39525329000000003</v>
      </c>
      <c r="AI86" s="29">
        <f t="shared" si="17"/>
        <v>951260508.0130465</v>
      </c>
    </row>
    <row r="87" spans="1:35" ht="20.100000000000001" customHeight="1" x14ac:dyDescent="0.25">
      <c r="A87" s="36" t="s">
        <v>198</v>
      </c>
      <c r="B87" s="11" t="s">
        <v>20</v>
      </c>
      <c r="C87" s="20">
        <v>4757289751.6442051</v>
      </c>
      <c r="D87" s="21">
        <v>5885325589.9764175</v>
      </c>
      <c r="E87" s="21">
        <v>6548530572.3529139</v>
      </c>
      <c r="F87" s="21">
        <v>6584649419.2834768</v>
      </c>
      <c r="G87" s="21">
        <v>6622541528.5688763</v>
      </c>
      <c r="H87" s="21">
        <v>7516834160.2527666</v>
      </c>
      <c r="I87" s="21">
        <v>7890216507.689127</v>
      </c>
      <c r="J87" s="21">
        <v>8452718010.077611</v>
      </c>
      <c r="K87" s="21">
        <v>8776370457.0206928</v>
      </c>
      <c r="L87" s="22">
        <v>8877465911.267355</v>
      </c>
      <c r="M87" s="23">
        <f t="shared" si="15"/>
        <v>7191194190.813344</v>
      </c>
      <c r="N87" s="24">
        <v>13.619429999999999</v>
      </c>
      <c r="O87" s="24">
        <v>12.65968</v>
      </c>
      <c r="P87" s="24">
        <v>13.847250000000001</v>
      </c>
      <c r="Q87" s="24">
        <v>14.475479999999999</v>
      </c>
      <c r="R87" s="24">
        <v>13.96514</v>
      </c>
      <c r="S87" s="24">
        <v>14.758229999999999</v>
      </c>
      <c r="T87" s="24">
        <v>18.83568</v>
      </c>
      <c r="U87" s="24">
        <v>18.99399</v>
      </c>
      <c r="V87" s="24">
        <v>19.72345</v>
      </c>
      <c r="W87" s="24">
        <v>18.695360000000001</v>
      </c>
      <c r="X87" s="27">
        <f t="shared" si="18"/>
        <v>0.13619429999999999</v>
      </c>
      <c r="Y87" s="24">
        <f t="shared" si="19"/>
        <v>0.12659680000000001</v>
      </c>
      <c r="Z87" s="24">
        <f t="shared" si="20"/>
        <v>0.1384725</v>
      </c>
      <c r="AA87" s="24">
        <f t="shared" si="21"/>
        <v>0.14475479999999999</v>
      </c>
      <c r="AB87" s="24">
        <f t="shared" si="22"/>
        <v>0.13965140000000001</v>
      </c>
      <c r="AC87" s="24">
        <f t="shared" si="23"/>
        <v>0.1475823</v>
      </c>
      <c r="AD87" s="24">
        <f t="shared" si="24"/>
        <v>0.18835679999999999</v>
      </c>
      <c r="AE87" s="24">
        <f t="shared" si="25"/>
        <v>0.18993989999999999</v>
      </c>
      <c r="AF87" s="24">
        <f t="shared" si="26"/>
        <v>0.19723450000000001</v>
      </c>
      <c r="AG87" s="28">
        <f t="shared" si="27"/>
        <v>0.1869536</v>
      </c>
      <c r="AH87" s="28">
        <f t="shared" si="16"/>
        <v>0.15957368999999999</v>
      </c>
      <c r="AI87" s="29">
        <f t="shared" si="17"/>
        <v>1147525392.5346494</v>
      </c>
    </row>
    <row r="88" spans="1:35" ht="20.100000000000001" customHeight="1" x14ac:dyDescent="0.25">
      <c r="A88" s="36" t="s">
        <v>262</v>
      </c>
      <c r="B88" s="11" t="s">
        <v>3</v>
      </c>
      <c r="C88" s="20">
        <v>10841742347.796839</v>
      </c>
      <c r="D88" s="21">
        <v>12275501784.297134</v>
      </c>
      <c r="E88" s="21">
        <v>13789715132.50201</v>
      </c>
      <c r="F88" s="21">
        <v>14587496229.18111</v>
      </c>
      <c r="G88" s="21">
        <v>15839344591.984165</v>
      </c>
      <c r="H88" s="21">
        <v>17710315005.999863</v>
      </c>
      <c r="I88" s="21">
        <v>18528601901.323956</v>
      </c>
      <c r="J88" s="21">
        <v>18496438641.476814</v>
      </c>
      <c r="K88" s="21">
        <v>19380958759.049671</v>
      </c>
      <c r="L88" s="22">
        <v>20152043003.442547</v>
      </c>
      <c r="M88" s="23">
        <f t="shared" si="15"/>
        <v>16160215739.70541</v>
      </c>
      <c r="N88" s="24">
        <v>44.136159999999997</v>
      </c>
      <c r="O88" s="24">
        <v>51.646900000000002</v>
      </c>
      <c r="P88" s="24">
        <v>51.342610000000001</v>
      </c>
      <c r="Q88" s="24">
        <v>50.306190000000001</v>
      </c>
      <c r="R88" s="24">
        <v>47.933920000000001</v>
      </c>
      <c r="S88" s="24">
        <v>46.940199999999997</v>
      </c>
      <c r="T88" s="24">
        <v>50.897260000000003</v>
      </c>
      <c r="U88" s="24">
        <v>54.295209999999997</v>
      </c>
      <c r="V88" s="24">
        <v>55.259459999999997</v>
      </c>
      <c r="W88" s="24">
        <v>56.11354</v>
      </c>
      <c r="X88" s="27">
        <f t="shared" si="18"/>
        <v>0.44136159999999997</v>
      </c>
      <c r="Y88" s="24">
        <f t="shared" si="19"/>
        <v>0.51646900000000007</v>
      </c>
      <c r="Z88" s="24">
        <f t="shared" si="20"/>
        <v>0.5134261</v>
      </c>
      <c r="AA88" s="24">
        <f t="shared" si="21"/>
        <v>0.50306190000000006</v>
      </c>
      <c r="AB88" s="24">
        <f t="shared" si="22"/>
        <v>0.47933920000000002</v>
      </c>
      <c r="AC88" s="24">
        <f t="shared" si="23"/>
        <v>0.46940199999999999</v>
      </c>
      <c r="AD88" s="24">
        <f t="shared" si="24"/>
        <v>0.5089726</v>
      </c>
      <c r="AE88" s="24">
        <f t="shared" si="25"/>
        <v>0.54295209999999994</v>
      </c>
      <c r="AF88" s="24">
        <f t="shared" si="26"/>
        <v>0.55259459999999994</v>
      </c>
      <c r="AG88" s="28">
        <f t="shared" si="27"/>
        <v>0.56113539999999995</v>
      </c>
      <c r="AH88" s="28">
        <f t="shared" si="16"/>
        <v>0.50887145</v>
      </c>
      <c r="AI88" s="29">
        <f t="shared" si="17"/>
        <v>8223472415.7767143</v>
      </c>
    </row>
    <row r="89" spans="1:35" ht="20.100000000000001" customHeight="1" x14ac:dyDescent="0.25">
      <c r="A89" s="36" t="s">
        <v>305</v>
      </c>
      <c r="B89" s="11" t="s">
        <v>192</v>
      </c>
      <c r="C89" s="20">
        <v>193536265094.36389</v>
      </c>
      <c r="D89" s="21">
        <v>211597405593.86777</v>
      </c>
      <c r="E89" s="21">
        <v>219279678430.16385</v>
      </c>
      <c r="F89" s="21">
        <v>214046415026.18747</v>
      </c>
      <c r="G89" s="21">
        <v>228637697575.03992</v>
      </c>
      <c r="H89" s="21">
        <v>248513617677.28674</v>
      </c>
      <c r="I89" s="21">
        <v>262629441493.47635</v>
      </c>
      <c r="J89" s="21">
        <v>275742650850.9541</v>
      </c>
      <c r="K89" s="21">
        <v>291229801008.49872</v>
      </c>
      <c r="L89" s="22">
        <v>309928790732.47504</v>
      </c>
      <c r="M89" s="23">
        <f t="shared" si="15"/>
        <v>245514176348.23138</v>
      </c>
      <c r="N89" s="24">
        <v>136.80029999999999</v>
      </c>
      <c r="O89" s="24">
        <v>136.6797</v>
      </c>
      <c r="P89" s="24">
        <v>140.28579999999999</v>
      </c>
      <c r="Q89" s="24">
        <v>155.42619999999999</v>
      </c>
      <c r="R89" s="24">
        <v>185.58189999999999</v>
      </c>
      <c r="S89" s="24">
        <v>202.2927</v>
      </c>
      <c r="T89" s="24">
        <v>198.53149999999999</v>
      </c>
      <c r="U89" s="24">
        <v>218.1242</v>
      </c>
      <c r="V89" s="24">
        <v>233.3948</v>
      </c>
      <c r="W89" s="24">
        <v>207.5506</v>
      </c>
      <c r="X89" s="27">
        <f t="shared" si="18"/>
        <v>1.3680029999999999</v>
      </c>
      <c r="Y89" s="24">
        <f t="shared" si="19"/>
        <v>1.366797</v>
      </c>
      <c r="Z89" s="24">
        <f t="shared" si="20"/>
        <v>1.4028579999999999</v>
      </c>
      <c r="AA89" s="24">
        <f t="shared" si="21"/>
        <v>1.554262</v>
      </c>
      <c r="AB89" s="24">
        <f t="shared" si="22"/>
        <v>1.8558189999999999</v>
      </c>
      <c r="AC89" s="24">
        <f t="shared" si="23"/>
        <v>2.0229270000000001</v>
      </c>
      <c r="AD89" s="24">
        <f t="shared" si="24"/>
        <v>1.9853149999999999</v>
      </c>
      <c r="AE89" s="24">
        <f t="shared" si="25"/>
        <v>2.1812420000000001</v>
      </c>
      <c r="AF89" s="24">
        <f t="shared" si="26"/>
        <v>2.3339479999999999</v>
      </c>
      <c r="AG89" s="28">
        <f t="shared" si="27"/>
        <v>2.0755059999999999</v>
      </c>
      <c r="AH89" s="28">
        <f t="shared" si="16"/>
        <v>1.8146677</v>
      </c>
      <c r="AI89" s="29">
        <f t="shared" si="17"/>
        <v>445526645711.23944</v>
      </c>
    </row>
    <row r="90" spans="1:35" ht="20.100000000000001" customHeight="1" x14ac:dyDescent="0.25">
      <c r="A90" s="36" t="s">
        <v>399</v>
      </c>
      <c r="B90" s="11" t="s">
        <v>200</v>
      </c>
      <c r="C90" s="20">
        <v>114733732591.85321</v>
      </c>
      <c r="D90" s="21">
        <v>139079807957.26959</v>
      </c>
      <c r="E90" s="21">
        <v>157094861350.05255</v>
      </c>
      <c r="F90" s="21">
        <v>129774040645.10677</v>
      </c>
      <c r="G90" s="21">
        <v>130093753005.67471</v>
      </c>
      <c r="H90" s="21">
        <v>139930994006.61511</v>
      </c>
      <c r="I90" s="21">
        <v>127176184359.09282</v>
      </c>
      <c r="J90" s="21">
        <v>134401774737.92441</v>
      </c>
      <c r="K90" s="21">
        <v>138346650088.97186</v>
      </c>
      <c r="L90" s="22">
        <v>120687138088.12079</v>
      </c>
      <c r="M90" s="23">
        <f t="shared" si="15"/>
        <v>133131893683.06819</v>
      </c>
      <c r="N90" s="24">
        <v>47.637839999999997</v>
      </c>
      <c r="O90" s="24">
        <v>53.597169999999998</v>
      </c>
      <c r="P90" s="24">
        <v>59.788559999999997</v>
      </c>
      <c r="Q90" s="24">
        <v>60.379849999999998</v>
      </c>
      <c r="R90" s="24">
        <v>61.159059999999997</v>
      </c>
      <c r="S90" s="24">
        <v>59.191240000000001</v>
      </c>
      <c r="T90" s="24">
        <v>50.929679999999998</v>
      </c>
      <c r="U90" s="24">
        <v>46.52364</v>
      </c>
      <c r="V90" s="24">
        <v>43.493310000000001</v>
      </c>
      <c r="W90" s="24">
        <v>36.42306</v>
      </c>
      <c r="X90" s="27">
        <f t="shared" si="18"/>
        <v>0.47637839999999998</v>
      </c>
      <c r="Y90" s="24">
        <f t="shared" si="19"/>
        <v>0.53597169999999994</v>
      </c>
      <c r="Z90" s="24">
        <f t="shared" si="20"/>
        <v>0.59788560000000002</v>
      </c>
      <c r="AA90" s="24">
        <f t="shared" si="21"/>
        <v>0.60379850000000002</v>
      </c>
      <c r="AB90" s="24">
        <f t="shared" si="22"/>
        <v>0.61159059999999998</v>
      </c>
      <c r="AC90" s="24">
        <f t="shared" si="23"/>
        <v>0.59191240000000001</v>
      </c>
      <c r="AD90" s="24">
        <f t="shared" si="24"/>
        <v>0.50929679999999999</v>
      </c>
      <c r="AE90" s="24">
        <f t="shared" si="25"/>
        <v>0.46523639999999999</v>
      </c>
      <c r="AF90" s="24">
        <f t="shared" si="26"/>
        <v>0.43493310000000002</v>
      </c>
      <c r="AG90" s="28">
        <f t="shared" si="27"/>
        <v>0.36423060000000002</v>
      </c>
      <c r="AH90" s="28">
        <f t="shared" si="16"/>
        <v>0.51912340999999995</v>
      </c>
      <c r="AI90" s="29">
        <f t="shared" si="17"/>
        <v>69111882628.51181</v>
      </c>
    </row>
    <row r="91" spans="1:35" ht="20.100000000000001" customHeight="1" x14ac:dyDescent="0.25">
      <c r="A91" s="36" t="s">
        <v>55</v>
      </c>
      <c r="B91" s="11" t="s">
        <v>373</v>
      </c>
      <c r="C91" s="20">
        <v>17041293815.901964</v>
      </c>
      <c r="D91" s="21">
        <v>21293841230.192802</v>
      </c>
      <c r="E91" s="21">
        <v>17530651669.909115</v>
      </c>
      <c r="F91" s="21">
        <v>12855269883.79015</v>
      </c>
      <c r="G91" s="21">
        <v>13236887873.051607</v>
      </c>
      <c r="H91" s="21">
        <v>14665358676.716629</v>
      </c>
      <c r="I91" s="21">
        <v>14194519025.264088</v>
      </c>
      <c r="J91" s="21">
        <v>15376604281.450382</v>
      </c>
      <c r="K91" s="21">
        <v>17036097481.806551</v>
      </c>
      <c r="L91" s="22">
        <v>16598494830.914186</v>
      </c>
      <c r="M91" s="23">
        <f t="shared" si="15"/>
        <v>15982901876.899746</v>
      </c>
      <c r="N91" s="24">
        <v>312.15359999999998</v>
      </c>
      <c r="O91" s="24">
        <v>250.76310000000001</v>
      </c>
      <c r="P91" s="24">
        <v>198.80600000000001</v>
      </c>
      <c r="Q91" s="24">
        <v>176.60169999999999</v>
      </c>
      <c r="R91" s="24">
        <v>165.78440000000001</v>
      </c>
      <c r="S91" s="24">
        <v>141.5608</v>
      </c>
      <c r="T91" s="24">
        <v>122.4601</v>
      </c>
      <c r="U91" s="24">
        <v>112.3921</v>
      </c>
      <c r="V91" s="24">
        <v>98.83466</v>
      </c>
      <c r="W91" s="24">
        <v>92.062089999999998</v>
      </c>
      <c r="X91" s="27">
        <f t="shared" si="18"/>
        <v>3.1215359999999999</v>
      </c>
      <c r="Y91" s="24">
        <f t="shared" si="19"/>
        <v>2.5076309999999999</v>
      </c>
      <c r="Z91" s="24">
        <f t="shared" si="20"/>
        <v>1.9880600000000002</v>
      </c>
      <c r="AA91" s="24">
        <f t="shared" si="21"/>
        <v>1.7660169999999999</v>
      </c>
      <c r="AB91" s="24">
        <f t="shared" si="22"/>
        <v>1.6578440000000001</v>
      </c>
      <c r="AC91" s="24">
        <f t="shared" si="23"/>
        <v>1.415608</v>
      </c>
      <c r="AD91" s="24">
        <f t="shared" si="24"/>
        <v>1.2246010000000001</v>
      </c>
      <c r="AE91" s="24">
        <f t="shared" si="25"/>
        <v>1.1239209999999999</v>
      </c>
      <c r="AF91" s="24">
        <f t="shared" si="26"/>
        <v>0.98834659999999996</v>
      </c>
      <c r="AG91" s="28">
        <f t="shared" si="27"/>
        <v>0.92062089999999996</v>
      </c>
      <c r="AH91" s="28">
        <f t="shared" si="16"/>
        <v>1.6714185499999998</v>
      </c>
      <c r="AI91" s="29">
        <f t="shared" si="17"/>
        <v>26714118679.880051</v>
      </c>
    </row>
    <row r="92" spans="1:35" ht="20.100000000000001" customHeight="1" x14ac:dyDescent="0.25">
      <c r="A92" s="36" t="s">
        <v>409</v>
      </c>
      <c r="B92" s="11" t="s">
        <v>155</v>
      </c>
      <c r="C92" s="20">
        <v>949116769619.21582</v>
      </c>
      <c r="D92" s="21">
        <v>1238699170079.01</v>
      </c>
      <c r="E92" s="21">
        <v>1224097069459.6638</v>
      </c>
      <c r="F92" s="21">
        <v>1365371474048.1877</v>
      </c>
      <c r="G92" s="21">
        <v>1708458876829.916</v>
      </c>
      <c r="H92" s="21">
        <v>1815865716201.582</v>
      </c>
      <c r="I92" s="21">
        <v>1824960308640.7075</v>
      </c>
      <c r="J92" s="21">
        <v>1863208343557.8057</v>
      </c>
      <c r="K92" s="21">
        <v>2042438591343.9836</v>
      </c>
      <c r="L92" s="22">
        <v>2073542978208.7725</v>
      </c>
      <c r="M92" s="23">
        <f t="shared" si="15"/>
        <v>1610575929798.8848</v>
      </c>
      <c r="N92" s="24">
        <v>43.22063</v>
      </c>
      <c r="O92" s="24">
        <v>44.818730000000002</v>
      </c>
      <c r="P92" s="24">
        <v>48.539050000000003</v>
      </c>
      <c r="Q92" s="24">
        <v>47.296689999999998</v>
      </c>
      <c r="R92" s="24">
        <v>49.583489999999998</v>
      </c>
      <c r="S92" s="24">
        <v>51.290930000000003</v>
      </c>
      <c r="T92" s="24">
        <v>51.850279999999998</v>
      </c>
      <c r="U92" s="24">
        <v>52.203339999999997</v>
      </c>
      <c r="V92" s="24">
        <v>51.798079999999999</v>
      </c>
      <c r="W92" s="24">
        <v>52.650030000000001</v>
      </c>
      <c r="X92" s="27">
        <f t="shared" si="18"/>
        <v>0.43220629999999999</v>
      </c>
      <c r="Y92" s="24">
        <f t="shared" si="19"/>
        <v>0.44818730000000001</v>
      </c>
      <c r="Z92" s="24">
        <f t="shared" si="20"/>
        <v>0.48539050000000006</v>
      </c>
      <c r="AA92" s="24">
        <f t="shared" si="21"/>
        <v>0.47296689999999997</v>
      </c>
      <c r="AB92" s="24">
        <f t="shared" si="22"/>
        <v>0.49583489999999997</v>
      </c>
      <c r="AC92" s="24">
        <f t="shared" si="23"/>
        <v>0.51290930000000001</v>
      </c>
      <c r="AD92" s="24">
        <f t="shared" si="24"/>
        <v>0.51850279999999993</v>
      </c>
      <c r="AE92" s="24">
        <f t="shared" si="25"/>
        <v>0.52203339999999998</v>
      </c>
      <c r="AF92" s="24">
        <f t="shared" si="26"/>
        <v>0.51798080000000002</v>
      </c>
      <c r="AG92" s="28">
        <f t="shared" si="27"/>
        <v>0.52650030000000003</v>
      </c>
      <c r="AH92" s="28">
        <f t="shared" si="16"/>
        <v>0.49325124999999997</v>
      </c>
      <c r="AI92" s="29">
        <f t="shared" si="17"/>
        <v>794418590593.21216</v>
      </c>
    </row>
    <row r="93" spans="1:35" ht="20.100000000000001" customHeight="1" x14ac:dyDescent="0.25">
      <c r="A93" s="36" t="s">
        <v>231</v>
      </c>
      <c r="B93" s="11" t="s">
        <v>337</v>
      </c>
      <c r="C93" s="20">
        <v>364570515631.49194</v>
      </c>
      <c r="D93" s="21">
        <v>432216737774.8606</v>
      </c>
      <c r="E93" s="21">
        <v>510228634992.25824</v>
      </c>
      <c r="F93" s="21">
        <v>539580085612.40143</v>
      </c>
      <c r="G93" s="21">
        <v>755094157594.52661</v>
      </c>
      <c r="H93" s="21">
        <v>892969104529.57434</v>
      </c>
      <c r="I93" s="21">
        <v>917869913364.91638</v>
      </c>
      <c r="J93" s="21">
        <v>912524136718.01917</v>
      </c>
      <c r="K93" s="21">
        <v>890487074595.96619</v>
      </c>
      <c r="L93" s="22">
        <v>861933968740.33203</v>
      </c>
      <c r="M93" s="23">
        <f t="shared" si="15"/>
        <v>707747432955.43469</v>
      </c>
      <c r="N93" s="24">
        <v>24.606030000000001</v>
      </c>
      <c r="O93" s="24">
        <v>25.45599</v>
      </c>
      <c r="P93" s="24">
        <v>26.55348</v>
      </c>
      <c r="Q93" s="24">
        <v>27.658709999999999</v>
      </c>
      <c r="R93" s="24">
        <v>27.253039999999999</v>
      </c>
      <c r="S93" s="24">
        <v>30.0822</v>
      </c>
      <c r="T93" s="24">
        <v>33.434170000000002</v>
      </c>
      <c r="U93" s="24">
        <v>36.058140000000002</v>
      </c>
      <c r="V93" s="24">
        <v>36.436950000000003</v>
      </c>
      <c r="W93" s="24">
        <v>39.069789999999998</v>
      </c>
      <c r="X93" s="27">
        <f t="shared" si="18"/>
        <v>0.24606030000000001</v>
      </c>
      <c r="Y93" s="24">
        <f t="shared" si="19"/>
        <v>0.25455990000000001</v>
      </c>
      <c r="Z93" s="24">
        <f t="shared" si="20"/>
        <v>0.26553480000000002</v>
      </c>
      <c r="AA93" s="24">
        <f t="shared" si="21"/>
        <v>0.27658709999999997</v>
      </c>
      <c r="AB93" s="24">
        <f t="shared" si="22"/>
        <v>0.27253040000000001</v>
      </c>
      <c r="AC93" s="24">
        <f t="shared" si="23"/>
        <v>0.30082199999999998</v>
      </c>
      <c r="AD93" s="24">
        <f t="shared" si="24"/>
        <v>0.33434170000000002</v>
      </c>
      <c r="AE93" s="24">
        <f t="shared" si="25"/>
        <v>0.3605814</v>
      </c>
      <c r="AF93" s="24">
        <f t="shared" si="26"/>
        <v>0.36436950000000001</v>
      </c>
      <c r="AG93" s="28">
        <f t="shared" si="27"/>
        <v>0.39069789999999999</v>
      </c>
      <c r="AH93" s="28">
        <f t="shared" si="16"/>
        <v>0.30660849999999995</v>
      </c>
      <c r="AI93" s="29">
        <f t="shared" si="17"/>
        <v>217001378797.31638</v>
      </c>
    </row>
    <row r="94" spans="1:35" ht="20.100000000000001" customHeight="1" x14ac:dyDescent="0.25">
      <c r="A94" s="36" t="s">
        <v>209</v>
      </c>
      <c r="B94" s="11" t="s">
        <v>59</v>
      </c>
      <c r="C94" s="20">
        <v>258645743978.38635</v>
      </c>
      <c r="D94" s="21">
        <v>337474485087.27112</v>
      </c>
      <c r="E94" s="21">
        <v>397189565318.89502</v>
      </c>
      <c r="F94" s="21">
        <v>398978104575.33112</v>
      </c>
      <c r="G94" s="21">
        <v>467790215915.47601</v>
      </c>
      <c r="H94" s="21">
        <v>592037800186.86536</v>
      </c>
      <c r="I94" s="21">
        <v>587209369682.67017</v>
      </c>
      <c r="J94" s="21">
        <v>511620875086.77966</v>
      </c>
      <c r="K94" s="21">
        <v>425326068422.88123</v>
      </c>
      <c r="L94" s="22" t="s">
        <v>450</v>
      </c>
      <c r="M94" s="23">
        <f t="shared" si="15"/>
        <v>441808025361.61743</v>
      </c>
      <c r="N94" s="24">
        <v>46.120249999999999</v>
      </c>
      <c r="O94" s="24">
        <v>48.776949999999999</v>
      </c>
      <c r="P94" s="24">
        <v>47.043129999999998</v>
      </c>
      <c r="Q94" s="24">
        <v>51.360779999999998</v>
      </c>
      <c r="R94" s="24">
        <v>54.615079999999999</v>
      </c>
      <c r="S94" s="24">
        <v>54.032940000000004</v>
      </c>
      <c r="T94" s="24">
        <v>54.79504</v>
      </c>
      <c r="U94" s="24">
        <v>50.342089999999999</v>
      </c>
      <c r="V94" s="24">
        <v>54.405349999999999</v>
      </c>
      <c r="W94" s="24" t="s">
        <v>450</v>
      </c>
      <c r="X94" s="27">
        <f t="shared" si="18"/>
        <v>0.46120249999999996</v>
      </c>
      <c r="Y94" s="24">
        <f t="shared" si="19"/>
        <v>0.48776949999999997</v>
      </c>
      <c r="Z94" s="24">
        <f t="shared" si="20"/>
        <v>0.4704313</v>
      </c>
      <c r="AA94" s="24">
        <f t="shared" si="21"/>
        <v>0.51360779999999995</v>
      </c>
      <c r="AB94" s="24">
        <f t="shared" si="22"/>
        <v>0.54615079999999994</v>
      </c>
      <c r="AC94" s="24">
        <f t="shared" si="23"/>
        <v>0.54032940000000007</v>
      </c>
      <c r="AD94" s="24">
        <f t="shared" si="24"/>
        <v>0.54795039999999995</v>
      </c>
      <c r="AE94" s="24">
        <f t="shared" si="25"/>
        <v>0.50342089999999995</v>
      </c>
      <c r="AF94" s="24">
        <f t="shared" si="26"/>
        <v>0.54405349999999997</v>
      </c>
      <c r="AG94" s="28" t="str">
        <f t="shared" si="27"/>
        <v/>
      </c>
      <c r="AH94" s="28">
        <f t="shared" si="16"/>
        <v>0.51276845555555561</v>
      </c>
      <c r="AI94" s="29">
        <f t="shared" si="17"/>
        <v>226545218816.72632</v>
      </c>
    </row>
    <row r="95" spans="1:35" ht="20.100000000000001" customHeight="1" x14ac:dyDescent="0.25">
      <c r="A95" s="36" t="s">
        <v>129</v>
      </c>
      <c r="B95" s="11" t="s">
        <v>359</v>
      </c>
      <c r="C95" s="20">
        <v>65140293687.539459</v>
      </c>
      <c r="D95" s="21">
        <v>88840050497.095734</v>
      </c>
      <c r="E95" s="21">
        <v>131613661510.47458</v>
      </c>
      <c r="F95" s="21">
        <v>111660855042.73506</v>
      </c>
      <c r="G95" s="21">
        <v>138516722649.57266</v>
      </c>
      <c r="H95" s="21">
        <v>185749664444.44446</v>
      </c>
      <c r="I95" s="21">
        <v>218000986222.63867</v>
      </c>
      <c r="J95" s="21">
        <v>232497236277.87308</v>
      </c>
      <c r="K95" s="21">
        <v>223508094682.67581</v>
      </c>
      <c r="L95" s="22">
        <v>168606686710.64212</v>
      </c>
      <c r="M95" s="23">
        <f t="shared" si="15"/>
        <v>156413425172.56915</v>
      </c>
      <c r="N95" s="24">
        <v>2.2639909999999999</v>
      </c>
      <c r="O95" s="24">
        <v>2.4758040000000001</v>
      </c>
      <c r="P95" s="24">
        <v>2.68222</v>
      </c>
      <c r="Q95" s="24">
        <v>3.7787299999999999</v>
      </c>
      <c r="R95" s="24">
        <v>5.3930959999999999</v>
      </c>
      <c r="S95" s="24">
        <v>5.4144519999999998</v>
      </c>
      <c r="T95" s="24">
        <v>5.933516</v>
      </c>
      <c r="U95" s="24">
        <v>6.4245830000000002</v>
      </c>
      <c r="V95" s="24">
        <v>6.9820979999999997</v>
      </c>
      <c r="W95" s="24">
        <v>9.8163429999999998</v>
      </c>
      <c r="X95" s="27">
        <f t="shared" si="18"/>
        <v>2.2639909999999999E-2</v>
      </c>
      <c r="Y95" s="24">
        <f t="shared" si="19"/>
        <v>2.4758040000000002E-2</v>
      </c>
      <c r="Z95" s="24">
        <f t="shared" si="20"/>
        <v>2.6822200000000001E-2</v>
      </c>
      <c r="AA95" s="24">
        <f t="shared" si="21"/>
        <v>3.7787299999999996E-2</v>
      </c>
      <c r="AB95" s="24">
        <f t="shared" si="22"/>
        <v>5.393096E-2</v>
      </c>
      <c r="AC95" s="24">
        <f t="shared" si="23"/>
        <v>5.4144520000000002E-2</v>
      </c>
      <c r="AD95" s="24">
        <f t="shared" si="24"/>
        <v>5.9335159999999998E-2</v>
      </c>
      <c r="AE95" s="24">
        <f t="shared" si="25"/>
        <v>6.4245830000000004E-2</v>
      </c>
      <c r="AF95" s="24">
        <f t="shared" si="26"/>
        <v>6.9820979999999991E-2</v>
      </c>
      <c r="AG95" s="28">
        <f t="shared" si="27"/>
        <v>9.8163429999999996E-2</v>
      </c>
      <c r="AH95" s="28">
        <f t="shared" si="16"/>
        <v>5.1164832999999986E-2</v>
      </c>
      <c r="AI95" s="29">
        <f t="shared" si="17"/>
        <v>8002866777.9124947</v>
      </c>
    </row>
    <row r="96" spans="1:35" ht="20.100000000000001" customHeight="1" x14ac:dyDescent="0.25">
      <c r="A96" s="36" t="s">
        <v>143</v>
      </c>
      <c r="B96" s="11" t="s">
        <v>295</v>
      </c>
      <c r="C96" s="20">
        <v>231995095847.44699</v>
      </c>
      <c r="D96" s="21">
        <v>269714892827.81274</v>
      </c>
      <c r="E96" s="21">
        <v>274713996338.06943</v>
      </c>
      <c r="F96" s="21">
        <v>235387174076.13226</v>
      </c>
      <c r="G96" s="21">
        <v>220076114437.08609</v>
      </c>
      <c r="H96" s="21">
        <v>241784795802.05725</v>
      </c>
      <c r="I96" s="21">
        <v>224652132155.01166</v>
      </c>
      <c r="J96" s="21">
        <v>238259956626.79105</v>
      </c>
      <c r="K96" s="21">
        <v>250813607686.10849</v>
      </c>
      <c r="L96" s="22">
        <v>238020405899.96674</v>
      </c>
      <c r="M96" s="23">
        <f t="shared" si="15"/>
        <v>242541817169.64828</v>
      </c>
      <c r="N96" s="24">
        <v>144.56530000000001</v>
      </c>
      <c r="O96" s="24">
        <v>158.11170000000001</v>
      </c>
      <c r="P96" s="24">
        <v>166.0883</v>
      </c>
      <c r="Q96" s="24">
        <v>169.34020000000001</v>
      </c>
      <c r="R96" s="24">
        <v>134.3081</v>
      </c>
      <c r="S96" s="24">
        <v>114.2009</v>
      </c>
      <c r="T96" s="24">
        <v>111.76049999999999</v>
      </c>
      <c r="U96" s="24">
        <v>104.3797</v>
      </c>
      <c r="V96" s="24">
        <v>83.241680000000002</v>
      </c>
      <c r="W96" s="24" t="s">
        <v>450</v>
      </c>
      <c r="X96" s="27">
        <f t="shared" si="18"/>
        <v>1.4456530000000001</v>
      </c>
      <c r="Y96" s="24">
        <f t="shared" si="19"/>
        <v>1.5811170000000001</v>
      </c>
      <c r="Z96" s="24">
        <f t="shared" si="20"/>
        <v>1.6608830000000001</v>
      </c>
      <c r="AA96" s="24">
        <f t="shared" si="21"/>
        <v>1.6934020000000001</v>
      </c>
      <c r="AB96" s="24">
        <f t="shared" si="22"/>
        <v>1.343081</v>
      </c>
      <c r="AC96" s="24">
        <f t="shared" si="23"/>
        <v>1.1420090000000001</v>
      </c>
      <c r="AD96" s="24">
        <f t="shared" si="24"/>
        <v>1.117605</v>
      </c>
      <c r="AE96" s="24">
        <f t="shared" si="25"/>
        <v>1.0437970000000001</v>
      </c>
      <c r="AF96" s="24">
        <f t="shared" si="26"/>
        <v>0.83241680000000007</v>
      </c>
      <c r="AG96" s="28" t="str">
        <f t="shared" si="27"/>
        <v/>
      </c>
      <c r="AH96" s="28">
        <f t="shared" si="16"/>
        <v>1.3177737555555555</v>
      </c>
      <c r="AI96" s="29">
        <f t="shared" si="17"/>
        <v>319615241290.91632</v>
      </c>
    </row>
    <row r="97" spans="1:35" ht="20.100000000000001" customHeight="1" x14ac:dyDescent="0.25">
      <c r="A97" s="36" t="s">
        <v>276</v>
      </c>
      <c r="B97" s="11" t="s">
        <v>419</v>
      </c>
      <c r="C97" s="20">
        <v>3344402193.2460756</v>
      </c>
      <c r="D97" s="21">
        <v>5686310748.5751791</v>
      </c>
      <c r="E97" s="21">
        <v>5827830311.1636066</v>
      </c>
      <c r="F97" s="21">
        <v>5047757847.8531065</v>
      </c>
      <c r="G97" s="21">
        <v>5420291954.7188911</v>
      </c>
      <c r="H97" s="21">
        <v>6066057183.2447329</v>
      </c>
      <c r="I97" s="21">
        <v>6432879504.4909353</v>
      </c>
      <c r="J97" s="21">
        <v>6754330154.7600431</v>
      </c>
      <c r="K97" s="21" t="s">
        <v>450</v>
      </c>
      <c r="L97" s="22" t="s">
        <v>450</v>
      </c>
      <c r="M97" s="23">
        <f t="shared" si="15"/>
        <v>5572482487.2565708</v>
      </c>
      <c r="N97" s="24" t="s">
        <v>450</v>
      </c>
      <c r="O97" s="24" t="s">
        <v>450</v>
      </c>
      <c r="P97" s="24" t="s">
        <v>450</v>
      </c>
      <c r="Q97" s="24" t="s">
        <v>450</v>
      </c>
      <c r="R97" s="24" t="s">
        <v>450</v>
      </c>
      <c r="S97" s="24" t="s">
        <v>450</v>
      </c>
      <c r="T97" s="24" t="s">
        <v>450</v>
      </c>
      <c r="U97" s="24" t="s">
        <v>450</v>
      </c>
      <c r="V97" s="24" t="s">
        <v>450</v>
      </c>
      <c r="W97" s="24" t="s">
        <v>450</v>
      </c>
      <c r="X97" s="27" t="str">
        <f t="shared" si="18"/>
        <v/>
      </c>
      <c r="Y97" s="24" t="str">
        <f t="shared" si="19"/>
        <v/>
      </c>
      <c r="Z97" s="24" t="str">
        <f t="shared" si="20"/>
        <v/>
      </c>
      <c r="AA97" s="24" t="str">
        <f t="shared" si="21"/>
        <v/>
      </c>
      <c r="AB97" s="24" t="str">
        <f t="shared" si="22"/>
        <v/>
      </c>
      <c r="AC97" s="24" t="str">
        <f t="shared" si="23"/>
        <v/>
      </c>
      <c r="AD97" s="24" t="str">
        <f t="shared" si="24"/>
        <v/>
      </c>
      <c r="AE97" s="24" t="str">
        <f t="shared" si="25"/>
        <v/>
      </c>
      <c r="AF97" s="24" t="str">
        <f t="shared" si="26"/>
        <v/>
      </c>
      <c r="AG97" s="28" t="str">
        <f t="shared" si="27"/>
        <v/>
      </c>
      <c r="AH97" s="28" t="str">
        <f t="shared" si="16"/>
        <v/>
      </c>
      <c r="AI97" s="29" t="str">
        <f t="shared" si="17"/>
        <v/>
      </c>
    </row>
    <row r="98" spans="1:35" ht="20.100000000000001" customHeight="1" x14ac:dyDescent="0.25">
      <c r="A98" s="36" t="s">
        <v>153</v>
      </c>
      <c r="B98" s="11" t="s">
        <v>350</v>
      </c>
      <c r="C98" s="20">
        <v>154511423313.43417</v>
      </c>
      <c r="D98" s="21">
        <v>179564275455.80679</v>
      </c>
      <c r="E98" s="21">
        <v>216760312151.61649</v>
      </c>
      <c r="F98" s="21">
        <v>208068814688.60461</v>
      </c>
      <c r="G98" s="21">
        <v>234321743781.75983</v>
      </c>
      <c r="H98" s="21">
        <v>261764344205.02499</v>
      </c>
      <c r="I98" s="21">
        <v>259613579190.3317</v>
      </c>
      <c r="J98" s="21">
        <v>292408330563.86395</v>
      </c>
      <c r="K98" s="21">
        <v>305674837195.00262</v>
      </c>
      <c r="L98" s="22">
        <v>296075434804.98096</v>
      </c>
      <c r="M98" s="23">
        <f t="shared" si="15"/>
        <v>240876309535.04263</v>
      </c>
      <c r="N98" s="24">
        <v>74.674639999999997</v>
      </c>
      <c r="O98" s="24">
        <v>67.638540000000006</v>
      </c>
      <c r="P98" s="24">
        <v>70.468710000000002</v>
      </c>
      <c r="Q98" s="24">
        <v>66.757679999999993</v>
      </c>
      <c r="R98" s="24">
        <v>68.478139999999996</v>
      </c>
      <c r="S98" s="24">
        <v>69.014229999999998</v>
      </c>
      <c r="T98" s="24">
        <v>67.294129999999996</v>
      </c>
      <c r="U98" s="24">
        <v>66.023949999999999</v>
      </c>
      <c r="V98" s="24">
        <v>66.925839999999994</v>
      </c>
      <c r="W98" s="24">
        <v>67.359179999999995</v>
      </c>
      <c r="X98" s="27">
        <f t="shared" si="18"/>
        <v>0.74674639999999992</v>
      </c>
      <c r="Y98" s="24">
        <f t="shared" si="19"/>
        <v>0.67638540000000003</v>
      </c>
      <c r="Z98" s="24">
        <f t="shared" si="20"/>
        <v>0.70468710000000001</v>
      </c>
      <c r="AA98" s="24">
        <f t="shared" si="21"/>
        <v>0.66757679999999997</v>
      </c>
      <c r="AB98" s="24">
        <f t="shared" si="22"/>
        <v>0.68478139999999998</v>
      </c>
      <c r="AC98" s="24">
        <f t="shared" si="23"/>
        <v>0.69014229999999999</v>
      </c>
      <c r="AD98" s="24">
        <f t="shared" si="24"/>
        <v>0.67294129999999996</v>
      </c>
      <c r="AE98" s="24">
        <f t="shared" si="25"/>
        <v>0.66023949999999998</v>
      </c>
      <c r="AF98" s="24">
        <f t="shared" si="26"/>
        <v>0.66925839999999992</v>
      </c>
      <c r="AG98" s="28">
        <f t="shared" si="27"/>
        <v>0.67359179999999996</v>
      </c>
      <c r="AH98" s="28">
        <f t="shared" si="16"/>
        <v>0.68463503999999997</v>
      </c>
      <c r="AI98" s="29">
        <f t="shared" si="17"/>
        <v>164912361813.57629</v>
      </c>
    </row>
    <row r="99" spans="1:35" ht="20.100000000000001" customHeight="1" x14ac:dyDescent="0.25">
      <c r="A99" s="36" t="s">
        <v>364</v>
      </c>
      <c r="B99" s="11" t="s">
        <v>264</v>
      </c>
      <c r="C99" s="20">
        <v>1942633841801.5305</v>
      </c>
      <c r="D99" s="21">
        <v>2203053327128.3877</v>
      </c>
      <c r="E99" s="21">
        <v>2390729210487.769</v>
      </c>
      <c r="F99" s="21">
        <v>2185160158794.1094</v>
      </c>
      <c r="G99" s="21">
        <v>2125184794172.1853</v>
      </c>
      <c r="H99" s="21">
        <v>2276150874756.7417</v>
      </c>
      <c r="I99" s="21">
        <v>2072823111961.1003</v>
      </c>
      <c r="J99" s="21">
        <v>2130330362918.3735</v>
      </c>
      <c r="K99" s="21">
        <v>2138540909211.1199</v>
      </c>
      <c r="L99" s="22">
        <v>1814762858045.9133</v>
      </c>
      <c r="M99" s="23">
        <f t="shared" si="15"/>
        <v>2127936944927.7231</v>
      </c>
      <c r="N99" s="24">
        <v>75.978059999999999</v>
      </c>
      <c r="O99" s="24">
        <v>82.068680000000001</v>
      </c>
      <c r="P99" s="24">
        <v>83.973240000000004</v>
      </c>
      <c r="Q99" s="24">
        <v>87.808570000000003</v>
      </c>
      <c r="R99" s="24">
        <v>93.443280000000001</v>
      </c>
      <c r="S99" s="24">
        <v>94.709010000000006</v>
      </c>
      <c r="T99" s="24">
        <v>94.403769999999994</v>
      </c>
      <c r="U99" s="24">
        <v>91.310329999999993</v>
      </c>
      <c r="V99" s="24">
        <v>89.499679999999998</v>
      </c>
      <c r="W99" s="24" t="s">
        <v>450</v>
      </c>
      <c r="X99" s="27">
        <f t="shared" si="18"/>
        <v>0.75978060000000003</v>
      </c>
      <c r="Y99" s="24">
        <f t="shared" si="19"/>
        <v>0.82068680000000005</v>
      </c>
      <c r="Z99" s="24">
        <f t="shared" si="20"/>
        <v>0.83973240000000005</v>
      </c>
      <c r="AA99" s="24">
        <f t="shared" si="21"/>
        <v>0.87808570000000008</v>
      </c>
      <c r="AB99" s="24">
        <f t="shared" si="22"/>
        <v>0.93443280000000006</v>
      </c>
      <c r="AC99" s="24">
        <f t="shared" si="23"/>
        <v>0.94709010000000005</v>
      </c>
      <c r="AD99" s="24">
        <f t="shared" si="24"/>
        <v>0.94403769999999998</v>
      </c>
      <c r="AE99" s="24">
        <f t="shared" si="25"/>
        <v>0.91310329999999995</v>
      </c>
      <c r="AF99" s="24">
        <f t="shared" si="26"/>
        <v>0.89499679999999993</v>
      </c>
      <c r="AG99" s="28" t="str">
        <f t="shared" si="27"/>
        <v/>
      </c>
      <c r="AH99" s="28">
        <f t="shared" si="16"/>
        <v>0.88132735555555564</v>
      </c>
      <c r="AI99" s="29">
        <f t="shared" si="17"/>
        <v>1875409040462.1182</v>
      </c>
    </row>
    <row r="100" spans="1:35" ht="20.100000000000001" customHeight="1" x14ac:dyDescent="0.25">
      <c r="A100" s="36" t="s">
        <v>294</v>
      </c>
      <c r="B100" s="11" t="s">
        <v>315</v>
      </c>
      <c r="C100" s="20">
        <v>11905525197.328476</v>
      </c>
      <c r="D100" s="21">
        <v>12824094989.863884</v>
      </c>
      <c r="E100" s="21">
        <v>13678551837.63028</v>
      </c>
      <c r="F100" s="21">
        <v>12037473160.809132</v>
      </c>
      <c r="G100" s="21">
        <v>13190512703.135729</v>
      </c>
      <c r="H100" s="21">
        <v>14396816914.498142</v>
      </c>
      <c r="I100" s="21">
        <v>14746420946.173731</v>
      </c>
      <c r="J100" s="21">
        <v>14262303586.054024</v>
      </c>
      <c r="K100" s="21">
        <v>13927110141.570028</v>
      </c>
      <c r="L100" s="22">
        <v>14005654598.959759</v>
      </c>
      <c r="M100" s="23">
        <f t="shared" si="15"/>
        <v>13497446407.60232</v>
      </c>
      <c r="N100" s="24">
        <v>23.439080000000001</v>
      </c>
      <c r="O100" s="24">
        <v>27.30669</v>
      </c>
      <c r="P100" s="24">
        <v>30.19145</v>
      </c>
      <c r="Q100" s="24">
        <v>28.606729999999999</v>
      </c>
      <c r="R100" s="24">
        <v>26.41011</v>
      </c>
      <c r="S100" s="24">
        <v>26.826530000000002</v>
      </c>
      <c r="T100" s="24">
        <v>29.029019999999999</v>
      </c>
      <c r="U100" s="24">
        <v>29.820309999999999</v>
      </c>
      <c r="V100" s="24">
        <v>29.264230000000001</v>
      </c>
      <c r="W100" s="24">
        <v>30.441649999999999</v>
      </c>
      <c r="X100" s="27">
        <f t="shared" si="18"/>
        <v>0.23439080000000001</v>
      </c>
      <c r="Y100" s="24">
        <f t="shared" si="19"/>
        <v>0.2730669</v>
      </c>
      <c r="Z100" s="24">
        <f t="shared" si="20"/>
        <v>0.30191449999999997</v>
      </c>
      <c r="AA100" s="24">
        <f t="shared" si="21"/>
        <v>0.28606729999999997</v>
      </c>
      <c r="AB100" s="24">
        <f t="shared" si="22"/>
        <v>0.26410109999999998</v>
      </c>
      <c r="AC100" s="24">
        <f t="shared" si="23"/>
        <v>0.26826530000000004</v>
      </c>
      <c r="AD100" s="24">
        <f t="shared" si="24"/>
        <v>0.2902902</v>
      </c>
      <c r="AE100" s="24">
        <f t="shared" si="25"/>
        <v>0.2982031</v>
      </c>
      <c r="AF100" s="24">
        <f t="shared" si="26"/>
        <v>0.29264230000000002</v>
      </c>
      <c r="AG100" s="28">
        <f t="shared" si="27"/>
        <v>0.30441649999999998</v>
      </c>
      <c r="AH100" s="28">
        <f t="shared" si="16"/>
        <v>0.28133579999999997</v>
      </c>
      <c r="AI100" s="29">
        <f t="shared" si="17"/>
        <v>3797314883.0399241</v>
      </c>
    </row>
    <row r="101" spans="1:35" ht="20.100000000000001" customHeight="1" x14ac:dyDescent="0.25">
      <c r="A101" s="36" t="s">
        <v>170</v>
      </c>
      <c r="B101" s="11" t="s">
        <v>19</v>
      </c>
      <c r="C101" s="20">
        <v>4356750212598.0122</v>
      </c>
      <c r="D101" s="21">
        <v>4356347794333.0771</v>
      </c>
      <c r="E101" s="21">
        <v>4849184641953.5703</v>
      </c>
      <c r="F101" s="21">
        <v>5035141567658.8994</v>
      </c>
      <c r="G101" s="21">
        <v>5498717815809.7695</v>
      </c>
      <c r="H101" s="21">
        <v>5908989186412.2197</v>
      </c>
      <c r="I101" s="21">
        <v>5957250118648.7529</v>
      </c>
      <c r="J101" s="21">
        <v>4908862837290.4727</v>
      </c>
      <c r="K101" s="21">
        <v>4596156556721.9004</v>
      </c>
      <c r="L101" s="22">
        <v>4123257609614.7368</v>
      </c>
      <c r="M101" s="23">
        <f t="shared" si="15"/>
        <v>4959065834104.1396</v>
      </c>
      <c r="N101" s="24">
        <v>190.50890000000001</v>
      </c>
      <c r="O101" s="24">
        <v>181.32990000000001</v>
      </c>
      <c r="P101" s="24">
        <v>175.57069999999999</v>
      </c>
      <c r="Q101" s="24">
        <v>184.8749</v>
      </c>
      <c r="R101" s="24">
        <v>176.29079999999999</v>
      </c>
      <c r="S101" s="24">
        <v>175.2122</v>
      </c>
      <c r="T101" s="24">
        <v>178.34960000000001</v>
      </c>
      <c r="U101" s="24">
        <v>188.7535</v>
      </c>
      <c r="V101" s="24">
        <v>187.7901</v>
      </c>
      <c r="W101" s="24" t="s">
        <v>450</v>
      </c>
      <c r="X101" s="27">
        <f t="shared" si="18"/>
        <v>1.905089</v>
      </c>
      <c r="Y101" s="24">
        <f t="shared" si="19"/>
        <v>1.813299</v>
      </c>
      <c r="Z101" s="24">
        <f t="shared" si="20"/>
        <v>1.7557069999999999</v>
      </c>
      <c r="AA101" s="24">
        <f t="shared" si="21"/>
        <v>1.848749</v>
      </c>
      <c r="AB101" s="24">
        <f t="shared" si="22"/>
        <v>1.7629079999999999</v>
      </c>
      <c r="AC101" s="24">
        <f t="shared" si="23"/>
        <v>1.752122</v>
      </c>
      <c r="AD101" s="24">
        <f t="shared" si="24"/>
        <v>1.7834960000000002</v>
      </c>
      <c r="AE101" s="24">
        <f t="shared" si="25"/>
        <v>1.887535</v>
      </c>
      <c r="AF101" s="24">
        <f t="shared" si="26"/>
        <v>1.877901</v>
      </c>
      <c r="AG101" s="28" t="str">
        <f t="shared" si="27"/>
        <v/>
      </c>
      <c r="AH101" s="28">
        <f t="shared" si="16"/>
        <v>1.8207562222222222</v>
      </c>
      <c r="AI101" s="29">
        <f t="shared" si="17"/>
        <v>9029249973854.7461</v>
      </c>
    </row>
    <row r="102" spans="1:35" ht="20.100000000000001" customHeight="1" x14ac:dyDescent="0.25">
      <c r="A102" s="36" t="s">
        <v>389</v>
      </c>
      <c r="B102" s="11" t="s">
        <v>302</v>
      </c>
      <c r="C102" s="20">
        <v>15056936953.455572</v>
      </c>
      <c r="D102" s="21">
        <v>17110609732.016926</v>
      </c>
      <c r="E102" s="21">
        <v>21971835282.513737</v>
      </c>
      <c r="F102" s="21">
        <v>23818322957.746483</v>
      </c>
      <c r="G102" s="21">
        <v>26425379436.61972</v>
      </c>
      <c r="H102" s="21">
        <v>28840263380.281693</v>
      </c>
      <c r="I102" s="21">
        <v>30937277605.633804</v>
      </c>
      <c r="J102" s="21">
        <v>33593843661.971832</v>
      </c>
      <c r="K102" s="21">
        <v>35826925774.647896</v>
      </c>
      <c r="L102" s="22">
        <v>37517410299.273949</v>
      </c>
      <c r="M102" s="23">
        <f t="shared" si="15"/>
        <v>27109880508.416161</v>
      </c>
      <c r="N102" s="24">
        <v>91.768870000000007</v>
      </c>
      <c r="O102" s="24">
        <v>91.631140000000002</v>
      </c>
      <c r="P102" s="24">
        <v>80.882810000000006</v>
      </c>
      <c r="Q102" s="24">
        <v>75.534760000000006</v>
      </c>
      <c r="R102" s="24">
        <v>73.164990000000003</v>
      </c>
      <c r="S102" s="24">
        <v>73.529150000000001</v>
      </c>
      <c r="T102" s="24">
        <v>72.895790000000005</v>
      </c>
      <c r="U102" s="24">
        <v>72.333969999999994</v>
      </c>
      <c r="V102" s="24">
        <v>70.216449999999995</v>
      </c>
      <c r="W102" s="24">
        <v>70.252269999999996</v>
      </c>
      <c r="X102" s="27">
        <f t="shared" si="18"/>
        <v>0.91768870000000002</v>
      </c>
      <c r="Y102" s="24">
        <f t="shared" si="19"/>
        <v>0.9163114</v>
      </c>
      <c r="Z102" s="24">
        <f t="shared" si="20"/>
        <v>0.80882810000000005</v>
      </c>
      <c r="AA102" s="24">
        <f t="shared" si="21"/>
        <v>0.75534760000000001</v>
      </c>
      <c r="AB102" s="24">
        <f t="shared" si="22"/>
        <v>0.73164990000000008</v>
      </c>
      <c r="AC102" s="24">
        <f t="shared" si="23"/>
        <v>0.73529149999999999</v>
      </c>
      <c r="AD102" s="24">
        <f t="shared" si="24"/>
        <v>0.72895790000000005</v>
      </c>
      <c r="AE102" s="24">
        <f t="shared" si="25"/>
        <v>0.72333969999999992</v>
      </c>
      <c r="AF102" s="24">
        <f t="shared" si="26"/>
        <v>0.70216449999999997</v>
      </c>
      <c r="AG102" s="28">
        <f t="shared" si="27"/>
        <v>0.70252269999999994</v>
      </c>
      <c r="AH102" s="28">
        <f t="shared" si="16"/>
        <v>0.77221020000000007</v>
      </c>
      <c r="AI102" s="29">
        <f t="shared" si="17"/>
        <v>20934526249.380146</v>
      </c>
    </row>
    <row r="103" spans="1:35" ht="20.100000000000001" customHeight="1" x14ac:dyDescent="0.25">
      <c r="A103" s="36" t="s">
        <v>401</v>
      </c>
      <c r="B103" s="11" t="s">
        <v>1</v>
      </c>
      <c r="C103" s="20">
        <v>81003884545.409851</v>
      </c>
      <c r="D103" s="21">
        <v>104849886825.58414</v>
      </c>
      <c r="E103" s="21">
        <v>133441612246.79797</v>
      </c>
      <c r="F103" s="21">
        <v>115308661142.92726</v>
      </c>
      <c r="G103" s="21">
        <v>148047348240.64334</v>
      </c>
      <c r="H103" s="21">
        <v>200379345222.50595</v>
      </c>
      <c r="I103" s="21">
        <v>215902443457.12128</v>
      </c>
      <c r="J103" s="21">
        <v>243775211464.99161</v>
      </c>
      <c r="K103" s="21">
        <v>227437054841.26776</v>
      </c>
      <c r="L103" s="22">
        <v>184360630555.50418</v>
      </c>
      <c r="M103" s="23">
        <f t="shared" si="15"/>
        <v>165450607854.27533</v>
      </c>
      <c r="N103" s="24">
        <v>47.783929999999998</v>
      </c>
      <c r="O103" s="24">
        <v>58.941490000000002</v>
      </c>
      <c r="P103" s="24">
        <v>49.647419999999997</v>
      </c>
      <c r="Q103" s="24">
        <v>50.269919999999999</v>
      </c>
      <c r="R103" s="24">
        <v>39.295920000000002</v>
      </c>
      <c r="S103" s="24">
        <v>33.784280000000003</v>
      </c>
      <c r="T103" s="24">
        <v>34.569899999999997</v>
      </c>
      <c r="U103" s="24">
        <v>33.845399999999998</v>
      </c>
      <c r="V103" s="24">
        <v>32.639009999999999</v>
      </c>
      <c r="W103" s="24">
        <v>37.734940000000002</v>
      </c>
      <c r="X103" s="27">
        <f t="shared" si="18"/>
        <v>0.47783929999999997</v>
      </c>
      <c r="Y103" s="24">
        <f t="shared" si="19"/>
        <v>0.58941489999999996</v>
      </c>
      <c r="Z103" s="24">
        <f t="shared" si="20"/>
        <v>0.49647419999999998</v>
      </c>
      <c r="AA103" s="24">
        <f t="shared" si="21"/>
        <v>0.50269920000000001</v>
      </c>
      <c r="AB103" s="24">
        <f t="shared" si="22"/>
        <v>0.39295920000000001</v>
      </c>
      <c r="AC103" s="24">
        <f t="shared" si="23"/>
        <v>0.3378428</v>
      </c>
      <c r="AD103" s="24">
        <f t="shared" si="24"/>
        <v>0.34569899999999998</v>
      </c>
      <c r="AE103" s="24">
        <f t="shared" si="25"/>
        <v>0.33845399999999998</v>
      </c>
      <c r="AF103" s="24">
        <f t="shared" si="26"/>
        <v>0.32639010000000002</v>
      </c>
      <c r="AG103" s="28">
        <f t="shared" si="27"/>
        <v>0.3773494</v>
      </c>
      <c r="AH103" s="28">
        <f t="shared" si="16"/>
        <v>0.41851220999999994</v>
      </c>
      <c r="AI103" s="29">
        <f t="shared" si="17"/>
        <v>69243099538.936111</v>
      </c>
    </row>
    <row r="104" spans="1:35" ht="20.100000000000001" customHeight="1" x14ac:dyDescent="0.25">
      <c r="A104" s="36" t="s">
        <v>230</v>
      </c>
      <c r="B104" s="11" t="s">
        <v>100</v>
      </c>
      <c r="C104" s="20">
        <v>25825524820.806427</v>
      </c>
      <c r="D104" s="21">
        <v>31958195182.240604</v>
      </c>
      <c r="E104" s="21">
        <v>35895153327.849686</v>
      </c>
      <c r="F104" s="21">
        <v>37021512048.815796</v>
      </c>
      <c r="G104" s="21">
        <v>39999659233.755547</v>
      </c>
      <c r="H104" s="21">
        <v>41953433591.410057</v>
      </c>
      <c r="I104" s="21">
        <v>50410164013.55265</v>
      </c>
      <c r="J104" s="21">
        <v>55100780396.387024</v>
      </c>
      <c r="K104" s="21">
        <v>61395415492.332993</v>
      </c>
      <c r="L104" s="22">
        <v>63398041540.367004</v>
      </c>
      <c r="M104" s="23">
        <f t="shared" si="15"/>
        <v>44295787964.751778</v>
      </c>
      <c r="N104" s="24">
        <v>22.888310000000001</v>
      </c>
      <c r="O104" s="24">
        <v>23.04496</v>
      </c>
      <c r="P104" s="24">
        <v>25.380610000000001</v>
      </c>
      <c r="Q104" s="24">
        <v>25.021609999999999</v>
      </c>
      <c r="R104" s="24">
        <v>27.22842</v>
      </c>
      <c r="S104" s="24">
        <v>30.57264</v>
      </c>
      <c r="T104" s="24">
        <v>29.537669999999999</v>
      </c>
      <c r="U104" s="24">
        <v>31.710719999999998</v>
      </c>
      <c r="V104" s="24">
        <v>34.16301</v>
      </c>
      <c r="W104" s="24">
        <v>34.886539999999997</v>
      </c>
      <c r="X104" s="27">
        <f t="shared" si="18"/>
        <v>0.22888310000000001</v>
      </c>
      <c r="Y104" s="24">
        <f t="shared" si="19"/>
        <v>0.2304496</v>
      </c>
      <c r="Z104" s="24">
        <f t="shared" si="20"/>
        <v>0.25380610000000003</v>
      </c>
      <c r="AA104" s="24">
        <f t="shared" si="21"/>
        <v>0.2502161</v>
      </c>
      <c r="AB104" s="24">
        <f t="shared" si="22"/>
        <v>0.27228419999999998</v>
      </c>
      <c r="AC104" s="24">
        <f t="shared" si="23"/>
        <v>0.30572640000000001</v>
      </c>
      <c r="AD104" s="24">
        <f t="shared" si="24"/>
        <v>0.29537669999999999</v>
      </c>
      <c r="AE104" s="24">
        <f t="shared" si="25"/>
        <v>0.31710719999999998</v>
      </c>
      <c r="AF104" s="24">
        <f t="shared" si="26"/>
        <v>0.34163009999999999</v>
      </c>
      <c r="AG104" s="28">
        <f t="shared" si="27"/>
        <v>0.34886539999999999</v>
      </c>
      <c r="AH104" s="28">
        <f t="shared" si="16"/>
        <v>0.28443449000000004</v>
      </c>
      <c r="AI104" s="29">
        <f t="shared" si="17"/>
        <v>12599249858.902311</v>
      </c>
    </row>
    <row r="105" spans="1:35" ht="20.100000000000001" customHeight="1" x14ac:dyDescent="0.25">
      <c r="A105" s="36" t="s">
        <v>18</v>
      </c>
      <c r="B105" s="11" t="s">
        <v>41</v>
      </c>
      <c r="C105" s="20">
        <v>104668674.69879517</v>
      </c>
      <c r="D105" s="21">
        <v>123002259.22516944</v>
      </c>
      <c r="E105" s="21">
        <v>135044455.6282503</v>
      </c>
      <c r="F105" s="21">
        <v>127125253.47059742</v>
      </c>
      <c r="G105" s="21">
        <v>150431113.55714548</v>
      </c>
      <c r="H105" s="21">
        <v>172253739.04074261</v>
      </c>
      <c r="I105" s="21">
        <v>174984468.83412716</v>
      </c>
      <c r="J105" s="21">
        <v>168951535.04537556</v>
      </c>
      <c r="K105" s="21">
        <v>166756805.48043987</v>
      </c>
      <c r="L105" s="22">
        <v>145237022.01186988</v>
      </c>
      <c r="M105" s="23">
        <f t="shared" si="15"/>
        <v>146845532.69925129</v>
      </c>
      <c r="N105" s="24" t="s">
        <v>450</v>
      </c>
      <c r="O105" s="24" t="s">
        <v>450</v>
      </c>
      <c r="P105" s="24" t="s">
        <v>450</v>
      </c>
      <c r="Q105" s="24" t="s">
        <v>450</v>
      </c>
      <c r="R105" s="24" t="s">
        <v>450</v>
      </c>
      <c r="S105" s="24" t="s">
        <v>450</v>
      </c>
      <c r="T105" s="24" t="s">
        <v>450</v>
      </c>
      <c r="U105" s="24" t="s">
        <v>450</v>
      </c>
      <c r="V105" s="24" t="s">
        <v>450</v>
      </c>
      <c r="W105" s="24" t="s">
        <v>450</v>
      </c>
      <c r="X105" s="27" t="str">
        <f t="shared" si="18"/>
        <v/>
      </c>
      <c r="Y105" s="24" t="str">
        <f t="shared" si="19"/>
        <v/>
      </c>
      <c r="Z105" s="24" t="str">
        <f t="shared" si="20"/>
        <v/>
      </c>
      <c r="AA105" s="24" t="str">
        <f t="shared" si="21"/>
        <v/>
      </c>
      <c r="AB105" s="24" t="str">
        <f t="shared" si="22"/>
        <v/>
      </c>
      <c r="AC105" s="24" t="str">
        <f t="shared" si="23"/>
        <v/>
      </c>
      <c r="AD105" s="24" t="str">
        <f t="shared" si="24"/>
        <v/>
      </c>
      <c r="AE105" s="24" t="str">
        <f t="shared" si="25"/>
        <v/>
      </c>
      <c r="AF105" s="24" t="str">
        <f t="shared" si="26"/>
        <v/>
      </c>
      <c r="AG105" s="28" t="str">
        <f t="shared" si="27"/>
        <v/>
      </c>
      <c r="AH105" s="28" t="str">
        <f t="shared" si="16"/>
        <v/>
      </c>
      <c r="AI105" s="29" t="str">
        <f t="shared" si="17"/>
        <v/>
      </c>
    </row>
    <row r="106" spans="1:35" ht="20.100000000000001" customHeight="1" x14ac:dyDescent="0.25">
      <c r="A106" s="36" t="s">
        <v>124</v>
      </c>
      <c r="B106" s="11" t="s">
        <v>279</v>
      </c>
      <c r="C106" s="20">
        <v>1011797457138.5032</v>
      </c>
      <c r="D106" s="21">
        <v>1122679154632.4143</v>
      </c>
      <c r="E106" s="21">
        <v>1002219052967.5375</v>
      </c>
      <c r="F106" s="21">
        <v>901934953364.71057</v>
      </c>
      <c r="G106" s="21">
        <v>1094499338702.7156</v>
      </c>
      <c r="H106" s="21">
        <v>1202463682633.8474</v>
      </c>
      <c r="I106" s="21">
        <v>1222807195712.4854</v>
      </c>
      <c r="J106" s="21">
        <v>1305604981271.9133</v>
      </c>
      <c r="K106" s="21">
        <v>1411333926201.2412</v>
      </c>
      <c r="L106" s="22">
        <v>1377873107856.3328</v>
      </c>
      <c r="M106" s="23">
        <f t="shared" si="15"/>
        <v>1165321285048.1699</v>
      </c>
      <c r="N106" s="24">
        <v>127.2213</v>
      </c>
      <c r="O106" s="24">
        <v>134.88</v>
      </c>
      <c r="P106" s="24">
        <v>148.34049999999999</v>
      </c>
      <c r="Q106" s="24">
        <v>144.5266</v>
      </c>
      <c r="R106" s="24">
        <v>135.92779999999999</v>
      </c>
      <c r="S106" s="24">
        <v>138.13329999999999</v>
      </c>
      <c r="T106" s="24">
        <v>136.69300000000001</v>
      </c>
      <c r="U106" s="24">
        <v>134.90780000000001</v>
      </c>
      <c r="V106" s="24">
        <v>138.35820000000001</v>
      </c>
      <c r="W106" s="24">
        <v>140.57050000000001</v>
      </c>
      <c r="X106" s="27">
        <f t="shared" si="18"/>
        <v>1.272213</v>
      </c>
      <c r="Y106" s="24">
        <f t="shared" si="19"/>
        <v>1.3488</v>
      </c>
      <c r="Z106" s="24">
        <f t="shared" si="20"/>
        <v>1.4834049999999999</v>
      </c>
      <c r="AA106" s="24">
        <f t="shared" si="21"/>
        <v>1.4452659999999999</v>
      </c>
      <c r="AB106" s="24">
        <f t="shared" si="22"/>
        <v>1.359278</v>
      </c>
      <c r="AC106" s="24">
        <f t="shared" si="23"/>
        <v>1.3813329999999999</v>
      </c>
      <c r="AD106" s="24">
        <f t="shared" si="24"/>
        <v>1.3669300000000002</v>
      </c>
      <c r="AE106" s="24">
        <f t="shared" si="25"/>
        <v>1.349078</v>
      </c>
      <c r="AF106" s="24">
        <f t="shared" si="26"/>
        <v>1.3835820000000001</v>
      </c>
      <c r="AG106" s="28">
        <f t="shared" si="27"/>
        <v>1.4057050000000002</v>
      </c>
      <c r="AH106" s="28">
        <f t="shared" si="16"/>
        <v>1.379559</v>
      </c>
      <c r="AI106" s="29">
        <f t="shared" si="17"/>
        <v>1607629466679.7683</v>
      </c>
    </row>
    <row r="107" spans="1:35" ht="20.100000000000001" customHeight="1" x14ac:dyDescent="0.25">
      <c r="A107" s="36" t="s">
        <v>10</v>
      </c>
      <c r="B107" s="11" t="s">
        <v>212</v>
      </c>
      <c r="C107" s="20">
        <v>4078158323.9242253</v>
      </c>
      <c r="D107" s="21">
        <v>4833561456.3372574</v>
      </c>
      <c r="E107" s="21">
        <v>5687488208.5835648</v>
      </c>
      <c r="F107" s="21">
        <v>5653792720.2000551</v>
      </c>
      <c r="G107" s="21">
        <v>5829933774.8344383</v>
      </c>
      <c r="H107" s="21">
        <v>6692521545.7325544</v>
      </c>
      <c r="I107" s="21">
        <v>6500321212.899909</v>
      </c>
      <c r="J107" s="21">
        <v>7073021773.7652683</v>
      </c>
      <c r="K107" s="21">
        <v>7384901154.3054266</v>
      </c>
      <c r="L107" s="22">
        <v>6385937673.2837973</v>
      </c>
      <c r="M107" s="23">
        <f t="shared" si="15"/>
        <v>6011963784.3866491</v>
      </c>
      <c r="N107" s="24">
        <v>19.58239</v>
      </c>
      <c r="O107" s="24">
        <v>25.256989999999998</v>
      </c>
      <c r="P107" s="24">
        <v>30.45898</v>
      </c>
      <c r="Q107" s="24">
        <v>31.611059999999998</v>
      </c>
      <c r="R107" s="24">
        <v>32.736249999999998</v>
      </c>
      <c r="S107" s="24">
        <v>34.202489999999997</v>
      </c>
      <c r="T107" s="24">
        <v>33.990819999999999</v>
      </c>
      <c r="U107" s="24">
        <v>33.135809999999999</v>
      </c>
      <c r="V107" s="24">
        <v>33.670740000000002</v>
      </c>
      <c r="W107" s="24" t="s">
        <v>450</v>
      </c>
      <c r="X107" s="27">
        <f t="shared" si="18"/>
        <v>0.1958239</v>
      </c>
      <c r="Y107" s="24">
        <f t="shared" si="19"/>
        <v>0.25256989999999996</v>
      </c>
      <c r="Z107" s="24">
        <f t="shared" si="20"/>
        <v>0.30458980000000002</v>
      </c>
      <c r="AA107" s="24">
        <f t="shared" si="21"/>
        <v>0.31611059999999996</v>
      </c>
      <c r="AB107" s="24">
        <f t="shared" si="22"/>
        <v>0.3273625</v>
      </c>
      <c r="AC107" s="24">
        <f t="shared" si="23"/>
        <v>0.34202489999999997</v>
      </c>
      <c r="AD107" s="24">
        <f t="shared" si="24"/>
        <v>0.33990819999999999</v>
      </c>
      <c r="AE107" s="24">
        <f t="shared" si="25"/>
        <v>0.33135809999999999</v>
      </c>
      <c r="AF107" s="24">
        <f t="shared" si="26"/>
        <v>0.33670740000000005</v>
      </c>
      <c r="AG107" s="28" t="str">
        <f t="shared" si="27"/>
        <v/>
      </c>
      <c r="AH107" s="28">
        <f t="shared" si="16"/>
        <v>0.30516169999999998</v>
      </c>
      <c r="AI107" s="29">
        <f t="shared" si="17"/>
        <v>1834621088.7818632</v>
      </c>
    </row>
    <row r="108" spans="1:35" ht="20.100000000000001" customHeight="1" x14ac:dyDescent="0.25">
      <c r="A108" s="36" t="s">
        <v>96</v>
      </c>
      <c r="B108" s="11" t="s">
        <v>186</v>
      </c>
      <c r="C108" s="20">
        <v>101550654720.88214</v>
      </c>
      <c r="D108" s="21">
        <v>114641097818.43771</v>
      </c>
      <c r="E108" s="21">
        <v>147395833333.33334</v>
      </c>
      <c r="F108" s="21">
        <v>105899930507.29674</v>
      </c>
      <c r="G108" s="21">
        <v>115419050942.07953</v>
      </c>
      <c r="H108" s="21">
        <v>154027536231.88403</v>
      </c>
      <c r="I108" s="21">
        <v>174070025008.93173</v>
      </c>
      <c r="J108" s="21">
        <v>174161495063.46967</v>
      </c>
      <c r="K108" s="21">
        <v>163612438510.18973</v>
      </c>
      <c r="L108" s="22">
        <v>112811565304.08774</v>
      </c>
      <c r="M108" s="23">
        <f t="shared" si="15"/>
        <v>136358962744.05923</v>
      </c>
      <c r="N108" s="24">
        <v>49.953290000000003</v>
      </c>
      <c r="O108" s="24">
        <v>59.578659999999999</v>
      </c>
      <c r="P108" s="24">
        <v>57.26464</v>
      </c>
      <c r="Q108" s="24">
        <v>79.119140000000002</v>
      </c>
      <c r="R108" s="24">
        <v>74.639390000000006</v>
      </c>
      <c r="S108" s="24">
        <v>60.806249999999999</v>
      </c>
      <c r="T108" s="24">
        <v>55.743380000000002</v>
      </c>
      <c r="U108" s="24">
        <v>59.751840000000001</v>
      </c>
      <c r="V108" s="24">
        <v>67.235209999999995</v>
      </c>
      <c r="W108" s="24">
        <v>99.673829999999995</v>
      </c>
      <c r="X108" s="27">
        <f t="shared" si="18"/>
        <v>0.4995329</v>
      </c>
      <c r="Y108" s="24">
        <f t="shared" si="19"/>
        <v>0.59578659999999994</v>
      </c>
      <c r="Z108" s="24">
        <f t="shared" si="20"/>
        <v>0.5726464</v>
      </c>
      <c r="AA108" s="24">
        <f t="shared" si="21"/>
        <v>0.79119139999999999</v>
      </c>
      <c r="AB108" s="24">
        <f t="shared" si="22"/>
        <v>0.74639390000000005</v>
      </c>
      <c r="AC108" s="24">
        <f t="shared" si="23"/>
        <v>0.60806249999999995</v>
      </c>
      <c r="AD108" s="24">
        <f t="shared" si="24"/>
        <v>0.55743379999999998</v>
      </c>
      <c r="AE108" s="24">
        <f t="shared" si="25"/>
        <v>0.59751840000000001</v>
      </c>
      <c r="AF108" s="24">
        <f t="shared" si="26"/>
        <v>0.6723520999999999</v>
      </c>
      <c r="AG108" s="28">
        <f t="shared" si="27"/>
        <v>0.99673829999999997</v>
      </c>
      <c r="AH108" s="28">
        <f t="shared" si="16"/>
        <v>0.66376563000000011</v>
      </c>
      <c r="AI108" s="29">
        <f t="shared" si="17"/>
        <v>90510392811.957016</v>
      </c>
    </row>
    <row r="109" spans="1:35" ht="20.100000000000001" customHeight="1" x14ac:dyDescent="0.25">
      <c r="A109" s="36" t="s">
        <v>328</v>
      </c>
      <c r="B109" s="11" t="s">
        <v>228</v>
      </c>
      <c r="C109" s="20">
        <v>2834168889.4201913</v>
      </c>
      <c r="D109" s="21">
        <v>3802566170.8154349</v>
      </c>
      <c r="E109" s="21">
        <v>5139957784.91084</v>
      </c>
      <c r="F109" s="21">
        <v>4690062255.1224699</v>
      </c>
      <c r="G109" s="21">
        <v>4794357795.0713921</v>
      </c>
      <c r="H109" s="21">
        <v>6197766118.5985575</v>
      </c>
      <c r="I109" s="21">
        <v>6605139933.4106312</v>
      </c>
      <c r="J109" s="21">
        <v>7335027591.9162807</v>
      </c>
      <c r="K109" s="21">
        <v>7468096566.7115841</v>
      </c>
      <c r="L109" s="22">
        <v>6571853849.0058479</v>
      </c>
      <c r="M109" s="23">
        <f t="shared" si="15"/>
        <v>5543899695.4983234</v>
      </c>
      <c r="N109" s="24">
        <v>10.557550000000001</v>
      </c>
      <c r="O109" s="24">
        <v>6.3510540000000004</v>
      </c>
      <c r="P109" s="24">
        <v>13.773849999999999</v>
      </c>
      <c r="Q109" s="24">
        <v>13.72828</v>
      </c>
      <c r="R109" s="24">
        <v>13.64448</v>
      </c>
      <c r="S109" s="24">
        <v>11.48827</v>
      </c>
      <c r="T109" s="24">
        <v>13.37111</v>
      </c>
      <c r="U109" s="24">
        <v>15.66249</v>
      </c>
      <c r="V109" s="24">
        <v>20.051960000000001</v>
      </c>
      <c r="W109" s="24">
        <v>22.468789999999998</v>
      </c>
      <c r="X109" s="27">
        <f t="shared" si="18"/>
        <v>0.1055755</v>
      </c>
      <c r="Y109" s="24">
        <f t="shared" si="19"/>
        <v>6.3510540000000004E-2</v>
      </c>
      <c r="Z109" s="24">
        <f t="shared" si="20"/>
        <v>0.13773849999999999</v>
      </c>
      <c r="AA109" s="24">
        <f t="shared" si="21"/>
        <v>0.13728280000000001</v>
      </c>
      <c r="AB109" s="24">
        <f t="shared" si="22"/>
        <v>0.1364448</v>
      </c>
      <c r="AC109" s="24">
        <f t="shared" si="23"/>
        <v>0.1148827</v>
      </c>
      <c r="AD109" s="24">
        <f t="shared" si="24"/>
        <v>0.1337111</v>
      </c>
      <c r="AE109" s="24">
        <f t="shared" si="25"/>
        <v>0.15662490000000001</v>
      </c>
      <c r="AF109" s="24">
        <f t="shared" si="26"/>
        <v>0.20051960000000002</v>
      </c>
      <c r="AG109" s="28">
        <f t="shared" si="27"/>
        <v>0.2246879</v>
      </c>
      <c r="AH109" s="28">
        <f t="shared" si="16"/>
        <v>0.14109783400000001</v>
      </c>
      <c r="AI109" s="29">
        <f t="shared" si="17"/>
        <v>782232238.94807303</v>
      </c>
    </row>
    <row r="110" spans="1:35" ht="20.100000000000001" customHeight="1" x14ac:dyDescent="0.25">
      <c r="A110" s="36" t="s">
        <v>11</v>
      </c>
      <c r="B110" s="11" t="s">
        <v>218</v>
      </c>
      <c r="C110" s="20">
        <v>3452882514.001658</v>
      </c>
      <c r="D110" s="21">
        <v>4222962987.5385919</v>
      </c>
      <c r="E110" s="21">
        <v>5443915120.5079479</v>
      </c>
      <c r="F110" s="21">
        <v>5832915387.0890837</v>
      </c>
      <c r="G110" s="21">
        <v>7181441139.8980589</v>
      </c>
      <c r="H110" s="21">
        <v>8283218733.6076775</v>
      </c>
      <c r="I110" s="21">
        <v>9359185244.2459698</v>
      </c>
      <c r="J110" s="21">
        <v>11192471435.442448</v>
      </c>
      <c r="K110" s="21">
        <v>11715619755.858408</v>
      </c>
      <c r="L110" s="22">
        <v>12327488340.734131</v>
      </c>
      <c r="M110" s="23">
        <f t="shared" si="15"/>
        <v>7901210065.8923979</v>
      </c>
      <c r="N110" s="24">
        <v>5.8738510000000002</v>
      </c>
      <c r="O110" s="24">
        <v>6.5432600000000001</v>
      </c>
      <c r="P110" s="24">
        <v>9.5662830000000003</v>
      </c>
      <c r="Q110" s="24">
        <v>17.241820000000001</v>
      </c>
      <c r="R110" s="24">
        <v>20.762989999999999</v>
      </c>
      <c r="S110" s="24" t="s">
        <v>450</v>
      </c>
      <c r="T110" s="24" t="s">
        <v>450</v>
      </c>
      <c r="U110" s="24" t="s">
        <v>450</v>
      </c>
      <c r="V110" s="24" t="s">
        <v>450</v>
      </c>
      <c r="W110" s="24" t="s">
        <v>450</v>
      </c>
      <c r="X110" s="27">
        <f t="shared" si="18"/>
        <v>5.8738510000000001E-2</v>
      </c>
      <c r="Y110" s="24">
        <f t="shared" si="19"/>
        <v>6.5432600000000007E-2</v>
      </c>
      <c r="Z110" s="24">
        <f t="shared" si="20"/>
        <v>9.5662830000000004E-2</v>
      </c>
      <c r="AA110" s="24">
        <f t="shared" si="21"/>
        <v>0.17241819999999999</v>
      </c>
      <c r="AB110" s="24">
        <f t="shared" si="22"/>
        <v>0.20762989999999998</v>
      </c>
      <c r="AC110" s="24" t="str">
        <f t="shared" si="23"/>
        <v/>
      </c>
      <c r="AD110" s="24" t="str">
        <f t="shared" si="24"/>
        <v/>
      </c>
      <c r="AE110" s="24" t="str">
        <f t="shared" si="25"/>
        <v/>
      </c>
      <c r="AF110" s="24" t="str">
        <f t="shared" si="26"/>
        <v/>
      </c>
      <c r="AG110" s="28" t="str">
        <f t="shared" si="27"/>
        <v/>
      </c>
      <c r="AH110" s="28">
        <f t="shared" si="16"/>
        <v>0.11997640800000001</v>
      </c>
      <c r="AI110" s="29">
        <f t="shared" si="17"/>
        <v>947958802.55921328</v>
      </c>
    </row>
    <row r="111" spans="1:35" ht="20.100000000000001" customHeight="1" x14ac:dyDescent="0.25">
      <c r="A111" s="36" t="s">
        <v>111</v>
      </c>
      <c r="B111" s="11" t="s">
        <v>102</v>
      </c>
      <c r="C111" s="20">
        <v>21410922999.749184</v>
      </c>
      <c r="D111" s="21">
        <v>30847189167.008617</v>
      </c>
      <c r="E111" s="21">
        <v>35542093261.219116</v>
      </c>
      <c r="F111" s="21">
        <v>26144610786.76675</v>
      </c>
      <c r="G111" s="21">
        <v>23743309485.956543</v>
      </c>
      <c r="H111" s="21">
        <v>28385281828.379139</v>
      </c>
      <c r="I111" s="21">
        <v>28023276371.579082</v>
      </c>
      <c r="J111" s="21">
        <v>30221574614.976097</v>
      </c>
      <c r="K111" s="21">
        <v>31286809075.228863</v>
      </c>
      <c r="L111" s="22">
        <v>27035266718.420761</v>
      </c>
      <c r="M111" s="23">
        <f t="shared" si="15"/>
        <v>28264033430.928413</v>
      </c>
      <c r="N111" s="24">
        <v>81.481639999999999</v>
      </c>
      <c r="O111" s="24">
        <v>82.681889999999996</v>
      </c>
      <c r="P111" s="24">
        <v>85.731579999999994</v>
      </c>
      <c r="Q111" s="24" t="s">
        <v>450</v>
      </c>
      <c r="R111" s="24">
        <v>135.96379999999999</v>
      </c>
      <c r="S111" s="24">
        <v>111.3732</v>
      </c>
      <c r="T111" s="24">
        <v>92.526880000000006</v>
      </c>
      <c r="U111" s="24">
        <v>82.804879999999997</v>
      </c>
      <c r="V111" s="24">
        <v>73.186499999999995</v>
      </c>
      <c r="W111" s="24" t="s">
        <v>450</v>
      </c>
      <c r="X111" s="27">
        <f t="shared" si="18"/>
        <v>0.8148164</v>
      </c>
      <c r="Y111" s="24">
        <f t="shared" si="19"/>
        <v>0.82681889999999991</v>
      </c>
      <c r="Z111" s="24">
        <f t="shared" si="20"/>
        <v>0.85731579999999996</v>
      </c>
      <c r="AA111" s="24" t="str">
        <f t="shared" si="21"/>
        <v/>
      </c>
      <c r="AB111" s="24">
        <f t="shared" si="22"/>
        <v>1.3596379999999999</v>
      </c>
      <c r="AC111" s="24">
        <f t="shared" si="23"/>
        <v>1.1137319999999999</v>
      </c>
      <c r="AD111" s="24">
        <f t="shared" si="24"/>
        <v>0.9252688</v>
      </c>
      <c r="AE111" s="24">
        <f t="shared" si="25"/>
        <v>0.82804879999999992</v>
      </c>
      <c r="AF111" s="24">
        <f t="shared" si="26"/>
        <v>0.73186499999999999</v>
      </c>
      <c r="AG111" s="28" t="str">
        <f t="shared" si="27"/>
        <v/>
      </c>
      <c r="AH111" s="28">
        <f t="shared" si="16"/>
        <v>0.93218796249999991</v>
      </c>
      <c r="AI111" s="29">
        <f t="shared" si="17"/>
        <v>26347391736.009041</v>
      </c>
    </row>
    <row r="112" spans="1:35" ht="20.100000000000001" customHeight="1" x14ac:dyDescent="0.25">
      <c r="A112" s="36" t="s">
        <v>23</v>
      </c>
      <c r="B112" s="11" t="s">
        <v>416</v>
      </c>
      <c r="C112" s="20">
        <v>21796351575.456055</v>
      </c>
      <c r="D112" s="21">
        <v>24577114427.860695</v>
      </c>
      <c r="E112" s="21">
        <v>28829850746.268658</v>
      </c>
      <c r="F112" s="21">
        <v>35139635157.545609</v>
      </c>
      <c r="G112" s="21">
        <v>38009950248.75621</v>
      </c>
      <c r="H112" s="21">
        <v>40078938640.132668</v>
      </c>
      <c r="I112" s="21">
        <v>43205095854.063011</v>
      </c>
      <c r="J112" s="21">
        <v>44352418120.437737</v>
      </c>
      <c r="K112" s="21">
        <v>45730945273.631836</v>
      </c>
      <c r="L112" s="22">
        <v>47102873631.84079</v>
      </c>
      <c r="M112" s="23">
        <f t="shared" si="15"/>
        <v>36882317367.599327</v>
      </c>
      <c r="N112" s="24">
        <v>72.55686</v>
      </c>
      <c r="O112" s="24">
        <v>74.860960000000006</v>
      </c>
      <c r="P112" s="24">
        <v>77.040049999999994</v>
      </c>
      <c r="Q112" s="24">
        <v>72.577650000000006</v>
      </c>
      <c r="R112" s="24">
        <v>83.470699999999994</v>
      </c>
      <c r="S112" s="24">
        <v>89.647000000000006</v>
      </c>
      <c r="T112" s="24">
        <v>91.645340000000004</v>
      </c>
      <c r="U112" s="24">
        <v>98.635530000000003</v>
      </c>
      <c r="V112" s="24">
        <v>103.3038</v>
      </c>
      <c r="W112" s="24">
        <v>106.6007</v>
      </c>
      <c r="X112" s="27">
        <f t="shared" si="18"/>
        <v>0.72556860000000001</v>
      </c>
      <c r="Y112" s="24">
        <f t="shared" si="19"/>
        <v>0.7486096000000001</v>
      </c>
      <c r="Z112" s="24">
        <f t="shared" si="20"/>
        <v>0.77040049999999993</v>
      </c>
      <c r="AA112" s="24">
        <f t="shared" si="21"/>
        <v>0.72577650000000005</v>
      </c>
      <c r="AB112" s="24">
        <f t="shared" si="22"/>
        <v>0.83470699999999998</v>
      </c>
      <c r="AC112" s="24">
        <f t="shared" si="23"/>
        <v>0.8964700000000001</v>
      </c>
      <c r="AD112" s="24">
        <f t="shared" si="24"/>
        <v>0.91645340000000008</v>
      </c>
      <c r="AE112" s="24">
        <f t="shared" si="25"/>
        <v>0.98635530000000005</v>
      </c>
      <c r="AF112" s="24">
        <f t="shared" si="26"/>
        <v>1.0330379999999999</v>
      </c>
      <c r="AG112" s="28">
        <f t="shared" si="27"/>
        <v>1.0660069999999999</v>
      </c>
      <c r="AH112" s="28">
        <f t="shared" si="16"/>
        <v>0.87033859000000002</v>
      </c>
      <c r="AI112" s="29">
        <f t="shared" si="17"/>
        <v>32100104093.648911</v>
      </c>
    </row>
    <row r="113" spans="1:35" ht="20.100000000000001" customHeight="1" x14ac:dyDescent="0.25">
      <c r="A113" s="36" t="s">
        <v>361</v>
      </c>
      <c r="B113" s="11" t="s">
        <v>339</v>
      </c>
      <c r="C113" s="20">
        <v>1428852972.0150633</v>
      </c>
      <c r="D113" s="21">
        <v>1597476793.3687229</v>
      </c>
      <c r="E113" s="21">
        <v>1630672202.5855806</v>
      </c>
      <c r="F113" s="21">
        <v>1711412960.1000745</v>
      </c>
      <c r="G113" s="21">
        <v>2187482926.2962356</v>
      </c>
      <c r="H113" s="21">
        <v>2523309140.4883556</v>
      </c>
      <c r="I113" s="21">
        <v>2384043848.9646769</v>
      </c>
      <c r="J113" s="21">
        <v>2218102350.05334</v>
      </c>
      <c r="K113" s="21">
        <v>2181300505.8649001</v>
      </c>
      <c r="L113" s="22" t="s">
        <v>450</v>
      </c>
      <c r="M113" s="23">
        <f t="shared" si="15"/>
        <v>1984739299.9707723</v>
      </c>
      <c r="N113" s="24">
        <v>9.2733299999999996</v>
      </c>
      <c r="O113" s="24">
        <v>10.521839999999999</v>
      </c>
      <c r="P113" s="24">
        <v>10.861230000000001</v>
      </c>
      <c r="Q113" s="24">
        <v>12.82438</v>
      </c>
      <c r="R113" s="24">
        <v>13.69858</v>
      </c>
      <c r="S113" s="24">
        <v>14.66545</v>
      </c>
      <c r="T113" s="24">
        <v>19.30292</v>
      </c>
      <c r="U113" s="24">
        <v>21.274339999999999</v>
      </c>
      <c r="V113" s="24">
        <v>21.63353</v>
      </c>
      <c r="W113" s="24" t="s">
        <v>450</v>
      </c>
      <c r="X113" s="27">
        <f t="shared" si="18"/>
        <v>9.2733299999999991E-2</v>
      </c>
      <c r="Y113" s="24">
        <f t="shared" si="19"/>
        <v>0.10521839999999999</v>
      </c>
      <c r="Z113" s="24">
        <f t="shared" si="20"/>
        <v>0.10861230000000001</v>
      </c>
      <c r="AA113" s="24">
        <f t="shared" si="21"/>
        <v>0.12824379999999999</v>
      </c>
      <c r="AB113" s="24">
        <f t="shared" si="22"/>
        <v>0.13698579999999999</v>
      </c>
      <c r="AC113" s="24">
        <f t="shared" si="23"/>
        <v>0.14665449999999999</v>
      </c>
      <c r="AD113" s="24">
        <f t="shared" si="24"/>
        <v>0.19302920000000001</v>
      </c>
      <c r="AE113" s="24">
        <f t="shared" si="25"/>
        <v>0.2127434</v>
      </c>
      <c r="AF113" s="24">
        <f t="shared" si="26"/>
        <v>0.21633530000000001</v>
      </c>
      <c r="AG113" s="28" t="str">
        <f t="shared" si="27"/>
        <v/>
      </c>
      <c r="AH113" s="28">
        <f t="shared" si="16"/>
        <v>0.14895066666666665</v>
      </c>
      <c r="AI113" s="29">
        <f t="shared" si="17"/>
        <v>295628241.89017981</v>
      </c>
    </row>
    <row r="114" spans="1:35" ht="20.100000000000001" customHeight="1" x14ac:dyDescent="0.25">
      <c r="A114" s="36" t="s">
        <v>216</v>
      </c>
      <c r="B114" s="11" t="s">
        <v>156</v>
      </c>
      <c r="C114" s="20">
        <v>604028900</v>
      </c>
      <c r="D114" s="21">
        <v>739027199.99999988</v>
      </c>
      <c r="E114" s="21">
        <v>850040499.99999988</v>
      </c>
      <c r="F114" s="21">
        <v>1155147400</v>
      </c>
      <c r="G114" s="21">
        <v>1292697100</v>
      </c>
      <c r="H114" s="21">
        <v>1545400000.0000002</v>
      </c>
      <c r="I114" s="21">
        <v>1735500000</v>
      </c>
      <c r="J114" s="21">
        <v>1946500000</v>
      </c>
      <c r="K114" s="21">
        <v>2013000000</v>
      </c>
      <c r="L114" s="22">
        <v>2053000000</v>
      </c>
      <c r="M114" s="23">
        <f t="shared" si="15"/>
        <v>1393434110</v>
      </c>
      <c r="N114" s="24">
        <v>8.7887970000000006</v>
      </c>
      <c r="O114" s="24">
        <v>9.944388</v>
      </c>
      <c r="P114" s="24">
        <v>12.36964</v>
      </c>
      <c r="Q114" s="24">
        <v>12.202730000000001</v>
      </c>
      <c r="R114" s="24">
        <v>14.816800000000001</v>
      </c>
      <c r="S114" s="24">
        <v>16.444990000000001</v>
      </c>
      <c r="T114" s="24">
        <v>16.001059999999999</v>
      </c>
      <c r="U114" s="24">
        <v>19.582139999999999</v>
      </c>
      <c r="V114" s="24">
        <v>18.476590000000002</v>
      </c>
      <c r="W114" s="24">
        <v>20.783560000000001</v>
      </c>
      <c r="X114" s="27">
        <f t="shared" si="18"/>
        <v>8.788797000000001E-2</v>
      </c>
      <c r="Y114" s="24">
        <f t="shared" si="19"/>
        <v>9.9443879999999998E-2</v>
      </c>
      <c r="Z114" s="24">
        <f t="shared" si="20"/>
        <v>0.1236964</v>
      </c>
      <c r="AA114" s="24">
        <f t="shared" si="21"/>
        <v>0.12202730000000001</v>
      </c>
      <c r="AB114" s="24">
        <f t="shared" si="22"/>
        <v>0.14816799999999999</v>
      </c>
      <c r="AC114" s="24">
        <f t="shared" si="23"/>
        <v>0.16444990000000001</v>
      </c>
      <c r="AD114" s="24">
        <f t="shared" si="24"/>
        <v>0.1600106</v>
      </c>
      <c r="AE114" s="24">
        <f t="shared" si="25"/>
        <v>0.19582139999999998</v>
      </c>
      <c r="AF114" s="24">
        <f t="shared" si="26"/>
        <v>0.18476590000000001</v>
      </c>
      <c r="AG114" s="28">
        <f t="shared" si="27"/>
        <v>0.20783560000000001</v>
      </c>
      <c r="AH114" s="28">
        <f t="shared" si="16"/>
        <v>0.14941069499999998</v>
      </c>
      <c r="AI114" s="29">
        <f t="shared" si="17"/>
        <v>208193958.81180641</v>
      </c>
    </row>
    <row r="115" spans="1:35" ht="20.100000000000001" customHeight="1" x14ac:dyDescent="0.25">
      <c r="A115" s="36" t="s">
        <v>367</v>
      </c>
      <c r="B115" s="11" t="s">
        <v>189</v>
      </c>
      <c r="C115" s="20">
        <v>54961936662.606575</v>
      </c>
      <c r="D115" s="21">
        <v>67516236337.715828</v>
      </c>
      <c r="E115" s="21">
        <v>87140405361.229156</v>
      </c>
      <c r="F115" s="21">
        <v>63028320702.034302</v>
      </c>
      <c r="G115" s="21">
        <v>74773444900.536789</v>
      </c>
      <c r="H115" s="21">
        <v>34699395523.607254</v>
      </c>
      <c r="I115" s="21">
        <v>81905365776.333511</v>
      </c>
      <c r="J115" s="21">
        <v>65504442871.746475</v>
      </c>
      <c r="K115" s="21">
        <v>41142722414.335106</v>
      </c>
      <c r="L115" s="22">
        <v>29152707344.714249</v>
      </c>
      <c r="M115" s="23">
        <f t="shared" si="15"/>
        <v>59982497789.485924</v>
      </c>
      <c r="N115" s="24">
        <v>6.5684649999999998</v>
      </c>
      <c r="O115" s="24">
        <v>6.2009949999999998</v>
      </c>
      <c r="P115" s="24">
        <v>7.262931</v>
      </c>
      <c r="Q115" s="24">
        <v>10.784879999999999</v>
      </c>
      <c r="R115" s="24">
        <v>9.3353249999999992</v>
      </c>
      <c r="S115" s="24">
        <v>19.686389999999999</v>
      </c>
      <c r="T115" s="24">
        <v>10.550319999999999</v>
      </c>
      <c r="U115" s="24">
        <v>15.801780000000001</v>
      </c>
      <c r="V115" s="24">
        <v>26.939450000000001</v>
      </c>
      <c r="W115" s="24">
        <v>35.734920000000002</v>
      </c>
      <c r="X115" s="27">
        <f t="shared" si="18"/>
        <v>6.5684649999999997E-2</v>
      </c>
      <c r="Y115" s="24">
        <f t="shared" si="19"/>
        <v>6.2009950000000001E-2</v>
      </c>
      <c r="Z115" s="24">
        <f t="shared" si="20"/>
        <v>7.2629310000000002E-2</v>
      </c>
      <c r="AA115" s="24">
        <f t="shared" si="21"/>
        <v>0.10784879999999999</v>
      </c>
      <c r="AB115" s="24">
        <f t="shared" si="22"/>
        <v>9.3353249999999999E-2</v>
      </c>
      <c r="AC115" s="24">
        <f t="shared" si="23"/>
        <v>0.19686389999999998</v>
      </c>
      <c r="AD115" s="24">
        <f t="shared" si="24"/>
        <v>0.10550319999999999</v>
      </c>
      <c r="AE115" s="24">
        <f t="shared" si="25"/>
        <v>0.15801780000000001</v>
      </c>
      <c r="AF115" s="24">
        <f t="shared" si="26"/>
        <v>0.26939449999999998</v>
      </c>
      <c r="AG115" s="28">
        <f t="shared" si="27"/>
        <v>0.35734920000000003</v>
      </c>
      <c r="AH115" s="28">
        <f t="shared" si="16"/>
        <v>0.14886545599999998</v>
      </c>
      <c r="AI115" s="29">
        <f t="shared" si="17"/>
        <v>8929321885.4508133</v>
      </c>
    </row>
    <row r="116" spans="1:35" ht="20.100000000000001" customHeight="1" x14ac:dyDescent="0.25">
      <c r="A116" s="36" t="s">
        <v>62</v>
      </c>
      <c r="B116" s="11" t="s">
        <v>22</v>
      </c>
      <c r="C116" s="20">
        <v>4000101033.3563762</v>
      </c>
      <c r="D116" s="21">
        <v>4601430548.885251</v>
      </c>
      <c r="E116" s="21">
        <v>5081479840.0871572</v>
      </c>
      <c r="F116" s="21">
        <v>4504376589.9239044</v>
      </c>
      <c r="G116" s="21">
        <v>5082338964.8730526</v>
      </c>
      <c r="H116" s="21">
        <v>5739705822.4816866</v>
      </c>
      <c r="I116" s="21">
        <v>5487773452.4401731</v>
      </c>
      <c r="J116" s="21" t="s">
        <v>450</v>
      </c>
      <c r="K116" s="21" t="s">
        <v>450</v>
      </c>
      <c r="L116" s="22" t="s">
        <v>450</v>
      </c>
      <c r="M116" s="23">
        <f t="shared" si="15"/>
        <v>4928172321.7210855</v>
      </c>
      <c r="N116" s="24" t="s">
        <v>450</v>
      </c>
      <c r="O116" s="24" t="s">
        <v>450</v>
      </c>
      <c r="P116" s="24" t="s">
        <v>450</v>
      </c>
      <c r="Q116" s="24" t="s">
        <v>450</v>
      </c>
      <c r="R116" s="24" t="s">
        <v>450</v>
      </c>
      <c r="S116" s="24" t="s">
        <v>450</v>
      </c>
      <c r="T116" s="24" t="s">
        <v>450</v>
      </c>
      <c r="U116" s="24" t="s">
        <v>450</v>
      </c>
      <c r="V116" s="24" t="s">
        <v>450</v>
      </c>
      <c r="W116" s="24" t="s">
        <v>450</v>
      </c>
      <c r="X116" s="27" t="str">
        <f t="shared" si="18"/>
        <v/>
      </c>
      <c r="Y116" s="24" t="str">
        <f t="shared" si="19"/>
        <v/>
      </c>
      <c r="Z116" s="24" t="str">
        <f t="shared" si="20"/>
        <v/>
      </c>
      <c r="AA116" s="24" t="str">
        <f t="shared" si="21"/>
        <v/>
      </c>
      <c r="AB116" s="24" t="str">
        <f t="shared" si="22"/>
        <v/>
      </c>
      <c r="AC116" s="24" t="str">
        <f t="shared" si="23"/>
        <v/>
      </c>
      <c r="AD116" s="24" t="str">
        <f t="shared" si="24"/>
        <v/>
      </c>
      <c r="AE116" s="24" t="str">
        <f t="shared" si="25"/>
        <v/>
      </c>
      <c r="AF116" s="24" t="str">
        <f t="shared" si="26"/>
        <v/>
      </c>
      <c r="AG116" s="28" t="str">
        <f t="shared" si="27"/>
        <v/>
      </c>
      <c r="AH116" s="28" t="str">
        <f t="shared" si="16"/>
        <v/>
      </c>
      <c r="AI116" s="29" t="str">
        <f t="shared" si="17"/>
        <v/>
      </c>
    </row>
    <row r="117" spans="1:35" ht="20.100000000000001" customHeight="1" x14ac:dyDescent="0.25">
      <c r="A117" s="36" t="s">
        <v>341</v>
      </c>
      <c r="B117" s="11" t="s">
        <v>393</v>
      </c>
      <c r="C117" s="20">
        <v>30216060233.404442</v>
      </c>
      <c r="D117" s="21">
        <v>39738180076.628349</v>
      </c>
      <c r="E117" s="21">
        <v>47850551148.836525</v>
      </c>
      <c r="F117" s="21">
        <v>37440673477.898254</v>
      </c>
      <c r="G117" s="21">
        <v>37132564255.4319</v>
      </c>
      <c r="H117" s="21">
        <v>43505562065.126633</v>
      </c>
      <c r="I117" s="21">
        <v>42852204396.451981</v>
      </c>
      <c r="J117" s="21">
        <v>46418255974.508766</v>
      </c>
      <c r="K117" s="21">
        <v>48353937110.256065</v>
      </c>
      <c r="L117" s="22">
        <v>41243983586.558723</v>
      </c>
      <c r="M117" s="23">
        <f t="shared" si="15"/>
        <v>41475197232.510162</v>
      </c>
      <c r="N117" s="24">
        <v>49.840879999999999</v>
      </c>
      <c r="O117" s="24">
        <v>59.028680000000001</v>
      </c>
      <c r="P117" s="24">
        <v>61.938789999999997</v>
      </c>
      <c r="Q117" s="24" t="s">
        <v>450</v>
      </c>
      <c r="R117" s="24">
        <v>16.982880000000002</v>
      </c>
      <c r="S117" s="24">
        <v>14.360989999999999</v>
      </c>
      <c r="T117" s="24">
        <v>13.503259999999999</v>
      </c>
      <c r="U117" s="24">
        <v>12.48617</v>
      </c>
      <c r="V117" s="24">
        <v>11.86553</v>
      </c>
      <c r="W117" s="24" t="s">
        <v>450</v>
      </c>
      <c r="X117" s="27">
        <f t="shared" si="18"/>
        <v>0.49840879999999999</v>
      </c>
      <c r="Y117" s="24">
        <f t="shared" si="19"/>
        <v>0.5902868</v>
      </c>
      <c r="Z117" s="24">
        <f t="shared" si="20"/>
        <v>0.61938789999999999</v>
      </c>
      <c r="AA117" s="24" t="str">
        <f t="shared" si="21"/>
        <v/>
      </c>
      <c r="AB117" s="24">
        <f t="shared" si="22"/>
        <v>0.1698288</v>
      </c>
      <c r="AC117" s="24">
        <f t="shared" si="23"/>
        <v>0.14360989999999998</v>
      </c>
      <c r="AD117" s="24">
        <f t="shared" si="24"/>
        <v>0.1350326</v>
      </c>
      <c r="AE117" s="24">
        <f t="shared" si="25"/>
        <v>0.12486169999999999</v>
      </c>
      <c r="AF117" s="24">
        <f t="shared" si="26"/>
        <v>0.11865529999999999</v>
      </c>
      <c r="AG117" s="28" t="str">
        <f t="shared" si="27"/>
        <v/>
      </c>
      <c r="AH117" s="28">
        <f t="shared" si="16"/>
        <v>0.30000897499999996</v>
      </c>
      <c r="AI117" s="29">
        <f t="shared" si="17"/>
        <v>12442931409.648209</v>
      </c>
    </row>
    <row r="118" spans="1:35" ht="20.100000000000001" customHeight="1" x14ac:dyDescent="0.25">
      <c r="A118" s="36" t="s">
        <v>180</v>
      </c>
      <c r="B118" s="11" t="s">
        <v>338</v>
      </c>
      <c r="C118" s="20">
        <v>41913561661.021202</v>
      </c>
      <c r="D118" s="21">
        <v>50323159047.358337</v>
      </c>
      <c r="E118" s="21">
        <v>55144865973.341148</v>
      </c>
      <c r="F118" s="21">
        <v>50386496248.958046</v>
      </c>
      <c r="G118" s="21">
        <v>52351655629.139076</v>
      </c>
      <c r="H118" s="21">
        <v>58697386711.148178</v>
      </c>
      <c r="I118" s="21">
        <v>55986712367.799324</v>
      </c>
      <c r="J118" s="21">
        <v>61794506555.505119</v>
      </c>
      <c r="K118" s="21">
        <v>64873963098.486794</v>
      </c>
      <c r="L118" s="22">
        <v>57793612066.097374</v>
      </c>
      <c r="M118" s="23">
        <f t="shared" si="15"/>
        <v>54926591935.88546</v>
      </c>
      <c r="N118" s="24">
        <v>76.436800000000005</v>
      </c>
      <c r="O118" s="24">
        <v>87.344049999999996</v>
      </c>
      <c r="P118" s="24">
        <v>107.5001</v>
      </c>
      <c r="Q118" s="24">
        <v>108.7206</v>
      </c>
      <c r="R118" s="24">
        <v>92.385930000000002</v>
      </c>
      <c r="S118" s="24">
        <v>88.355999999999995</v>
      </c>
      <c r="T118" s="24">
        <v>89.245679999999993</v>
      </c>
      <c r="U118" s="24">
        <v>91.415970000000002</v>
      </c>
      <c r="V118" s="24">
        <v>91.62227</v>
      </c>
      <c r="W118" s="24" t="s">
        <v>450</v>
      </c>
      <c r="X118" s="27">
        <f t="shared" si="18"/>
        <v>0.76436800000000005</v>
      </c>
      <c r="Y118" s="24">
        <f t="shared" si="19"/>
        <v>0.87344049999999995</v>
      </c>
      <c r="Z118" s="24">
        <f t="shared" si="20"/>
        <v>1.0750010000000001</v>
      </c>
      <c r="AA118" s="24">
        <f t="shared" si="21"/>
        <v>1.0872060000000001</v>
      </c>
      <c r="AB118" s="24">
        <f t="shared" si="22"/>
        <v>0.92385930000000005</v>
      </c>
      <c r="AC118" s="24">
        <f t="shared" si="23"/>
        <v>0.8835599999999999</v>
      </c>
      <c r="AD118" s="24">
        <f t="shared" si="24"/>
        <v>0.89245679999999994</v>
      </c>
      <c r="AE118" s="24">
        <f t="shared" si="25"/>
        <v>0.91415970000000002</v>
      </c>
      <c r="AF118" s="24">
        <f t="shared" si="26"/>
        <v>0.91622270000000006</v>
      </c>
      <c r="AG118" s="28" t="str">
        <f t="shared" si="27"/>
        <v/>
      </c>
      <c r="AH118" s="28">
        <f t="shared" si="16"/>
        <v>0.92558599999999991</v>
      </c>
      <c r="AI118" s="29">
        <f t="shared" si="17"/>
        <v>50839284523.568474</v>
      </c>
    </row>
    <row r="119" spans="1:35" ht="20.100000000000001" customHeight="1" x14ac:dyDescent="0.25">
      <c r="A119" s="36" t="s">
        <v>9</v>
      </c>
      <c r="B119" s="11" t="s">
        <v>274</v>
      </c>
      <c r="C119" s="20">
        <v>14789661809.183392</v>
      </c>
      <c r="D119" s="21">
        <v>18340472131.310749</v>
      </c>
      <c r="E119" s="21">
        <v>20917457388.311871</v>
      </c>
      <c r="F119" s="21">
        <v>21475520709.392181</v>
      </c>
      <c r="G119" s="21">
        <v>28123640998.725349</v>
      </c>
      <c r="H119" s="21">
        <v>36709847596.717468</v>
      </c>
      <c r="I119" s="21">
        <v>43028648668.944542</v>
      </c>
      <c r="J119" s="21">
        <v>51548871615.78611</v>
      </c>
      <c r="K119" s="21">
        <v>55522993326.739365</v>
      </c>
      <c r="L119" s="22">
        <v>46177532874.139008</v>
      </c>
      <c r="M119" s="23">
        <f t="shared" si="15"/>
        <v>33663464711.924999</v>
      </c>
      <c r="N119" s="24">
        <v>41.148879999999998</v>
      </c>
      <c r="O119" s="24">
        <v>47.56794</v>
      </c>
      <c r="P119" s="24">
        <v>53.561190000000003</v>
      </c>
      <c r="Q119" s="24">
        <v>57.760730000000002</v>
      </c>
      <c r="R119" s="24">
        <v>57.109859999999998</v>
      </c>
      <c r="S119" s="24">
        <v>56.337949999999999</v>
      </c>
      <c r="T119" s="24">
        <v>57.791040000000002</v>
      </c>
      <c r="U119" s="24">
        <v>62.527169999999998</v>
      </c>
      <c r="V119" s="24">
        <v>76.52225</v>
      </c>
      <c r="W119" s="24">
        <v>105.60809999999999</v>
      </c>
      <c r="X119" s="27">
        <f t="shared" si="18"/>
        <v>0.41148879999999999</v>
      </c>
      <c r="Y119" s="24">
        <f t="shared" si="19"/>
        <v>0.47567939999999997</v>
      </c>
      <c r="Z119" s="24">
        <f t="shared" si="20"/>
        <v>0.53561190000000003</v>
      </c>
      <c r="AA119" s="24">
        <f t="shared" si="21"/>
        <v>0.57760730000000005</v>
      </c>
      <c r="AB119" s="24">
        <f t="shared" si="22"/>
        <v>0.57109860000000001</v>
      </c>
      <c r="AC119" s="24">
        <f t="shared" si="23"/>
        <v>0.56337950000000003</v>
      </c>
      <c r="AD119" s="24">
        <f t="shared" si="24"/>
        <v>0.57791040000000005</v>
      </c>
      <c r="AE119" s="24">
        <f t="shared" si="25"/>
        <v>0.62527169999999999</v>
      </c>
      <c r="AF119" s="24">
        <f t="shared" si="26"/>
        <v>0.76522250000000003</v>
      </c>
      <c r="AG119" s="28">
        <f t="shared" si="27"/>
        <v>1.0560809999999998</v>
      </c>
      <c r="AH119" s="28">
        <f t="shared" si="16"/>
        <v>0.61593511000000001</v>
      </c>
      <c r="AI119" s="29">
        <f t="shared" si="17"/>
        <v>20734509840.320644</v>
      </c>
    </row>
    <row r="120" spans="1:35" ht="20.100000000000001" customHeight="1" x14ac:dyDescent="0.25">
      <c r="A120" s="36" t="s">
        <v>86</v>
      </c>
      <c r="B120" s="11" t="s">
        <v>131</v>
      </c>
      <c r="C120" s="20">
        <v>6861222331.9631653</v>
      </c>
      <c r="D120" s="21">
        <v>8336478142.0887203</v>
      </c>
      <c r="E120" s="21">
        <v>9909548410.8274403</v>
      </c>
      <c r="F120" s="21">
        <v>9401731495.7166119</v>
      </c>
      <c r="G120" s="21">
        <v>9407168702.4313011</v>
      </c>
      <c r="H120" s="21">
        <v>10494632699.385948</v>
      </c>
      <c r="I120" s="21">
        <v>9745251126.0109043</v>
      </c>
      <c r="J120" s="21">
        <v>10817712138.945108</v>
      </c>
      <c r="K120" s="21">
        <v>11318966946.687023</v>
      </c>
      <c r="L120" s="22">
        <v>10086021260.994417</v>
      </c>
      <c r="M120" s="23">
        <f t="shared" si="15"/>
        <v>9637873325.505064</v>
      </c>
      <c r="N120" s="24">
        <v>28.014279999999999</v>
      </c>
      <c r="O120" s="24">
        <v>34.961069999999999</v>
      </c>
      <c r="P120" s="24">
        <v>42.127310000000001</v>
      </c>
      <c r="Q120" s="24">
        <v>43.460329999999999</v>
      </c>
      <c r="R120" s="24">
        <v>44.224960000000003</v>
      </c>
      <c r="S120" s="24">
        <v>44.85228</v>
      </c>
      <c r="T120" s="24">
        <v>47.173969999999997</v>
      </c>
      <c r="U120" s="24">
        <v>46.663359999999997</v>
      </c>
      <c r="V120" s="24">
        <v>49.603540000000002</v>
      </c>
      <c r="W120" s="24">
        <v>50.861130000000003</v>
      </c>
      <c r="X120" s="27">
        <f t="shared" si="18"/>
        <v>0.28014279999999997</v>
      </c>
      <c r="Y120" s="24">
        <f t="shared" si="19"/>
        <v>0.3496107</v>
      </c>
      <c r="Z120" s="24">
        <f t="shared" si="20"/>
        <v>0.42127310000000001</v>
      </c>
      <c r="AA120" s="24">
        <f t="shared" si="21"/>
        <v>0.43460329999999997</v>
      </c>
      <c r="AB120" s="24">
        <f t="shared" si="22"/>
        <v>0.44224960000000002</v>
      </c>
      <c r="AC120" s="24">
        <f t="shared" si="23"/>
        <v>0.4485228</v>
      </c>
      <c r="AD120" s="24">
        <f t="shared" si="24"/>
        <v>0.47173969999999998</v>
      </c>
      <c r="AE120" s="24">
        <f t="shared" si="25"/>
        <v>0.46663359999999998</v>
      </c>
      <c r="AF120" s="24">
        <f t="shared" si="26"/>
        <v>0.49603540000000002</v>
      </c>
      <c r="AG120" s="28">
        <f t="shared" si="27"/>
        <v>0.50861129999999999</v>
      </c>
      <c r="AH120" s="28">
        <f t="shared" si="16"/>
        <v>0.43194223000000004</v>
      </c>
      <c r="AI120" s="29">
        <f t="shared" si="17"/>
        <v>4163004496.6761737</v>
      </c>
    </row>
    <row r="121" spans="1:35" ht="20.100000000000001" customHeight="1" x14ac:dyDescent="0.25">
      <c r="A121" s="36" t="s">
        <v>411</v>
      </c>
      <c r="B121" s="11" t="s">
        <v>108</v>
      </c>
      <c r="C121" s="20">
        <v>5515884348.5490398</v>
      </c>
      <c r="D121" s="21">
        <v>7342923489.0961609</v>
      </c>
      <c r="E121" s="21">
        <v>9413002920.9700832</v>
      </c>
      <c r="F121" s="21">
        <v>8550363974.7924271</v>
      </c>
      <c r="G121" s="21">
        <v>8729936135.744875</v>
      </c>
      <c r="H121" s="21">
        <v>9892702357.566906</v>
      </c>
      <c r="I121" s="21">
        <v>9919780071.2876415</v>
      </c>
      <c r="J121" s="21">
        <v>10613473832.738943</v>
      </c>
      <c r="K121" s="21">
        <v>11011062173.025749</v>
      </c>
      <c r="L121" s="22">
        <v>9980522718.4801197</v>
      </c>
      <c r="M121" s="23">
        <f t="shared" si="15"/>
        <v>9096965202.225193</v>
      </c>
      <c r="N121" s="24">
        <v>10.08173</v>
      </c>
      <c r="O121" s="24">
        <v>10.15827</v>
      </c>
      <c r="P121" s="24">
        <v>11.17076</v>
      </c>
      <c r="Q121" s="24">
        <v>11.515829999999999</v>
      </c>
      <c r="R121" s="24">
        <v>11.69482</v>
      </c>
      <c r="S121" s="24">
        <v>11.012029999999999</v>
      </c>
      <c r="T121" s="24">
        <v>11.015790000000001</v>
      </c>
      <c r="U121" s="24">
        <v>11.922650000000001</v>
      </c>
      <c r="V121" s="24">
        <v>12.4825</v>
      </c>
      <c r="W121" s="24">
        <v>13.01164</v>
      </c>
      <c r="X121" s="27">
        <f t="shared" si="18"/>
        <v>0.1008173</v>
      </c>
      <c r="Y121" s="24">
        <f t="shared" si="19"/>
        <v>0.1015827</v>
      </c>
      <c r="Z121" s="24">
        <f t="shared" si="20"/>
        <v>0.11170759999999999</v>
      </c>
      <c r="AA121" s="24">
        <f t="shared" si="21"/>
        <v>0.11515829999999999</v>
      </c>
      <c r="AB121" s="24">
        <f t="shared" si="22"/>
        <v>0.1169482</v>
      </c>
      <c r="AC121" s="24">
        <f t="shared" si="23"/>
        <v>0.11012029999999999</v>
      </c>
      <c r="AD121" s="24">
        <f t="shared" si="24"/>
        <v>0.1101579</v>
      </c>
      <c r="AE121" s="24">
        <f t="shared" si="25"/>
        <v>0.11922650000000001</v>
      </c>
      <c r="AF121" s="24">
        <f t="shared" si="26"/>
        <v>0.12482500000000001</v>
      </c>
      <c r="AG121" s="28">
        <f t="shared" si="27"/>
        <v>0.13011639999999999</v>
      </c>
      <c r="AH121" s="28">
        <f t="shared" si="16"/>
        <v>0.11406601999999999</v>
      </c>
      <c r="AI121" s="29">
        <f t="shared" si="17"/>
        <v>1037654614.6963228</v>
      </c>
    </row>
    <row r="122" spans="1:35" ht="20.100000000000001" customHeight="1" x14ac:dyDescent="0.25">
      <c r="A122" s="36" t="s">
        <v>375</v>
      </c>
      <c r="B122" s="11" t="s">
        <v>94</v>
      </c>
      <c r="C122" s="20">
        <v>3998020176.9339294</v>
      </c>
      <c r="D122" s="21">
        <v>4432937045.7989683</v>
      </c>
      <c r="E122" s="21">
        <v>5321012192.3361855</v>
      </c>
      <c r="F122" s="21">
        <v>6191127665.1963034</v>
      </c>
      <c r="G122" s="21">
        <v>6959655570.8909817</v>
      </c>
      <c r="H122" s="21">
        <v>8004000737.3071671</v>
      </c>
      <c r="I122" s="21">
        <v>6028487928.8335085</v>
      </c>
      <c r="J122" s="21">
        <v>5518880768.5795546</v>
      </c>
      <c r="K122" s="21">
        <v>6047813437.3180437</v>
      </c>
      <c r="L122" s="22">
        <v>6565382258.6015291</v>
      </c>
      <c r="M122" s="23">
        <f t="shared" si="15"/>
        <v>5906731778.1796179</v>
      </c>
      <c r="N122" s="24">
        <v>6.885669</v>
      </c>
      <c r="O122" s="24">
        <v>8.4842069999999996</v>
      </c>
      <c r="P122" s="24">
        <v>9.1134629999999994</v>
      </c>
      <c r="Q122" s="24">
        <v>10.874779999999999</v>
      </c>
      <c r="R122" s="24">
        <v>13.82962</v>
      </c>
      <c r="S122" s="24">
        <v>13.93239</v>
      </c>
      <c r="T122" s="24">
        <v>14.574260000000001</v>
      </c>
      <c r="U122" s="24">
        <v>12.45304</v>
      </c>
      <c r="V122" s="24">
        <v>11.403639999999999</v>
      </c>
      <c r="W122" s="24" t="s">
        <v>450</v>
      </c>
      <c r="X122" s="27">
        <f t="shared" si="18"/>
        <v>6.8856689999999998E-2</v>
      </c>
      <c r="Y122" s="24">
        <f t="shared" si="19"/>
        <v>8.4842069999999992E-2</v>
      </c>
      <c r="Z122" s="24">
        <f t="shared" si="20"/>
        <v>9.1134629999999994E-2</v>
      </c>
      <c r="AA122" s="24">
        <f t="shared" si="21"/>
        <v>0.10874779999999999</v>
      </c>
      <c r="AB122" s="24">
        <f t="shared" si="22"/>
        <v>0.13829620000000001</v>
      </c>
      <c r="AC122" s="24">
        <f t="shared" si="23"/>
        <v>0.1393239</v>
      </c>
      <c r="AD122" s="24">
        <f t="shared" si="24"/>
        <v>0.1457426</v>
      </c>
      <c r="AE122" s="24">
        <f t="shared" si="25"/>
        <v>0.1245304</v>
      </c>
      <c r="AF122" s="24">
        <f t="shared" si="26"/>
        <v>0.1140364</v>
      </c>
      <c r="AG122" s="28" t="str">
        <f t="shared" si="27"/>
        <v/>
      </c>
      <c r="AH122" s="28">
        <f t="shared" si="16"/>
        <v>0.1128345211111111</v>
      </c>
      <c r="AI122" s="29">
        <f t="shared" si="17"/>
        <v>666483251.52267885</v>
      </c>
    </row>
    <row r="123" spans="1:35" ht="20.100000000000001" customHeight="1" x14ac:dyDescent="0.25">
      <c r="A123" s="36" t="s">
        <v>213</v>
      </c>
      <c r="B123" s="11" t="s">
        <v>427</v>
      </c>
      <c r="C123" s="20">
        <v>162690965596.20523</v>
      </c>
      <c r="D123" s="21">
        <v>193547824063.29996</v>
      </c>
      <c r="E123" s="21">
        <v>230813597937.52625</v>
      </c>
      <c r="F123" s="21">
        <v>202257586267.55563</v>
      </c>
      <c r="G123" s="21">
        <v>255016919685.82162</v>
      </c>
      <c r="H123" s="21">
        <v>297951960784.31372</v>
      </c>
      <c r="I123" s="21">
        <v>314442825692.82568</v>
      </c>
      <c r="J123" s="21">
        <v>323342854422.54596</v>
      </c>
      <c r="K123" s="21">
        <v>338103822298.26758</v>
      </c>
      <c r="L123" s="22">
        <v>296217641787.22314</v>
      </c>
      <c r="M123" s="23">
        <f t="shared" si="15"/>
        <v>261438599853.5585</v>
      </c>
      <c r="N123" s="24">
        <v>103.664</v>
      </c>
      <c r="O123" s="24">
        <v>101.5801</v>
      </c>
      <c r="P123" s="24">
        <v>96.748379999999997</v>
      </c>
      <c r="Q123" s="24">
        <v>111.6069</v>
      </c>
      <c r="R123" s="24">
        <v>107.12260000000001</v>
      </c>
      <c r="S123" s="24">
        <v>108.4259</v>
      </c>
      <c r="T123" s="24">
        <v>114.1246</v>
      </c>
      <c r="U123" s="24">
        <v>119.8753</v>
      </c>
      <c r="V123" s="24">
        <v>120.5637</v>
      </c>
      <c r="W123" s="24">
        <v>125.24639999999999</v>
      </c>
      <c r="X123" s="27">
        <f t="shared" si="18"/>
        <v>1.03664</v>
      </c>
      <c r="Y123" s="24">
        <f t="shared" si="19"/>
        <v>1.015801</v>
      </c>
      <c r="Z123" s="24">
        <f t="shared" si="20"/>
        <v>0.9674838</v>
      </c>
      <c r="AA123" s="24">
        <f t="shared" si="21"/>
        <v>1.116069</v>
      </c>
      <c r="AB123" s="24">
        <f t="shared" si="22"/>
        <v>1.071226</v>
      </c>
      <c r="AC123" s="24">
        <f t="shared" si="23"/>
        <v>1.0842590000000001</v>
      </c>
      <c r="AD123" s="24">
        <f t="shared" si="24"/>
        <v>1.141246</v>
      </c>
      <c r="AE123" s="24">
        <f t="shared" si="25"/>
        <v>1.198753</v>
      </c>
      <c r="AF123" s="24">
        <f t="shared" si="26"/>
        <v>1.2056370000000001</v>
      </c>
      <c r="AG123" s="28">
        <f t="shared" si="27"/>
        <v>1.252464</v>
      </c>
      <c r="AH123" s="28">
        <f t="shared" si="16"/>
        <v>1.1089578799999997</v>
      </c>
      <c r="AI123" s="29">
        <f t="shared" si="17"/>
        <v>289924395443.77045</v>
      </c>
    </row>
    <row r="124" spans="1:35" ht="20.100000000000001" customHeight="1" x14ac:dyDescent="0.25">
      <c r="A124" s="36" t="s">
        <v>257</v>
      </c>
      <c r="B124" s="11" t="s">
        <v>54</v>
      </c>
      <c r="C124" s="20">
        <v>1474698125</v>
      </c>
      <c r="D124" s="21">
        <v>1745998937.5</v>
      </c>
      <c r="E124" s="21">
        <v>2117773601.5625002</v>
      </c>
      <c r="F124" s="21">
        <v>2166330187.4999995</v>
      </c>
      <c r="G124" s="21">
        <v>2323401757.8125</v>
      </c>
      <c r="H124" s="21">
        <v>2449576516.9154911</v>
      </c>
      <c r="I124" s="21">
        <v>2514041557.0239558</v>
      </c>
      <c r="J124" s="21">
        <v>2795200010.4121251</v>
      </c>
      <c r="K124" s="21">
        <v>3063899508.4653196</v>
      </c>
      <c r="L124" s="22">
        <v>3142812004.1909885</v>
      </c>
      <c r="M124" s="23">
        <f t="shared" si="15"/>
        <v>2379373220.638288</v>
      </c>
      <c r="N124" s="24">
        <v>45.542450000000002</v>
      </c>
      <c r="O124" s="24">
        <v>58.459490000000002</v>
      </c>
      <c r="P124" s="24">
        <v>61.929189999999998</v>
      </c>
      <c r="Q124" s="24">
        <v>58.223959999999998</v>
      </c>
      <c r="R124" s="24">
        <v>53.118609999999997</v>
      </c>
      <c r="S124" s="24">
        <v>48.053469999999997</v>
      </c>
      <c r="T124" s="24">
        <v>40.248660000000001</v>
      </c>
      <c r="U124" s="24">
        <v>36.796889999999998</v>
      </c>
      <c r="V124" s="24">
        <v>35.040390000000002</v>
      </c>
      <c r="W124" s="24">
        <v>38.446599999999997</v>
      </c>
      <c r="X124" s="27">
        <f t="shared" si="18"/>
        <v>0.45542450000000001</v>
      </c>
      <c r="Y124" s="24">
        <f t="shared" si="19"/>
        <v>0.58459490000000003</v>
      </c>
      <c r="Z124" s="24">
        <f t="shared" si="20"/>
        <v>0.61929190000000001</v>
      </c>
      <c r="AA124" s="24">
        <f t="shared" si="21"/>
        <v>0.58223959999999997</v>
      </c>
      <c r="AB124" s="24">
        <f t="shared" si="22"/>
        <v>0.53118609999999999</v>
      </c>
      <c r="AC124" s="24">
        <f t="shared" si="23"/>
        <v>0.48053469999999998</v>
      </c>
      <c r="AD124" s="24">
        <f t="shared" si="24"/>
        <v>0.40248660000000003</v>
      </c>
      <c r="AE124" s="24">
        <f t="shared" si="25"/>
        <v>0.36796889999999999</v>
      </c>
      <c r="AF124" s="24">
        <f t="shared" si="26"/>
        <v>0.35040390000000005</v>
      </c>
      <c r="AG124" s="28">
        <f t="shared" si="27"/>
        <v>0.38446599999999997</v>
      </c>
      <c r="AH124" s="28">
        <f t="shared" si="16"/>
        <v>0.47585970999999994</v>
      </c>
      <c r="AI124" s="29">
        <f t="shared" si="17"/>
        <v>1132247850.7547016</v>
      </c>
    </row>
    <row r="125" spans="1:35" ht="20.100000000000001" customHeight="1" x14ac:dyDescent="0.25">
      <c r="A125" s="36" t="s">
        <v>244</v>
      </c>
      <c r="B125" s="11" t="s">
        <v>17</v>
      </c>
      <c r="C125" s="20">
        <v>6899799785.844099</v>
      </c>
      <c r="D125" s="21">
        <v>8145694631.8835354</v>
      </c>
      <c r="E125" s="21">
        <v>9750822511.4798775</v>
      </c>
      <c r="F125" s="21">
        <v>10181021770.43256</v>
      </c>
      <c r="G125" s="21">
        <v>10678749467.469719</v>
      </c>
      <c r="H125" s="21">
        <v>12978107560.598228</v>
      </c>
      <c r="I125" s="21">
        <v>12442747897.222303</v>
      </c>
      <c r="J125" s="21">
        <v>13245777669.824305</v>
      </c>
      <c r="K125" s="21">
        <v>14388384092.559387</v>
      </c>
      <c r="L125" s="22">
        <v>13100263697.055149</v>
      </c>
      <c r="M125" s="23">
        <f t="shared" si="15"/>
        <v>11181136908.436916</v>
      </c>
      <c r="N125" s="24">
        <v>15.943860000000001</v>
      </c>
      <c r="O125" s="24">
        <v>15.83855</v>
      </c>
      <c r="P125" s="24">
        <v>15.372260000000001</v>
      </c>
      <c r="Q125" s="24">
        <v>15.40793</v>
      </c>
      <c r="R125" s="24">
        <v>15.9137</v>
      </c>
      <c r="S125" s="24">
        <v>17.13475</v>
      </c>
      <c r="T125" s="24">
        <v>17.303730000000002</v>
      </c>
      <c r="U125" s="24">
        <v>18.8291</v>
      </c>
      <c r="V125" s="24">
        <v>20.497730000000001</v>
      </c>
      <c r="W125" s="24">
        <v>22.553249999999998</v>
      </c>
      <c r="X125" s="27">
        <f t="shared" si="18"/>
        <v>0.15943860000000001</v>
      </c>
      <c r="Y125" s="24">
        <f t="shared" si="19"/>
        <v>0.15838549999999998</v>
      </c>
      <c r="Z125" s="24">
        <f t="shared" si="20"/>
        <v>0.15372260000000001</v>
      </c>
      <c r="AA125" s="24">
        <f t="shared" si="21"/>
        <v>0.1540793</v>
      </c>
      <c r="AB125" s="24">
        <f t="shared" si="22"/>
        <v>0.159137</v>
      </c>
      <c r="AC125" s="24">
        <f t="shared" si="23"/>
        <v>0.17134750000000001</v>
      </c>
      <c r="AD125" s="24">
        <f t="shared" si="24"/>
        <v>0.1730373</v>
      </c>
      <c r="AE125" s="24">
        <f t="shared" si="25"/>
        <v>0.18829100000000001</v>
      </c>
      <c r="AF125" s="24">
        <f t="shared" si="26"/>
        <v>0.2049773</v>
      </c>
      <c r="AG125" s="28">
        <f t="shared" si="27"/>
        <v>0.2255325</v>
      </c>
      <c r="AH125" s="28">
        <f t="shared" si="16"/>
        <v>0.17479485999999997</v>
      </c>
      <c r="AI125" s="29">
        <f t="shared" si="17"/>
        <v>1954405260.5510633</v>
      </c>
    </row>
    <row r="126" spans="1:35" ht="20.100000000000001" customHeight="1" x14ac:dyDescent="0.25">
      <c r="A126" s="36" t="s">
        <v>191</v>
      </c>
      <c r="B126" s="11" t="s">
        <v>65</v>
      </c>
      <c r="C126" s="20">
        <v>6365500031.8847914</v>
      </c>
      <c r="D126" s="21">
        <v>7466219568.5274839</v>
      </c>
      <c r="E126" s="21">
        <v>8554293727.0867443</v>
      </c>
      <c r="F126" s="21">
        <v>8099400960.9762745</v>
      </c>
      <c r="G126" s="21">
        <v>8163355021.1232729</v>
      </c>
      <c r="H126" s="21">
        <v>9302635890.1604652</v>
      </c>
      <c r="I126" s="21">
        <v>8882509103.8270512</v>
      </c>
      <c r="J126" s="21">
        <v>9642848650.1180992</v>
      </c>
      <c r="K126" s="21" t="s">
        <v>450</v>
      </c>
      <c r="L126" s="22" t="s">
        <v>450</v>
      </c>
      <c r="M126" s="23">
        <f t="shared" si="15"/>
        <v>8309595369.2130222</v>
      </c>
      <c r="N126" s="24">
        <v>264.0324</v>
      </c>
      <c r="O126" s="24">
        <v>268.05410000000001</v>
      </c>
      <c r="P126" s="24">
        <v>122.199</v>
      </c>
      <c r="Q126" s="24">
        <v>131.10679999999999</v>
      </c>
      <c r="R126" s="24">
        <v>128.03280000000001</v>
      </c>
      <c r="S126" s="24">
        <v>122.90170000000001</v>
      </c>
      <c r="T126" s="24">
        <v>117.5022</v>
      </c>
      <c r="U126" s="24">
        <v>111.7988</v>
      </c>
      <c r="V126" s="24" t="s">
        <v>450</v>
      </c>
      <c r="W126" s="24" t="s">
        <v>450</v>
      </c>
      <c r="X126" s="27">
        <f t="shared" si="18"/>
        <v>2.6403240000000001</v>
      </c>
      <c r="Y126" s="24">
        <f t="shared" si="19"/>
        <v>2.6805409999999998</v>
      </c>
      <c r="Z126" s="24">
        <f t="shared" si="20"/>
        <v>1.2219899999999999</v>
      </c>
      <c r="AA126" s="24">
        <f t="shared" si="21"/>
        <v>1.3110679999999999</v>
      </c>
      <c r="AB126" s="24">
        <f t="shared" si="22"/>
        <v>1.2803280000000001</v>
      </c>
      <c r="AC126" s="24">
        <f t="shared" si="23"/>
        <v>1.229017</v>
      </c>
      <c r="AD126" s="24">
        <f t="shared" si="24"/>
        <v>1.175022</v>
      </c>
      <c r="AE126" s="24">
        <f t="shared" si="25"/>
        <v>1.117988</v>
      </c>
      <c r="AF126" s="24" t="str">
        <f t="shared" si="26"/>
        <v/>
      </c>
      <c r="AG126" s="28" t="str">
        <f t="shared" si="27"/>
        <v/>
      </c>
      <c r="AH126" s="28">
        <f t="shared" si="16"/>
        <v>1.58203475</v>
      </c>
      <c r="AI126" s="29">
        <f t="shared" si="17"/>
        <v>13146068632.534082</v>
      </c>
    </row>
    <row r="127" spans="1:35" ht="20.100000000000001" customHeight="1" x14ac:dyDescent="0.25">
      <c r="A127" s="36" t="s">
        <v>57</v>
      </c>
      <c r="B127" s="11" t="s">
        <v>392</v>
      </c>
      <c r="C127" s="20">
        <v>143656582.76082</v>
      </c>
      <c r="D127" s="21">
        <v>150071644.83740601</v>
      </c>
      <c r="E127" s="21">
        <v>152793449.10891601</v>
      </c>
      <c r="F127" s="21">
        <v>152130186.03477299</v>
      </c>
      <c r="G127" s="21">
        <v>163803078.27887601</v>
      </c>
      <c r="H127" s="21">
        <v>172861423.41758001</v>
      </c>
      <c r="I127" s="21">
        <v>184439555.469872</v>
      </c>
      <c r="J127" s="21">
        <v>190180248.29337701</v>
      </c>
      <c r="K127" s="21">
        <v>186716625.753117</v>
      </c>
      <c r="L127" s="22" t="s">
        <v>450</v>
      </c>
      <c r="M127" s="23">
        <f t="shared" si="15"/>
        <v>166294754.88385969</v>
      </c>
      <c r="N127" s="24" t="s">
        <v>450</v>
      </c>
      <c r="O127" s="24" t="s">
        <v>450</v>
      </c>
      <c r="P127" s="24" t="s">
        <v>450</v>
      </c>
      <c r="Q127" s="24" t="s">
        <v>450</v>
      </c>
      <c r="R127" s="24" t="s">
        <v>450</v>
      </c>
      <c r="S127" s="24" t="s">
        <v>450</v>
      </c>
      <c r="T127" s="24" t="s">
        <v>450</v>
      </c>
      <c r="U127" s="24" t="s">
        <v>450</v>
      </c>
      <c r="V127" s="24" t="s">
        <v>450</v>
      </c>
      <c r="W127" s="24" t="s">
        <v>450</v>
      </c>
      <c r="X127" s="27" t="str">
        <f t="shared" si="18"/>
        <v/>
      </c>
      <c r="Y127" s="24" t="str">
        <f t="shared" si="19"/>
        <v/>
      </c>
      <c r="Z127" s="24" t="str">
        <f t="shared" si="20"/>
        <v/>
      </c>
      <c r="AA127" s="24" t="str">
        <f t="shared" si="21"/>
        <v/>
      </c>
      <c r="AB127" s="24" t="str">
        <f t="shared" si="22"/>
        <v/>
      </c>
      <c r="AC127" s="24" t="str">
        <f t="shared" si="23"/>
        <v/>
      </c>
      <c r="AD127" s="24" t="str">
        <f t="shared" si="24"/>
        <v/>
      </c>
      <c r="AE127" s="24" t="str">
        <f t="shared" si="25"/>
        <v/>
      </c>
      <c r="AF127" s="24" t="str">
        <f t="shared" si="26"/>
        <v/>
      </c>
      <c r="AG127" s="28" t="str">
        <f t="shared" si="27"/>
        <v/>
      </c>
      <c r="AH127" s="28" t="str">
        <f t="shared" si="16"/>
        <v/>
      </c>
      <c r="AI127" s="29" t="str">
        <f t="shared" si="17"/>
        <v/>
      </c>
    </row>
    <row r="128" spans="1:35" ht="20.100000000000001" customHeight="1" x14ac:dyDescent="0.25">
      <c r="A128" s="36" t="s">
        <v>258</v>
      </c>
      <c r="B128" s="11" t="s">
        <v>7</v>
      </c>
      <c r="C128" s="20">
        <v>3040716679.0766935</v>
      </c>
      <c r="D128" s="21">
        <v>3356757497.1208005</v>
      </c>
      <c r="E128" s="21">
        <v>4031047704.3986378</v>
      </c>
      <c r="F128" s="21">
        <v>3662281667.9466305</v>
      </c>
      <c r="G128" s="21">
        <v>4337791530.8788357</v>
      </c>
      <c r="H128" s="21">
        <v>5166340390.5255365</v>
      </c>
      <c r="I128" s="21">
        <v>5231255478.3898592</v>
      </c>
      <c r="J128" s="21">
        <v>5645739651.5363836</v>
      </c>
      <c r="K128" s="21">
        <v>5442297174.1112118</v>
      </c>
      <c r="L128" s="22" t="s">
        <v>450</v>
      </c>
      <c r="M128" s="23">
        <f t="shared" si="15"/>
        <v>4434914197.1093988</v>
      </c>
      <c r="N128" s="24">
        <v>18.842310000000001</v>
      </c>
      <c r="O128" s="24">
        <v>21.10361</v>
      </c>
      <c r="P128" s="24">
        <v>24.809259999999998</v>
      </c>
      <c r="Q128" s="24">
        <v>25.71809</v>
      </c>
      <c r="R128" s="24">
        <v>23.714839999999999</v>
      </c>
      <c r="S128" s="24">
        <v>21.726890000000001</v>
      </c>
      <c r="T128" s="24">
        <v>23.106179999999998</v>
      </c>
      <c r="U128" s="24" t="s">
        <v>450</v>
      </c>
      <c r="V128" s="24" t="s">
        <v>450</v>
      </c>
      <c r="W128" s="24" t="s">
        <v>450</v>
      </c>
      <c r="X128" s="27">
        <f t="shared" si="18"/>
        <v>0.18842310000000001</v>
      </c>
      <c r="Y128" s="24">
        <f t="shared" si="19"/>
        <v>0.2110361</v>
      </c>
      <c r="Z128" s="24">
        <f t="shared" si="20"/>
        <v>0.2480926</v>
      </c>
      <c r="AA128" s="24">
        <f t="shared" si="21"/>
        <v>0.25718089999999999</v>
      </c>
      <c r="AB128" s="24">
        <f t="shared" si="22"/>
        <v>0.23714839999999998</v>
      </c>
      <c r="AC128" s="24">
        <f t="shared" si="23"/>
        <v>0.21726890000000001</v>
      </c>
      <c r="AD128" s="24">
        <f t="shared" si="24"/>
        <v>0.23106179999999998</v>
      </c>
      <c r="AE128" s="24" t="str">
        <f t="shared" si="25"/>
        <v/>
      </c>
      <c r="AF128" s="24" t="str">
        <f t="shared" si="26"/>
        <v/>
      </c>
      <c r="AG128" s="28" t="str">
        <f t="shared" si="27"/>
        <v/>
      </c>
      <c r="AH128" s="28">
        <f t="shared" si="16"/>
        <v>0.22717311428571429</v>
      </c>
      <c r="AI128" s="29">
        <f t="shared" si="17"/>
        <v>1007493269.7472703</v>
      </c>
    </row>
    <row r="129" spans="1:35" ht="20.100000000000001" customHeight="1" x14ac:dyDescent="0.25">
      <c r="A129" s="36" t="s">
        <v>407</v>
      </c>
      <c r="B129" s="11" t="s">
        <v>241</v>
      </c>
      <c r="C129" s="20">
        <v>6731529167.6259375</v>
      </c>
      <c r="D129" s="21">
        <v>7792052679.8174601</v>
      </c>
      <c r="E129" s="21">
        <v>9641089804.8698196</v>
      </c>
      <c r="F129" s="21">
        <v>8834661042.9351864</v>
      </c>
      <c r="G129" s="21">
        <v>9718233910.6820335</v>
      </c>
      <c r="H129" s="21">
        <v>11252386260.712046</v>
      </c>
      <c r="I129" s="21">
        <v>11445657237.936773</v>
      </c>
      <c r="J129" s="21">
        <v>11931866299.256712</v>
      </c>
      <c r="K129" s="21">
        <v>12612959479.583038</v>
      </c>
      <c r="L129" s="22">
        <v>11510952257.343105</v>
      </c>
      <c r="M129" s="23">
        <f t="shared" si="15"/>
        <v>10147138814.076212</v>
      </c>
      <c r="N129" s="24">
        <v>71.721230000000006</v>
      </c>
      <c r="O129" s="24">
        <v>75.043880000000001</v>
      </c>
      <c r="P129" s="24">
        <v>84.76146</v>
      </c>
      <c r="Q129" s="24">
        <v>82.743470000000002</v>
      </c>
      <c r="R129" s="24">
        <v>87.862110000000001</v>
      </c>
      <c r="S129" s="24">
        <v>91.416619999999995</v>
      </c>
      <c r="T129" s="24">
        <v>100.77370000000001</v>
      </c>
      <c r="U129" s="24">
        <v>108.0686</v>
      </c>
      <c r="V129" s="24">
        <v>100.2625</v>
      </c>
      <c r="W129" s="24">
        <v>104.3335</v>
      </c>
      <c r="X129" s="27">
        <f t="shared" si="18"/>
        <v>0.71721230000000002</v>
      </c>
      <c r="Y129" s="24">
        <f t="shared" si="19"/>
        <v>0.75043879999999996</v>
      </c>
      <c r="Z129" s="24">
        <f t="shared" si="20"/>
        <v>0.8476146</v>
      </c>
      <c r="AA129" s="24">
        <f t="shared" si="21"/>
        <v>0.82743469999999997</v>
      </c>
      <c r="AB129" s="24">
        <f t="shared" si="22"/>
        <v>0.87862110000000004</v>
      </c>
      <c r="AC129" s="24">
        <f t="shared" si="23"/>
        <v>0.91416619999999993</v>
      </c>
      <c r="AD129" s="24">
        <f t="shared" si="24"/>
        <v>1.0077370000000001</v>
      </c>
      <c r="AE129" s="24">
        <f t="shared" si="25"/>
        <v>1.080686</v>
      </c>
      <c r="AF129" s="24">
        <f t="shared" si="26"/>
        <v>1.0026250000000001</v>
      </c>
      <c r="AG129" s="28">
        <f t="shared" si="27"/>
        <v>1.0433349999999999</v>
      </c>
      <c r="AH129" s="28">
        <f t="shared" si="16"/>
        <v>0.9069870699999999</v>
      </c>
      <c r="AI129" s="29">
        <f t="shared" si="17"/>
        <v>9203323701.862257</v>
      </c>
    </row>
    <row r="130" spans="1:35" ht="20.100000000000001" customHeight="1" x14ac:dyDescent="0.25">
      <c r="A130" s="36" t="s">
        <v>408</v>
      </c>
      <c r="B130" s="11" t="s">
        <v>384</v>
      </c>
      <c r="C130" s="20">
        <v>965281191371.84375</v>
      </c>
      <c r="D130" s="21">
        <v>1043471321169.0853</v>
      </c>
      <c r="E130" s="21">
        <v>1101275278668.7874</v>
      </c>
      <c r="F130" s="21">
        <v>894948748436.74841</v>
      </c>
      <c r="G130" s="21">
        <v>1051128603513.7703</v>
      </c>
      <c r="H130" s="21">
        <v>1171187519660.6377</v>
      </c>
      <c r="I130" s="21">
        <v>1186598324461.8247</v>
      </c>
      <c r="J130" s="21">
        <v>1261832901816.4736</v>
      </c>
      <c r="K130" s="21">
        <v>1297845522512.6951</v>
      </c>
      <c r="L130" s="22">
        <v>1144331343172.4539</v>
      </c>
      <c r="M130" s="23">
        <f t="shared" si="15"/>
        <v>1111790075478.4319</v>
      </c>
      <c r="N130" s="24">
        <v>19.397320000000001</v>
      </c>
      <c r="O130" s="24">
        <v>21.592880000000001</v>
      </c>
      <c r="P130" s="24">
        <v>20.83672</v>
      </c>
      <c r="Q130" s="24">
        <v>22.77074</v>
      </c>
      <c r="R130" s="24">
        <v>24.315190000000001</v>
      </c>
      <c r="S130" s="24">
        <v>25.710750000000001</v>
      </c>
      <c r="T130" s="24">
        <v>27.524940000000001</v>
      </c>
      <c r="U130" s="24">
        <v>30.58175</v>
      </c>
      <c r="V130" s="24">
        <v>30.956759999999999</v>
      </c>
      <c r="W130" s="24">
        <v>33.951360000000001</v>
      </c>
      <c r="X130" s="27">
        <f t="shared" si="18"/>
        <v>0.19397320000000001</v>
      </c>
      <c r="Y130" s="24">
        <f t="shared" si="19"/>
        <v>0.2159288</v>
      </c>
      <c r="Z130" s="24">
        <f t="shared" si="20"/>
        <v>0.2083672</v>
      </c>
      <c r="AA130" s="24">
        <f t="shared" si="21"/>
        <v>0.2277074</v>
      </c>
      <c r="AB130" s="24">
        <f t="shared" si="22"/>
        <v>0.2431519</v>
      </c>
      <c r="AC130" s="24">
        <f t="shared" si="23"/>
        <v>0.25710749999999999</v>
      </c>
      <c r="AD130" s="24">
        <f t="shared" si="24"/>
        <v>0.27524940000000003</v>
      </c>
      <c r="AE130" s="24">
        <f t="shared" si="25"/>
        <v>0.30581750000000002</v>
      </c>
      <c r="AF130" s="24">
        <f t="shared" si="26"/>
        <v>0.3095676</v>
      </c>
      <c r="AG130" s="28">
        <f t="shared" si="27"/>
        <v>0.33951360000000003</v>
      </c>
      <c r="AH130" s="28">
        <f t="shared" si="16"/>
        <v>0.25763841000000004</v>
      </c>
      <c r="AI130" s="29">
        <f t="shared" si="17"/>
        <v>286439827300.04321</v>
      </c>
    </row>
    <row r="131" spans="1:35" ht="20.100000000000001" customHeight="1" x14ac:dyDescent="0.25">
      <c r="A131" s="36" t="s">
        <v>219</v>
      </c>
      <c r="B131" s="11" t="s">
        <v>426</v>
      </c>
      <c r="C131" s="20">
        <v>252991200</v>
      </c>
      <c r="D131" s="21">
        <v>255890800</v>
      </c>
      <c r="E131" s="21">
        <v>261339600</v>
      </c>
      <c r="F131" s="21">
        <v>277510900</v>
      </c>
      <c r="G131" s="21">
        <v>294117200</v>
      </c>
      <c r="H131" s="21">
        <v>310287500</v>
      </c>
      <c r="I131" s="21">
        <v>325835160.290555</v>
      </c>
      <c r="J131" s="21">
        <v>315725616.95894903</v>
      </c>
      <c r="K131" s="21">
        <v>318071978.57574701</v>
      </c>
      <c r="L131" s="22" t="s">
        <v>450</v>
      </c>
      <c r="M131" s="23">
        <f t="shared" si="15"/>
        <v>290196661.75836122</v>
      </c>
      <c r="N131" s="24" t="s">
        <v>450</v>
      </c>
      <c r="O131" s="24" t="s">
        <v>450</v>
      </c>
      <c r="P131" s="24" t="s">
        <v>450</v>
      </c>
      <c r="Q131" s="24" t="s">
        <v>450</v>
      </c>
      <c r="R131" s="24" t="s">
        <v>450</v>
      </c>
      <c r="S131" s="24" t="s">
        <v>450</v>
      </c>
      <c r="T131" s="24" t="s">
        <v>450</v>
      </c>
      <c r="U131" s="24" t="s">
        <v>450</v>
      </c>
      <c r="V131" s="24" t="s">
        <v>450</v>
      </c>
      <c r="W131" s="24" t="s">
        <v>450</v>
      </c>
      <c r="X131" s="27" t="str">
        <f t="shared" si="18"/>
        <v/>
      </c>
      <c r="Y131" s="24" t="str">
        <f t="shared" si="19"/>
        <v/>
      </c>
      <c r="Z131" s="24" t="str">
        <f t="shared" si="20"/>
        <v/>
      </c>
      <c r="AA131" s="24" t="str">
        <f t="shared" si="21"/>
        <v/>
      </c>
      <c r="AB131" s="24" t="str">
        <f t="shared" si="22"/>
        <v/>
      </c>
      <c r="AC131" s="24" t="str">
        <f t="shared" si="23"/>
        <v/>
      </c>
      <c r="AD131" s="24" t="str">
        <f t="shared" si="24"/>
        <v/>
      </c>
      <c r="AE131" s="24" t="str">
        <f t="shared" si="25"/>
        <v/>
      </c>
      <c r="AF131" s="24" t="str">
        <f t="shared" si="26"/>
        <v/>
      </c>
      <c r="AG131" s="28" t="str">
        <f t="shared" si="27"/>
        <v/>
      </c>
      <c r="AH131" s="28" t="str">
        <f t="shared" si="16"/>
        <v/>
      </c>
      <c r="AI131" s="29" t="str">
        <f t="shared" si="17"/>
        <v/>
      </c>
    </row>
    <row r="132" spans="1:35" ht="20.100000000000001" customHeight="1" x14ac:dyDescent="0.25">
      <c r="A132" s="36" t="s">
        <v>139</v>
      </c>
      <c r="B132" s="11" t="s">
        <v>417</v>
      </c>
      <c r="C132" s="20">
        <v>3408272498.1151609</v>
      </c>
      <c r="D132" s="21">
        <v>4401154128.1229658</v>
      </c>
      <c r="E132" s="21">
        <v>6054806100.8468046</v>
      </c>
      <c r="F132" s="21">
        <v>5439422031.3962708</v>
      </c>
      <c r="G132" s="21">
        <v>5811604051.96737</v>
      </c>
      <c r="H132" s="21">
        <v>7015206498.2195482</v>
      </c>
      <c r="I132" s="21">
        <v>7284686576.2835016</v>
      </c>
      <c r="J132" s="21">
        <v>7985349731.4647093</v>
      </c>
      <c r="K132" s="21">
        <v>7983271110.6044626</v>
      </c>
      <c r="L132" s="22">
        <v>6551161404.0935698</v>
      </c>
      <c r="M132" s="23">
        <f t="shared" ref="M132:M186" si="28">IF(SUM(C132:L132)=0,"",(SUM(C132:L132))/(COUNT(C132:L132)))</f>
        <v>6193493413.1114359</v>
      </c>
      <c r="N132" s="24">
        <v>27.484950000000001</v>
      </c>
      <c r="O132" s="24">
        <v>36.855559999999997</v>
      </c>
      <c r="P132" s="24">
        <v>36.455869999999997</v>
      </c>
      <c r="Q132" s="24">
        <v>36.002789999999997</v>
      </c>
      <c r="R132" s="24">
        <v>35.401710000000001</v>
      </c>
      <c r="S132" s="24">
        <v>35.896819999999998</v>
      </c>
      <c r="T132" s="24">
        <v>40.292819999999999</v>
      </c>
      <c r="U132" s="24">
        <v>42.498429999999999</v>
      </c>
      <c r="V132" s="24">
        <v>36.985140000000001</v>
      </c>
      <c r="W132" s="24">
        <v>34.79401</v>
      </c>
      <c r="X132" s="27">
        <f t="shared" si="18"/>
        <v>0.27484950000000002</v>
      </c>
      <c r="Y132" s="24">
        <f t="shared" si="19"/>
        <v>0.36855559999999998</v>
      </c>
      <c r="Z132" s="24">
        <f t="shared" si="20"/>
        <v>0.36455869999999996</v>
      </c>
      <c r="AA132" s="24">
        <f t="shared" si="21"/>
        <v>0.36002789999999996</v>
      </c>
      <c r="AB132" s="24">
        <f t="shared" si="22"/>
        <v>0.35401710000000003</v>
      </c>
      <c r="AC132" s="24">
        <f t="shared" si="23"/>
        <v>0.35896819999999996</v>
      </c>
      <c r="AD132" s="24">
        <f t="shared" si="24"/>
        <v>0.40292820000000001</v>
      </c>
      <c r="AE132" s="24">
        <f t="shared" si="25"/>
        <v>0.42498429999999998</v>
      </c>
      <c r="AF132" s="24">
        <f t="shared" si="26"/>
        <v>0.3698514</v>
      </c>
      <c r="AG132" s="28">
        <f t="shared" si="27"/>
        <v>0.34794009999999997</v>
      </c>
      <c r="AH132" s="28">
        <f t="shared" ref="AH132:AH186" si="29">IF(SUM(X132:AG132)=0,"",(SUM(X132:AG132))/(COUNT(X132:AG132)))</f>
        <v>0.36266809999999994</v>
      </c>
      <c r="AI132" s="29">
        <f t="shared" si="17"/>
        <v>2246182488.4956393</v>
      </c>
    </row>
    <row r="133" spans="1:35" ht="20.100000000000001" customHeight="1" x14ac:dyDescent="0.25">
      <c r="A133" s="36" t="s">
        <v>251</v>
      </c>
      <c r="B133" s="11" t="s">
        <v>385</v>
      </c>
      <c r="C133" s="20">
        <v>4663488363.0976982</v>
      </c>
      <c r="D133" s="21">
        <v>5974371695.9504538</v>
      </c>
      <c r="E133" s="21">
        <v>6919241412.0936451</v>
      </c>
      <c r="F133" s="21">
        <v>5557245122.3157635</v>
      </c>
      <c r="G133" s="21">
        <v>5350674803.338583</v>
      </c>
      <c r="H133" s="21">
        <v>6074884388.5893745</v>
      </c>
      <c r="I133" s="21" t="s">
        <v>450</v>
      </c>
      <c r="J133" s="21" t="s">
        <v>450</v>
      </c>
      <c r="K133" s="21" t="s">
        <v>450</v>
      </c>
      <c r="L133" s="22" t="s">
        <v>450</v>
      </c>
      <c r="M133" s="23">
        <f t="shared" si="28"/>
        <v>5756650964.2309217</v>
      </c>
      <c r="N133" s="24" t="s">
        <v>450</v>
      </c>
      <c r="O133" s="24" t="s">
        <v>450</v>
      </c>
      <c r="P133" s="24" t="s">
        <v>450</v>
      </c>
      <c r="Q133" s="24" t="s">
        <v>450</v>
      </c>
      <c r="R133" s="24" t="s">
        <v>450</v>
      </c>
      <c r="S133" s="24" t="s">
        <v>450</v>
      </c>
      <c r="T133" s="24" t="s">
        <v>450</v>
      </c>
      <c r="U133" s="24" t="s">
        <v>450</v>
      </c>
      <c r="V133" s="24" t="s">
        <v>450</v>
      </c>
      <c r="W133" s="24" t="s">
        <v>450</v>
      </c>
      <c r="X133" s="27" t="str">
        <f t="shared" si="18"/>
        <v/>
      </c>
      <c r="Y133" s="24" t="str">
        <f t="shared" si="19"/>
        <v/>
      </c>
      <c r="Z133" s="24" t="str">
        <f t="shared" si="20"/>
        <v/>
      </c>
      <c r="AA133" s="24" t="str">
        <f t="shared" si="21"/>
        <v/>
      </c>
      <c r="AB133" s="24" t="str">
        <f t="shared" si="22"/>
        <v/>
      </c>
      <c r="AC133" s="24" t="str">
        <f t="shared" si="23"/>
        <v/>
      </c>
      <c r="AD133" s="24" t="str">
        <f t="shared" si="24"/>
        <v/>
      </c>
      <c r="AE133" s="24" t="str">
        <f t="shared" si="25"/>
        <v/>
      </c>
      <c r="AF133" s="24" t="str">
        <f t="shared" si="26"/>
        <v/>
      </c>
      <c r="AG133" s="28" t="str">
        <f t="shared" si="27"/>
        <v/>
      </c>
      <c r="AH133" s="28" t="str">
        <f t="shared" si="29"/>
        <v/>
      </c>
      <c r="AI133" s="29" t="str">
        <f t="shared" si="17"/>
        <v/>
      </c>
    </row>
    <row r="134" spans="1:35" ht="20.100000000000001" customHeight="1" x14ac:dyDescent="0.25">
      <c r="A134" s="36" t="s">
        <v>101</v>
      </c>
      <c r="B134" s="11" t="s">
        <v>266</v>
      </c>
      <c r="C134" s="20">
        <v>3414055662.5709968</v>
      </c>
      <c r="D134" s="21">
        <v>4234999702.7065086</v>
      </c>
      <c r="E134" s="21">
        <v>5623216609.6346264</v>
      </c>
      <c r="F134" s="21">
        <v>4583850367.8897209</v>
      </c>
      <c r="G134" s="21">
        <v>7189482029.6824846</v>
      </c>
      <c r="H134" s="21">
        <v>10409797336.186127</v>
      </c>
      <c r="I134" s="21">
        <v>12292770631.19669</v>
      </c>
      <c r="J134" s="21">
        <v>12582122604.176838</v>
      </c>
      <c r="K134" s="21">
        <v>12226514714.534708</v>
      </c>
      <c r="L134" s="22">
        <v>11757940908.627743</v>
      </c>
      <c r="M134" s="23">
        <f t="shared" si="28"/>
        <v>8431475056.720645</v>
      </c>
      <c r="N134" s="24">
        <v>30.119029999999999</v>
      </c>
      <c r="O134" s="24">
        <v>41.57649</v>
      </c>
      <c r="P134" s="24">
        <v>39.902009999999997</v>
      </c>
      <c r="Q134" s="24">
        <v>40.299729999999997</v>
      </c>
      <c r="R134" s="24">
        <v>34.155619999999999</v>
      </c>
      <c r="S134" s="24">
        <v>43.459530000000001</v>
      </c>
      <c r="T134" s="24">
        <v>43.71716</v>
      </c>
      <c r="U134" s="24">
        <v>61.582650000000001</v>
      </c>
      <c r="V134" s="24">
        <v>59.671860000000002</v>
      </c>
      <c r="W134" s="24">
        <v>54.754159999999999</v>
      </c>
      <c r="X134" s="27">
        <f t="shared" si="18"/>
        <v>0.30119029999999997</v>
      </c>
      <c r="Y134" s="24">
        <f t="shared" si="19"/>
        <v>0.41576489999999999</v>
      </c>
      <c r="Z134" s="24">
        <f t="shared" si="20"/>
        <v>0.39902009999999999</v>
      </c>
      <c r="AA134" s="24">
        <f t="shared" si="21"/>
        <v>0.40299729999999995</v>
      </c>
      <c r="AB134" s="24">
        <f t="shared" si="22"/>
        <v>0.34155619999999998</v>
      </c>
      <c r="AC134" s="24">
        <f t="shared" si="23"/>
        <v>0.43459530000000002</v>
      </c>
      <c r="AD134" s="24">
        <f t="shared" si="24"/>
        <v>0.43717159999999999</v>
      </c>
      <c r="AE134" s="24">
        <f t="shared" si="25"/>
        <v>0.61582650000000005</v>
      </c>
      <c r="AF134" s="24">
        <f t="shared" si="26"/>
        <v>0.59671859999999999</v>
      </c>
      <c r="AG134" s="28">
        <f t="shared" si="27"/>
        <v>0.54754159999999996</v>
      </c>
      <c r="AH134" s="28">
        <f t="shared" si="29"/>
        <v>0.44923823999999996</v>
      </c>
      <c r="AI134" s="29">
        <f t="shared" si="17"/>
        <v>3787741015.0850825</v>
      </c>
    </row>
    <row r="135" spans="1:35" ht="20.100000000000001" customHeight="1" x14ac:dyDescent="0.25">
      <c r="A135" s="36" t="s">
        <v>43</v>
      </c>
      <c r="B135" s="11" t="s">
        <v>316</v>
      </c>
      <c r="C135" s="20">
        <v>2696020574.5828629</v>
      </c>
      <c r="D135" s="21">
        <v>3668857103.7503419</v>
      </c>
      <c r="E135" s="21">
        <v>4519731946.682291</v>
      </c>
      <c r="F135" s="21">
        <v>4141382328.4245625</v>
      </c>
      <c r="G135" s="21">
        <v>4139192052.9801326</v>
      </c>
      <c r="H135" s="21">
        <v>4538199888.7962179</v>
      </c>
      <c r="I135" s="21">
        <v>4087725812.6686368</v>
      </c>
      <c r="J135" s="21">
        <v>4464497583.5147905</v>
      </c>
      <c r="K135" s="21">
        <v>4587741791.1063938</v>
      </c>
      <c r="L135" s="22">
        <v>3992640233.1701899</v>
      </c>
      <c r="M135" s="23">
        <f t="shared" si="28"/>
        <v>4083598931.5676413</v>
      </c>
      <c r="N135" s="24" t="s">
        <v>450</v>
      </c>
      <c r="O135" s="24" t="s">
        <v>450</v>
      </c>
      <c r="P135" s="24" t="s">
        <v>450</v>
      </c>
      <c r="Q135" s="24" t="s">
        <v>450</v>
      </c>
      <c r="R135" s="24" t="s">
        <v>450</v>
      </c>
      <c r="S135" s="24" t="s">
        <v>450</v>
      </c>
      <c r="T135" s="24" t="s">
        <v>450</v>
      </c>
      <c r="U135" s="24" t="s">
        <v>450</v>
      </c>
      <c r="V135" s="24" t="s">
        <v>450</v>
      </c>
      <c r="W135" s="24" t="s">
        <v>450</v>
      </c>
      <c r="X135" s="27" t="str">
        <f t="shared" si="18"/>
        <v/>
      </c>
      <c r="Y135" s="24" t="str">
        <f t="shared" si="19"/>
        <v/>
      </c>
      <c r="Z135" s="24" t="str">
        <f t="shared" si="20"/>
        <v/>
      </c>
      <c r="AA135" s="24" t="str">
        <f t="shared" si="21"/>
        <v/>
      </c>
      <c r="AB135" s="24" t="str">
        <f t="shared" si="22"/>
        <v/>
      </c>
      <c r="AC135" s="24" t="str">
        <f t="shared" si="23"/>
        <v/>
      </c>
      <c r="AD135" s="24" t="str">
        <f t="shared" si="24"/>
        <v/>
      </c>
      <c r="AE135" s="24" t="str">
        <f t="shared" si="25"/>
        <v/>
      </c>
      <c r="AF135" s="24" t="str">
        <f t="shared" si="26"/>
        <v/>
      </c>
      <c r="AG135" s="28" t="str">
        <f t="shared" si="27"/>
        <v/>
      </c>
      <c r="AH135" s="28" t="str">
        <f t="shared" si="29"/>
        <v/>
      </c>
      <c r="AI135" s="29" t="str">
        <f t="shared" si="17"/>
        <v/>
      </c>
    </row>
    <row r="136" spans="1:35" ht="20.100000000000001" customHeight="1" x14ac:dyDescent="0.25">
      <c r="A136" s="36" t="s">
        <v>414</v>
      </c>
      <c r="B136" s="11" t="s">
        <v>38</v>
      </c>
      <c r="C136" s="20">
        <v>68640825480.922279</v>
      </c>
      <c r="D136" s="21">
        <v>79041539006.139923</v>
      </c>
      <c r="E136" s="21">
        <v>92507257783.569672</v>
      </c>
      <c r="F136" s="21">
        <v>92897320375.817596</v>
      </c>
      <c r="G136" s="21">
        <v>93216746661.597672</v>
      </c>
      <c r="H136" s="21">
        <v>101370474295.10872</v>
      </c>
      <c r="I136" s="21">
        <v>98266306615.363235</v>
      </c>
      <c r="J136" s="21">
        <v>107235262625.66177</v>
      </c>
      <c r="K136" s="21">
        <v>110009040838.41881</v>
      </c>
      <c r="L136" s="22">
        <v>100359546357.6498</v>
      </c>
      <c r="M136" s="23">
        <f t="shared" si="28"/>
        <v>94354432004.024933</v>
      </c>
      <c r="N136" s="24">
        <v>46.49474</v>
      </c>
      <c r="O136" s="24">
        <v>55.554319999999997</v>
      </c>
      <c r="P136" s="24">
        <v>60.693950000000001</v>
      </c>
      <c r="Q136" s="24">
        <v>63.298479999999998</v>
      </c>
      <c r="R136" s="24">
        <v>66.862949999999998</v>
      </c>
      <c r="S136" s="24">
        <v>70.452060000000003</v>
      </c>
      <c r="T136" s="24">
        <v>71.638030000000001</v>
      </c>
      <c r="U136" s="24">
        <v>67.944590000000005</v>
      </c>
      <c r="V136" s="24">
        <v>68.652969999999996</v>
      </c>
      <c r="W136" s="24">
        <v>64.875169999999997</v>
      </c>
      <c r="X136" s="27">
        <f t="shared" si="18"/>
        <v>0.46494740000000001</v>
      </c>
      <c r="Y136" s="24">
        <f t="shared" si="19"/>
        <v>0.55554320000000001</v>
      </c>
      <c r="Z136" s="24">
        <f t="shared" si="20"/>
        <v>0.60693949999999997</v>
      </c>
      <c r="AA136" s="24">
        <f t="shared" si="21"/>
        <v>0.63298480000000001</v>
      </c>
      <c r="AB136" s="24">
        <f t="shared" si="22"/>
        <v>0.66862949999999999</v>
      </c>
      <c r="AC136" s="24">
        <f t="shared" si="23"/>
        <v>0.70452060000000005</v>
      </c>
      <c r="AD136" s="24">
        <f t="shared" si="24"/>
        <v>0.71638029999999997</v>
      </c>
      <c r="AE136" s="24">
        <f t="shared" si="25"/>
        <v>0.67944590000000005</v>
      </c>
      <c r="AF136" s="24">
        <f t="shared" si="26"/>
        <v>0.68652969999999991</v>
      </c>
      <c r="AG136" s="28">
        <f t="shared" si="27"/>
        <v>0.64875169999999993</v>
      </c>
      <c r="AH136" s="28">
        <f t="shared" si="29"/>
        <v>0.63646726000000009</v>
      </c>
      <c r="AI136" s="29">
        <f t="shared" ref="AI136:AI190" si="30">IF(AH136="","",AH136*M136)</f>
        <v>60053506806.458069</v>
      </c>
    </row>
    <row r="137" spans="1:35" ht="20.100000000000001" customHeight="1" x14ac:dyDescent="0.25">
      <c r="A137" s="36" t="s">
        <v>122</v>
      </c>
      <c r="B137" s="11" t="s">
        <v>326</v>
      </c>
      <c r="C137" s="20">
        <v>8312078525.085824</v>
      </c>
      <c r="D137" s="21">
        <v>9366742309.4933109</v>
      </c>
      <c r="E137" s="21">
        <v>11494837053.40609</v>
      </c>
      <c r="F137" s="21">
        <v>10911698208.101519</v>
      </c>
      <c r="G137" s="21">
        <v>10154238250.181831</v>
      </c>
      <c r="H137" s="21">
        <v>13131168011.806961</v>
      </c>
      <c r="I137" s="21">
        <v>14534278446.308725</v>
      </c>
      <c r="J137" s="21">
        <v>16018848990.669046</v>
      </c>
      <c r="K137" s="21">
        <v>16945889409.843491</v>
      </c>
      <c r="L137" s="22">
        <v>14688606237.729002</v>
      </c>
      <c r="M137" s="23">
        <f t="shared" si="28"/>
        <v>12555838544.262581</v>
      </c>
      <c r="N137" s="24">
        <v>11.318849999999999</v>
      </c>
      <c r="O137" s="24">
        <v>11.59104</v>
      </c>
      <c r="P137" s="24">
        <v>15.750159999999999</v>
      </c>
      <c r="Q137" s="24">
        <v>21.973939999999999</v>
      </c>
      <c r="R137" s="24">
        <v>24.330549999999999</v>
      </c>
      <c r="S137" s="24">
        <v>23.290500000000002</v>
      </c>
      <c r="T137" s="24">
        <v>24.52223</v>
      </c>
      <c r="U137" s="24">
        <v>28.194369999999999</v>
      </c>
      <c r="V137" s="24">
        <v>32.027889999999999</v>
      </c>
      <c r="W137" s="24">
        <v>35.370849999999997</v>
      </c>
      <c r="X137" s="27">
        <f t="shared" si="18"/>
        <v>0.1131885</v>
      </c>
      <c r="Y137" s="24">
        <f t="shared" si="19"/>
        <v>0.1159104</v>
      </c>
      <c r="Z137" s="24">
        <f t="shared" si="20"/>
        <v>0.15750159999999999</v>
      </c>
      <c r="AA137" s="24">
        <f t="shared" si="21"/>
        <v>0.2197394</v>
      </c>
      <c r="AB137" s="24">
        <f t="shared" si="22"/>
        <v>0.24330549999999998</v>
      </c>
      <c r="AC137" s="24">
        <f t="shared" si="23"/>
        <v>0.23290500000000003</v>
      </c>
      <c r="AD137" s="24">
        <f t="shared" si="24"/>
        <v>0.2452223</v>
      </c>
      <c r="AE137" s="24">
        <f t="shared" si="25"/>
        <v>0.28194370000000002</v>
      </c>
      <c r="AF137" s="24">
        <f t="shared" si="26"/>
        <v>0.32027889999999998</v>
      </c>
      <c r="AG137" s="28">
        <f t="shared" si="27"/>
        <v>0.35370849999999998</v>
      </c>
      <c r="AH137" s="28">
        <f t="shared" si="29"/>
        <v>0.22837038000000001</v>
      </c>
      <c r="AI137" s="29">
        <f t="shared" si="30"/>
        <v>2867381619.5718927</v>
      </c>
    </row>
    <row r="138" spans="1:35" ht="20.100000000000001" customHeight="1" x14ac:dyDescent="0.25">
      <c r="A138" s="36" t="s">
        <v>390</v>
      </c>
      <c r="B138" s="11" t="s">
        <v>114</v>
      </c>
      <c r="C138" s="20">
        <v>7978734401.5358496</v>
      </c>
      <c r="D138" s="21">
        <v>8740865600.2498093</v>
      </c>
      <c r="E138" s="21">
        <v>8486721916.912797</v>
      </c>
      <c r="F138" s="21">
        <v>8876191120.7618885</v>
      </c>
      <c r="G138" s="21">
        <v>11282192605.037428</v>
      </c>
      <c r="H138" s="21">
        <v>12409629835.699825</v>
      </c>
      <c r="I138" s="21">
        <v>13016152023.594397</v>
      </c>
      <c r="J138" s="21">
        <v>12720433346.029768</v>
      </c>
      <c r="K138" s="21">
        <v>12838336840.224737</v>
      </c>
      <c r="L138" s="22">
        <v>11546088223.211796</v>
      </c>
      <c r="M138" s="23">
        <f t="shared" si="28"/>
        <v>10789534591.325829</v>
      </c>
      <c r="N138" s="24">
        <v>48.539340000000003</v>
      </c>
      <c r="O138" s="24">
        <v>48.322600000000001</v>
      </c>
      <c r="P138" s="24">
        <v>47.492699999999999</v>
      </c>
      <c r="Q138" s="24">
        <v>48.648800000000001</v>
      </c>
      <c r="R138" s="24">
        <v>49.140099999999997</v>
      </c>
      <c r="S138" s="24">
        <v>49.320180000000001</v>
      </c>
      <c r="T138" s="24">
        <v>48.632550000000002</v>
      </c>
      <c r="U138" s="24">
        <v>48.435000000000002</v>
      </c>
      <c r="V138" s="24">
        <v>49.724930000000001</v>
      </c>
      <c r="W138" s="24">
        <v>53.533079999999998</v>
      </c>
      <c r="X138" s="27">
        <f t="shared" si="18"/>
        <v>0.48539340000000003</v>
      </c>
      <c r="Y138" s="24">
        <f t="shared" si="19"/>
        <v>0.48322599999999999</v>
      </c>
      <c r="Z138" s="24">
        <f t="shared" si="20"/>
        <v>0.47492699999999999</v>
      </c>
      <c r="AA138" s="24">
        <f t="shared" si="21"/>
        <v>0.48648800000000003</v>
      </c>
      <c r="AB138" s="24">
        <f t="shared" si="22"/>
        <v>0.49140099999999998</v>
      </c>
      <c r="AC138" s="24">
        <f t="shared" si="23"/>
        <v>0.49320180000000002</v>
      </c>
      <c r="AD138" s="24">
        <f t="shared" si="24"/>
        <v>0.48632550000000002</v>
      </c>
      <c r="AE138" s="24">
        <f t="shared" si="25"/>
        <v>0.48435</v>
      </c>
      <c r="AF138" s="24">
        <f t="shared" si="26"/>
        <v>0.49724930000000001</v>
      </c>
      <c r="AG138" s="28">
        <f t="shared" si="27"/>
        <v>0.5353308</v>
      </c>
      <c r="AH138" s="28">
        <f t="shared" si="29"/>
        <v>0.49178928</v>
      </c>
      <c r="AI138" s="29">
        <f t="shared" si="30"/>
        <v>5306177448.2032232</v>
      </c>
    </row>
    <row r="139" spans="1:35" ht="20.100000000000001" customHeight="1" x14ac:dyDescent="0.25">
      <c r="A139" s="36" t="s">
        <v>24</v>
      </c>
      <c r="B139" s="11" t="s">
        <v>51</v>
      </c>
      <c r="C139" s="20">
        <v>9043715355.8880978</v>
      </c>
      <c r="D139" s="21">
        <v>10325618017.378969</v>
      </c>
      <c r="E139" s="21">
        <v>12545438605.395878</v>
      </c>
      <c r="F139" s="21">
        <v>12854985464.076431</v>
      </c>
      <c r="G139" s="21">
        <v>16002656434.474615</v>
      </c>
      <c r="H139" s="21">
        <v>18913574370.76004</v>
      </c>
      <c r="I139" s="21">
        <v>18851513891.065998</v>
      </c>
      <c r="J139" s="21">
        <v>19271168018.48201</v>
      </c>
      <c r="K139" s="21">
        <v>19769642122.583298</v>
      </c>
      <c r="L139" s="22">
        <v>20880545907.426445</v>
      </c>
      <c r="M139" s="23">
        <f t="shared" si="28"/>
        <v>15845885818.75318</v>
      </c>
      <c r="N139" s="24">
        <v>33.151389999999999</v>
      </c>
      <c r="O139" s="24">
        <v>37.281509999999997</v>
      </c>
      <c r="P139" s="24">
        <v>51.652650000000001</v>
      </c>
      <c r="Q139" s="24">
        <v>59.178449999999998</v>
      </c>
      <c r="R139" s="24">
        <v>54.58999</v>
      </c>
      <c r="S139" s="24">
        <v>52.954500000000003</v>
      </c>
      <c r="T139" s="24">
        <v>56.129219999999997</v>
      </c>
      <c r="U139" s="24">
        <v>58.03257</v>
      </c>
      <c r="V139" s="24">
        <v>62.627499999999998</v>
      </c>
      <c r="W139" s="24">
        <v>64.916619999999995</v>
      </c>
      <c r="X139" s="27">
        <f t="shared" si="18"/>
        <v>0.33151389999999997</v>
      </c>
      <c r="Y139" s="24">
        <f t="shared" si="19"/>
        <v>0.37281509999999995</v>
      </c>
      <c r="Z139" s="24">
        <f t="shared" si="20"/>
        <v>0.5165265</v>
      </c>
      <c r="AA139" s="24">
        <f t="shared" si="21"/>
        <v>0.59178449999999994</v>
      </c>
      <c r="AB139" s="24">
        <f t="shared" si="22"/>
        <v>0.54589989999999999</v>
      </c>
      <c r="AC139" s="24">
        <f t="shared" si="23"/>
        <v>0.52954500000000004</v>
      </c>
      <c r="AD139" s="24">
        <f t="shared" si="24"/>
        <v>0.56129220000000002</v>
      </c>
      <c r="AE139" s="24">
        <f t="shared" si="25"/>
        <v>0.58032569999999994</v>
      </c>
      <c r="AF139" s="24">
        <f t="shared" si="26"/>
        <v>0.62627500000000003</v>
      </c>
      <c r="AG139" s="28">
        <f t="shared" si="27"/>
        <v>0.64916619999999992</v>
      </c>
      <c r="AH139" s="28">
        <f t="shared" si="29"/>
        <v>0.53051439999999994</v>
      </c>
      <c r="AI139" s="29">
        <f t="shared" si="30"/>
        <v>8406470607.604351</v>
      </c>
    </row>
    <row r="140" spans="1:35" ht="20.100000000000001" customHeight="1" x14ac:dyDescent="0.25">
      <c r="A140" s="36" t="s">
        <v>8</v>
      </c>
      <c r="B140" s="11" t="s">
        <v>374</v>
      </c>
      <c r="C140" s="20">
        <v>726649102998.36902</v>
      </c>
      <c r="D140" s="21">
        <v>839419655078.01807</v>
      </c>
      <c r="E140" s="21">
        <v>936228211513.10974</v>
      </c>
      <c r="F140" s="21">
        <v>857932759099.74988</v>
      </c>
      <c r="G140" s="21">
        <v>836439735099.33777</v>
      </c>
      <c r="H140" s="21">
        <v>893701695857.65906</v>
      </c>
      <c r="I140" s="21">
        <v>828946812396.78809</v>
      </c>
      <c r="J140" s="21">
        <v>864169242952.92542</v>
      </c>
      <c r="K140" s="21">
        <v>879319321494.63855</v>
      </c>
      <c r="L140" s="22">
        <v>752547410446.93359</v>
      </c>
      <c r="M140" s="23">
        <f t="shared" si="28"/>
        <v>841535394693.75305</v>
      </c>
      <c r="N140" s="24">
        <v>114.56310000000001</v>
      </c>
      <c r="O140" s="24">
        <v>114.4627</v>
      </c>
      <c r="P140" s="24">
        <v>112.31140000000001</v>
      </c>
      <c r="Q140" s="24">
        <v>118.619</v>
      </c>
      <c r="R140" s="24">
        <v>115.0547</v>
      </c>
      <c r="S140" s="24">
        <v>115.87860000000001</v>
      </c>
      <c r="T140" s="24">
        <v>118.2064</v>
      </c>
      <c r="U140" s="24">
        <v>115.5291</v>
      </c>
      <c r="V140" s="24">
        <v>116.5253</v>
      </c>
      <c r="W140" s="24" t="s">
        <v>450</v>
      </c>
      <c r="X140" s="27">
        <f t="shared" si="18"/>
        <v>1.1456310000000001</v>
      </c>
      <c r="Y140" s="24">
        <f t="shared" si="19"/>
        <v>1.1446270000000001</v>
      </c>
      <c r="Z140" s="24">
        <f t="shared" si="20"/>
        <v>1.1231140000000002</v>
      </c>
      <c r="AA140" s="24">
        <f t="shared" si="21"/>
        <v>1.1861900000000001</v>
      </c>
      <c r="AB140" s="24">
        <f t="shared" si="22"/>
        <v>1.150547</v>
      </c>
      <c r="AC140" s="24">
        <f t="shared" si="23"/>
        <v>1.1587860000000001</v>
      </c>
      <c r="AD140" s="24">
        <f t="shared" si="24"/>
        <v>1.182064</v>
      </c>
      <c r="AE140" s="24">
        <f t="shared" si="25"/>
        <v>1.1552910000000001</v>
      </c>
      <c r="AF140" s="24">
        <f t="shared" si="26"/>
        <v>1.1652530000000001</v>
      </c>
      <c r="AG140" s="28" t="str">
        <f t="shared" si="27"/>
        <v/>
      </c>
      <c r="AH140" s="28">
        <f t="shared" si="29"/>
        <v>1.1568336666666665</v>
      </c>
      <c r="AI140" s="29">
        <f t="shared" si="30"/>
        <v>973516476273.35474</v>
      </c>
    </row>
    <row r="141" spans="1:35" ht="20.100000000000001" customHeight="1" x14ac:dyDescent="0.25">
      <c r="A141" s="36" t="s">
        <v>103</v>
      </c>
      <c r="B141" s="11" t="s">
        <v>26</v>
      </c>
      <c r="C141" s="20">
        <v>111606899682.25148</v>
      </c>
      <c r="D141" s="21">
        <v>137314617476.29897</v>
      </c>
      <c r="E141" s="21">
        <v>133278976593.80051</v>
      </c>
      <c r="F141" s="21">
        <v>121337372727.84059</v>
      </c>
      <c r="G141" s="21">
        <v>146584522265.45612</v>
      </c>
      <c r="H141" s="21">
        <v>168462632327.3819</v>
      </c>
      <c r="I141" s="21">
        <v>176617424296.72922</v>
      </c>
      <c r="J141" s="21">
        <v>190690896703.83002</v>
      </c>
      <c r="K141" s="21">
        <v>200142409766.82071</v>
      </c>
      <c r="L141" s="22">
        <v>173754075210.51624</v>
      </c>
      <c r="M141" s="23">
        <f t="shared" si="28"/>
        <v>155978982705.09259</v>
      </c>
      <c r="N141" s="24">
        <v>129.27670000000001</v>
      </c>
      <c r="O141" s="24">
        <v>134.6104</v>
      </c>
      <c r="P141" s="24">
        <v>144.40880000000001</v>
      </c>
      <c r="Q141" s="24">
        <v>142.1182</v>
      </c>
      <c r="R141" s="24">
        <v>142.3279</v>
      </c>
      <c r="S141" s="24" t="s">
        <v>450</v>
      </c>
      <c r="T141" s="24" t="s">
        <v>450</v>
      </c>
      <c r="U141" s="24" t="s">
        <v>450</v>
      </c>
      <c r="V141" s="24" t="s">
        <v>450</v>
      </c>
      <c r="W141" s="24" t="s">
        <v>450</v>
      </c>
      <c r="X141" s="27">
        <f t="shared" ref="X141:X204" si="31">IF(COUNT(N141)=1,N141/100,"")</f>
        <v>1.292767</v>
      </c>
      <c r="Y141" s="24">
        <f t="shared" ref="Y141:Y204" si="32">IF(COUNT(O141)=1,O141/100,"")</f>
        <v>1.346104</v>
      </c>
      <c r="Z141" s="24">
        <f t="shared" ref="Z141:Z204" si="33">IF(COUNT(P141)=1,P141/100,"")</f>
        <v>1.444088</v>
      </c>
      <c r="AA141" s="24">
        <f t="shared" ref="AA141:AA204" si="34">IF(COUNT(Q141)=1,Q141/100,"")</f>
        <v>1.4211819999999999</v>
      </c>
      <c r="AB141" s="24">
        <f t="shared" ref="AB141:AB204" si="35">IF(COUNT(R141)=1,R141/100,"")</f>
        <v>1.423279</v>
      </c>
      <c r="AC141" s="24" t="str">
        <f t="shared" ref="AC141:AC204" si="36">IF(COUNT(S141)=1,S141/100,"")</f>
        <v/>
      </c>
      <c r="AD141" s="24" t="str">
        <f t="shared" ref="AD141:AD204" si="37">IF(COUNT(T141)=1,T141/100,"")</f>
        <v/>
      </c>
      <c r="AE141" s="24" t="str">
        <f t="shared" ref="AE141:AE204" si="38">IF(COUNT(U141)=1,U141/100,"")</f>
        <v/>
      </c>
      <c r="AF141" s="24" t="str">
        <f t="shared" ref="AF141:AF204" si="39">IF(COUNT(V141)=1,V141/100,"")</f>
        <v/>
      </c>
      <c r="AG141" s="28" t="str">
        <f t="shared" ref="AG141:AG204" si="40">IF(COUNT(W141)=1,W141/100,"")</f>
        <v/>
      </c>
      <c r="AH141" s="28">
        <f t="shared" si="29"/>
        <v>1.3854839999999999</v>
      </c>
      <c r="AI141" s="29">
        <f t="shared" si="30"/>
        <v>216106384874.1825</v>
      </c>
    </row>
    <row r="142" spans="1:35" ht="20.100000000000001" customHeight="1" x14ac:dyDescent="0.25">
      <c r="A142" s="36" t="s">
        <v>303</v>
      </c>
      <c r="B142" s="11" t="s">
        <v>207</v>
      </c>
      <c r="C142" s="20">
        <v>6786294637.3360271</v>
      </c>
      <c r="D142" s="21">
        <v>7458103361.6373692</v>
      </c>
      <c r="E142" s="21">
        <v>8491388728.5018005</v>
      </c>
      <c r="F142" s="21">
        <v>8380731879.7463541</v>
      </c>
      <c r="G142" s="21">
        <v>8741313140.2488251</v>
      </c>
      <c r="H142" s="21">
        <v>9755619760.1461372</v>
      </c>
      <c r="I142" s="21">
        <v>10438842115.626307</v>
      </c>
      <c r="J142" s="21">
        <v>10874735110.823694</v>
      </c>
      <c r="K142" s="21">
        <v>11790221756.277769</v>
      </c>
      <c r="L142" s="22">
        <v>12692562187.49325</v>
      </c>
      <c r="M142" s="23">
        <f t="shared" si="28"/>
        <v>9540981267.7837543</v>
      </c>
      <c r="N142" s="24">
        <v>26.373519999999999</v>
      </c>
      <c r="O142" s="24">
        <v>32.809190000000001</v>
      </c>
      <c r="P142" s="24">
        <v>31.411079999999998</v>
      </c>
      <c r="Q142" s="24">
        <v>28.185469999999999</v>
      </c>
      <c r="R142" s="24">
        <v>26.843430000000001</v>
      </c>
      <c r="S142" s="24">
        <v>26.252459999999999</v>
      </c>
      <c r="T142" s="24">
        <v>28.982099999999999</v>
      </c>
      <c r="U142" s="24">
        <v>32.1892</v>
      </c>
      <c r="V142" s="24">
        <v>34.120310000000003</v>
      </c>
      <c r="W142" s="24">
        <v>37.056330000000003</v>
      </c>
      <c r="X142" s="27">
        <f t="shared" si="31"/>
        <v>0.2637352</v>
      </c>
      <c r="Y142" s="24">
        <f t="shared" si="32"/>
        <v>0.32809189999999999</v>
      </c>
      <c r="Z142" s="24">
        <f t="shared" si="33"/>
        <v>0.31411079999999997</v>
      </c>
      <c r="AA142" s="24">
        <f t="shared" si="34"/>
        <v>0.28185470000000001</v>
      </c>
      <c r="AB142" s="24">
        <f t="shared" si="35"/>
        <v>0.26843430000000001</v>
      </c>
      <c r="AC142" s="24">
        <f t="shared" si="36"/>
        <v>0.2625246</v>
      </c>
      <c r="AD142" s="24">
        <f t="shared" si="37"/>
        <v>0.289821</v>
      </c>
      <c r="AE142" s="24">
        <f t="shared" si="38"/>
        <v>0.32189200000000001</v>
      </c>
      <c r="AF142" s="24">
        <f t="shared" si="39"/>
        <v>0.34120310000000004</v>
      </c>
      <c r="AG142" s="28">
        <f t="shared" si="40"/>
        <v>0.37056330000000004</v>
      </c>
      <c r="AH142" s="28">
        <f t="shared" si="29"/>
        <v>0.30422308999999997</v>
      </c>
      <c r="AI142" s="29">
        <f t="shared" si="30"/>
        <v>2902586802.9172912</v>
      </c>
    </row>
    <row r="143" spans="1:35" ht="20.100000000000001" customHeight="1" x14ac:dyDescent="0.25">
      <c r="A143" s="36" t="s">
        <v>394</v>
      </c>
      <c r="B143" s="11" t="s">
        <v>398</v>
      </c>
      <c r="C143" s="20">
        <v>3646728060.0646296</v>
      </c>
      <c r="D143" s="21">
        <v>4291363390.9129529</v>
      </c>
      <c r="E143" s="21">
        <v>5403363917.3095989</v>
      </c>
      <c r="F143" s="21">
        <v>5397121856.3520374</v>
      </c>
      <c r="G143" s="21">
        <v>5718589799.2436562</v>
      </c>
      <c r="H143" s="21">
        <v>6409169889.5089083</v>
      </c>
      <c r="I143" s="21">
        <v>6942209594.5543337</v>
      </c>
      <c r="J143" s="21">
        <v>7667951987.6933041</v>
      </c>
      <c r="K143" s="21">
        <v>8245312136.5654345</v>
      </c>
      <c r="L143" s="22">
        <v>7142951342.4223022</v>
      </c>
      <c r="M143" s="23">
        <f t="shared" si="28"/>
        <v>6086476197.4627171</v>
      </c>
      <c r="N143" s="24">
        <v>8.3714510000000004</v>
      </c>
      <c r="O143" s="24">
        <v>9.3315140000000003</v>
      </c>
      <c r="P143" s="24">
        <v>10.85291</v>
      </c>
      <c r="Q143" s="24">
        <v>12.19923</v>
      </c>
      <c r="R143" s="24">
        <v>12.25681</v>
      </c>
      <c r="S143" s="24">
        <v>13.312530000000001</v>
      </c>
      <c r="T143" s="24">
        <v>14.10722</v>
      </c>
      <c r="U143" s="24">
        <v>13.72044</v>
      </c>
      <c r="V143" s="24">
        <v>14.070449999999999</v>
      </c>
      <c r="W143" s="24">
        <v>15.36383</v>
      </c>
      <c r="X143" s="27">
        <f t="shared" si="31"/>
        <v>8.3714510000000006E-2</v>
      </c>
      <c r="Y143" s="24">
        <f t="shared" si="32"/>
        <v>9.3315140000000005E-2</v>
      </c>
      <c r="Z143" s="24">
        <f t="shared" si="33"/>
        <v>0.10852909999999999</v>
      </c>
      <c r="AA143" s="24">
        <f t="shared" si="34"/>
        <v>0.1219923</v>
      </c>
      <c r="AB143" s="24">
        <f t="shared" si="35"/>
        <v>0.1225681</v>
      </c>
      <c r="AC143" s="24">
        <f t="shared" si="36"/>
        <v>0.1331253</v>
      </c>
      <c r="AD143" s="24">
        <f t="shared" si="37"/>
        <v>0.14107220000000001</v>
      </c>
      <c r="AE143" s="24">
        <f t="shared" si="38"/>
        <v>0.1372044</v>
      </c>
      <c r="AF143" s="24">
        <f t="shared" si="39"/>
        <v>0.14070449999999998</v>
      </c>
      <c r="AG143" s="28">
        <f t="shared" si="40"/>
        <v>0.15363830000000001</v>
      </c>
      <c r="AH143" s="28">
        <f t="shared" si="29"/>
        <v>0.12358638499999999</v>
      </c>
      <c r="AI143" s="29">
        <f t="shared" si="30"/>
        <v>752205590.6329633</v>
      </c>
    </row>
    <row r="144" spans="1:35" ht="20.100000000000001" customHeight="1" x14ac:dyDescent="0.25">
      <c r="A144" s="36" t="s">
        <v>125</v>
      </c>
      <c r="B144" s="11" t="s">
        <v>242</v>
      </c>
      <c r="C144" s="20">
        <v>145429764861.24939</v>
      </c>
      <c r="D144" s="21">
        <v>166451213395.63986</v>
      </c>
      <c r="E144" s="21">
        <v>208064753766.47043</v>
      </c>
      <c r="F144" s="21">
        <v>169481317540.36389</v>
      </c>
      <c r="G144" s="21">
        <v>369062464570.38684</v>
      </c>
      <c r="H144" s="21">
        <v>411743801711.64203</v>
      </c>
      <c r="I144" s="21">
        <v>460953836444.36426</v>
      </c>
      <c r="J144" s="21">
        <v>514966287206.50519</v>
      </c>
      <c r="K144" s="21">
        <v>568498939784.02112</v>
      </c>
      <c r="L144" s="22">
        <v>481066152870.26617</v>
      </c>
      <c r="M144" s="23">
        <f t="shared" si="28"/>
        <v>349571853215.09094</v>
      </c>
      <c r="N144" s="24">
        <v>13.183339999999999</v>
      </c>
      <c r="O144" s="24">
        <v>25.248819999999998</v>
      </c>
      <c r="P144" s="24">
        <v>33.751100000000001</v>
      </c>
      <c r="Q144" s="24">
        <v>38.386560000000003</v>
      </c>
      <c r="R144" s="24">
        <v>15.421559999999999</v>
      </c>
      <c r="S144" s="24">
        <v>12.47631</v>
      </c>
      <c r="T144" s="24">
        <v>11.80391</v>
      </c>
      <c r="U144" s="24">
        <v>12.594110000000001</v>
      </c>
      <c r="V144" s="24">
        <v>14.54293</v>
      </c>
      <c r="W144" s="24" t="s">
        <v>450</v>
      </c>
      <c r="X144" s="27">
        <f t="shared" si="31"/>
        <v>0.13183339999999999</v>
      </c>
      <c r="Y144" s="24">
        <f t="shared" si="32"/>
        <v>0.2524882</v>
      </c>
      <c r="Z144" s="24">
        <f t="shared" si="33"/>
        <v>0.33751100000000001</v>
      </c>
      <c r="AA144" s="24">
        <f t="shared" si="34"/>
        <v>0.38386560000000003</v>
      </c>
      <c r="AB144" s="24">
        <f t="shared" si="35"/>
        <v>0.15421560000000001</v>
      </c>
      <c r="AC144" s="24">
        <f t="shared" si="36"/>
        <v>0.1247631</v>
      </c>
      <c r="AD144" s="24">
        <f t="shared" si="37"/>
        <v>0.11803910000000001</v>
      </c>
      <c r="AE144" s="24">
        <f t="shared" si="38"/>
        <v>0.1259411</v>
      </c>
      <c r="AF144" s="24">
        <f t="shared" si="39"/>
        <v>0.14542930000000001</v>
      </c>
      <c r="AG144" s="28" t="str">
        <f t="shared" si="40"/>
        <v/>
      </c>
      <c r="AH144" s="28">
        <f t="shared" si="29"/>
        <v>0.19712071111111112</v>
      </c>
      <c r="AI144" s="29">
        <f t="shared" si="30"/>
        <v>68907852290.187683</v>
      </c>
    </row>
    <row r="145" spans="1:35" ht="20.100000000000001" customHeight="1" x14ac:dyDescent="0.25">
      <c r="A145" s="36" t="s">
        <v>203</v>
      </c>
      <c r="B145" s="11" t="s">
        <v>95</v>
      </c>
      <c r="C145" s="20">
        <v>345424664369.35748</v>
      </c>
      <c r="D145" s="21">
        <v>400883873279.08289</v>
      </c>
      <c r="E145" s="21">
        <v>461946808510.63831</v>
      </c>
      <c r="F145" s="21">
        <v>386383919342.27057</v>
      </c>
      <c r="G145" s="21">
        <v>428524701366.59937</v>
      </c>
      <c r="H145" s="21">
        <v>498157406416.1582</v>
      </c>
      <c r="I145" s="21">
        <v>509704856037.81696</v>
      </c>
      <c r="J145" s="21">
        <v>522746212765.95746</v>
      </c>
      <c r="K145" s="21">
        <v>500519016133.29779</v>
      </c>
      <c r="L145" s="22">
        <v>388314890978.60889</v>
      </c>
      <c r="M145" s="23">
        <f t="shared" si="28"/>
        <v>444260634919.9787</v>
      </c>
      <c r="N145" s="24">
        <v>84.849450000000004</v>
      </c>
      <c r="O145" s="24" t="s">
        <v>450</v>
      </c>
      <c r="P145" s="24" t="s">
        <v>450</v>
      </c>
      <c r="Q145" s="24" t="s">
        <v>450</v>
      </c>
      <c r="R145" s="24" t="s">
        <v>450</v>
      </c>
      <c r="S145" s="24" t="s">
        <v>450</v>
      </c>
      <c r="T145" s="24" t="s">
        <v>450</v>
      </c>
      <c r="U145" s="24" t="s">
        <v>450</v>
      </c>
      <c r="V145" s="24" t="s">
        <v>450</v>
      </c>
      <c r="W145" s="24" t="s">
        <v>450</v>
      </c>
      <c r="X145" s="27">
        <f t="shared" si="31"/>
        <v>0.84849450000000004</v>
      </c>
      <c r="Y145" s="24" t="str">
        <f t="shared" si="32"/>
        <v/>
      </c>
      <c r="Z145" s="24" t="str">
        <f t="shared" si="33"/>
        <v/>
      </c>
      <c r="AA145" s="24" t="str">
        <f t="shared" si="34"/>
        <v/>
      </c>
      <c r="AB145" s="24" t="str">
        <f t="shared" si="35"/>
        <v/>
      </c>
      <c r="AC145" s="24" t="str">
        <f t="shared" si="36"/>
        <v/>
      </c>
      <c r="AD145" s="24" t="str">
        <f t="shared" si="37"/>
        <v/>
      </c>
      <c r="AE145" s="24" t="str">
        <f t="shared" si="38"/>
        <v/>
      </c>
      <c r="AF145" s="24" t="str">
        <f t="shared" si="39"/>
        <v/>
      </c>
      <c r="AG145" s="28" t="str">
        <f t="shared" si="40"/>
        <v/>
      </c>
      <c r="AH145" s="28">
        <f t="shared" si="29"/>
        <v>0.84849450000000004</v>
      </c>
      <c r="AI145" s="29">
        <f t="shared" si="30"/>
        <v>376952705296.10986</v>
      </c>
    </row>
    <row r="146" spans="1:35" ht="20.100000000000001" customHeight="1" x14ac:dyDescent="0.25">
      <c r="A146" s="36" t="s">
        <v>247</v>
      </c>
      <c r="B146" s="11" t="s">
        <v>332</v>
      </c>
      <c r="C146" s="20">
        <v>37215864759.427826</v>
      </c>
      <c r="D146" s="21">
        <v>42085305591.677505</v>
      </c>
      <c r="E146" s="21">
        <v>60905331599.479836</v>
      </c>
      <c r="F146" s="21">
        <v>48388296488.946671</v>
      </c>
      <c r="G146" s="21">
        <v>58641352405.721718</v>
      </c>
      <c r="H146" s="21">
        <v>67937581274.382317</v>
      </c>
      <c r="I146" s="21">
        <v>76341482444.733414</v>
      </c>
      <c r="J146" s="21">
        <v>78182574772.431732</v>
      </c>
      <c r="K146" s="21">
        <v>81796618985.695709</v>
      </c>
      <c r="L146" s="22">
        <v>70254876462.938873</v>
      </c>
      <c r="M146" s="23">
        <f t="shared" si="28"/>
        <v>62174928478.543556</v>
      </c>
      <c r="N146" s="24">
        <v>30.730039999999999</v>
      </c>
      <c r="O146" s="24">
        <v>35.55104</v>
      </c>
      <c r="P146" s="24">
        <v>35.123719999999999</v>
      </c>
      <c r="Q146" s="24">
        <v>46.696930000000002</v>
      </c>
      <c r="R146" s="24">
        <v>42.351100000000002</v>
      </c>
      <c r="S146" s="24">
        <v>41.183340000000001</v>
      </c>
      <c r="T146" s="24">
        <v>42.158050000000003</v>
      </c>
      <c r="U146" s="24">
        <v>43.494309999999999</v>
      </c>
      <c r="V146" s="24">
        <v>46.460749999999997</v>
      </c>
      <c r="W146" s="24">
        <v>65.173739999999995</v>
      </c>
      <c r="X146" s="27">
        <f t="shared" si="31"/>
        <v>0.30730039999999997</v>
      </c>
      <c r="Y146" s="24">
        <f t="shared" si="32"/>
        <v>0.3555104</v>
      </c>
      <c r="Z146" s="24">
        <f t="shared" si="33"/>
        <v>0.35123719999999997</v>
      </c>
      <c r="AA146" s="24">
        <f t="shared" si="34"/>
        <v>0.46696930000000003</v>
      </c>
      <c r="AB146" s="24">
        <f t="shared" si="35"/>
        <v>0.42351100000000003</v>
      </c>
      <c r="AC146" s="24">
        <f t="shared" si="36"/>
        <v>0.41183340000000002</v>
      </c>
      <c r="AD146" s="24">
        <f t="shared" si="37"/>
        <v>0.42158050000000002</v>
      </c>
      <c r="AE146" s="24">
        <f t="shared" si="38"/>
        <v>0.43494309999999997</v>
      </c>
      <c r="AF146" s="24">
        <f t="shared" si="39"/>
        <v>0.46460749999999995</v>
      </c>
      <c r="AG146" s="28">
        <f t="shared" si="40"/>
        <v>0.65173739999999991</v>
      </c>
      <c r="AH146" s="28">
        <f t="shared" si="29"/>
        <v>0.42892301999999993</v>
      </c>
      <c r="AI146" s="29">
        <f t="shared" si="30"/>
        <v>26668258091.300903</v>
      </c>
    </row>
    <row r="147" spans="1:35" ht="20.100000000000001" customHeight="1" x14ac:dyDescent="0.25">
      <c r="A147" s="36" t="s">
        <v>422</v>
      </c>
      <c r="B147" s="11" t="s">
        <v>304</v>
      </c>
      <c r="C147" s="20">
        <v>137264061106.04344</v>
      </c>
      <c r="D147" s="21">
        <v>152385716311.91638</v>
      </c>
      <c r="E147" s="21">
        <v>170077814106.3049</v>
      </c>
      <c r="F147" s="21">
        <v>168152775283.03159</v>
      </c>
      <c r="G147" s="21">
        <v>177406854514.88458</v>
      </c>
      <c r="H147" s="21">
        <v>213755282058.7193</v>
      </c>
      <c r="I147" s="21">
        <v>224646134571.40009</v>
      </c>
      <c r="J147" s="21">
        <v>231149768633.28375</v>
      </c>
      <c r="K147" s="21">
        <v>243382758001.33011</v>
      </c>
      <c r="L147" s="22">
        <v>269971498118.44202</v>
      </c>
      <c r="M147" s="23">
        <f t="shared" si="28"/>
        <v>198819266270.53558</v>
      </c>
      <c r="N147" s="24">
        <v>26.849989999999998</v>
      </c>
      <c r="O147" s="24">
        <v>27.843209999999999</v>
      </c>
      <c r="P147" s="24">
        <v>28.733779999999999</v>
      </c>
      <c r="Q147" s="24">
        <v>22.72279</v>
      </c>
      <c r="R147" s="24">
        <v>21.41292</v>
      </c>
      <c r="S147" s="24">
        <v>18.126329999999999</v>
      </c>
      <c r="T147" s="24">
        <v>16.93732</v>
      </c>
      <c r="U147" s="24">
        <v>16.118210000000001</v>
      </c>
      <c r="V147" s="24">
        <v>15.966329999999999</v>
      </c>
      <c r="W147" s="24">
        <v>15.44332</v>
      </c>
      <c r="X147" s="27">
        <f t="shared" si="31"/>
        <v>0.26849989999999996</v>
      </c>
      <c r="Y147" s="24">
        <f t="shared" si="32"/>
        <v>0.27843210000000002</v>
      </c>
      <c r="Z147" s="24">
        <f t="shared" si="33"/>
        <v>0.28733779999999998</v>
      </c>
      <c r="AA147" s="24">
        <f t="shared" si="34"/>
        <v>0.22722790000000001</v>
      </c>
      <c r="AB147" s="24">
        <f t="shared" si="35"/>
        <v>0.21412919999999999</v>
      </c>
      <c r="AC147" s="24">
        <f t="shared" si="36"/>
        <v>0.18126329999999999</v>
      </c>
      <c r="AD147" s="24">
        <f t="shared" si="37"/>
        <v>0.1693732</v>
      </c>
      <c r="AE147" s="24">
        <f t="shared" si="38"/>
        <v>0.16118210000000002</v>
      </c>
      <c r="AF147" s="24">
        <f t="shared" si="39"/>
        <v>0.15966329999999998</v>
      </c>
      <c r="AG147" s="28">
        <f t="shared" si="40"/>
        <v>0.15443319999999999</v>
      </c>
      <c r="AH147" s="28">
        <f t="shared" si="29"/>
        <v>0.21015419999999999</v>
      </c>
      <c r="AI147" s="29">
        <f t="shared" si="30"/>
        <v>41782703847.671387</v>
      </c>
    </row>
    <row r="148" spans="1:35" ht="20.100000000000001" customHeight="1" x14ac:dyDescent="0.25">
      <c r="A148" s="36" t="s">
        <v>255</v>
      </c>
      <c r="B148" s="11" t="s">
        <v>194</v>
      </c>
      <c r="C148" s="20">
        <v>194700000</v>
      </c>
      <c r="D148" s="21">
        <v>196000000</v>
      </c>
      <c r="E148" s="21">
        <v>198099999.99999997</v>
      </c>
      <c r="F148" s="21">
        <v>186400000.00000003</v>
      </c>
      <c r="G148" s="21">
        <v>183800000</v>
      </c>
      <c r="H148" s="21">
        <v>199900000.00000003</v>
      </c>
      <c r="I148" s="21">
        <v>214200000</v>
      </c>
      <c r="J148" s="21">
        <v>228700000</v>
      </c>
      <c r="K148" s="21">
        <v>250900000</v>
      </c>
      <c r="L148" s="22">
        <v>287400000</v>
      </c>
      <c r="M148" s="23">
        <f t="shared" si="28"/>
        <v>214010000</v>
      </c>
      <c r="N148" s="24" t="s">
        <v>450</v>
      </c>
      <c r="O148" s="24" t="s">
        <v>450</v>
      </c>
      <c r="P148" s="24" t="s">
        <v>450</v>
      </c>
      <c r="Q148" s="24" t="s">
        <v>450</v>
      </c>
      <c r="R148" s="24" t="s">
        <v>450</v>
      </c>
      <c r="S148" s="24" t="s">
        <v>450</v>
      </c>
      <c r="T148" s="24" t="s">
        <v>450</v>
      </c>
      <c r="U148" s="24" t="s">
        <v>450</v>
      </c>
      <c r="V148" s="24" t="s">
        <v>450</v>
      </c>
      <c r="W148" s="24" t="s">
        <v>450</v>
      </c>
      <c r="X148" s="27" t="str">
        <f t="shared" si="31"/>
        <v/>
      </c>
      <c r="Y148" s="24" t="str">
        <f t="shared" si="32"/>
        <v/>
      </c>
      <c r="Z148" s="24" t="str">
        <f t="shared" si="33"/>
        <v/>
      </c>
      <c r="AA148" s="24" t="str">
        <f t="shared" si="34"/>
        <v/>
      </c>
      <c r="AB148" s="24" t="str">
        <f t="shared" si="35"/>
        <v/>
      </c>
      <c r="AC148" s="24" t="str">
        <f t="shared" si="36"/>
        <v/>
      </c>
      <c r="AD148" s="24" t="str">
        <f t="shared" si="37"/>
        <v/>
      </c>
      <c r="AE148" s="24" t="str">
        <f t="shared" si="38"/>
        <v/>
      </c>
      <c r="AF148" s="24" t="str">
        <f t="shared" si="39"/>
        <v/>
      </c>
      <c r="AG148" s="28" t="str">
        <f t="shared" si="40"/>
        <v/>
      </c>
      <c r="AH148" s="28" t="str">
        <f t="shared" si="29"/>
        <v/>
      </c>
      <c r="AI148" s="29" t="str">
        <f t="shared" si="30"/>
        <v/>
      </c>
    </row>
    <row r="149" spans="1:35" ht="20.100000000000001" customHeight="1" x14ac:dyDescent="0.25">
      <c r="A149" s="36" t="s">
        <v>106</v>
      </c>
      <c r="B149" s="11" t="s">
        <v>135</v>
      </c>
      <c r="C149" s="20">
        <v>18144936600</v>
      </c>
      <c r="D149" s="21">
        <v>20958000000.000004</v>
      </c>
      <c r="E149" s="21">
        <v>24522200000</v>
      </c>
      <c r="F149" s="21">
        <v>26593500000</v>
      </c>
      <c r="G149" s="21">
        <v>28917200000</v>
      </c>
      <c r="H149" s="21">
        <v>34373820500</v>
      </c>
      <c r="I149" s="21">
        <v>39954761200.000008</v>
      </c>
      <c r="J149" s="21">
        <v>44856189500</v>
      </c>
      <c r="K149" s="21">
        <v>49165773100</v>
      </c>
      <c r="L149" s="22">
        <v>52132289700</v>
      </c>
      <c r="M149" s="23">
        <f t="shared" si="28"/>
        <v>33961867060</v>
      </c>
      <c r="N149" s="24">
        <v>83.450040000000001</v>
      </c>
      <c r="O149" s="24">
        <v>85.515730000000005</v>
      </c>
      <c r="P149" s="24">
        <v>84.498500000000007</v>
      </c>
      <c r="Q149" s="24">
        <v>79.674779999999998</v>
      </c>
      <c r="R149" s="24">
        <v>84.404240000000001</v>
      </c>
      <c r="S149" s="24">
        <v>81.925560000000004</v>
      </c>
      <c r="T149" s="24">
        <v>81.307950000000005</v>
      </c>
      <c r="U149" s="24">
        <v>67.234679999999997</v>
      </c>
      <c r="V149" s="24">
        <v>83.032849999999996</v>
      </c>
      <c r="W149" s="24">
        <v>86.803569999999993</v>
      </c>
      <c r="X149" s="27">
        <f t="shared" si="31"/>
        <v>0.83450040000000003</v>
      </c>
      <c r="Y149" s="24">
        <f t="shared" si="32"/>
        <v>0.85515730000000001</v>
      </c>
      <c r="Z149" s="24">
        <f t="shared" si="33"/>
        <v>0.8449850000000001</v>
      </c>
      <c r="AA149" s="24">
        <f t="shared" si="34"/>
        <v>0.79674780000000001</v>
      </c>
      <c r="AB149" s="24">
        <f t="shared" si="35"/>
        <v>0.84404239999999997</v>
      </c>
      <c r="AC149" s="24">
        <f t="shared" si="36"/>
        <v>0.81925560000000008</v>
      </c>
      <c r="AD149" s="24">
        <f t="shared" si="37"/>
        <v>0.81307950000000007</v>
      </c>
      <c r="AE149" s="24">
        <f t="shared" si="38"/>
        <v>0.67234680000000002</v>
      </c>
      <c r="AF149" s="24">
        <f t="shared" si="39"/>
        <v>0.83032849999999991</v>
      </c>
      <c r="AG149" s="28">
        <f t="shared" si="40"/>
        <v>0.86803569999999997</v>
      </c>
      <c r="AH149" s="28">
        <f t="shared" si="29"/>
        <v>0.81784789999999996</v>
      </c>
      <c r="AI149" s="29">
        <f t="shared" si="30"/>
        <v>27775641655.100174</v>
      </c>
    </row>
    <row r="150" spans="1:35" ht="20.100000000000001" customHeight="1" x14ac:dyDescent="0.25">
      <c r="A150" s="36" t="s">
        <v>360</v>
      </c>
      <c r="B150" s="11" t="s">
        <v>365</v>
      </c>
      <c r="C150" s="20">
        <v>5527856839.0748186</v>
      </c>
      <c r="D150" s="21">
        <v>6340673793.5453405</v>
      </c>
      <c r="E150" s="21">
        <v>8000074071.3306913</v>
      </c>
      <c r="F150" s="21">
        <v>8105331929.8755035</v>
      </c>
      <c r="G150" s="21">
        <v>9716103408.9655418</v>
      </c>
      <c r="H150" s="21">
        <v>12873049346.267397</v>
      </c>
      <c r="I150" s="21">
        <v>15391629871.376463</v>
      </c>
      <c r="J150" s="21">
        <v>15413163674.922365</v>
      </c>
      <c r="K150" s="21">
        <v>16928680397.418528</v>
      </c>
      <c r="L150" s="22" t="s">
        <v>450</v>
      </c>
      <c r="M150" s="23">
        <f t="shared" si="28"/>
        <v>10921840370.308517</v>
      </c>
      <c r="N150" s="24">
        <v>17.452459999999999</v>
      </c>
      <c r="O150" s="24">
        <v>21.067789999999999</v>
      </c>
      <c r="P150" s="24">
        <v>23.741350000000001</v>
      </c>
      <c r="Q150" s="24">
        <v>31.233450000000001</v>
      </c>
      <c r="R150" s="24">
        <v>30.93525</v>
      </c>
      <c r="S150" s="24">
        <v>29.244769999999999</v>
      </c>
      <c r="T150" s="24">
        <v>31.624030000000001</v>
      </c>
      <c r="U150" s="24">
        <v>34.623080000000002</v>
      </c>
      <c r="V150" s="24">
        <v>31.021899999999999</v>
      </c>
      <c r="W150" s="24" t="s">
        <v>450</v>
      </c>
      <c r="X150" s="27">
        <f t="shared" si="31"/>
        <v>0.17452459999999997</v>
      </c>
      <c r="Y150" s="24">
        <f t="shared" si="32"/>
        <v>0.21067789999999997</v>
      </c>
      <c r="Z150" s="24">
        <f t="shared" si="33"/>
        <v>0.2374135</v>
      </c>
      <c r="AA150" s="24">
        <f t="shared" si="34"/>
        <v>0.31233450000000001</v>
      </c>
      <c r="AB150" s="24">
        <f t="shared" si="35"/>
        <v>0.30935249999999997</v>
      </c>
      <c r="AC150" s="24">
        <f t="shared" si="36"/>
        <v>0.29244769999999998</v>
      </c>
      <c r="AD150" s="24">
        <f t="shared" si="37"/>
        <v>0.31624030000000003</v>
      </c>
      <c r="AE150" s="24">
        <f t="shared" si="38"/>
        <v>0.34623080000000001</v>
      </c>
      <c r="AF150" s="24">
        <f t="shared" si="39"/>
        <v>0.31021899999999997</v>
      </c>
      <c r="AG150" s="28" t="str">
        <f t="shared" si="40"/>
        <v/>
      </c>
      <c r="AH150" s="28">
        <f t="shared" si="29"/>
        <v>0.27882675555555553</v>
      </c>
      <c r="AI150" s="29">
        <f t="shared" si="30"/>
        <v>3045301315.1488109</v>
      </c>
    </row>
    <row r="151" spans="1:35" ht="20.100000000000001" customHeight="1" x14ac:dyDescent="0.25">
      <c r="A151" s="36" t="s">
        <v>121</v>
      </c>
      <c r="B151" s="11" t="s">
        <v>366</v>
      </c>
      <c r="C151" s="20">
        <v>10646157920.320862</v>
      </c>
      <c r="D151" s="21">
        <v>13794910633.851755</v>
      </c>
      <c r="E151" s="21">
        <v>18504130752.992191</v>
      </c>
      <c r="F151" s="21">
        <v>15929902138.13632</v>
      </c>
      <c r="G151" s="21">
        <v>20030528042.91713</v>
      </c>
      <c r="H151" s="21">
        <v>25071195492.012661</v>
      </c>
      <c r="I151" s="21">
        <v>24611039786.13195</v>
      </c>
      <c r="J151" s="21">
        <v>28965906502.230602</v>
      </c>
      <c r="K151" s="21">
        <v>30881166852.311611</v>
      </c>
      <c r="L151" s="22">
        <v>27622778722.398647</v>
      </c>
      <c r="M151" s="23">
        <f t="shared" si="28"/>
        <v>21605771684.330376</v>
      </c>
      <c r="N151" s="24">
        <v>14.718780000000001</v>
      </c>
      <c r="O151" s="24">
        <v>17.75628</v>
      </c>
      <c r="P151" s="24">
        <v>24.956530000000001</v>
      </c>
      <c r="Q151" s="24">
        <v>30.286809999999999</v>
      </c>
      <c r="R151" s="24">
        <v>34.572090000000003</v>
      </c>
      <c r="S151" s="24">
        <v>38.937510000000003</v>
      </c>
      <c r="T151" s="24">
        <v>42.67503</v>
      </c>
      <c r="U151" s="24">
        <v>45.694670000000002</v>
      </c>
      <c r="V151" s="24">
        <v>49.866619999999998</v>
      </c>
      <c r="W151" s="24">
        <v>57.118859999999998</v>
      </c>
      <c r="X151" s="27">
        <f t="shared" si="31"/>
        <v>0.14718780000000001</v>
      </c>
      <c r="Y151" s="24">
        <f t="shared" si="32"/>
        <v>0.17756279999999999</v>
      </c>
      <c r="Z151" s="24">
        <f t="shared" si="33"/>
        <v>0.24956530000000002</v>
      </c>
      <c r="AA151" s="24">
        <f t="shared" si="34"/>
        <v>0.30286809999999997</v>
      </c>
      <c r="AB151" s="24">
        <f t="shared" si="35"/>
        <v>0.34572090000000005</v>
      </c>
      <c r="AC151" s="24">
        <f t="shared" si="36"/>
        <v>0.38937510000000003</v>
      </c>
      <c r="AD151" s="24">
        <f t="shared" si="37"/>
        <v>0.42675029999999997</v>
      </c>
      <c r="AE151" s="24">
        <f t="shared" si="38"/>
        <v>0.45694670000000004</v>
      </c>
      <c r="AF151" s="24">
        <f t="shared" si="39"/>
        <v>0.49866619999999995</v>
      </c>
      <c r="AG151" s="28">
        <f t="shared" si="40"/>
        <v>0.57118859999999994</v>
      </c>
      <c r="AH151" s="28">
        <f t="shared" si="29"/>
        <v>0.35658318000000006</v>
      </c>
      <c r="AI151" s="29">
        <f t="shared" si="30"/>
        <v>7704254773.5524826</v>
      </c>
    </row>
    <row r="152" spans="1:35" ht="20.100000000000001" customHeight="1" x14ac:dyDescent="0.25">
      <c r="A152" s="36" t="s">
        <v>49</v>
      </c>
      <c r="B152" s="11" t="s">
        <v>76</v>
      </c>
      <c r="C152" s="20">
        <v>87862091339.400238</v>
      </c>
      <c r="D152" s="21">
        <v>102170980824.5446</v>
      </c>
      <c r="E152" s="21">
        <v>121572308718.61613</v>
      </c>
      <c r="F152" s="21">
        <v>121192332201.43948</v>
      </c>
      <c r="G152" s="21">
        <v>148521818488.74939</v>
      </c>
      <c r="H152" s="21">
        <v>170574733563.4614</v>
      </c>
      <c r="I152" s="21">
        <v>192703386156.04684</v>
      </c>
      <c r="J152" s="21">
        <v>202028936209.36774</v>
      </c>
      <c r="K152" s="21">
        <v>202855201908.12335</v>
      </c>
      <c r="L152" s="22">
        <v>192083721355.06442</v>
      </c>
      <c r="M152" s="23">
        <f t="shared" si="28"/>
        <v>154156551076.48138</v>
      </c>
      <c r="N152" s="24">
        <v>17.91301</v>
      </c>
      <c r="O152" s="24">
        <v>21.41638</v>
      </c>
      <c r="P152" s="24">
        <v>25.709569999999999</v>
      </c>
      <c r="Q152" s="24">
        <v>25.36195</v>
      </c>
      <c r="R152" s="24">
        <v>25.19153</v>
      </c>
      <c r="S152" s="24">
        <v>27.326809999999998</v>
      </c>
      <c r="T152" s="24">
        <v>28.20318</v>
      </c>
      <c r="U152" s="24">
        <v>31.45401</v>
      </c>
      <c r="V152" s="24">
        <v>33.844349999999999</v>
      </c>
      <c r="W152" s="24">
        <v>36.965919999999997</v>
      </c>
      <c r="X152" s="27">
        <f t="shared" si="31"/>
        <v>0.17913009999999999</v>
      </c>
      <c r="Y152" s="24">
        <f t="shared" si="32"/>
        <v>0.21416380000000002</v>
      </c>
      <c r="Z152" s="24">
        <f t="shared" si="33"/>
        <v>0.25709569999999998</v>
      </c>
      <c r="AA152" s="24">
        <f t="shared" si="34"/>
        <v>0.2536195</v>
      </c>
      <c r="AB152" s="24">
        <f t="shared" si="35"/>
        <v>0.25191530000000001</v>
      </c>
      <c r="AC152" s="24">
        <f t="shared" si="36"/>
        <v>0.27326809999999996</v>
      </c>
      <c r="AD152" s="24">
        <f t="shared" si="37"/>
        <v>0.2820318</v>
      </c>
      <c r="AE152" s="24">
        <f t="shared" si="38"/>
        <v>0.31454009999999999</v>
      </c>
      <c r="AF152" s="24">
        <f t="shared" si="39"/>
        <v>0.33844350000000001</v>
      </c>
      <c r="AG152" s="28">
        <f t="shared" si="40"/>
        <v>0.36965919999999997</v>
      </c>
      <c r="AH152" s="28">
        <f t="shared" si="29"/>
        <v>0.27338670999999998</v>
      </c>
      <c r="AI152" s="29">
        <f t="shared" si="30"/>
        <v>42144352323.746201</v>
      </c>
    </row>
    <row r="153" spans="1:35" ht="20.100000000000001" customHeight="1" x14ac:dyDescent="0.25">
      <c r="A153" s="36" t="s">
        <v>309</v>
      </c>
      <c r="B153" s="11" t="s">
        <v>224</v>
      </c>
      <c r="C153" s="20">
        <v>122210719245.90221</v>
      </c>
      <c r="D153" s="21">
        <v>149359920005.89401</v>
      </c>
      <c r="E153" s="21">
        <v>174195135053.12106</v>
      </c>
      <c r="F153" s="21">
        <v>168334599538.16824</v>
      </c>
      <c r="G153" s="21">
        <v>199590774784.58072</v>
      </c>
      <c r="H153" s="21">
        <v>224143083706.77698</v>
      </c>
      <c r="I153" s="21">
        <v>250092093547.53156</v>
      </c>
      <c r="J153" s="21">
        <v>271927428132.55371</v>
      </c>
      <c r="K153" s="21">
        <v>284777093019.06512</v>
      </c>
      <c r="L153" s="22">
        <v>291965336390.94958</v>
      </c>
      <c r="M153" s="23">
        <f t="shared" si="28"/>
        <v>213659618342.45428</v>
      </c>
      <c r="N153" s="24">
        <v>28.693989999999999</v>
      </c>
      <c r="O153" s="24">
        <v>28.864139999999999</v>
      </c>
      <c r="P153" s="24">
        <v>29.064979999999998</v>
      </c>
      <c r="Q153" s="24">
        <v>29.162800000000001</v>
      </c>
      <c r="R153" s="24">
        <v>29.578530000000001</v>
      </c>
      <c r="S153" s="24">
        <v>31.868320000000001</v>
      </c>
      <c r="T153" s="24">
        <v>33.414380000000001</v>
      </c>
      <c r="U153" s="24">
        <v>35.847819999999999</v>
      </c>
      <c r="V153" s="24">
        <v>39.150919999999999</v>
      </c>
      <c r="W153" s="24">
        <v>41.882919999999999</v>
      </c>
      <c r="X153" s="27">
        <f t="shared" si="31"/>
        <v>0.28693989999999997</v>
      </c>
      <c r="Y153" s="24">
        <f t="shared" si="32"/>
        <v>0.28864139999999999</v>
      </c>
      <c r="Z153" s="24">
        <f t="shared" si="33"/>
        <v>0.29064979999999996</v>
      </c>
      <c r="AA153" s="24">
        <f t="shared" si="34"/>
        <v>0.291628</v>
      </c>
      <c r="AB153" s="24">
        <f t="shared" si="35"/>
        <v>0.29578530000000003</v>
      </c>
      <c r="AC153" s="24">
        <f t="shared" si="36"/>
        <v>0.3186832</v>
      </c>
      <c r="AD153" s="24">
        <f t="shared" si="37"/>
        <v>0.33414379999999999</v>
      </c>
      <c r="AE153" s="24">
        <f t="shared" si="38"/>
        <v>0.35847819999999997</v>
      </c>
      <c r="AF153" s="24">
        <f t="shared" si="39"/>
        <v>0.3915092</v>
      </c>
      <c r="AG153" s="28">
        <f t="shared" si="40"/>
        <v>0.41882920000000001</v>
      </c>
      <c r="AH153" s="28">
        <f t="shared" si="29"/>
        <v>0.32752879999999995</v>
      </c>
      <c r="AI153" s="29">
        <f t="shared" si="30"/>
        <v>69979678404.162033</v>
      </c>
    </row>
    <row r="154" spans="1:35" ht="20.100000000000001" customHeight="1" x14ac:dyDescent="0.25">
      <c r="A154" s="36" t="s">
        <v>297</v>
      </c>
      <c r="B154" s="11" t="s">
        <v>84</v>
      </c>
      <c r="C154" s="20">
        <v>343261472028.87341</v>
      </c>
      <c r="D154" s="21">
        <v>428762961089.63477</v>
      </c>
      <c r="E154" s="21">
        <v>530185123692.51196</v>
      </c>
      <c r="F154" s="21">
        <v>436476394987.34015</v>
      </c>
      <c r="G154" s="21">
        <v>479242529764.86584</v>
      </c>
      <c r="H154" s="21">
        <v>528742068313.75726</v>
      </c>
      <c r="I154" s="21">
        <v>500227851988.33105</v>
      </c>
      <c r="J154" s="21">
        <v>524059039422.89447</v>
      </c>
      <c r="K154" s="21">
        <v>544982089079.09332</v>
      </c>
      <c r="L154" s="22">
        <v>474783393022.94739</v>
      </c>
      <c r="M154" s="23">
        <f t="shared" si="28"/>
        <v>479072292339.02502</v>
      </c>
      <c r="N154" s="24">
        <v>31.337510000000002</v>
      </c>
      <c r="O154" s="24">
        <v>37.140129999999999</v>
      </c>
      <c r="P154" s="24">
        <v>47.588549999999998</v>
      </c>
      <c r="Q154" s="24">
        <v>47.390309999999999</v>
      </c>
      <c r="R154" s="24">
        <v>48.756799999999998</v>
      </c>
      <c r="S154" s="24">
        <v>51.397620000000003</v>
      </c>
      <c r="T154" s="24">
        <v>50.116579999999999</v>
      </c>
      <c r="U154" s="24">
        <v>51.084949999999999</v>
      </c>
      <c r="V154" s="24">
        <v>52.238849999999999</v>
      </c>
      <c r="W154" s="24">
        <v>53.910550000000001</v>
      </c>
      <c r="X154" s="27">
        <f t="shared" si="31"/>
        <v>0.31337510000000002</v>
      </c>
      <c r="Y154" s="24">
        <f t="shared" si="32"/>
        <v>0.37140129999999999</v>
      </c>
      <c r="Z154" s="24">
        <f t="shared" si="33"/>
        <v>0.47588549999999996</v>
      </c>
      <c r="AA154" s="24">
        <f t="shared" si="34"/>
        <v>0.47390310000000002</v>
      </c>
      <c r="AB154" s="24">
        <f t="shared" si="35"/>
        <v>0.487568</v>
      </c>
      <c r="AC154" s="24">
        <f t="shared" si="36"/>
        <v>0.51397619999999999</v>
      </c>
      <c r="AD154" s="24">
        <f t="shared" si="37"/>
        <v>0.50116579999999999</v>
      </c>
      <c r="AE154" s="24">
        <f t="shared" si="38"/>
        <v>0.51084949999999996</v>
      </c>
      <c r="AF154" s="24">
        <f t="shared" si="39"/>
        <v>0.52238850000000003</v>
      </c>
      <c r="AG154" s="28">
        <f t="shared" si="40"/>
        <v>0.53910550000000002</v>
      </c>
      <c r="AH154" s="28">
        <f t="shared" si="29"/>
        <v>0.47096184999999996</v>
      </c>
      <c r="AI154" s="29">
        <f t="shared" si="30"/>
        <v>225624773083.72803</v>
      </c>
    </row>
    <row r="155" spans="1:35" ht="20.100000000000001" customHeight="1" x14ac:dyDescent="0.25">
      <c r="A155" s="36" t="s">
        <v>88</v>
      </c>
      <c r="B155" s="11" t="s">
        <v>119</v>
      </c>
      <c r="C155" s="20">
        <v>208566948939.90717</v>
      </c>
      <c r="D155" s="21">
        <v>240169336162.05856</v>
      </c>
      <c r="E155" s="21">
        <v>262007590449.68509</v>
      </c>
      <c r="F155" s="21">
        <v>243745748819.11642</v>
      </c>
      <c r="G155" s="21">
        <v>238317631788.07947</v>
      </c>
      <c r="H155" s="21">
        <v>244879869335.5574</v>
      </c>
      <c r="I155" s="21">
        <v>216368178659.4465</v>
      </c>
      <c r="J155" s="21">
        <v>226073492966.49509</v>
      </c>
      <c r="K155" s="21">
        <v>230116913840.32092</v>
      </c>
      <c r="L155" s="22">
        <v>198931394033.49231</v>
      </c>
      <c r="M155" s="23">
        <f t="shared" si="28"/>
        <v>230917710499.41586</v>
      </c>
      <c r="N155" s="24">
        <v>133.42240000000001</v>
      </c>
      <c r="O155" s="24">
        <v>142.2484</v>
      </c>
      <c r="P155" s="24">
        <v>151.67609999999999</v>
      </c>
      <c r="Q155" s="24">
        <v>159.83240000000001</v>
      </c>
      <c r="R155" s="24">
        <v>155.3289</v>
      </c>
      <c r="S155" s="24">
        <v>156.19649999999999</v>
      </c>
      <c r="T155" s="24">
        <v>152.85640000000001</v>
      </c>
      <c r="U155" s="24">
        <v>143.2748</v>
      </c>
      <c r="V155" s="24">
        <v>129.50530000000001</v>
      </c>
      <c r="W155" s="24" t="s">
        <v>450</v>
      </c>
      <c r="X155" s="27">
        <f t="shared" si="31"/>
        <v>1.3342240000000001</v>
      </c>
      <c r="Y155" s="24">
        <f t="shared" si="32"/>
        <v>1.4224840000000001</v>
      </c>
      <c r="Z155" s="24">
        <f t="shared" si="33"/>
        <v>1.5167609999999998</v>
      </c>
      <c r="AA155" s="24">
        <f t="shared" si="34"/>
        <v>1.5983240000000001</v>
      </c>
      <c r="AB155" s="24">
        <f t="shared" si="35"/>
        <v>1.5532890000000001</v>
      </c>
      <c r="AC155" s="24">
        <f t="shared" si="36"/>
        <v>1.5619649999999998</v>
      </c>
      <c r="AD155" s="24">
        <f t="shared" si="37"/>
        <v>1.528564</v>
      </c>
      <c r="AE155" s="24">
        <f t="shared" si="38"/>
        <v>1.4327479999999999</v>
      </c>
      <c r="AF155" s="24">
        <f t="shared" si="39"/>
        <v>1.295053</v>
      </c>
      <c r="AG155" s="28" t="str">
        <f t="shared" si="40"/>
        <v/>
      </c>
      <c r="AH155" s="28">
        <f t="shared" si="29"/>
        <v>1.4714902222222221</v>
      </c>
      <c r="AI155" s="29">
        <f t="shared" si="30"/>
        <v>339793153137.83221</v>
      </c>
    </row>
    <row r="156" spans="1:35" ht="20.100000000000001" customHeight="1" x14ac:dyDescent="0.25">
      <c r="A156" s="36" t="s">
        <v>105</v>
      </c>
      <c r="B156" s="11" t="s">
        <v>77</v>
      </c>
      <c r="C156" s="20">
        <v>87276164364.638794</v>
      </c>
      <c r="D156" s="21">
        <v>89524131617.190903</v>
      </c>
      <c r="E156" s="21">
        <v>93639316000</v>
      </c>
      <c r="F156" s="21">
        <v>96385638000</v>
      </c>
      <c r="G156" s="21">
        <v>98381268000</v>
      </c>
      <c r="H156" s="21">
        <v>100351670000</v>
      </c>
      <c r="I156" s="21">
        <v>101080738000</v>
      </c>
      <c r="J156" s="21">
        <v>103134778000</v>
      </c>
      <c r="K156" s="21" t="s">
        <v>450</v>
      </c>
      <c r="L156" s="22" t="s">
        <v>450</v>
      </c>
      <c r="M156" s="23">
        <f t="shared" si="28"/>
        <v>96221712997.728714</v>
      </c>
      <c r="N156" s="24" t="s">
        <v>450</v>
      </c>
      <c r="O156" s="24" t="s">
        <v>450</v>
      </c>
      <c r="P156" s="24" t="s">
        <v>450</v>
      </c>
      <c r="Q156" s="24" t="s">
        <v>450</v>
      </c>
      <c r="R156" s="24" t="s">
        <v>450</v>
      </c>
      <c r="S156" s="24" t="s">
        <v>450</v>
      </c>
      <c r="T156" s="24" t="s">
        <v>450</v>
      </c>
      <c r="U156" s="24" t="s">
        <v>450</v>
      </c>
      <c r="V156" s="24" t="s">
        <v>450</v>
      </c>
      <c r="W156" s="24" t="s">
        <v>450</v>
      </c>
      <c r="X156" s="27" t="str">
        <f t="shared" si="31"/>
        <v/>
      </c>
      <c r="Y156" s="24" t="str">
        <f t="shared" si="32"/>
        <v/>
      </c>
      <c r="Z156" s="24" t="str">
        <f t="shared" si="33"/>
        <v/>
      </c>
      <c r="AA156" s="24" t="str">
        <f t="shared" si="34"/>
        <v/>
      </c>
      <c r="AB156" s="24" t="str">
        <f t="shared" si="35"/>
        <v/>
      </c>
      <c r="AC156" s="24" t="str">
        <f t="shared" si="36"/>
        <v/>
      </c>
      <c r="AD156" s="24" t="str">
        <f t="shared" si="37"/>
        <v/>
      </c>
      <c r="AE156" s="24" t="str">
        <f t="shared" si="38"/>
        <v/>
      </c>
      <c r="AF156" s="24" t="str">
        <f t="shared" si="39"/>
        <v/>
      </c>
      <c r="AG156" s="28" t="str">
        <f t="shared" si="40"/>
        <v/>
      </c>
      <c r="AH156" s="28" t="str">
        <f t="shared" si="29"/>
        <v/>
      </c>
      <c r="AI156" s="29" t="str">
        <f t="shared" si="30"/>
        <v/>
      </c>
    </row>
    <row r="157" spans="1:35" ht="20.100000000000001" customHeight="1" x14ac:dyDescent="0.25">
      <c r="A157" s="36" t="s">
        <v>261</v>
      </c>
      <c r="B157" s="11" t="s">
        <v>259</v>
      </c>
      <c r="C157" s="20">
        <v>60882142857.142845</v>
      </c>
      <c r="D157" s="21">
        <v>79712087912.087906</v>
      </c>
      <c r="E157" s="21">
        <v>115270054945.05495</v>
      </c>
      <c r="F157" s="21">
        <v>97798351648.351624</v>
      </c>
      <c r="G157" s="21">
        <v>125122306346.15385</v>
      </c>
      <c r="H157" s="21">
        <v>169804735989.01096</v>
      </c>
      <c r="I157" s="21">
        <v>190289835164.83514</v>
      </c>
      <c r="J157" s="21">
        <v>201885439560.43954</v>
      </c>
      <c r="K157" s="21">
        <v>210109340659.34064</v>
      </c>
      <c r="L157" s="22">
        <v>166907692307.69229</v>
      </c>
      <c r="M157" s="23">
        <f t="shared" si="28"/>
        <v>141778198739.01099</v>
      </c>
      <c r="N157" s="24">
        <v>35.997459999999997</v>
      </c>
      <c r="O157" s="24">
        <v>41.576839999999997</v>
      </c>
      <c r="P157" s="24">
        <v>40.801189999999998</v>
      </c>
      <c r="Q157" s="24">
        <v>51.735109999999999</v>
      </c>
      <c r="R157" s="24">
        <v>44.701799999999999</v>
      </c>
      <c r="S157" s="24">
        <v>39.277909999999999</v>
      </c>
      <c r="T157" s="24">
        <v>36.454059999999998</v>
      </c>
      <c r="U157" s="24">
        <v>39.379600000000003</v>
      </c>
      <c r="V157" s="24">
        <v>45.244520000000001</v>
      </c>
      <c r="W157" s="24">
        <v>68.649079999999998</v>
      </c>
      <c r="X157" s="27">
        <f t="shared" si="31"/>
        <v>0.35997459999999998</v>
      </c>
      <c r="Y157" s="24">
        <f t="shared" si="32"/>
        <v>0.41576839999999998</v>
      </c>
      <c r="Z157" s="24">
        <f t="shared" si="33"/>
        <v>0.40801189999999998</v>
      </c>
      <c r="AA157" s="24">
        <f t="shared" si="34"/>
        <v>0.51735109999999995</v>
      </c>
      <c r="AB157" s="24">
        <f t="shared" si="35"/>
        <v>0.44701799999999997</v>
      </c>
      <c r="AC157" s="24">
        <f t="shared" si="36"/>
        <v>0.39277909999999999</v>
      </c>
      <c r="AD157" s="24">
        <f t="shared" si="37"/>
        <v>0.36454059999999999</v>
      </c>
      <c r="AE157" s="24">
        <f t="shared" si="38"/>
        <v>0.39379600000000003</v>
      </c>
      <c r="AF157" s="24">
        <f t="shared" si="39"/>
        <v>0.45244519999999999</v>
      </c>
      <c r="AG157" s="28">
        <f t="shared" si="40"/>
        <v>0.68649079999999996</v>
      </c>
      <c r="AH157" s="28">
        <f t="shared" si="29"/>
        <v>0.44381756999999994</v>
      </c>
      <c r="AI157" s="29">
        <f t="shared" si="30"/>
        <v>62923655643.324913</v>
      </c>
    </row>
    <row r="158" spans="1:35" ht="20.100000000000001" customHeight="1" x14ac:dyDescent="0.25">
      <c r="A158" s="36" t="s">
        <v>317</v>
      </c>
      <c r="B158" s="11" t="s">
        <v>109</v>
      </c>
      <c r="C158" s="20">
        <v>123533036667.85332</v>
      </c>
      <c r="D158" s="21">
        <v>171536685395.5625</v>
      </c>
      <c r="E158" s="21">
        <v>208181626900.63123</v>
      </c>
      <c r="F158" s="21">
        <v>167422949529.40018</v>
      </c>
      <c r="G158" s="21">
        <v>167998080493.40756</v>
      </c>
      <c r="H158" s="21">
        <v>185362855081.02081</v>
      </c>
      <c r="I158" s="21">
        <v>171664638717.49039</v>
      </c>
      <c r="J158" s="21">
        <v>191549024910.60428</v>
      </c>
      <c r="K158" s="21">
        <v>199324435686.134</v>
      </c>
      <c r="L158" s="22">
        <v>177954489851.96097</v>
      </c>
      <c r="M158" s="23">
        <f t="shared" si="28"/>
        <v>176452782323.40656</v>
      </c>
      <c r="N158" s="24">
        <v>25.687539999999998</v>
      </c>
      <c r="O158" s="24">
        <v>34.604199999999999</v>
      </c>
      <c r="P158" s="24">
        <v>36.972569999999997</v>
      </c>
      <c r="Q158" s="24">
        <v>38.487160000000003</v>
      </c>
      <c r="R158" s="24">
        <v>38.756900000000002</v>
      </c>
      <c r="S158" s="24">
        <v>38.899039999999999</v>
      </c>
      <c r="T158" s="24">
        <v>37.521769999999997</v>
      </c>
      <c r="U158" s="24">
        <v>33.857570000000003</v>
      </c>
      <c r="V158" s="24">
        <v>31.147580000000001</v>
      </c>
      <c r="W158" s="24">
        <v>29.891909999999999</v>
      </c>
      <c r="X158" s="27">
        <f t="shared" si="31"/>
        <v>0.25687539999999998</v>
      </c>
      <c r="Y158" s="24">
        <f t="shared" si="32"/>
        <v>0.34604199999999996</v>
      </c>
      <c r="Z158" s="24">
        <f t="shared" si="33"/>
        <v>0.36972569999999999</v>
      </c>
      <c r="AA158" s="24">
        <f t="shared" si="34"/>
        <v>0.38487160000000004</v>
      </c>
      <c r="AB158" s="24">
        <f t="shared" si="35"/>
        <v>0.387569</v>
      </c>
      <c r="AC158" s="24">
        <f t="shared" si="36"/>
        <v>0.38899040000000001</v>
      </c>
      <c r="AD158" s="24">
        <f t="shared" si="37"/>
        <v>0.37521769999999999</v>
      </c>
      <c r="AE158" s="24">
        <f t="shared" si="38"/>
        <v>0.33857570000000003</v>
      </c>
      <c r="AF158" s="24">
        <f t="shared" si="39"/>
        <v>0.31147580000000002</v>
      </c>
      <c r="AG158" s="28">
        <f t="shared" si="40"/>
        <v>0.29891909999999999</v>
      </c>
      <c r="AH158" s="28">
        <f t="shared" si="29"/>
        <v>0.34582624000000006</v>
      </c>
      <c r="AI158" s="29">
        <f t="shared" si="30"/>
        <v>61022002248.442162</v>
      </c>
    </row>
    <row r="159" spans="1:35" ht="20.100000000000001" customHeight="1" x14ac:dyDescent="0.25">
      <c r="A159" s="36" t="s">
        <v>6</v>
      </c>
      <c r="B159" s="11" t="s">
        <v>14</v>
      </c>
      <c r="C159" s="20">
        <v>989930542278.69519</v>
      </c>
      <c r="D159" s="21">
        <v>1299705764823.6177</v>
      </c>
      <c r="E159" s="21">
        <v>1660846387624.7842</v>
      </c>
      <c r="F159" s="21">
        <v>1222644282201.8625</v>
      </c>
      <c r="G159" s="21">
        <v>1524917468442.0066</v>
      </c>
      <c r="H159" s="21">
        <v>2031771419408.9641</v>
      </c>
      <c r="I159" s="21">
        <v>2170145829223.9248</v>
      </c>
      <c r="J159" s="21">
        <v>2230628062254.4146</v>
      </c>
      <c r="K159" s="21">
        <v>2030972571014.2737</v>
      </c>
      <c r="L159" s="22">
        <v>1326015096948.1946</v>
      </c>
      <c r="M159" s="23">
        <f t="shared" si="28"/>
        <v>1648757742422.0737</v>
      </c>
      <c r="N159" s="24">
        <v>30.94192</v>
      </c>
      <c r="O159" s="24">
        <v>37.783580000000001</v>
      </c>
      <c r="P159" s="24">
        <v>41.554040000000001</v>
      </c>
      <c r="Q159" s="24">
        <v>45.260910000000003</v>
      </c>
      <c r="R159" s="24">
        <v>42.840049999999998</v>
      </c>
      <c r="S159" s="24">
        <v>41.989100000000001</v>
      </c>
      <c r="T159" s="24">
        <v>44.685940000000002</v>
      </c>
      <c r="U159" s="24">
        <v>49.356259999999999</v>
      </c>
      <c r="V159" s="24">
        <v>54.334290000000003</v>
      </c>
      <c r="W159" s="24">
        <v>56.364570000000001</v>
      </c>
      <c r="X159" s="27">
        <f t="shared" si="31"/>
        <v>0.30941920000000001</v>
      </c>
      <c r="Y159" s="24">
        <f t="shared" si="32"/>
        <v>0.3778358</v>
      </c>
      <c r="Z159" s="24">
        <f t="shared" si="33"/>
        <v>0.41554040000000003</v>
      </c>
      <c r="AA159" s="24">
        <f t="shared" si="34"/>
        <v>0.45260910000000004</v>
      </c>
      <c r="AB159" s="24">
        <f t="shared" si="35"/>
        <v>0.42840049999999996</v>
      </c>
      <c r="AC159" s="24">
        <f t="shared" si="36"/>
        <v>0.41989100000000001</v>
      </c>
      <c r="AD159" s="24">
        <f t="shared" si="37"/>
        <v>0.44685940000000002</v>
      </c>
      <c r="AE159" s="24">
        <f t="shared" si="38"/>
        <v>0.49356259999999996</v>
      </c>
      <c r="AF159" s="24">
        <f t="shared" si="39"/>
        <v>0.54334290000000007</v>
      </c>
      <c r="AG159" s="28">
        <f t="shared" si="40"/>
        <v>0.56364570000000003</v>
      </c>
      <c r="AH159" s="28">
        <f t="shared" si="29"/>
        <v>0.44511065999999999</v>
      </c>
      <c r="AI159" s="29">
        <f t="shared" si="30"/>
        <v>733879646909.59924</v>
      </c>
    </row>
    <row r="160" spans="1:35" ht="20.100000000000001" customHeight="1" x14ac:dyDescent="0.25">
      <c r="A160" s="36" t="s">
        <v>280</v>
      </c>
      <c r="B160" s="11" t="s">
        <v>412</v>
      </c>
      <c r="C160" s="20">
        <v>3110328010.9144239</v>
      </c>
      <c r="D160" s="21">
        <v>3775447705.9355884</v>
      </c>
      <c r="E160" s="21">
        <v>4796573531.2162209</v>
      </c>
      <c r="F160" s="21">
        <v>5308990459.4784307</v>
      </c>
      <c r="G160" s="21">
        <v>5698548987.88591</v>
      </c>
      <c r="H160" s="21">
        <v>6406727230.1732531</v>
      </c>
      <c r="I160" s="21">
        <v>7219657132.2154446</v>
      </c>
      <c r="J160" s="21">
        <v>7522006198.2320814</v>
      </c>
      <c r="K160" s="21">
        <v>7912161659.761797</v>
      </c>
      <c r="L160" s="22">
        <v>8095980013.7341776</v>
      </c>
      <c r="M160" s="23">
        <f t="shared" si="28"/>
        <v>5984642092.9547319</v>
      </c>
      <c r="N160" s="24" t="s">
        <v>450</v>
      </c>
      <c r="O160" s="24" t="s">
        <v>450</v>
      </c>
      <c r="P160" s="24" t="s">
        <v>450</v>
      </c>
      <c r="Q160" s="24" t="s">
        <v>450</v>
      </c>
      <c r="R160" s="24" t="s">
        <v>450</v>
      </c>
      <c r="S160" s="24" t="s">
        <v>450</v>
      </c>
      <c r="T160" s="24" t="s">
        <v>450</v>
      </c>
      <c r="U160" s="24" t="s">
        <v>450</v>
      </c>
      <c r="V160" s="24" t="s">
        <v>450</v>
      </c>
      <c r="W160" s="24" t="s">
        <v>450</v>
      </c>
      <c r="X160" s="27" t="str">
        <f t="shared" si="31"/>
        <v/>
      </c>
      <c r="Y160" s="24" t="str">
        <f t="shared" si="32"/>
        <v/>
      </c>
      <c r="Z160" s="24" t="str">
        <f t="shared" si="33"/>
        <v/>
      </c>
      <c r="AA160" s="24" t="str">
        <f t="shared" si="34"/>
        <v/>
      </c>
      <c r="AB160" s="24" t="str">
        <f t="shared" si="35"/>
        <v/>
      </c>
      <c r="AC160" s="24" t="str">
        <f t="shared" si="36"/>
        <v/>
      </c>
      <c r="AD160" s="24" t="str">
        <f t="shared" si="37"/>
        <v/>
      </c>
      <c r="AE160" s="24" t="str">
        <f t="shared" si="38"/>
        <v/>
      </c>
      <c r="AF160" s="24" t="str">
        <f t="shared" si="39"/>
        <v/>
      </c>
      <c r="AG160" s="28" t="str">
        <f t="shared" si="40"/>
        <v/>
      </c>
      <c r="AH160" s="28" t="str">
        <f t="shared" si="29"/>
        <v/>
      </c>
      <c r="AI160" s="29" t="str">
        <f t="shared" si="30"/>
        <v/>
      </c>
    </row>
    <row r="161" spans="1:35" ht="20.100000000000001" customHeight="1" x14ac:dyDescent="0.25">
      <c r="A161" s="36" t="s">
        <v>356</v>
      </c>
      <c r="B161" s="11" t="s">
        <v>288</v>
      </c>
      <c r="C161" s="20">
        <v>505832439.82297701</v>
      </c>
      <c r="D161" s="21">
        <v>570469196.66743088</v>
      </c>
      <c r="E161" s="21">
        <v>619260721.57930565</v>
      </c>
      <c r="F161" s="21">
        <v>586153251.79434597</v>
      </c>
      <c r="G161" s="21">
        <v>656789149.59552455</v>
      </c>
      <c r="H161" s="21">
        <v>762098381.87702274</v>
      </c>
      <c r="I161" s="21">
        <v>804209309.42721283</v>
      </c>
      <c r="J161" s="21">
        <v>795753602.49253523</v>
      </c>
      <c r="K161" s="21">
        <v>800418989.62175143</v>
      </c>
      <c r="L161" s="22">
        <v>761037916.35753047</v>
      </c>
      <c r="M161" s="23">
        <f t="shared" si="28"/>
        <v>686202295.92356372</v>
      </c>
      <c r="N161" s="24">
        <v>38.823560000000001</v>
      </c>
      <c r="O161" s="24">
        <v>60.08334</v>
      </c>
      <c r="P161" s="24">
        <v>59.820149999999998</v>
      </c>
      <c r="Q161" s="24">
        <v>61.628100000000003</v>
      </c>
      <c r="R161" s="24">
        <v>66.01446</v>
      </c>
      <c r="S161" s="24">
        <v>64.588999999999999</v>
      </c>
      <c r="T161" s="24">
        <v>63.705500000000001</v>
      </c>
      <c r="U161" s="24">
        <v>67.922610000000006</v>
      </c>
      <c r="V161" s="24">
        <v>74.867670000000004</v>
      </c>
      <c r="W161" s="24">
        <v>75.749470000000002</v>
      </c>
      <c r="X161" s="27">
        <f t="shared" si="31"/>
        <v>0.38823560000000001</v>
      </c>
      <c r="Y161" s="24">
        <f t="shared" si="32"/>
        <v>0.60083339999999996</v>
      </c>
      <c r="Z161" s="24">
        <f t="shared" si="33"/>
        <v>0.59820149999999994</v>
      </c>
      <c r="AA161" s="24">
        <f t="shared" si="34"/>
        <v>0.61628100000000008</v>
      </c>
      <c r="AB161" s="24">
        <f t="shared" si="35"/>
        <v>0.66014459999999997</v>
      </c>
      <c r="AC161" s="24">
        <f t="shared" si="36"/>
        <v>0.64588999999999996</v>
      </c>
      <c r="AD161" s="24">
        <f t="shared" si="37"/>
        <v>0.63705500000000004</v>
      </c>
      <c r="AE161" s="24">
        <f t="shared" si="38"/>
        <v>0.67922610000000005</v>
      </c>
      <c r="AF161" s="24">
        <f t="shared" si="39"/>
        <v>0.74867670000000008</v>
      </c>
      <c r="AG161" s="28">
        <f t="shared" si="40"/>
        <v>0.75749470000000008</v>
      </c>
      <c r="AH161" s="28">
        <f t="shared" si="29"/>
        <v>0.63320385999999984</v>
      </c>
      <c r="AI161" s="29">
        <f t="shared" si="30"/>
        <v>434505942.51966268</v>
      </c>
    </row>
    <row r="162" spans="1:35" ht="20.100000000000001" customHeight="1" x14ac:dyDescent="0.25">
      <c r="A162" s="36" t="s">
        <v>306</v>
      </c>
      <c r="B162" s="11" t="s">
        <v>243</v>
      </c>
      <c r="C162" s="20">
        <v>134441116.92617169</v>
      </c>
      <c r="D162" s="21">
        <v>145827429.56924096</v>
      </c>
      <c r="E162" s="21">
        <v>189595284.42234924</v>
      </c>
      <c r="F162" s="21">
        <v>192558289.70497137</v>
      </c>
      <c r="G162" s="21">
        <v>195176113.35413885</v>
      </c>
      <c r="H162" s="21">
        <v>239986643.47300491</v>
      </c>
      <c r="I162" s="21">
        <v>265592759.78985998</v>
      </c>
      <c r="J162" s="21">
        <v>305632896.17309499</v>
      </c>
      <c r="K162" s="21">
        <v>337413477.24083668</v>
      </c>
      <c r="L162" s="22" t="s">
        <v>450</v>
      </c>
      <c r="M162" s="23">
        <f t="shared" si="28"/>
        <v>222913778.96151873</v>
      </c>
      <c r="N162" s="24">
        <v>27.739049999999999</v>
      </c>
      <c r="O162" s="24">
        <v>31.49381</v>
      </c>
      <c r="P162" s="24">
        <v>27.396439999999998</v>
      </c>
      <c r="Q162" s="24">
        <v>34.073259999999998</v>
      </c>
      <c r="R162" s="24">
        <v>40.003309999999999</v>
      </c>
      <c r="S162" s="24">
        <v>39.426459999999999</v>
      </c>
      <c r="T162" s="24">
        <v>35.952660000000002</v>
      </c>
      <c r="U162" s="24">
        <v>31.73931</v>
      </c>
      <c r="V162" s="24">
        <v>28.319500000000001</v>
      </c>
      <c r="W162" s="24" t="s">
        <v>450</v>
      </c>
      <c r="X162" s="27">
        <f t="shared" si="31"/>
        <v>0.27739049999999998</v>
      </c>
      <c r="Y162" s="24">
        <f t="shared" si="32"/>
        <v>0.3149381</v>
      </c>
      <c r="Z162" s="24">
        <f t="shared" si="33"/>
        <v>0.2739644</v>
      </c>
      <c r="AA162" s="24">
        <f t="shared" si="34"/>
        <v>0.3407326</v>
      </c>
      <c r="AB162" s="24">
        <f t="shared" si="35"/>
        <v>0.40003309999999997</v>
      </c>
      <c r="AC162" s="24">
        <f t="shared" si="36"/>
        <v>0.39426459999999997</v>
      </c>
      <c r="AD162" s="24">
        <f t="shared" si="37"/>
        <v>0.35952660000000003</v>
      </c>
      <c r="AE162" s="24">
        <f t="shared" si="38"/>
        <v>0.31739309999999998</v>
      </c>
      <c r="AF162" s="24">
        <f t="shared" si="39"/>
        <v>0.28319500000000003</v>
      </c>
      <c r="AG162" s="28" t="str">
        <f t="shared" si="40"/>
        <v/>
      </c>
      <c r="AH162" s="28">
        <f t="shared" si="29"/>
        <v>0.32904866666666666</v>
      </c>
      <c r="AI162" s="29">
        <f t="shared" si="30"/>
        <v>73349481.748915792</v>
      </c>
    </row>
    <row r="163" spans="1:35" ht="20.100000000000001" customHeight="1" x14ac:dyDescent="0.25">
      <c r="A163" s="36" t="s">
        <v>347</v>
      </c>
      <c r="B163" s="11" t="s">
        <v>285</v>
      </c>
      <c r="C163" s="20">
        <v>376900133511.34845</v>
      </c>
      <c r="D163" s="21">
        <v>415964509673.11536</v>
      </c>
      <c r="E163" s="21">
        <v>519796800000</v>
      </c>
      <c r="F163" s="21">
        <v>429097866666.66669</v>
      </c>
      <c r="G163" s="21">
        <v>526811466666.66669</v>
      </c>
      <c r="H163" s="21">
        <v>669506666666.66663</v>
      </c>
      <c r="I163" s="21">
        <v>733955733333.33337</v>
      </c>
      <c r="J163" s="21">
        <v>744335733333.33337</v>
      </c>
      <c r="K163" s="21">
        <v>753831466666.66663</v>
      </c>
      <c r="L163" s="22">
        <v>646001866666.66663</v>
      </c>
      <c r="M163" s="23">
        <f t="shared" si="28"/>
        <v>581620224318.44653</v>
      </c>
      <c r="N163" s="24">
        <v>33.724589999999999</v>
      </c>
      <c r="O163" s="24">
        <v>37.07159</v>
      </c>
      <c r="P163" s="24">
        <v>37.68432</v>
      </c>
      <c r="Q163" s="24">
        <v>45.629800000000003</v>
      </c>
      <c r="R163" s="24">
        <v>39.267969999999998</v>
      </c>
      <c r="S163" s="24">
        <v>34.188960000000002</v>
      </c>
      <c r="T163" s="24">
        <v>36.439149999999998</v>
      </c>
      <c r="U163" s="24">
        <v>40.343629999999997</v>
      </c>
      <c r="V163" s="24">
        <v>44.438229999999997</v>
      </c>
      <c r="W163" s="24">
        <v>56.632449999999999</v>
      </c>
      <c r="X163" s="27">
        <f t="shared" si="31"/>
        <v>0.33724589999999999</v>
      </c>
      <c r="Y163" s="24">
        <f t="shared" si="32"/>
        <v>0.37071589999999999</v>
      </c>
      <c r="Z163" s="24">
        <f t="shared" si="33"/>
        <v>0.37684319999999999</v>
      </c>
      <c r="AA163" s="24">
        <f t="shared" si="34"/>
        <v>0.45629800000000004</v>
      </c>
      <c r="AB163" s="24">
        <f t="shared" si="35"/>
        <v>0.39267969999999996</v>
      </c>
      <c r="AC163" s="24">
        <f t="shared" si="36"/>
        <v>0.34188960000000002</v>
      </c>
      <c r="AD163" s="24">
        <f t="shared" si="37"/>
        <v>0.36439149999999998</v>
      </c>
      <c r="AE163" s="24">
        <f t="shared" si="38"/>
        <v>0.40343629999999997</v>
      </c>
      <c r="AF163" s="24">
        <f t="shared" si="39"/>
        <v>0.44438229999999995</v>
      </c>
      <c r="AG163" s="28">
        <f t="shared" si="40"/>
        <v>0.56632450000000001</v>
      </c>
      <c r="AH163" s="28">
        <f t="shared" si="29"/>
        <v>0.40542069000000003</v>
      </c>
      <c r="AI163" s="29">
        <f t="shared" si="30"/>
        <v>235800872661.1394</v>
      </c>
    </row>
    <row r="164" spans="1:35" ht="20.100000000000001" customHeight="1" x14ac:dyDescent="0.25">
      <c r="A164" s="36" t="s">
        <v>183</v>
      </c>
      <c r="B164" s="11" t="s">
        <v>175</v>
      </c>
      <c r="C164" s="20">
        <v>9358710935.4336605</v>
      </c>
      <c r="D164" s="21">
        <v>11284603070.56529</v>
      </c>
      <c r="E164" s="21">
        <v>13386345214.538549</v>
      </c>
      <c r="F164" s="21">
        <v>12812994418.940149</v>
      </c>
      <c r="G164" s="21">
        <v>12932428287.604717</v>
      </c>
      <c r="H164" s="21">
        <v>14440676929.323805</v>
      </c>
      <c r="I164" s="21">
        <v>14045681414.365662</v>
      </c>
      <c r="J164" s="21">
        <v>14951667193.547081</v>
      </c>
      <c r="K164" s="21">
        <v>15657551477.200325</v>
      </c>
      <c r="L164" s="22">
        <v>13779570705.755232</v>
      </c>
      <c r="M164" s="23">
        <f t="shared" si="28"/>
        <v>13265022964.727446</v>
      </c>
      <c r="N164" s="24">
        <v>22.70889</v>
      </c>
      <c r="O164" s="24">
        <v>22.74737</v>
      </c>
      <c r="P164" s="24">
        <v>24.014620000000001</v>
      </c>
      <c r="Q164" s="24">
        <v>24.660530000000001</v>
      </c>
      <c r="R164" s="24">
        <v>25.713560000000001</v>
      </c>
      <c r="S164" s="24">
        <v>28.66131</v>
      </c>
      <c r="T164" s="24">
        <v>29.854430000000001</v>
      </c>
      <c r="U164" s="24">
        <v>32.683810000000001</v>
      </c>
      <c r="V164" s="24">
        <v>33.169199999999996</v>
      </c>
      <c r="W164" s="24">
        <v>33.55979</v>
      </c>
      <c r="X164" s="27">
        <f t="shared" si="31"/>
        <v>0.22708890000000001</v>
      </c>
      <c r="Y164" s="24">
        <f t="shared" si="32"/>
        <v>0.2274737</v>
      </c>
      <c r="Z164" s="24">
        <f t="shared" si="33"/>
        <v>0.2401462</v>
      </c>
      <c r="AA164" s="24">
        <f t="shared" si="34"/>
        <v>0.24660530000000003</v>
      </c>
      <c r="AB164" s="24">
        <f t="shared" si="35"/>
        <v>0.25713560000000002</v>
      </c>
      <c r="AC164" s="24">
        <f t="shared" si="36"/>
        <v>0.28661310000000001</v>
      </c>
      <c r="AD164" s="24">
        <f t="shared" si="37"/>
        <v>0.29854429999999998</v>
      </c>
      <c r="AE164" s="24">
        <f t="shared" si="38"/>
        <v>0.32683810000000002</v>
      </c>
      <c r="AF164" s="24">
        <f t="shared" si="39"/>
        <v>0.33169199999999999</v>
      </c>
      <c r="AG164" s="28">
        <f t="shared" si="40"/>
        <v>0.3355979</v>
      </c>
      <c r="AH164" s="28">
        <f t="shared" si="29"/>
        <v>0.27777351</v>
      </c>
      <c r="AI164" s="29">
        <f t="shared" si="30"/>
        <v>3684671989.1429486</v>
      </c>
    </row>
    <row r="165" spans="1:35" ht="20.100000000000001" customHeight="1" x14ac:dyDescent="0.25">
      <c r="A165" s="36" t="s">
        <v>431</v>
      </c>
      <c r="B165" s="11" t="s">
        <v>158</v>
      </c>
      <c r="C165" s="20">
        <v>30607991862.484329</v>
      </c>
      <c r="D165" s="21">
        <v>40289556656.145485</v>
      </c>
      <c r="E165" s="21">
        <v>49259526052.742561</v>
      </c>
      <c r="F165" s="21">
        <v>42616653299.911514</v>
      </c>
      <c r="G165" s="21">
        <v>39460357730.522369</v>
      </c>
      <c r="H165" s="21">
        <v>46466728666.610313</v>
      </c>
      <c r="I165" s="21">
        <v>40742313861.137413</v>
      </c>
      <c r="J165" s="21">
        <v>45519650911.413841</v>
      </c>
      <c r="K165" s="21">
        <v>44210806365.681694</v>
      </c>
      <c r="L165" s="22">
        <v>36513027127.672279</v>
      </c>
      <c r="M165" s="23">
        <f t="shared" si="28"/>
        <v>41568661253.432175</v>
      </c>
      <c r="N165" s="24">
        <v>27.863060000000001</v>
      </c>
      <c r="O165" s="24">
        <v>34.076749999999997</v>
      </c>
      <c r="P165" s="24">
        <v>39.010370000000002</v>
      </c>
      <c r="Q165" s="24">
        <v>42.549590000000002</v>
      </c>
      <c r="R165" s="24">
        <v>50.007800000000003</v>
      </c>
      <c r="S165" s="24">
        <v>47.563110000000002</v>
      </c>
      <c r="T165" s="24">
        <v>49.50949</v>
      </c>
      <c r="U165" s="24">
        <v>43.565719999999999</v>
      </c>
      <c r="V165" s="24">
        <v>43.42604</v>
      </c>
      <c r="W165" s="24">
        <v>44.143210000000003</v>
      </c>
      <c r="X165" s="27">
        <f t="shared" si="31"/>
        <v>0.27863060000000001</v>
      </c>
      <c r="Y165" s="24">
        <f t="shared" si="32"/>
        <v>0.34076749999999995</v>
      </c>
      <c r="Z165" s="24">
        <f t="shared" si="33"/>
        <v>0.3901037</v>
      </c>
      <c r="AA165" s="24">
        <f t="shared" si="34"/>
        <v>0.42549590000000004</v>
      </c>
      <c r="AB165" s="24">
        <f t="shared" si="35"/>
        <v>0.50007800000000002</v>
      </c>
      <c r="AC165" s="24">
        <f t="shared" si="36"/>
        <v>0.47563110000000003</v>
      </c>
      <c r="AD165" s="24">
        <f t="shared" si="37"/>
        <v>0.4950949</v>
      </c>
      <c r="AE165" s="24">
        <f t="shared" si="38"/>
        <v>0.43565719999999997</v>
      </c>
      <c r="AF165" s="24">
        <f t="shared" si="39"/>
        <v>0.43426039999999999</v>
      </c>
      <c r="AG165" s="28">
        <f t="shared" si="40"/>
        <v>0.44143210000000005</v>
      </c>
      <c r="AH165" s="28">
        <f t="shared" si="29"/>
        <v>0.42171514000000004</v>
      </c>
      <c r="AI165" s="29">
        <f t="shared" si="30"/>
        <v>17530133800.103725</v>
      </c>
    </row>
    <row r="166" spans="1:35" ht="20.100000000000001" customHeight="1" x14ac:dyDescent="0.25">
      <c r="A166" s="36" t="s">
        <v>232</v>
      </c>
      <c r="B166" s="11" t="s">
        <v>83</v>
      </c>
      <c r="C166" s="20">
        <v>1016418229.2515897</v>
      </c>
      <c r="D166" s="21">
        <v>1033561654.0567966</v>
      </c>
      <c r="E166" s="21">
        <v>967199593.96015728</v>
      </c>
      <c r="F166" s="21">
        <v>847397850.09441662</v>
      </c>
      <c r="G166" s="21">
        <v>969936525.29872894</v>
      </c>
      <c r="H166" s="21">
        <v>1065826669.8974236</v>
      </c>
      <c r="I166" s="21">
        <v>1134267367.1920607</v>
      </c>
      <c r="J166" s="21">
        <v>1411061260.7083919</v>
      </c>
      <c r="K166" s="21">
        <v>1422530791.5587981</v>
      </c>
      <c r="L166" s="22">
        <v>1437722206.387543</v>
      </c>
      <c r="M166" s="23">
        <f t="shared" si="28"/>
        <v>1130592214.8405907</v>
      </c>
      <c r="N166" s="24">
        <v>22.764679999999998</v>
      </c>
      <c r="O166" s="24">
        <v>24.795870000000001</v>
      </c>
      <c r="P166" s="24">
        <v>27.876539999999999</v>
      </c>
      <c r="Q166" s="24">
        <v>20.07479</v>
      </c>
      <c r="R166" s="24">
        <v>24.44605</v>
      </c>
      <c r="S166" s="24">
        <v>22.245550000000001</v>
      </c>
      <c r="T166" s="24">
        <v>20.035129999999999</v>
      </c>
      <c r="U166" s="24">
        <v>20.053730000000002</v>
      </c>
      <c r="V166" s="24">
        <v>23.64433</v>
      </c>
      <c r="W166" s="24">
        <v>23.918659999999999</v>
      </c>
      <c r="X166" s="27">
        <f t="shared" si="31"/>
        <v>0.22764679999999998</v>
      </c>
      <c r="Y166" s="24">
        <f t="shared" si="32"/>
        <v>0.2479587</v>
      </c>
      <c r="Z166" s="24">
        <f t="shared" si="33"/>
        <v>0.2787654</v>
      </c>
      <c r="AA166" s="24">
        <f t="shared" si="34"/>
        <v>0.20074790000000001</v>
      </c>
      <c r="AB166" s="24">
        <f t="shared" si="35"/>
        <v>0.2444605</v>
      </c>
      <c r="AC166" s="24">
        <f t="shared" si="36"/>
        <v>0.22245550000000003</v>
      </c>
      <c r="AD166" s="24">
        <f t="shared" si="37"/>
        <v>0.20035129999999998</v>
      </c>
      <c r="AE166" s="24">
        <f t="shared" si="38"/>
        <v>0.20053730000000003</v>
      </c>
      <c r="AF166" s="24">
        <f t="shared" si="39"/>
        <v>0.2364433</v>
      </c>
      <c r="AG166" s="28">
        <f t="shared" si="40"/>
        <v>0.2391866</v>
      </c>
      <c r="AH166" s="28">
        <f t="shared" si="29"/>
        <v>0.22985533</v>
      </c>
      <c r="AI166" s="29">
        <f t="shared" si="30"/>
        <v>259872646.63761488</v>
      </c>
    </row>
    <row r="167" spans="1:35" ht="20.100000000000001" customHeight="1" x14ac:dyDescent="0.25">
      <c r="A167" s="36" t="s">
        <v>126</v>
      </c>
      <c r="B167" s="11" t="s">
        <v>233</v>
      </c>
      <c r="C167" s="20">
        <v>1885112201.8527782</v>
      </c>
      <c r="D167" s="21">
        <v>2158496872.8579645</v>
      </c>
      <c r="E167" s="21">
        <v>2505458705.0333843</v>
      </c>
      <c r="F167" s="21">
        <v>2489985963.1814213</v>
      </c>
      <c r="G167" s="21">
        <v>2616610911.0823483</v>
      </c>
      <c r="H167" s="21">
        <v>2985556819.4144111</v>
      </c>
      <c r="I167" s="21">
        <v>3853432409.2928896</v>
      </c>
      <c r="J167" s="21">
        <v>4958754472.4202719</v>
      </c>
      <c r="K167" s="21">
        <v>5005662070.7210503</v>
      </c>
      <c r="L167" s="22">
        <v>4474689705.7678299</v>
      </c>
      <c r="M167" s="23">
        <f t="shared" si="28"/>
        <v>3293376013.1624351</v>
      </c>
      <c r="N167" s="24">
        <v>3.3837480000000002</v>
      </c>
      <c r="O167" s="24">
        <v>4.3270439999999999</v>
      </c>
      <c r="P167" s="24">
        <v>5.5748220000000002</v>
      </c>
      <c r="Q167" s="24">
        <v>8.1053029999999993</v>
      </c>
      <c r="R167" s="24">
        <v>7.7084489999999999</v>
      </c>
      <c r="S167" s="24">
        <v>7.5562050000000003</v>
      </c>
      <c r="T167" s="24">
        <v>6.1358199999999998</v>
      </c>
      <c r="U167" s="24">
        <v>4.7323620000000002</v>
      </c>
      <c r="V167" s="24">
        <v>4.7211509999999999</v>
      </c>
      <c r="W167" s="24">
        <v>4.8629110000000004</v>
      </c>
      <c r="X167" s="27">
        <f t="shared" si="31"/>
        <v>3.3837480000000003E-2</v>
      </c>
      <c r="Y167" s="24">
        <f t="shared" si="32"/>
        <v>4.327044E-2</v>
      </c>
      <c r="Z167" s="24">
        <f t="shared" si="33"/>
        <v>5.5748220000000001E-2</v>
      </c>
      <c r="AA167" s="24">
        <f t="shared" si="34"/>
        <v>8.1053029999999998E-2</v>
      </c>
      <c r="AB167" s="24">
        <f t="shared" si="35"/>
        <v>7.7084490000000006E-2</v>
      </c>
      <c r="AC167" s="24">
        <f t="shared" si="36"/>
        <v>7.5562050000000006E-2</v>
      </c>
      <c r="AD167" s="24">
        <f t="shared" si="37"/>
        <v>6.1358200000000002E-2</v>
      </c>
      <c r="AE167" s="24">
        <f t="shared" si="38"/>
        <v>4.7323620000000004E-2</v>
      </c>
      <c r="AF167" s="24">
        <f t="shared" si="39"/>
        <v>4.7211509999999998E-2</v>
      </c>
      <c r="AG167" s="28">
        <f t="shared" si="40"/>
        <v>4.8629110000000003E-2</v>
      </c>
      <c r="AH167" s="28">
        <f t="shared" si="29"/>
        <v>5.7107815000000006E-2</v>
      </c>
      <c r="AI167" s="29">
        <f t="shared" si="30"/>
        <v>188077508.08511794</v>
      </c>
    </row>
    <row r="168" spans="1:35" ht="20.100000000000001" customHeight="1" x14ac:dyDescent="0.25">
      <c r="A168" s="36" t="s">
        <v>116</v>
      </c>
      <c r="B168" s="11" t="s">
        <v>142</v>
      </c>
      <c r="C168" s="20">
        <v>147797218201.27133</v>
      </c>
      <c r="D168" s="21">
        <v>179981288567.44739</v>
      </c>
      <c r="E168" s="21">
        <v>192225881687.7518</v>
      </c>
      <c r="F168" s="21">
        <v>192408387762.11758</v>
      </c>
      <c r="G168" s="21">
        <v>236421782178.21777</v>
      </c>
      <c r="H168" s="21">
        <v>275221020830.02069</v>
      </c>
      <c r="I168" s="21">
        <v>289268624469.87274</v>
      </c>
      <c r="J168" s="21">
        <v>300288499960.04156</v>
      </c>
      <c r="K168" s="21">
        <v>306344408491.83179</v>
      </c>
      <c r="L168" s="22">
        <v>292739307535.64154</v>
      </c>
      <c r="M168" s="23">
        <f t="shared" si="28"/>
        <v>241269641968.42145</v>
      </c>
      <c r="N168" s="24">
        <v>84.762190000000004</v>
      </c>
      <c r="O168" s="24">
        <v>85.807329999999993</v>
      </c>
      <c r="P168" s="24">
        <v>98.570040000000006</v>
      </c>
      <c r="Q168" s="24">
        <v>97.739279999999994</v>
      </c>
      <c r="R168" s="24">
        <v>96.217600000000004</v>
      </c>
      <c r="S168" s="24">
        <v>106.2749</v>
      </c>
      <c r="T168" s="24">
        <v>115.246</v>
      </c>
      <c r="U168" s="24">
        <v>127.077</v>
      </c>
      <c r="V168" s="24">
        <v>132.1046</v>
      </c>
      <c r="W168" s="24">
        <v>129.7499</v>
      </c>
      <c r="X168" s="27">
        <f t="shared" si="31"/>
        <v>0.84762190000000004</v>
      </c>
      <c r="Y168" s="24">
        <f t="shared" si="32"/>
        <v>0.85807329999999993</v>
      </c>
      <c r="Z168" s="24">
        <f t="shared" si="33"/>
        <v>0.98570040000000003</v>
      </c>
      <c r="AA168" s="24">
        <f t="shared" si="34"/>
        <v>0.97739279999999995</v>
      </c>
      <c r="AB168" s="24">
        <f t="shared" si="35"/>
        <v>0.96217600000000003</v>
      </c>
      <c r="AC168" s="24">
        <f t="shared" si="36"/>
        <v>1.0627489999999999</v>
      </c>
      <c r="AD168" s="24">
        <f t="shared" si="37"/>
        <v>1.15246</v>
      </c>
      <c r="AE168" s="24">
        <f t="shared" si="38"/>
        <v>1.27077</v>
      </c>
      <c r="AF168" s="24">
        <f t="shared" si="39"/>
        <v>1.3210459999999999</v>
      </c>
      <c r="AG168" s="28">
        <f t="shared" si="40"/>
        <v>1.297499</v>
      </c>
      <c r="AH168" s="28">
        <f t="shared" si="29"/>
        <v>1.0735488399999999</v>
      </c>
      <c r="AI168" s="29">
        <f t="shared" si="30"/>
        <v>259014744262.41415</v>
      </c>
    </row>
    <row r="169" spans="1:35" ht="20.100000000000001" customHeight="1" x14ac:dyDescent="0.25">
      <c r="A169" s="36" t="s">
        <v>90</v>
      </c>
      <c r="B169" s="11" t="s">
        <v>351</v>
      </c>
      <c r="C169" s="20">
        <v>70388970016.309128</v>
      </c>
      <c r="D169" s="21">
        <v>86072414453.873535</v>
      </c>
      <c r="E169" s="21">
        <v>100076967921.48822</v>
      </c>
      <c r="F169" s="21">
        <v>88661433731.592102</v>
      </c>
      <c r="G169" s="21">
        <v>89254437086.092728</v>
      </c>
      <c r="H169" s="21">
        <v>97919794273.00528</v>
      </c>
      <c r="I169" s="21">
        <v>93049717829.536987</v>
      </c>
      <c r="J169" s="21">
        <v>98028544875.199158</v>
      </c>
      <c r="K169" s="21">
        <v>100252753084.78174</v>
      </c>
      <c r="L169" s="22">
        <v>86581789952.312302</v>
      </c>
      <c r="M169" s="23">
        <f t="shared" si="28"/>
        <v>91028682322.419113</v>
      </c>
      <c r="N169" s="24">
        <v>1.1255189999999999</v>
      </c>
      <c r="O169" s="24">
        <v>1.246176</v>
      </c>
      <c r="P169" s="24">
        <v>1.355545</v>
      </c>
      <c r="Q169" s="24">
        <v>45.086019999999998</v>
      </c>
      <c r="R169" s="24">
        <v>45.22504</v>
      </c>
      <c r="S169" s="24">
        <v>46.780749999999998</v>
      </c>
      <c r="T169" s="24">
        <v>46.991759999999999</v>
      </c>
      <c r="U169" s="24">
        <v>48.206919999999997</v>
      </c>
      <c r="V169" s="24">
        <v>50.157069999999997</v>
      </c>
      <c r="W169" s="24" t="s">
        <v>450</v>
      </c>
      <c r="X169" s="27">
        <f t="shared" si="31"/>
        <v>1.125519E-2</v>
      </c>
      <c r="Y169" s="24">
        <f t="shared" si="32"/>
        <v>1.2461759999999999E-2</v>
      </c>
      <c r="Z169" s="24">
        <f t="shared" si="33"/>
        <v>1.355545E-2</v>
      </c>
      <c r="AA169" s="24">
        <f t="shared" si="34"/>
        <v>0.45086019999999999</v>
      </c>
      <c r="AB169" s="24">
        <f t="shared" si="35"/>
        <v>0.4522504</v>
      </c>
      <c r="AC169" s="24">
        <f t="shared" si="36"/>
        <v>0.46780749999999999</v>
      </c>
      <c r="AD169" s="24">
        <f t="shared" si="37"/>
        <v>0.46991759999999999</v>
      </c>
      <c r="AE169" s="24">
        <f t="shared" si="38"/>
        <v>0.48206919999999998</v>
      </c>
      <c r="AF169" s="24">
        <f t="shared" si="39"/>
        <v>0.50157069999999992</v>
      </c>
      <c r="AG169" s="28" t="str">
        <f t="shared" si="40"/>
        <v/>
      </c>
      <c r="AH169" s="28">
        <f t="shared" si="29"/>
        <v>0.31797199999999998</v>
      </c>
      <c r="AI169" s="29">
        <f t="shared" si="30"/>
        <v>28944572175.424248</v>
      </c>
    </row>
    <row r="170" spans="1:35" ht="20.100000000000001" customHeight="1" x14ac:dyDescent="0.25">
      <c r="A170" s="36" t="s">
        <v>15</v>
      </c>
      <c r="B170" s="11" t="s">
        <v>12</v>
      </c>
      <c r="C170" s="20">
        <v>39587730523.1464</v>
      </c>
      <c r="D170" s="21">
        <v>48114700246.372841</v>
      </c>
      <c r="E170" s="21">
        <v>55589863776.182808</v>
      </c>
      <c r="F170" s="21">
        <v>50244790219.505417</v>
      </c>
      <c r="G170" s="21">
        <v>48016423841.059601</v>
      </c>
      <c r="H170" s="21">
        <v>51287600778.426476</v>
      </c>
      <c r="I170" s="21">
        <v>46240004973.277077</v>
      </c>
      <c r="J170" s="21">
        <v>47675792660.25811</v>
      </c>
      <c r="K170" s="21">
        <v>49491396798.061897</v>
      </c>
      <c r="L170" s="22">
        <v>42746980843.090355</v>
      </c>
      <c r="M170" s="23">
        <f t="shared" si="28"/>
        <v>47899528465.938095</v>
      </c>
      <c r="N170" s="24">
        <v>0.24974399999999999</v>
      </c>
      <c r="O170" s="24">
        <v>70.901330000000002</v>
      </c>
      <c r="P170" s="24">
        <v>76.351889999999997</v>
      </c>
      <c r="Q170" s="24">
        <v>83.277339999999995</v>
      </c>
      <c r="R170" s="24">
        <v>85.318100000000001</v>
      </c>
      <c r="S170" s="24">
        <v>82.206540000000004</v>
      </c>
      <c r="T170" s="24">
        <v>79.855230000000006</v>
      </c>
      <c r="U170" s="24">
        <v>66.340350000000001</v>
      </c>
      <c r="V170" s="24">
        <v>54.998199999999997</v>
      </c>
      <c r="W170" s="24" t="s">
        <v>450</v>
      </c>
      <c r="X170" s="27">
        <f t="shared" si="31"/>
        <v>2.4974400000000001E-3</v>
      </c>
      <c r="Y170" s="24">
        <f t="shared" si="32"/>
        <v>0.70901330000000007</v>
      </c>
      <c r="Z170" s="24">
        <f t="shared" si="33"/>
        <v>0.7635189</v>
      </c>
      <c r="AA170" s="24">
        <f t="shared" si="34"/>
        <v>0.8327734</v>
      </c>
      <c r="AB170" s="24">
        <f t="shared" si="35"/>
        <v>0.85318099999999997</v>
      </c>
      <c r="AC170" s="24">
        <f t="shared" si="36"/>
        <v>0.82206540000000006</v>
      </c>
      <c r="AD170" s="24">
        <f t="shared" si="37"/>
        <v>0.7985523000000001</v>
      </c>
      <c r="AE170" s="24">
        <f t="shared" si="38"/>
        <v>0.66340350000000003</v>
      </c>
      <c r="AF170" s="24">
        <f t="shared" si="39"/>
        <v>0.54998199999999997</v>
      </c>
      <c r="AG170" s="28" t="str">
        <f t="shared" si="40"/>
        <v/>
      </c>
      <c r="AH170" s="28">
        <f t="shared" si="29"/>
        <v>0.66610969333333336</v>
      </c>
      <c r="AI170" s="29">
        <f t="shared" si="30"/>
        <v>31906340217.257298</v>
      </c>
    </row>
    <row r="171" spans="1:35" ht="20.100000000000001" customHeight="1" x14ac:dyDescent="0.25">
      <c r="A171" s="36" t="s">
        <v>281</v>
      </c>
      <c r="B171" s="11" t="s">
        <v>382</v>
      </c>
      <c r="C171" s="20">
        <v>456707934.95231611</v>
      </c>
      <c r="D171" s="21">
        <v>516074228.9597491</v>
      </c>
      <c r="E171" s="21">
        <v>608292551.49952459</v>
      </c>
      <c r="F171" s="21">
        <v>597762270.79406285</v>
      </c>
      <c r="G171" s="21">
        <v>671585231.57986116</v>
      </c>
      <c r="H171" s="21">
        <v>886503123.81832719</v>
      </c>
      <c r="I171" s="21">
        <v>1025124684.3586373</v>
      </c>
      <c r="J171" s="21">
        <v>1059695156.1879458</v>
      </c>
      <c r="K171" s="21">
        <v>1158190175.3149023</v>
      </c>
      <c r="L171" s="22">
        <v>1156834750.5274994</v>
      </c>
      <c r="M171" s="23">
        <f t="shared" si="28"/>
        <v>813677010.79928267</v>
      </c>
      <c r="N171" s="24">
        <v>25.048300000000001</v>
      </c>
      <c r="O171" s="24">
        <v>31.348109999999998</v>
      </c>
      <c r="P171" s="24">
        <v>32.217269999999999</v>
      </c>
      <c r="Q171" s="24">
        <v>32.031739999999999</v>
      </c>
      <c r="R171" s="24">
        <v>27.46303</v>
      </c>
      <c r="S171" s="24">
        <v>22.61045</v>
      </c>
      <c r="T171" s="24">
        <v>22.8</v>
      </c>
      <c r="U171" s="24">
        <v>35.57253</v>
      </c>
      <c r="V171" s="24">
        <v>36.464199999999998</v>
      </c>
      <c r="W171" s="24">
        <v>37.325220000000002</v>
      </c>
      <c r="X171" s="27">
        <f t="shared" si="31"/>
        <v>0.25048300000000001</v>
      </c>
      <c r="Y171" s="24">
        <f t="shared" si="32"/>
        <v>0.31348109999999996</v>
      </c>
      <c r="Z171" s="24">
        <f t="shared" si="33"/>
        <v>0.32217269999999998</v>
      </c>
      <c r="AA171" s="24">
        <f t="shared" si="34"/>
        <v>0.32031739999999997</v>
      </c>
      <c r="AB171" s="24">
        <f t="shared" si="35"/>
        <v>0.27463029999999999</v>
      </c>
      <c r="AC171" s="24">
        <f t="shared" si="36"/>
        <v>0.22610450000000001</v>
      </c>
      <c r="AD171" s="24">
        <f t="shared" si="37"/>
        <v>0.22800000000000001</v>
      </c>
      <c r="AE171" s="24">
        <f t="shared" si="38"/>
        <v>0.35572530000000002</v>
      </c>
      <c r="AF171" s="24">
        <f t="shared" si="39"/>
        <v>0.36464199999999997</v>
      </c>
      <c r="AG171" s="28">
        <f t="shared" si="40"/>
        <v>0.37325220000000003</v>
      </c>
      <c r="AH171" s="28">
        <f t="shared" si="29"/>
        <v>0.30288084999999998</v>
      </c>
      <c r="AI171" s="29">
        <f t="shared" si="30"/>
        <v>246447184.6563459</v>
      </c>
    </row>
    <row r="172" spans="1:35" ht="20.100000000000001" customHeight="1" x14ac:dyDescent="0.25">
      <c r="A172" s="36" t="s">
        <v>87</v>
      </c>
      <c r="B172" s="11" t="s">
        <v>410</v>
      </c>
      <c r="C172" s="20">
        <v>271638630111.49673</v>
      </c>
      <c r="D172" s="21">
        <v>299415359539.55774</v>
      </c>
      <c r="E172" s="21">
        <v>286769850239.67462</v>
      </c>
      <c r="F172" s="21">
        <v>295936471258.12811</v>
      </c>
      <c r="G172" s="21">
        <v>375349442837.23981</v>
      </c>
      <c r="H172" s="21">
        <v>416596716626.95734</v>
      </c>
      <c r="I172" s="21">
        <v>397386418270.40186</v>
      </c>
      <c r="J172" s="21">
        <v>366057913372.20746</v>
      </c>
      <c r="K172" s="21">
        <v>349873026988.6756</v>
      </c>
      <c r="L172" s="22">
        <v>312797576593.59351</v>
      </c>
      <c r="M172" s="23">
        <f t="shared" si="28"/>
        <v>337182140583.79327</v>
      </c>
      <c r="N172" s="24">
        <v>156.9761</v>
      </c>
      <c r="O172" s="24">
        <v>160.1249</v>
      </c>
      <c r="P172" s="24">
        <v>140.34989999999999</v>
      </c>
      <c r="Q172" s="24">
        <v>145.94120000000001</v>
      </c>
      <c r="R172" s="24">
        <v>148.98140000000001</v>
      </c>
      <c r="S172" s="24">
        <v>139.5427</v>
      </c>
      <c r="T172" s="24">
        <v>146.08959999999999</v>
      </c>
      <c r="U172" s="24">
        <v>149.47229999999999</v>
      </c>
      <c r="V172" s="24">
        <v>151.4896</v>
      </c>
      <c r="W172" s="24">
        <v>150.02170000000001</v>
      </c>
      <c r="X172" s="27">
        <f t="shared" si="31"/>
        <v>1.569761</v>
      </c>
      <c r="Y172" s="24">
        <f t="shared" si="32"/>
        <v>1.6012489999999999</v>
      </c>
      <c r="Z172" s="24">
        <f t="shared" si="33"/>
        <v>1.4034989999999998</v>
      </c>
      <c r="AA172" s="24">
        <f t="shared" si="34"/>
        <v>1.4594120000000002</v>
      </c>
      <c r="AB172" s="24">
        <f t="shared" si="35"/>
        <v>1.489814</v>
      </c>
      <c r="AC172" s="24">
        <f t="shared" si="36"/>
        <v>1.395427</v>
      </c>
      <c r="AD172" s="24">
        <f t="shared" si="37"/>
        <v>1.460896</v>
      </c>
      <c r="AE172" s="24">
        <f t="shared" si="38"/>
        <v>1.4947229999999998</v>
      </c>
      <c r="AF172" s="24">
        <f t="shared" si="39"/>
        <v>1.514896</v>
      </c>
      <c r="AG172" s="28">
        <f t="shared" si="40"/>
        <v>1.5002170000000001</v>
      </c>
      <c r="AH172" s="28">
        <f t="shared" si="29"/>
        <v>1.4889894000000001</v>
      </c>
      <c r="AI172" s="29">
        <f t="shared" si="30"/>
        <v>502060633198.57806</v>
      </c>
    </row>
    <row r="173" spans="1:35" ht="20.100000000000001" customHeight="1" x14ac:dyDescent="0.25">
      <c r="A173" s="36" t="s">
        <v>61</v>
      </c>
      <c r="B173" s="11" t="s">
        <v>208</v>
      </c>
      <c r="C173" s="20" t="s">
        <v>450</v>
      </c>
      <c r="D173" s="21" t="s">
        <v>450</v>
      </c>
      <c r="E173" s="21">
        <v>15550136278.869602</v>
      </c>
      <c r="F173" s="21">
        <v>12231362022.685946</v>
      </c>
      <c r="G173" s="21">
        <v>15727363443.099483</v>
      </c>
      <c r="H173" s="21">
        <v>17826697892.271667</v>
      </c>
      <c r="I173" s="21">
        <v>10368813559.322033</v>
      </c>
      <c r="J173" s="21">
        <v>13257635694.915251</v>
      </c>
      <c r="K173" s="21">
        <v>13282084033.898308</v>
      </c>
      <c r="L173" s="22">
        <v>9015221096.2447376</v>
      </c>
      <c r="M173" s="23">
        <f t="shared" si="28"/>
        <v>13407414252.663378</v>
      </c>
      <c r="N173" s="24" t="s">
        <v>450</v>
      </c>
      <c r="O173" s="24" t="s">
        <v>450</v>
      </c>
      <c r="P173" s="24" t="s">
        <v>450</v>
      </c>
      <c r="Q173" s="24" t="s">
        <v>450</v>
      </c>
      <c r="R173" s="24" t="s">
        <v>450</v>
      </c>
      <c r="S173" s="24" t="s">
        <v>450</v>
      </c>
      <c r="T173" s="24" t="s">
        <v>450</v>
      </c>
      <c r="U173" s="24" t="s">
        <v>450</v>
      </c>
      <c r="V173" s="24" t="s">
        <v>450</v>
      </c>
      <c r="W173" s="24" t="s">
        <v>450</v>
      </c>
      <c r="X173" s="27" t="str">
        <f t="shared" si="31"/>
        <v/>
      </c>
      <c r="Y173" s="24" t="str">
        <f t="shared" si="32"/>
        <v/>
      </c>
      <c r="Z173" s="24" t="str">
        <f t="shared" si="33"/>
        <v/>
      </c>
      <c r="AA173" s="24" t="str">
        <f t="shared" si="34"/>
        <v/>
      </c>
      <c r="AB173" s="24" t="str">
        <f t="shared" si="35"/>
        <v/>
      </c>
      <c r="AC173" s="24" t="str">
        <f t="shared" si="36"/>
        <v/>
      </c>
      <c r="AD173" s="24" t="str">
        <f t="shared" si="37"/>
        <v/>
      </c>
      <c r="AE173" s="24" t="str">
        <f t="shared" si="38"/>
        <v/>
      </c>
      <c r="AF173" s="24" t="str">
        <f t="shared" si="39"/>
        <v/>
      </c>
      <c r="AG173" s="28" t="str">
        <f t="shared" si="40"/>
        <v/>
      </c>
      <c r="AH173" s="28" t="str">
        <f t="shared" si="29"/>
        <v/>
      </c>
      <c r="AI173" s="29" t="str">
        <f t="shared" si="30"/>
        <v/>
      </c>
    </row>
    <row r="174" spans="1:35" ht="20.100000000000001" customHeight="1" x14ac:dyDescent="0.25">
      <c r="A174" s="36" t="s">
        <v>319</v>
      </c>
      <c r="B174" s="11" t="s">
        <v>313</v>
      </c>
      <c r="C174" s="20">
        <v>1264551499184.5439</v>
      </c>
      <c r="D174" s="21">
        <v>1479341637010.676</v>
      </c>
      <c r="E174" s="21">
        <v>1634989014208.2908</v>
      </c>
      <c r="F174" s="21">
        <v>1499074742984.1624</v>
      </c>
      <c r="G174" s="21">
        <v>1431672847682.1191</v>
      </c>
      <c r="H174" s="21">
        <v>1487924659438.4209</v>
      </c>
      <c r="I174" s="21">
        <v>1339946773437.2395</v>
      </c>
      <c r="J174" s="21">
        <v>1369261671178.9983</v>
      </c>
      <c r="K174" s="21">
        <v>1381342101735.6819</v>
      </c>
      <c r="L174" s="22">
        <v>1199057336142.8413</v>
      </c>
      <c r="M174" s="23">
        <f t="shared" si="28"/>
        <v>1408716228300.2974</v>
      </c>
      <c r="N174" s="24">
        <v>156.11449999999999</v>
      </c>
      <c r="O174" s="24">
        <v>167.1294</v>
      </c>
      <c r="P174" s="24">
        <v>170.16560000000001</v>
      </c>
      <c r="Q174" s="24">
        <v>172.41120000000001</v>
      </c>
      <c r="R174" s="24">
        <v>170.72790000000001</v>
      </c>
      <c r="S174" s="24">
        <v>166.75829999999999</v>
      </c>
      <c r="T174" s="24">
        <v>156.39150000000001</v>
      </c>
      <c r="U174" s="24">
        <v>144.96520000000001</v>
      </c>
      <c r="V174" s="24">
        <v>129.08279999999999</v>
      </c>
      <c r="W174" s="24" t="s">
        <v>450</v>
      </c>
      <c r="X174" s="27">
        <f t="shared" si="31"/>
        <v>1.561145</v>
      </c>
      <c r="Y174" s="24">
        <f t="shared" si="32"/>
        <v>1.6712940000000001</v>
      </c>
      <c r="Z174" s="24">
        <f t="shared" si="33"/>
        <v>1.7016560000000001</v>
      </c>
      <c r="AA174" s="24">
        <f t="shared" si="34"/>
        <v>1.7241120000000001</v>
      </c>
      <c r="AB174" s="24">
        <f t="shared" si="35"/>
        <v>1.707279</v>
      </c>
      <c r="AC174" s="24">
        <f t="shared" si="36"/>
        <v>1.6675829999999998</v>
      </c>
      <c r="AD174" s="24">
        <f t="shared" si="37"/>
        <v>1.5639150000000002</v>
      </c>
      <c r="AE174" s="24">
        <f t="shared" si="38"/>
        <v>1.4496520000000002</v>
      </c>
      <c r="AF174" s="24">
        <f t="shared" si="39"/>
        <v>1.2908279999999999</v>
      </c>
      <c r="AG174" s="28" t="str">
        <f t="shared" si="40"/>
        <v/>
      </c>
      <c r="AH174" s="28">
        <f t="shared" si="29"/>
        <v>1.5930515555555556</v>
      </c>
      <c r="AI174" s="29">
        <f t="shared" si="30"/>
        <v>2244157578830.144</v>
      </c>
    </row>
    <row r="175" spans="1:35" ht="20.100000000000001" customHeight="1" x14ac:dyDescent="0.25">
      <c r="A175" s="36" t="s">
        <v>112</v>
      </c>
      <c r="B175" s="11" t="s">
        <v>320</v>
      </c>
      <c r="C175" s="20">
        <v>28279814924.591778</v>
      </c>
      <c r="D175" s="21">
        <v>32350248410.821606</v>
      </c>
      <c r="E175" s="21">
        <v>40713812309.73159</v>
      </c>
      <c r="F175" s="21">
        <v>42066217871.534859</v>
      </c>
      <c r="G175" s="21">
        <v>56725745039.33596</v>
      </c>
      <c r="H175" s="21">
        <v>65292741296.538155</v>
      </c>
      <c r="I175" s="21">
        <v>68434399083.410004</v>
      </c>
      <c r="J175" s="21">
        <v>74294206490.589417</v>
      </c>
      <c r="K175" s="21">
        <v>80028186274.509796</v>
      </c>
      <c r="L175" s="22">
        <v>82316172384.324982</v>
      </c>
      <c r="M175" s="23">
        <f t="shared" si="28"/>
        <v>57050154408.538818</v>
      </c>
      <c r="N175" s="24">
        <v>33.973619999999997</v>
      </c>
      <c r="O175" s="24">
        <v>33.255209999999998</v>
      </c>
      <c r="P175" s="24">
        <v>28.69614</v>
      </c>
      <c r="Q175" s="24">
        <v>24.738969999999998</v>
      </c>
      <c r="R175" s="24">
        <v>23.258649999999999</v>
      </c>
      <c r="S175" s="24">
        <v>27.775449999999999</v>
      </c>
      <c r="T175" s="24">
        <v>26.980789999999999</v>
      </c>
      <c r="U175" s="24">
        <v>26.40719</v>
      </c>
      <c r="V175" s="24">
        <v>26.385670000000001</v>
      </c>
      <c r="W175" s="24">
        <v>30.831009999999999</v>
      </c>
      <c r="X175" s="27">
        <f t="shared" si="31"/>
        <v>0.33973619999999999</v>
      </c>
      <c r="Y175" s="24">
        <f t="shared" si="32"/>
        <v>0.33255209999999996</v>
      </c>
      <c r="Z175" s="24">
        <f t="shared" si="33"/>
        <v>0.28696139999999998</v>
      </c>
      <c r="AA175" s="24">
        <f t="shared" si="34"/>
        <v>0.24738969999999999</v>
      </c>
      <c r="AB175" s="24">
        <f t="shared" si="35"/>
        <v>0.2325865</v>
      </c>
      <c r="AC175" s="24">
        <f t="shared" si="36"/>
        <v>0.27775450000000002</v>
      </c>
      <c r="AD175" s="24">
        <f t="shared" si="37"/>
        <v>0.26980789999999999</v>
      </c>
      <c r="AE175" s="24">
        <f t="shared" si="38"/>
        <v>0.26407190000000003</v>
      </c>
      <c r="AF175" s="24">
        <f t="shared" si="39"/>
        <v>0.2638567</v>
      </c>
      <c r="AG175" s="28">
        <f t="shared" si="40"/>
        <v>0.30831009999999998</v>
      </c>
      <c r="AH175" s="28">
        <f t="shared" si="29"/>
        <v>0.28230269999999996</v>
      </c>
      <c r="AI175" s="29">
        <f t="shared" si="30"/>
        <v>16105412624.947409</v>
      </c>
    </row>
    <row r="176" spans="1:35" ht="20.100000000000001" customHeight="1" x14ac:dyDescent="0.25">
      <c r="A176" s="36" t="s">
        <v>343</v>
      </c>
      <c r="B176" s="11" t="s">
        <v>428</v>
      </c>
      <c r="C176" s="20">
        <v>636071000</v>
      </c>
      <c r="D176" s="21">
        <v>684148703.70370352</v>
      </c>
      <c r="E176" s="21">
        <v>734660333.33333337</v>
      </c>
      <c r="F176" s="21">
        <v>708891296.29629624</v>
      </c>
      <c r="G176" s="21">
        <v>692457407.4074074</v>
      </c>
      <c r="H176" s="21">
        <v>728050629.62962961</v>
      </c>
      <c r="I176" s="21">
        <v>731919888.88888896</v>
      </c>
      <c r="J176" s="21">
        <v>787290370.37037027</v>
      </c>
      <c r="K176" s="21">
        <v>864766185.18518507</v>
      </c>
      <c r="L176" s="22">
        <v>921888851.85185182</v>
      </c>
      <c r="M176" s="23">
        <f t="shared" si="28"/>
        <v>749014466.66666663</v>
      </c>
      <c r="N176" s="24">
        <v>52.37623</v>
      </c>
      <c r="O176" s="24">
        <v>55.150399999999998</v>
      </c>
      <c r="P176" s="24">
        <v>58.308070000000001</v>
      </c>
      <c r="Q176" s="24">
        <v>64.272040000000004</v>
      </c>
      <c r="R176" s="24">
        <v>67.717979999999997</v>
      </c>
      <c r="S176" s="24">
        <v>67.104609999999994</v>
      </c>
      <c r="T176" s="24">
        <v>66.676389999999998</v>
      </c>
      <c r="U176" s="24">
        <v>61.493519999999997</v>
      </c>
      <c r="V176" s="24">
        <v>57.65005</v>
      </c>
      <c r="W176" s="24">
        <v>55.943519999999999</v>
      </c>
      <c r="X176" s="27">
        <f t="shared" si="31"/>
        <v>0.52376230000000001</v>
      </c>
      <c r="Y176" s="24">
        <f t="shared" si="32"/>
        <v>0.55150399999999999</v>
      </c>
      <c r="Z176" s="24">
        <f t="shared" si="33"/>
        <v>0.58308070000000001</v>
      </c>
      <c r="AA176" s="24">
        <f t="shared" si="34"/>
        <v>0.64272040000000008</v>
      </c>
      <c r="AB176" s="24">
        <f t="shared" si="35"/>
        <v>0.6771798</v>
      </c>
      <c r="AC176" s="24">
        <f t="shared" si="36"/>
        <v>0.67104609999999998</v>
      </c>
      <c r="AD176" s="24">
        <f t="shared" si="37"/>
        <v>0.66676389999999996</v>
      </c>
      <c r="AE176" s="24">
        <f t="shared" si="38"/>
        <v>0.61493520000000002</v>
      </c>
      <c r="AF176" s="24">
        <f t="shared" si="39"/>
        <v>0.57650049999999997</v>
      </c>
      <c r="AG176" s="28">
        <f t="shared" si="40"/>
        <v>0.55943520000000002</v>
      </c>
      <c r="AH176" s="28">
        <f t="shared" si="29"/>
        <v>0.60669280999999997</v>
      </c>
      <c r="AI176" s="29">
        <f t="shared" si="30"/>
        <v>454421691.51265126</v>
      </c>
    </row>
    <row r="177" spans="1:35" ht="20.100000000000001" customHeight="1" x14ac:dyDescent="0.25">
      <c r="A177" s="36" t="s">
        <v>0</v>
      </c>
      <c r="B177" s="11" t="s">
        <v>353</v>
      </c>
      <c r="C177" s="20">
        <v>1074708501.4074075</v>
      </c>
      <c r="D177" s="21">
        <v>1173341555.5555556</v>
      </c>
      <c r="E177" s="21">
        <v>1194493407.4074073</v>
      </c>
      <c r="F177" s="21">
        <v>1186800333.3333333</v>
      </c>
      <c r="G177" s="21">
        <v>1249497000</v>
      </c>
      <c r="H177" s="21">
        <v>1290025296.2962961</v>
      </c>
      <c r="I177" s="21">
        <v>1311133148.1481481</v>
      </c>
      <c r="J177" s="21">
        <v>1334385777.7777779</v>
      </c>
      <c r="K177" s="21">
        <v>1404430555.5555556</v>
      </c>
      <c r="L177" s="22">
        <v>1436390325.9259257</v>
      </c>
      <c r="M177" s="23">
        <f t="shared" si="28"/>
        <v>1265520590.1407409</v>
      </c>
      <c r="N177" s="24">
        <v>82.255859999999998</v>
      </c>
      <c r="O177" s="24">
        <v>97.562569999999994</v>
      </c>
      <c r="P177" s="24">
        <v>106.9684</v>
      </c>
      <c r="Q177" s="24">
        <v>110.4316</v>
      </c>
      <c r="R177" s="24">
        <v>107.8193</v>
      </c>
      <c r="S177" s="24">
        <v>107.1949</v>
      </c>
      <c r="T177" s="24">
        <v>113.173</v>
      </c>
      <c r="U177" s="24">
        <v>111.2268</v>
      </c>
      <c r="V177" s="24">
        <v>98.837209999999999</v>
      </c>
      <c r="W177" s="24">
        <v>89.231390000000005</v>
      </c>
      <c r="X177" s="27">
        <f t="shared" si="31"/>
        <v>0.82255860000000003</v>
      </c>
      <c r="Y177" s="24">
        <f t="shared" si="32"/>
        <v>0.97562569999999993</v>
      </c>
      <c r="Z177" s="24">
        <f t="shared" si="33"/>
        <v>1.0696840000000001</v>
      </c>
      <c r="AA177" s="24">
        <f t="shared" si="34"/>
        <v>1.1043160000000001</v>
      </c>
      <c r="AB177" s="24">
        <f t="shared" si="35"/>
        <v>1.078193</v>
      </c>
      <c r="AC177" s="24">
        <f t="shared" si="36"/>
        <v>1.071949</v>
      </c>
      <c r="AD177" s="24">
        <f t="shared" si="37"/>
        <v>1.1317300000000001</v>
      </c>
      <c r="AE177" s="24">
        <f t="shared" si="38"/>
        <v>1.112268</v>
      </c>
      <c r="AF177" s="24">
        <f t="shared" si="39"/>
        <v>0.98837209999999998</v>
      </c>
      <c r="AG177" s="28">
        <f t="shared" si="40"/>
        <v>0.89231389999999999</v>
      </c>
      <c r="AH177" s="28">
        <f t="shared" si="29"/>
        <v>1.0247010299999999</v>
      </c>
      <c r="AI177" s="29">
        <f t="shared" si="30"/>
        <v>1296780252.2034249</v>
      </c>
    </row>
    <row r="178" spans="1:35" ht="20.100000000000001" customHeight="1" x14ac:dyDescent="0.25">
      <c r="A178" s="36" t="s">
        <v>342</v>
      </c>
      <c r="B178" s="11" t="s">
        <v>236</v>
      </c>
      <c r="C178" s="20">
        <v>610778296.29629624</v>
      </c>
      <c r="D178" s="21">
        <v>651436074.07407403</v>
      </c>
      <c r="E178" s="21">
        <v>695428851.8518517</v>
      </c>
      <c r="F178" s="21">
        <v>674922481.48148155</v>
      </c>
      <c r="G178" s="21">
        <v>681225962.96296287</v>
      </c>
      <c r="H178" s="21">
        <v>676129407.4074074</v>
      </c>
      <c r="I178" s="21">
        <v>692933740.74074066</v>
      </c>
      <c r="J178" s="21">
        <v>720636185.18518519</v>
      </c>
      <c r="K178" s="21">
        <v>729738560.37037027</v>
      </c>
      <c r="L178" s="22">
        <v>751373262.96296299</v>
      </c>
      <c r="M178" s="23">
        <f t="shared" si="28"/>
        <v>688460282.33333325</v>
      </c>
      <c r="N178" s="24">
        <v>47.001350000000002</v>
      </c>
      <c r="O178" s="24">
        <v>50.68318</v>
      </c>
      <c r="P178" s="24">
        <v>48.890219999999999</v>
      </c>
      <c r="Q178" s="24">
        <v>51.384779999999999</v>
      </c>
      <c r="R178" s="24">
        <v>51.831389999999999</v>
      </c>
      <c r="S178" s="24">
        <v>52.991610000000001</v>
      </c>
      <c r="T178" s="24">
        <v>54.25376</v>
      </c>
      <c r="U178" s="24">
        <v>52.803750000000001</v>
      </c>
      <c r="V178" s="24">
        <v>52.032739999999997</v>
      </c>
      <c r="W178" s="24">
        <v>51.77675</v>
      </c>
      <c r="X178" s="27">
        <f t="shared" si="31"/>
        <v>0.47001350000000003</v>
      </c>
      <c r="Y178" s="24">
        <f t="shared" si="32"/>
        <v>0.50683180000000005</v>
      </c>
      <c r="Z178" s="24">
        <f t="shared" si="33"/>
        <v>0.48890220000000001</v>
      </c>
      <c r="AA178" s="24">
        <f t="shared" si="34"/>
        <v>0.51384779999999997</v>
      </c>
      <c r="AB178" s="24">
        <f t="shared" si="35"/>
        <v>0.51831389999999999</v>
      </c>
      <c r="AC178" s="24">
        <f t="shared" si="36"/>
        <v>0.5299161</v>
      </c>
      <c r="AD178" s="24">
        <f t="shared" si="37"/>
        <v>0.54253759999999995</v>
      </c>
      <c r="AE178" s="24">
        <f t="shared" si="38"/>
        <v>0.52803750000000005</v>
      </c>
      <c r="AF178" s="24">
        <f t="shared" si="39"/>
        <v>0.5203274</v>
      </c>
      <c r="AG178" s="28">
        <f t="shared" si="40"/>
        <v>0.51776750000000005</v>
      </c>
      <c r="AH178" s="28">
        <f t="shared" si="29"/>
        <v>0.51364953000000002</v>
      </c>
      <c r="AI178" s="29">
        <f t="shared" si="30"/>
        <v>353627300.44418395</v>
      </c>
    </row>
    <row r="179" spans="1:35" ht="20.100000000000001" customHeight="1" x14ac:dyDescent="0.25">
      <c r="A179" s="36" t="s">
        <v>80</v>
      </c>
      <c r="B179" s="11" t="s">
        <v>78</v>
      </c>
      <c r="C179" s="20">
        <v>35822408611.55883</v>
      </c>
      <c r="D179" s="21">
        <v>45898948564.059326</v>
      </c>
      <c r="E179" s="21">
        <v>54526580231.556801</v>
      </c>
      <c r="F179" s="21">
        <v>53150209167.93396</v>
      </c>
      <c r="G179" s="21">
        <v>65634109236.773636</v>
      </c>
      <c r="H179" s="21">
        <v>67327289319.732994</v>
      </c>
      <c r="I179" s="21">
        <v>62688889672.544083</v>
      </c>
      <c r="J179" s="21">
        <v>66480141187.352837</v>
      </c>
      <c r="K179" s="21">
        <v>73814947340.898376</v>
      </c>
      <c r="L179" s="22">
        <v>84066770983.333328</v>
      </c>
      <c r="M179" s="23">
        <f t="shared" si="28"/>
        <v>60941029431.574417</v>
      </c>
      <c r="N179" s="24">
        <v>13.960190000000001</v>
      </c>
      <c r="O179" s="24">
        <v>12.70786</v>
      </c>
      <c r="P179" s="24">
        <v>11.15254</v>
      </c>
      <c r="Q179" s="24">
        <v>12.681950000000001</v>
      </c>
      <c r="R179" s="24">
        <v>11.86558</v>
      </c>
      <c r="S179" s="24">
        <v>10.820550000000001</v>
      </c>
      <c r="T179" s="24">
        <v>12.038869999999999</v>
      </c>
      <c r="U179" s="24">
        <v>10.44604</v>
      </c>
      <c r="V179" s="24">
        <v>8.4822799999999994</v>
      </c>
      <c r="W179" s="24">
        <v>8.2486709999999999</v>
      </c>
      <c r="X179" s="27">
        <f t="shared" si="31"/>
        <v>0.1396019</v>
      </c>
      <c r="Y179" s="24">
        <f t="shared" si="32"/>
        <v>0.12707860000000001</v>
      </c>
      <c r="Z179" s="24">
        <f t="shared" si="33"/>
        <v>0.1115254</v>
      </c>
      <c r="AA179" s="24">
        <f t="shared" si="34"/>
        <v>0.1268195</v>
      </c>
      <c r="AB179" s="24">
        <f t="shared" si="35"/>
        <v>0.11865579999999999</v>
      </c>
      <c r="AC179" s="24">
        <f t="shared" si="36"/>
        <v>0.10820550000000001</v>
      </c>
      <c r="AD179" s="24">
        <f t="shared" si="37"/>
        <v>0.12038869999999999</v>
      </c>
      <c r="AE179" s="24">
        <f t="shared" si="38"/>
        <v>0.10446039999999999</v>
      </c>
      <c r="AF179" s="24">
        <f t="shared" si="39"/>
        <v>8.482279999999999E-2</v>
      </c>
      <c r="AG179" s="28">
        <f t="shared" si="40"/>
        <v>8.2486710000000005E-2</v>
      </c>
      <c r="AH179" s="28">
        <f t="shared" si="29"/>
        <v>0.112404531</v>
      </c>
      <c r="AI179" s="29">
        <f t="shared" si="30"/>
        <v>6850047831.9133186</v>
      </c>
    </row>
    <row r="180" spans="1:35" ht="20.100000000000001" customHeight="1" x14ac:dyDescent="0.25">
      <c r="A180" s="36" t="s">
        <v>335</v>
      </c>
      <c r="B180" s="11" t="s">
        <v>291</v>
      </c>
      <c r="C180" s="20">
        <v>2626380435.1787729</v>
      </c>
      <c r="D180" s="21">
        <v>2936612021.8579235</v>
      </c>
      <c r="E180" s="21">
        <v>3532969034.6083789</v>
      </c>
      <c r="F180" s="21">
        <v>3875409836.0655737</v>
      </c>
      <c r="G180" s="21">
        <v>4368398047.6433306</v>
      </c>
      <c r="H180" s="21">
        <v>4422276621.7870255</v>
      </c>
      <c r="I180" s="21">
        <v>4980000000</v>
      </c>
      <c r="J180" s="21">
        <v>5130909090.909091</v>
      </c>
      <c r="K180" s="21">
        <v>5210303030.303031</v>
      </c>
      <c r="L180" s="22">
        <v>4877888603.806509</v>
      </c>
      <c r="M180" s="23">
        <f t="shared" si="28"/>
        <v>4196114672.2159638</v>
      </c>
      <c r="N180" s="24">
        <v>17.488409999999998</v>
      </c>
      <c r="O180" s="24">
        <v>21.358460000000001</v>
      </c>
      <c r="P180" s="24">
        <v>23.864640000000001</v>
      </c>
      <c r="Q180" s="24">
        <v>24.407699999999998</v>
      </c>
      <c r="R180" s="24">
        <v>24.018540000000002</v>
      </c>
      <c r="S180" s="24">
        <v>23.65727</v>
      </c>
      <c r="T180" s="24">
        <v>24.194790000000001</v>
      </c>
      <c r="U180" s="24">
        <v>27.895779999999998</v>
      </c>
      <c r="V180" s="24">
        <v>29.90315</v>
      </c>
      <c r="W180" s="24">
        <v>35.450130000000001</v>
      </c>
      <c r="X180" s="27">
        <f t="shared" si="31"/>
        <v>0.17488409999999999</v>
      </c>
      <c r="Y180" s="24">
        <f t="shared" si="32"/>
        <v>0.21358460000000001</v>
      </c>
      <c r="Z180" s="24">
        <f t="shared" si="33"/>
        <v>0.23864640000000001</v>
      </c>
      <c r="AA180" s="24">
        <f t="shared" si="34"/>
        <v>0.24407699999999999</v>
      </c>
      <c r="AB180" s="24">
        <f t="shared" si="35"/>
        <v>0.24018540000000002</v>
      </c>
      <c r="AC180" s="24">
        <f t="shared" si="36"/>
        <v>0.2365727</v>
      </c>
      <c r="AD180" s="24">
        <f t="shared" si="37"/>
        <v>0.24194790000000002</v>
      </c>
      <c r="AE180" s="24">
        <f t="shared" si="38"/>
        <v>0.27895779999999998</v>
      </c>
      <c r="AF180" s="24">
        <f t="shared" si="39"/>
        <v>0.29903150000000001</v>
      </c>
      <c r="AG180" s="28">
        <f t="shared" si="40"/>
        <v>0.35450130000000002</v>
      </c>
      <c r="AH180" s="28">
        <f t="shared" si="29"/>
        <v>0.25223887</v>
      </c>
      <c r="AI180" s="29">
        <f t="shared" si="30"/>
        <v>1058423223.3101752</v>
      </c>
    </row>
    <row r="181" spans="1:35" ht="20.100000000000001" customHeight="1" x14ac:dyDescent="0.25">
      <c r="A181" s="36" t="s">
        <v>344</v>
      </c>
      <c r="B181" s="11" t="s">
        <v>220</v>
      </c>
      <c r="C181" s="20">
        <v>2947943587.0929632</v>
      </c>
      <c r="D181" s="21">
        <v>3053808158.5147758</v>
      </c>
      <c r="E181" s="21">
        <v>3019779208.8316464</v>
      </c>
      <c r="F181" s="21">
        <v>3144671158.9978409</v>
      </c>
      <c r="G181" s="21">
        <v>3527776867.1802435</v>
      </c>
      <c r="H181" s="21">
        <v>4963056465.2738571</v>
      </c>
      <c r="I181" s="21">
        <v>4912817417.7831907</v>
      </c>
      <c r="J181" s="21">
        <v>4562432041.0974512</v>
      </c>
      <c r="K181" s="21">
        <v>4412891833.3686543</v>
      </c>
      <c r="L181" s="22">
        <v>4060072443.5492082</v>
      </c>
      <c r="M181" s="23">
        <f t="shared" si="28"/>
        <v>3860524918.1689835</v>
      </c>
      <c r="N181" s="24">
        <v>21.291319999999999</v>
      </c>
      <c r="O181" s="24">
        <v>24.094940000000001</v>
      </c>
      <c r="P181" s="24">
        <v>22.15372</v>
      </c>
      <c r="Q181" s="24">
        <v>23.453479999999999</v>
      </c>
      <c r="R181" s="24">
        <v>24.06532</v>
      </c>
      <c r="S181" s="24">
        <v>21.735690000000002</v>
      </c>
      <c r="T181" s="24">
        <v>19.085450000000002</v>
      </c>
      <c r="U181" s="24">
        <v>21.008320000000001</v>
      </c>
      <c r="V181" s="24">
        <v>21.21172</v>
      </c>
      <c r="W181" s="24">
        <v>20.44275</v>
      </c>
      <c r="X181" s="27">
        <f t="shared" si="31"/>
        <v>0.2129132</v>
      </c>
      <c r="Y181" s="24">
        <f t="shared" si="32"/>
        <v>0.24094940000000001</v>
      </c>
      <c r="Z181" s="24">
        <f t="shared" si="33"/>
        <v>0.22153719999999999</v>
      </c>
      <c r="AA181" s="24">
        <f t="shared" si="34"/>
        <v>0.23453479999999999</v>
      </c>
      <c r="AB181" s="24">
        <f t="shared" si="35"/>
        <v>0.24065320000000001</v>
      </c>
      <c r="AC181" s="24">
        <f t="shared" si="36"/>
        <v>0.21735690000000002</v>
      </c>
      <c r="AD181" s="24">
        <f t="shared" si="37"/>
        <v>0.19085450000000001</v>
      </c>
      <c r="AE181" s="24">
        <f t="shared" si="38"/>
        <v>0.21008320000000003</v>
      </c>
      <c r="AF181" s="24">
        <f t="shared" si="39"/>
        <v>0.21211720000000001</v>
      </c>
      <c r="AG181" s="28">
        <f t="shared" si="40"/>
        <v>0.20442750000000001</v>
      </c>
      <c r="AH181" s="28">
        <f t="shared" si="29"/>
        <v>0.21854271</v>
      </c>
      <c r="AI181" s="29">
        <f t="shared" si="30"/>
        <v>843689577.63917792</v>
      </c>
    </row>
    <row r="182" spans="1:35" ht="20.100000000000001" customHeight="1" x14ac:dyDescent="0.25">
      <c r="A182" s="36" t="s">
        <v>358</v>
      </c>
      <c r="B182" s="11" t="s">
        <v>310</v>
      </c>
      <c r="C182" s="20">
        <v>420032121655.68842</v>
      </c>
      <c r="D182" s="21">
        <v>487816328342.30927</v>
      </c>
      <c r="E182" s="21">
        <v>513965650650.11908</v>
      </c>
      <c r="F182" s="21">
        <v>429657033107.7373</v>
      </c>
      <c r="G182" s="21">
        <v>488379327089.83698</v>
      </c>
      <c r="H182" s="21">
        <v>563113421113.42114</v>
      </c>
      <c r="I182" s="21">
        <v>543880647757.40405</v>
      </c>
      <c r="J182" s="21">
        <v>578742001487.57141</v>
      </c>
      <c r="K182" s="21">
        <v>571100683085.09888</v>
      </c>
      <c r="L182" s="22">
        <v>492618068568.57324</v>
      </c>
      <c r="M182" s="23">
        <f t="shared" si="28"/>
        <v>508930528285.776</v>
      </c>
      <c r="N182" s="24">
        <v>103.33499999999999</v>
      </c>
      <c r="O182" s="24">
        <v>111.7612</v>
      </c>
      <c r="P182" s="24">
        <v>118.56659999999999</v>
      </c>
      <c r="Q182" s="24">
        <v>125.9128</v>
      </c>
      <c r="R182" s="24">
        <v>124.384</v>
      </c>
      <c r="S182" s="24">
        <v>126.4135</v>
      </c>
      <c r="T182" s="24">
        <v>130.1284</v>
      </c>
      <c r="U182" s="24">
        <v>132.24180000000001</v>
      </c>
      <c r="V182" s="24">
        <v>131.8339</v>
      </c>
      <c r="W182" s="24">
        <v>129.73220000000001</v>
      </c>
      <c r="X182" s="27">
        <f t="shared" si="31"/>
        <v>1.03335</v>
      </c>
      <c r="Y182" s="24">
        <f t="shared" si="32"/>
        <v>1.117612</v>
      </c>
      <c r="Z182" s="24">
        <f t="shared" si="33"/>
        <v>1.1856659999999999</v>
      </c>
      <c r="AA182" s="24">
        <f t="shared" si="34"/>
        <v>1.259128</v>
      </c>
      <c r="AB182" s="24">
        <f t="shared" si="35"/>
        <v>1.2438400000000001</v>
      </c>
      <c r="AC182" s="24">
        <f t="shared" si="36"/>
        <v>1.264135</v>
      </c>
      <c r="AD182" s="24">
        <f t="shared" si="37"/>
        <v>1.3012839999999999</v>
      </c>
      <c r="AE182" s="24">
        <f t="shared" si="38"/>
        <v>1.3224180000000001</v>
      </c>
      <c r="AF182" s="24">
        <f t="shared" si="39"/>
        <v>1.3183389999999999</v>
      </c>
      <c r="AG182" s="28">
        <f t="shared" si="40"/>
        <v>1.2973220000000001</v>
      </c>
      <c r="AH182" s="28">
        <f t="shared" si="29"/>
        <v>1.2343093999999999</v>
      </c>
      <c r="AI182" s="29">
        <f t="shared" si="30"/>
        <v>628177735010.09912</v>
      </c>
    </row>
    <row r="183" spans="1:35" ht="20.100000000000001" customHeight="1" x14ac:dyDescent="0.25">
      <c r="A183" s="36" t="s">
        <v>48</v>
      </c>
      <c r="B183" s="11" t="s">
        <v>168</v>
      </c>
      <c r="C183" s="20">
        <v>429195591242.62244</v>
      </c>
      <c r="D183" s="21">
        <v>477407802315.89471</v>
      </c>
      <c r="E183" s="21">
        <v>551546962699.65845</v>
      </c>
      <c r="F183" s="21">
        <v>539528229942.10089</v>
      </c>
      <c r="G183" s="21">
        <v>581211708792.78943</v>
      </c>
      <c r="H183" s="21">
        <v>696311671959.45947</v>
      </c>
      <c r="I183" s="21">
        <v>665408300271.74316</v>
      </c>
      <c r="J183" s="21">
        <v>684919206141.1283</v>
      </c>
      <c r="K183" s="21">
        <v>701037135966.04858</v>
      </c>
      <c r="L183" s="22">
        <v>664737543616.50049</v>
      </c>
      <c r="M183" s="23">
        <f t="shared" si="28"/>
        <v>599130415294.79456</v>
      </c>
      <c r="N183" s="24">
        <v>154.53550000000001</v>
      </c>
      <c r="O183" s="24">
        <v>157.89400000000001</v>
      </c>
      <c r="P183" s="24">
        <v>150.02379999999999</v>
      </c>
      <c r="Q183" s="24">
        <v>159.41390000000001</v>
      </c>
      <c r="R183" s="24">
        <v>158.6103</v>
      </c>
      <c r="S183" s="24">
        <v>160.72329999999999</v>
      </c>
      <c r="T183" s="24">
        <v>167.35310000000001</v>
      </c>
      <c r="U183" s="24">
        <v>169.1669</v>
      </c>
      <c r="V183" s="24">
        <v>171.13050000000001</v>
      </c>
      <c r="W183" s="24">
        <v>174.1489</v>
      </c>
      <c r="X183" s="27">
        <f t="shared" si="31"/>
        <v>1.545355</v>
      </c>
      <c r="Y183" s="24">
        <f t="shared" si="32"/>
        <v>1.57894</v>
      </c>
      <c r="Z183" s="24">
        <f t="shared" si="33"/>
        <v>1.500238</v>
      </c>
      <c r="AA183" s="24">
        <f t="shared" si="34"/>
        <v>1.5941390000000002</v>
      </c>
      <c r="AB183" s="24">
        <f t="shared" si="35"/>
        <v>1.586103</v>
      </c>
      <c r="AC183" s="24">
        <f t="shared" si="36"/>
        <v>1.6072329999999999</v>
      </c>
      <c r="AD183" s="24">
        <f t="shared" si="37"/>
        <v>1.6735310000000001</v>
      </c>
      <c r="AE183" s="24">
        <f t="shared" si="38"/>
        <v>1.6916690000000001</v>
      </c>
      <c r="AF183" s="24">
        <f t="shared" si="39"/>
        <v>1.7113050000000001</v>
      </c>
      <c r="AG183" s="28">
        <f t="shared" si="40"/>
        <v>1.7414890000000001</v>
      </c>
      <c r="AH183" s="28">
        <f t="shared" si="29"/>
        <v>1.6230002000000003</v>
      </c>
      <c r="AI183" s="29">
        <f t="shared" si="30"/>
        <v>972388783849.53479</v>
      </c>
    </row>
    <row r="184" spans="1:35" ht="20.100000000000001" customHeight="1" x14ac:dyDescent="0.25">
      <c r="A184" s="36" t="s">
        <v>127</v>
      </c>
      <c r="B184" s="11" t="s">
        <v>159</v>
      </c>
      <c r="C184" s="20">
        <v>2830228903.3349752</v>
      </c>
      <c r="D184" s="21">
        <v>3719515378.9177113</v>
      </c>
      <c r="E184" s="21">
        <v>5161298559.3424129</v>
      </c>
      <c r="F184" s="21">
        <v>4979471963.7922039</v>
      </c>
      <c r="G184" s="21">
        <v>5642221528.6707182</v>
      </c>
      <c r="H184" s="21">
        <v>6522755783.393034</v>
      </c>
      <c r="I184" s="21">
        <v>7633036366.0354519</v>
      </c>
      <c r="J184" s="21">
        <v>8506674782.7547131</v>
      </c>
      <c r="K184" s="21">
        <v>9236309138.0427742</v>
      </c>
      <c r="L184" s="22">
        <v>7853450374.0000973</v>
      </c>
      <c r="M184" s="23">
        <f t="shared" si="28"/>
        <v>6208496277.8284092</v>
      </c>
      <c r="N184" s="24">
        <v>9.5010309999999993</v>
      </c>
      <c r="O184" s="24">
        <v>13.17803</v>
      </c>
      <c r="P184" s="24">
        <v>26.82591</v>
      </c>
      <c r="Q184" s="24">
        <v>22.8399</v>
      </c>
      <c r="R184" s="24">
        <v>14.170540000000001</v>
      </c>
      <c r="S184" s="24">
        <v>16.037040000000001</v>
      </c>
      <c r="T184" s="24">
        <v>14.64831</v>
      </c>
      <c r="U184" s="24">
        <v>18.414560000000002</v>
      </c>
      <c r="V184" s="24">
        <v>21.48358</v>
      </c>
      <c r="W184" s="24">
        <v>22.165900000000001</v>
      </c>
      <c r="X184" s="27">
        <f t="shared" si="31"/>
        <v>9.5010309999999987E-2</v>
      </c>
      <c r="Y184" s="24">
        <f t="shared" si="32"/>
        <v>0.13178029999999999</v>
      </c>
      <c r="Z184" s="24">
        <f t="shared" si="33"/>
        <v>0.26825910000000003</v>
      </c>
      <c r="AA184" s="24">
        <f t="shared" si="34"/>
        <v>0.22839899999999999</v>
      </c>
      <c r="AB184" s="24">
        <f t="shared" si="35"/>
        <v>0.14170540000000001</v>
      </c>
      <c r="AC184" s="24">
        <f t="shared" si="36"/>
        <v>0.16037040000000002</v>
      </c>
      <c r="AD184" s="24">
        <f t="shared" si="37"/>
        <v>0.1464831</v>
      </c>
      <c r="AE184" s="24">
        <f t="shared" si="38"/>
        <v>0.18414560000000002</v>
      </c>
      <c r="AF184" s="24">
        <f t="shared" si="39"/>
        <v>0.21483579999999999</v>
      </c>
      <c r="AG184" s="28">
        <f t="shared" si="40"/>
        <v>0.22165899999999999</v>
      </c>
      <c r="AH184" s="28">
        <f t="shared" si="29"/>
        <v>0.179264801</v>
      </c>
      <c r="AI184" s="29">
        <f t="shared" si="30"/>
        <v>1112964849.7541504</v>
      </c>
    </row>
    <row r="185" spans="1:35" ht="20.100000000000001" customHeight="1" x14ac:dyDescent="0.25">
      <c r="A185" s="36" t="s">
        <v>149</v>
      </c>
      <c r="B185" s="11" t="s">
        <v>376</v>
      </c>
      <c r="C185" s="20">
        <v>18610460326.543652</v>
      </c>
      <c r="D185" s="21">
        <v>21501741757.484024</v>
      </c>
      <c r="E185" s="21">
        <v>27368386358.131016</v>
      </c>
      <c r="F185" s="21">
        <v>28573777052.45422</v>
      </c>
      <c r="G185" s="21">
        <v>31407908612.094296</v>
      </c>
      <c r="H185" s="21">
        <v>33878631649.415691</v>
      </c>
      <c r="I185" s="21">
        <v>39087748240.440292</v>
      </c>
      <c r="J185" s="21">
        <v>44333456244.744041</v>
      </c>
      <c r="K185" s="21">
        <v>48030400964.205345</v>
      </c>
      <c r="L185" s="22">
        <v>44895392076.511848</v>
      </c>
      <c r="M185" s="23">
        <f t="shared" si="28"/>
        <v>33768790328.202442</v>
      </c>
      <c r="N185" s="24">
        <v>9.8106039999999997</v>
      </c>
      <c r="O185" s="24">
        <v>11.651260000000001</v>
      </c>
      <c r="P185" s="24">
        <v>12.160310000000001</v>
      </c>
      <c r="Q185" s="24">
        <v>11.46757</v>
      </c>
      <c r="R185" s="24">
        <v>11.94384</v>
      </c>
      <c r="S185" s="24">
        <v>12.639139999999999</v>
      </c>
      <c r="T185" s="24">
        <v>13.00299</v>
      </c>
      <c r="U185" s="24">
        <v>12.894970000000001</v>
      </c>
      <c r="V185" s="24">
        <v>13.833069999999999</v>
      </c>
      <c r="W185" s="24">
        <v>15.420590000000001</v>
      </c>
      <c r="X185" s="27">
        <f t="shared" si="31"/>
        <v>9.8106039999999992E-2</v>
      </c>
      <c r="Y185" s="24">
        <f t="shared" si="32"/>
        <v>0.11651260000000001</v>
      </c>
      <c r="Z185" s="24">
        <f t="shared" si="33"/>
        <v>0.12160310000000001</v>
      </c>
      <c r="AA185" s="24">
        <f t="shared" si="34"/>
        <v>0.11467570000000001</v>
      </c>
      <c r="AB185" s="24">
        <f t="shared" si="35"/>
        <v>0.1194384</v>
      </c>
      <c r="AC185" s="24">
        <f t="shared" si="36"/>
        <v>0.12639139999999999</v>
      </c>
      <c r="AD185" s="24">
        <f t="shared" si="37"/>
        <v>0.1300299</v>
      </c>
      <c r="AE185" s="24">
        <f t="shared" si="38"/>
        <v>0.1289497</v>
      </c>
      <c r="AF185" s="24">
        <f t="shared" si="39"/>
        <v>0.1383307</v>
      </c>
      <c r="AG185" s="28">
        <f t="shared" si="40"/>
        <v>0.15420590000000001</v>
      </c>
      <c r="AH185" s="28">
        <f t="shared" si="29"/>
        <v>0.124824344</v>
      </c>
      <c r="AI185" s="29">
        <f t="shared" si="30"/>
        <v>4215167100.3914146</v>
      </c>
    </row>
    <row r="186" spans="1:35" ht="20.100000000000001" customHeight="1" x14ac:dyDescent="0.25">
      <c r="A186" s="36" t="s">
        <v>429</v>
      </c>
      <c r="B186" s="11" t="s">
        <v>277</v>
      </c>
      <c r="C186" s="20">
        <v>221758486880.31259</v>
      </c>
      <c r="D186" s="21">
        <v>262942650543.77112</v>
      </c>
      <c r="E186" s="21">
        <v>291383081231.82031</v>
      </c>
      <c r="F186" s="21">
        <v>281574762729.75983</v>
      </c>
      <c r="G186" s="21">
        <v>340923571200.88873</v>
      </c>
      <c r="H186" s="21">
        <v>370608559050.49567</v>
      </c>
      <c r="I186" s="21">
        <v>397290682074.8252</v>
      </c>
      <c r="J186" s="21">
        <v>419888628523.07495</v>
      </c>
      <c r="K186" s="21">
        <v>404320038916.49585</v>
      </c>
      <c r="L186" s="22">
        <v>395281580952.88147</v>
      </c>
      <c r="M186" s="23">
        <f t="shared" si="28"/>
        <v>338597204210.43256</v>
      </c>
      <c r="N186" s="24">
        <v>88.906559999999999</v>
      </c>
      <c r="O186" s="24">
        <v>106.3625</v>
      </c>
      <c r="P186" s="24">
        <v>105.7597</v>
      </c>
      <c r="Q186" s="24">
        <v>109.0359</v>
      </c>
      <c r="R186" s="24">
        <v>115.7835</v>
      </c>
      <c r="S186" s="24">
        <v>130.72389999999999</v>
      </c>
      <c r="T186" s="24">
        <v>136.3015</v>
      </c>
      <c r="U186" s="24">
        <v>142.49430000000001</v>
      </c>
      <c r="V186" s="24">
        <v>147.00229999999999</v>
      </c>
      <c r="W186" s="24">
        <v>151.26300000000001</v>
      </c>
      <c r="X186" s="27">
        <f t="shared" si="31"/>
        <v>0.88906560000000001</v>
      </c>
      <c r="Y186" s="24">
        <f t="shared" si="32"/>
        <v>1.063625</v>
      </c>
      <c r="Z186" s="24">
        <f t="shared" si="33"/>
        <v>1.0575969999999999</v>
      </c>
      <c r="AA186" s="24">
        <f t="shared" si="34"/>
        <v>1.0903590000000001</v>
      </c>
      <c r="AB186" s="24">
        <f t="shared" si="35"/>
        <v>1.1578349999999999</v>
      </c>
      <c r="AC186" s="24">
        <f t="shared" si="36"/>
        <v>1.3072389999999998</v>
      </c>
      <c r="AD186" s="24">
        <f t="shared" si="37"/>
        <v>1.3630150000000001</v>
      </c>
      <c r="AE186" s="24">
        <f t="shared" si="38"/>
        <v>1.4249430000000001</v>
      </c>
      <c r="AF186" s="24">
        <f t="shared" si="39"/>
        <v>1.4700229999999999</v>
      </c>
      <c r="AG186" s="28">
        <f t="shared" si="40"/>
        <v>1.5126300000000001</v>
      </c>
      <c r="AH186" s="28">
        <f t="shared" si="29"/>
        <v>1.2336331599999999</v>
      </c>
      <c r="AI186" s="29">
        <f t="shared" si="30"/>
        <v>417704738997.28119</v>
      </c>
    </row>
    <row r="187" spans="1:35" ht="20.100000000000001" customHeight="1" x14ac:dyDescent="0.25">
      <c r="A187" s="36" t="s">
        <v>21</v>
      </c>
      <c r="B187" s="11" t="s">
        <v>63</v>
      </c>
      <c r="C187" s="20">
        <v>463000000</v>
      </c>
      <c r="D187" s="21">
        <v>559000000</v>
      </c>
      <c r="E187" s="21">
        <v>694000000</v>
      </c>
      <c r="F187" s="21">
        <v>818000000</v>
      </c>
      <c r="G187" s="21">
        <v>934000000</v>
      </c>
      <c r="H187" s="21">
        <v>1138000000</v>
      </c>
      <c r="I187" s="21">
        <v>1295000000</v>
      </c>
      <c r="J187" s="21">
        <v>1319000000</v>
      </c>
      <c r="K187" s="21">
        <v>1371172832.7715302</v>
      </c>
      <c r="L187" s="22">
        <v>1412377919.1217501</v>
      </c>
      <c r="M187" s="23">
        <f t="shared" ref="M187:M208" si="41">IF(SUM(C187:L187)=0,"",(SUM(C187:L187))/(COUNT(C187:L187)))</f>
        <v>1000355075.189328</v>
      </c>
      <c r="N187" s="24">
        <v>24.073419999999999</v>
      </c>
      <c r="O187" s="24">
        <v>17.978919999999999</v>
      </c>
      <c r="P187" s="24">
        <v>14.7621</v>
      </c>
      <c r="Q187" s="24">
        <v>12.6578</v>
      </c>
      <c r="R187" s="24">
        <v>11.74066</v>
      </c>
      <c r="S187" s="24">
        <v>11.668089999999999</v>
      </c>
      <c r="T187" s="24">
        <v>12.359830000000001</v>
      </c>
      <c r="U187" s="24">
        <v>13.78105</v>
      </c>
      <c r="V187" s="24">
        <v>13.98522</v>
      </c>
      <c r="W187" s="24">
        <v>15.00042</v>
      </c>
      <c r="X187" s="27">
        <f t="shared" si="31"/>
        <v>0.24073419999999998</v>
      </c>
      <c r="Y187" s="24">
        <f t="shared" si="32"/>
        <v>0.17978919999999998</v>
      </c>
      <c r="Z187" s="24">
        <f t="shared" si="33"/>
        <v>0.147621</v>
      </c>
      <c r="AA187" s="24">
        <f t="shared" si="34"/>
        <v>0.126578</v>
      </c>
      <c r="AB187" s="24">
        <f t="shared" si="35"/>
        <v>0.1174066</v>
      </c>
      <c r="AC187" s="24">
        <f t="shared" si="36"/>
        <v>0.11668089999999999</v>
      </c>
      <c r="AD187" s="24">
        <f t="shared" si="37"/>
        <v>0.12359830000000001</v>
      </c>
      <c r="AE187" s="24">
        <f t="shared" si="38"/>
        <v>0.1378105</v>
      </c>
      <c r="AF187" s="24">
        <f t="shared" si="39"/>
        <v>0.13985220000000001</v>
      </c>
      <c r="AG187" s="28">
        <f t="shared" si="40"/>
        <v>0.1500042</v>
      </c>
      <c r="AH187" s="28">
        <f t="shared" ref="AH187:AH208" si="42">IF(SUM(X187:AG187)=0,"",(SUM(X187:AG187))/(COUNT(X187:AG187)))</f>
        <v>0.14800750999999998</v>
      </c>
      <c r="AI187" s="29">
        <f t="shared" si="30"/>
        <v>148060063.79463518</v>
      </c>
    </row>
    <row r="188" spans="1:35" ht="20.100000000000001" customHeight="1" x14ac:dyDescent="0.25">
      <c r="A188" s="36" t="s">
        <v>110</v>
      </c>
      <c r="B188" s="11" t="s">
        <v>237</v>
      </c>
      <c r="C188" s="20">
        <v>2202809251.3130388</v>
      </c>
      <c r="D188" s="21">
        <v>2523462557.3897467</v>
      </c>
      <c r="E188" s="21">
        <v>3163416242.0587702</v>
      </c>
      <c r="F188" s="21">
        <v>3163000528.8166981</v>
      </c>
      <c r="G188" s="21">
        <v>3172945644.5584998</v>
      </c>
      <c r="H188" s="21">
        <v>3756023159.9599972</v>
      </c>
      <c r="I188" s="21">
        <v>3866617462.6185365</v>
      </c>
      <c r="J188" s="21">
        <v>4081112865.355032</v>
      </c>
      <c r="K188" s="21">
        <v>4482535926.2967348</v>
      </c>
      <c r="L188" s="22">
        <v>4002723816.6572123</v>
      </c>
      <c r="M188" s="23">
        <f t="shared" si="41"/>
        <v>3441464745.5024271</v>
      </c>
      <c r="N188" s="24">
        <v>17.052980000000002</v>
      </c>
      <c r="O188" s="24">
        <v>21.090019999999999</v>
      </c>
      <c r="P188" s="24">
        <v>17.17239</v>
      </c>
      <c r="Q188" s="24">
        <v>19.752610000000001</v>
      </c>
      <c r="R188" s="24">
        <v>22.829149999999998</v>
      </c>
      <c r="S188" s="24">
        <v>28.551369999999999</v>
      </c>
      <c r="T188" s="24">
        <v>30.486129999999999</v>
      </c>
      <c r="U188" s="24">
        <v>34.252789999999997</v>
      </c>
      <c r="V188" s="24">
        <v>34.408729999999998</v>
      </c>
      <c r="W188" s="24">
        <v>37.423169999999999</v>
      </c>
      <c r="X188" s="27">
        <f t="shared" si="31"/>
        <v>0.17052980000000001</v>
      </c>
      <c r="Y188" s="24">
        <f t="shared" si="32"/>
        <v>0.21090019999999998</v>
      </c>
      <c r="Z188" s="24">
        <f t="shared" si="33"/>
        <v>0.17172390000000001</v>
      </c>
      <c r="AA188" s="24">
        <f t="shared" si="34"/>
        <v>0.19752610000000001</v>
      </c>
      <c r="AB188" s="24">
        <f t="shared" si="35"/>
        <v>0.22829149999999998</v>
      </c>
      <c r="AC188" s="24">
        <f t="shared" si="36"/>
        <v>0.28551369999999998</v>
      </c>
      <c r="AD188" s="24">
        <f t="shared" si="37"/>
        <v>0.3048613</v>
      </c>
      <c r="AE188" s="24">
        <f t="shared" si="38"/>
        <v>0.3425279</v>
      </c>
      <c r="AF188" s="24">
        <f t="shared" si="39"/>
        <v>0.34408729999999998</v>
      </c>
      <c r="AG188" s="28">
        <f t="shared" si="40"/>
        <v>0.3742317</v>
      </c>
      <c r="AH188" s="28">
        <f t="shared" si="42"/>
        <v>0.26301933999999999</v>
      </c>
      <c r="AI188" s="29">
        <f t="shared" si="30"/>
        <v>905171785.99531627</v>
      </c>
    </row>
    <row r="189" spans="1:35" ht="20.100000000000001" customHeight="1" x14ac:dyDescent="0.25">
      <c r="A189" s="36" t="s">
        <v>369</v>
      </c>
      <c r="B189" s="11" t="s">
        <v>311</v>
      </c>
      <c r="C189" s="20">
        <v>287983019.89239347</v>
      </c>
      <c r="D189" s="21">
        <v>299657872.03815514</v>
      </c>
      <c r="E189" s="21">
        <v>340041546.54036248</v>
      </c>
      <c r="F189" s="21">
        <v>321303416.07274514</v>
      </c>
      <c r="G189" s="21">
        <v>369816107.03043026</v>
      </c>
      <c r="H189" s="21">
        <v>441232909.19606709</v>
      </c>
      <c r="I189" s="21">
        <v>457244315.20790929</v>
      </c>
      <c r="J189" s="21">
        <v>432889959.43332684</v>
      </c>
      <c r="K189" s="21">
        <v>434386306.62629879</v>
      </c>
      <c r="L189" s="22" t="s">
        <v>450</v>
      </c>
      <c r="M189" s="23">
        <f t="shared" si="41"/>
        <v>376061716.89307654</v>
      </c>
      <c r="N189" s="24">
        <v>48.531019999999998</v>
      </c>
      <c r="O189" s="24">
        <v>55.750320000000002</v>
      </c>
      <c r="P189" s="24">
        <v>51.81373</v>
      </c>
      <c r="Q189" s="24">
        <v>47.852980000000002</v>
      </c>
      <c r="R189" s="24">
        <v>40.08175</v>
      </c>
      <c r="S189" s="24">
        <v>32.82602</v>
      </c>
      <c r="T189" s="24">
        <v>30.317299999999999</v>
      </c>
      <c r="U189" s="24">
        <v>29.675809999999998</v>
      </c>
      <c r="V189" s="24">
        <v>29.845749999999999</v>
      </c>
      <c r="W189" s="24" t="s">
        <v>450</v>
      </c>
      <c r="X189" s="27">
        <f t="shared" si="31"/>
        <v>0.48531019999999997</v>
      </c>
      <c r="Y189" s="24">
        <f t="shared" si="32"/>
        <v>0.55750319999999998</v>
      </c>
      <c r="Z189" s="24">
        <f t="shared" si="33"/>
        <v>0.51813730000000002</v>
      </c>
      <c r="AA189" s="24">
        <f t="shared" si="34"/>
        <v>0.47852980000000001</v>
      </c>
      <c r="AB189" s="24">
        <f t="shared" si="35"/>
        <v>0.40081749999999999</v>
      </c>
      <c r="AC189" s="24">
        <f t="shared" si="36"/>
        <v>0.3282602</v>
      </c>
      <c r="AD189" s="24">
        <f t="shared" si="37"/>
        <v>0.30317299999999997</v>
      </c>
      <c r="AE189" s="24">
        <f t="shared" si="38"/>
        <v>0.29675809999999997</v>
      </c>
      <c r="AF189" s="24">
        <f t="shared" si="39"/>
        <v>0.29845749999999999</v>
      </c>
      <c r="AG189" s="28" t="str">
        <f t="shared" si="40"/>
        <v/>
      </c>
      <c r="AH189" s="28">
        <f t="shared" si="42"/>
        <v>0.4074385333333333</v>
      </c>
      <c r="AI189" s="29">
        <f t="shared" si="30"/>
        <v>153222034.3737303</v>
      </c>
    </row>
    <row r="190" spans="1:35" ht="20.100000000000001" customHeight="1" x14ac:dyDescent="0.25">
      <c r="A190" s="36" t="s">
        <v>387</v>
      </c>
      <c r="B190" s="11" t="s">
        <v>40</v>
      </c>
      <c r="C190" s="20">
        <v>18369070082.721195</v>
      </c>
      <c r="D190" s="21">
        <v>21642304045.512009</v>
      </c>
      <c r="E190" s="21">
        <v>27870257894.234749</v>
      </c>
      <c r="F190" s="21">
        <v>19175196445.79361</v>
      </c>
      <c r="G190" s="21">
        <v>21037612736.255981</v>
      </c>
      <c r="H190" s="21">
        <v>24409826346.090836</v>
      </c>
      <c r="I190" s="21">
        <v>24580844842.602962</v>
      </c>
      <c r="J190" s="21">
        <v>27257411604.010803</v>
      </c>
      <c r="K190" s="21">
        <v>28874122633.574291</v>
      </c>
      <c r="L190" s="22">
        <v>27805745960.651051</v>
      </c>
      <c r="M190" s="23">
        <f t="shared" si="41"/>
        <v>24102239259.144749</v>
      </c>
      <c r="N190" s="24">
        <v>35.999040000000001</v>
      </c>
      <c r="O190" s="24">
        <v>34.429609999999997</v>
      </c>
      <c r="P190" s="24">
        <v>29.369060000000001</v>
      </c>
      <c r="Q190" s="24">
        <v>40.121119999999998</v>
      </c>
      <c r="R190" s="24">
        <v>32.488100000000003</v>
      </c>
      <c r="S190" s="24">
        <v>29.304580000000001</v>
      </c>
      <c r="T190" s="24">
        <v>29.790040000000001</v>
      </c>
      <c r="U190" s="24">
        <v>27.905650000000001</v>
      </c>
      <c r="V190" s="24">
        <v>28.262840000000001</v>
      </c>
      <c r="W190" s="24">
        <v>31.4392</v>
      </c>
      <c r="X190" s="27">
        <f t="shared" si="31"/>
        <v>0.35999039999999999</v>
      </c>
      <c r="Y190" s="24">
        <f t="shared" si="32"/>
        <v>0.34429609999999999</v>
      </c>
      <c r="Z190" s="24">
        <f t="shared" si="33"/>
        <v>0.29369060000000002</v>
      </c>
      <c r="AA190" s="24">
        <f t="shared" si="34"/>
        <v>0.40121119999999999</v>
      </c>
      <c r="AB190" s="24">
        <f t="shared" si="35"/>
        <v>0.32488100000000003</v>
      </c>
      <c r="AC190" s="24">
        <f t="shared" si="36"/>
        <v>0.29304580000000002</v>
      </c>
      <c r="AD190" s="24">
        <f t="shared" si="37"/>
        <v>0.29790040000000001</v>
      </c>
      <c r="AE190" s="24">
        <f t="shared" si="38"/>
        <v>0.27905650000000004</v>
      </c>
      <c r="AF190" s="24">
        <f t="shared" si="39"/>
        <v>0.2826284</v>
      </c>
      <c r="AG190" s="28">
        <f t="shared" si="40"/>
        <v>0.314392</v>
      </c>
      <c r="AH190" s="28">
        <f t="shared" si="42"/>
        <v>0.31910923999999996</v>
      </c>
      <c r="AI190" s="29">
        <f t="shared" si="30"/>
        <v>7691247252.283843</v>
      </c>
    </row>
    <row r="191" spans="1:35" ht="20.100000000000001" customHeight="1" x14ac:dyDescent="0.25">
      <c r="A191" s="36" t="s">
        <v>434</v>
      </c>
      <c r="B191" s="11" t="s">
        <v>73</v>
      </c>
      <c r="C191" s="20">
        <v>34378437265.214119</v>
      </c>
      <c r="D191" s="21">
        <v>38908069299.203995</v>
      </c>
      <c r="E191" s="21">
        <v>44856586316.045784</v>
      </c>
      <c r="F191" s="21">
        <v>43454935940.161446</v>
      </c>
      <c r="G191" s="21">
        <v>44050929160.26268</v>
      </c>
      <c r="H191" s="21">
        <v>45810626509.447365</v>
      </c>
      <c r="I191" s="21">
        <v>45044176963.954155</v>
      </c>
      <c r="J191" s="21">
        <v>46255554871.668602</v>
      </c>
      <c r="K191" s="21">
        <v>47603227896.565948</v>
      </c>
      <c r="L191" s="22">
        <v>43015089722.675369</v>
      </c>
      <c r="M191" s="23">
        <f t="shared" si="41"/>
        <v>43337763394.519943</v>
      </c>
      <c r="N191" s="24">
        <v>57.327910000000003</v>
      </c>
      <c r="O191" s="24">
        <v>57.850819999999999</v>
      </c>
      <c r="P191" s="24">
        <v>59.890500000000003</v>
      </c>
      <c r="Q191" s="24">
        <v>62.247439999999997</v>
      </c>
      <c r="R191" s="24">
        <v>69.111919999999998</v>
      </c>
      <c r="S191" s="24">
        <v>76.494789999999995</v>
      </c>
      <c r="T191" s="24">
        <v>76.260919999999999</v>
      </c>
      <c r="U191" s="24">
        <v>76.949110000000005</v>
      </c>
      <c r="V191" s="24">
        <v>78.091130000000007</v>
      </c>
      <c r="W191" s="24">
        <v>79.599339999999998</v>
      </c>
      <c r="X191" s="27">
        <f t="shared" si="31"/>
        <v>0.57327910000000004</v>
      </c>
      <c r="Y191" s="24">
        <f t="shared" si="32"/>
        <v>0.57850820000000003</v>
      </c>
      <c r="Z191" s="24">
        <f t="shared" si="33"/>
        <v>0.59890500000000002</v>
      </c>
      <c r="AA191" s="24">
        <f t="shared" si="34"/>
        <v>0.62247439999999998</v>
      </c>
      <c r="AB191" s="24">
        <f t="shared" si="35"/>
        <v>0.69111919999999993</v>
      </c>
      <c r="AC191" s="24">
        <f t="shared" si="36"/>
        <v>0.7649478999999999</v>
      </c>
      <c r="AD191" s="24">
        <f t="shared" si="37"/>
        <v>0.76260919999999999</v>
      </c>
      <c r="AE191" s="24">
        <f t="shared" si="38"/>
        <v>0.76949110000000009</v>
      </c>
      <c r="AF191" s="24">
        <f t="shared" si="39"/>
        <v>0.78091130000000009</v>
      </c>
      <c r="AG191" s="28">
        <f t="shared" si="40"/>
        <v>0.79599339999999996</v>
      </c>
      <c r="AH191" s="28">
        <f t="shared" si="42"/>
        <v>0.69382388000000006</v>
      </c>
      <c r="AI191" s="29">
        <f t="shared" ref="AI191:AI208" si="43">IF(AH191="","",AH191*M191)</f>
        <v>30068775148.907799</v>
      </c>
    </row>
    <row r="192" spans="1:35" ht="20.100000000000001" customHeight="1" x14ac:dyDescent="0.25">
      <c r="A192" s="36" t="s">
        <v>363</v>
      </c>
      <c r="B192" s="11" t="s">
        <v>270</v>
      </c>
      <c r="C192" s="20">
        <v>530900094644.73218</v>
      </c>
      <c r="D192" s="21">
        <v>647155131629.44202</v>
      </c>
      <c r="E192" s="21">
        <v>730337495197.84863</v>
      </c>
      <c r="F192" s="21">
        <v>614553921935.48389</v>
      </c>
      <c r="G192" s="21">
        <v>731168051636.94446</v>
      </c>
      <c r="H192" s="21">
        <v>774754155820.89539</v>
      </c>
      <c r="I192" s="21">
        <v>788863301224.94434</v>
      </c>
      <c r="J192" s="21">
        <v>823242587456.66565</v>
      </c>
      <c r="K192" s="21">
        <v>798797266164.03931</v>
      </c>
      <c r="L192" s="22">
        <v>718221078308.82361</v>
      </c>
      <c r="M192" s="23">
        <f t="shared" si="41"/>
        <v>715799308401.98193</v>
      </c>
      <c r="N192" s="24">
        <v>25.94163</v>
      </c>
      <c r="O192" s="24">
        <v>29.496040000000001</v>
      </c>
      <c r="P192" s="24">
        <v>35.210349999999998</v>
      </c>
      <c r="Q192" s="24">
        <v>39.17503</v>
      </c>
      <c r="R192" s="24">
        <v>47.142519999999998</v>
      </c>
      <c r="S192" s="24">
        <v>53.109369999999998</v>
      </c>
      <c r="T192" s="24">
        <v>57.863439999999997</v>
      </c>
      <c r="U192" s="24">
        <v>70.099829999999997</v>
      </c>
      <c r="V192" s="24">
        <v>74.603049999999996</v>
      </c>
      <c r="W192" s="24">
        <v>80.000370000000004</v>
      </c>
      <c r="X192" s="27">
        <f t="shared" si="31"/>
        <v>0.25941629999999999</v>
      </c>
      <c r="Y192" s="24">
        <f t="shared" si="32"/>
        <v>0.29496040000000001</v>
      </c>
      <c r="Z192" s="24">
        <f t="shared" si="33"/>
        <v>0.35210349999999996</v>
      </c>
      <c r="AA192" s="24">
        <f t="shared" si="34"/>
        <v>0.3917503</v>
      </c>
      <c r="AB192" s="24">
        <f t="shared" si="35"/>
        <v>0.47142519999999999</v>
      </c>
      <c r="AC192" s="24">
        <f t="shared" si="36"/>
        <v>0.5310937</v>
      </c>
      <c r="AD192" s="24">
        <f t="shared" si="37"/>
        <v>0.57863439999999999</v>
      </c>
      <c r="AE192" s="24">
        <f t="shared" si="38"/>
        <v>0.70099829999999996</v>
      </c>
      <c r="AF192" s="24">
        <f t="shared" si="39"/>
        <v>0.74603049999999993</v>
      </c>
      <c r="AG192" s="28">
        <f t="shared" si="40"/>
        <v>0.80000369999999998</v>
      </c>
      <c r="AH192" s="28">
        <f t="shared" si="42"/>
        <v>0.51264162999999985</v>
      </c>
      <c r="AI192" s="29">
        <f t="shared" si="43"/>
        <v>366948524212.06458</v>
      </c>
    </row>
    <row r="193" spans="1:35" ht="20.100000000000001" customHeight="1" x14ac:dyDescent="0.25">
      <c r="A193" s="36" t="s">
        <v>336</v>
      </c>
      <c r="B193" s="11" t="s">
        <v>28</v>
      </c>
      <c r="C193" s="20">
        <v>10277598152.424944</v>
      </c>
      <c r="D193" s="21">
        <v>12664165103.189493</v>
      </c>
      <c r="E193" s="21">
        <v>19271523178.807945</v>
      </c>
      <c r="F193" s="21">
        <v>20214385964.912281</v>
      </c>
      <c r="G193" s="21">
        <v>22583157894.736843</v>
      </c>
      <c r="H193" s="21">
        <v>29233333333.333332</v>
      </c>
      <c r="I193" s="21">
        <v>35164210526.315788</v>
      </c>
      <c r="J193" s="21">
        <v>39197543859.649124</v>
      </c>
      <c r="K193" s="21">
        <v>43485614035.087723</v>
      </c>
      <c r="L193" s="22">
        <v>37334232257.142853</v>
      </c>
      <c r="M193" s="23">
        <f t="shared" si="41"/>
        <v>26942576430.560032</v>
      </c>
      <c r="N193" s="24" t="s">
        <v>450</v>
      </c>
      <c r="O193" s="24" t="s">
        <v>450</v>
      </c>
      <c r="P193" s="24" t="s">
        <v>450</v>
      </c>
      <c r="Q193" s="24" t="s">
        <v>450</v>
      </c>
      <c r="R193" s="24" t="s">
        <v>450</v>
      </c>
      <c r="S193" s="24" t="s">
        <v>450</v>
      </c>
      <c r="T193" s="24" t="s">
        <v>450</v>
      </c>
      <c r="U193" s="24" t="s">
        <v>450</v>
      </c>
      <c r="V193" s="24" t="s">
        <v>450</v>
      </c>
      <c r="W193" s="24" t="s">
        <v>450</v>
      </c>
      <c r="X193" s="27" t="str">
        <f t="shared" si="31"/>
        <v/>
      </c>
      <c r="Y193" s="24" t="str">
        <f t="shared" si="32"/>
        <v/>
      </c>
      <c r="Z193" s="24" t="str">
        <f t="shared" si="33"/>
        <v/>
      </c>
      <c r="AA193" s="24" t="str">
        <f t="shared" si="34"/>
        <v/>
      </c>
      <c r="AB193" s="24" t="str">
        <f t="shared" si="35"/>
        <v/>
      </c>
      <c r="AC193" s="24" t="str">
        <f t="shared" si="36"/>
        <v/>
      </c>
      <c r="AD193" s="24" t="str">
        <f t="shared" si="37"/>
        <v/>
      </c>
      <c r="AE193" s="24" t="str">
        <f t="shared" si="38"/>
        <v/>
      </c>
      <c r="AF193" s="24" t="str">
        <f t="shared" si="39"/>
        <v/>
      </c>
      <c r="AG193" s="28" t="str">
        <f t="shared" si="40"/>
        <v/>
      </c>
      <c r="AH193" s="28" t="str">
        <f t="shared" si="42"/>
        <v/>
      </c>
      <c r="AI193" s="29" t="str">
        <f t="shared" si="43"/>
        <v/>
      </c>
    </row>
    <row r="194" spans="1:35" ht="20.100000000000001" customHeight="1" x14ac:dyDescent="0.25">
      <c r="A194" s="36" t="s">
        <v>91</v>
      </c>
      <c r="B194" s="11" t="s">
        <v>432</v>
      </c>
      <c r="C194" s="20">
        <v>22902861.445783131</v>
      </c>
      <c r="D194" s="21">
        <v>27030374.027278051</v>
      </c>
      <c r="E194" s="21">
        <v>30290219.761784937</v>
      </c>
      <c r="F194" s="21">
        <v>27101076.275152083</v>
      </c>
      <c r="G194" s="21">
        <v>31823518.620436616</v>
      </c>
      <c r="H194" s="21">
        <v>39312016.50335224</v>
      </c>
      <c r="I194" s="21">
        <v>39875750.673017189</v>
      </c>
      <c r="J194" s="21">
        <v>38320765.11716453</v>
      </c>
      <c r="K194" s="21">
        <v>37859554.459705137</v>
      </c>
      <c r="L194" s="22" t="s">
        <v>450</v>
      </c>
      <c r="M194" s="23">
        <f t="shared" si="41"/>
        <v>32724015.209297102</v>
      </c>
      <c r="N194" s="24" t="s">
        <v>450</v>
      </c>
      <c r="O194" s="24" t="s">
        <v>450</v>
      </c>
      <c r="P194" s="24" t="s">
        <v>450</v>
      </c>
      <c r="Q194" s="24" t="s">
        <v>450</v>
      </c>
      <c r="R194" s="24" t="s">
        <v>450</v>
      </c>
      <c r="S194" s="24" t="s">
        <v>450</v>
      </c>
      <c r="T194" s="24" t="s">
        <v>450</v>
      </c>
      <c r="U194" s="24" t="s">
        <v>450</v>
      </c>
      <c r="V194" s="24" t="s">
        <v>450</v>
      </c>
      <c r="W194" s="24" t="s">
        <v>450</v>
      </c>
      <c r="X194" s="27" t="str">
        <f t="shared" si="31"/>
        <v/>
      </c>
      <c r="Y194" s="24" t="str">
        <f t="shared" si="32"/>
        <v/>
      </c>
      <c r="Z194" s="24" t="str">
        <f t="shared" si="33"/>
        <v/>
      </c>
      <c r="AA194" s="24" t="str">
        <f t="shared" si="34"/>
        <v/>
      </c>
      <c r="AB194" s="24" t="str">
        <f t="shared" si="35"/>
        <v/>
      </c>
      <c r="AC194" s="24" t="str">
        <f t="shared" si="36"/>
        <v/>
      </c>
      <c r="AD194" s="24" t="str">
        <f t="shared" si="37"/>
        <v/>
      </c>
      <c r="AE194" s="24" t="str">
        <f t="shared" si="38"/>
        <v/>
      </c>
      <c r="AF194" s="24" t="str">
        <f t="shared" si="39"/>
        <v/>
      </c>
      <c r="AG194" s="28" t="str">
        <f t="shared" si="40"/>
        <v/>
      </c>
      <c r="AH194" s="28" t="str">
        <f t="shared" si="42"/>
        <v/>
      </c>
      <c r="AI194" s="29" t="str">
        <f t="shared" si="43"/>
        <v/>
      </c>
    </row>
    <row r="195" spans="1:35" ht="20.100000000000001" customHeight="1" x14ac:dyDescent="0.25">
      <c r="A195" s="36" t="s">
        <v>205</v>
      </c>
      <c r="B195" s="11" t="s">
        <v>329</v>
      </c>
      <c r="C195" s="20">
        <v>9942597779.9926548</v>
      </c>
      <c r="D195" s="21">
        <v>12292813603.232693</v>
      </c>
      <c r="E195" s="21">
        <v>14239026629.639013</v>
      </c>
      <c r="F195" s="21">
        <v>17878178830.722725</v>
      </c>
      <c r="G195" s="21">
        <v>20181796802.857437</v>
      </c>
      <c r="H195" s="21">
        <v>20262889523.957592</v>
      </c>
      <c r="I195" s="21">
        <v>23236898742.131531</v>
      </c>
      <c r="J195" s="21">
        <v>24662957836.493954</v>
      </c>
      <c r="K195" s="21">
        <v>26998477707.096352</v>
      </c>
      <c r="L195" s="22">
        <v>26369242278.163654</v>
      </c>
      <c r="M195" s="23">
        <f t="shared" si="41"/>
        <v>19606487973.428761</v>
      </c>
      <c r="N195" s="24">
        <v>10.10876</v>
      </c>
      <c r="O195" s="24">
        <v>10.231529999999999</v>
      </c>
      <c r="P195" s="24">
        <v>13.901059999999999</v>
      </c>
      <c r="Q195" s="24">
        <v>11.57925</v>
      </c>
      <c r="R195" s="24">
        <v>13.3444</v>
      </c>
      <c r="S195" s="24">
        <v>15.44102</v>
      </c>
      <c r="T195" s="24">
        <v>13.678520000000001</v>
      </c>
      <c r="U195" s="24">
        <v>13.5023</v>
      </c>
      <c r="V195" s="24">
        <v>14.365550000000001</v>
      </c>
      <c r="W195" s="24">
        <v>15.225820000000001</v>
      </c>
      <c r="X195" s="27">
        <f t="shared" si="31"/>
        <v>0.1010876</v>
      </c>
      <c r="Y195" s="24">
        <f t="shared" si="32"/>
        <v>0.1023153</v>
      </c>
      <c r="Z195" s="24">
        <f t="shared" si="33"/>
        <v>0.13901059999999998</v>
      </c>
      <c r="AA195" s="24">
        <f t="shared" si="34"/>
        <v>0.11579250000000001</v>
      </c>
      <c r="AB195" s="24">
        <f t="shared" si="35"/>
        <v>0.13344400000000001</v>
      </c>
      <c r="AC195" s="24">
        <f t="shared" si="36"/>
        <v>0.1544102</v>
      </c>
      <c r="AD195" s="24">
        <f t="shared" si="37"/>
        <v>0.1367852</v>
      </c>
      <c r="AE195" s="24">
        <f t="shared" si="38"/>
        <v>0.135023</v>
      </c>
      <c r="AF195" s="24">
        <f t="shared" si="39"/>
        <v>0.14365550000000002</v>
      </c>
      <c r="AG195" s="28">
        <f t="shared" si="40"/>
        <v>0.15225820000000001</v>
      </c>
      <c r="AH195" s="28">
        <f t="shared" si="42"/>
        <v>0.13137821</v>
      </c>
      <c r="AI195" s="29">
        <f t="shared" si="43"/>
        <v>2575865294.335598</v>
      </c>
    </row>
    <row r="196" spans="1:35" ht="20.100000000000001" customHeight="1" x14ac:dyDescent="0.25">
      <c r="A196" s="36" t="s">
        <v>130</v>
      </c>
      <c r="B196" s="11" t="s">
        <v>271</v>
      </c>
      <c r="C196" s="20">
        <v>107753069306.93069</v>
      </c>
      <c r="D196" s="21">
        <v>142719009900.99011</v>
      </c>
      <c r="E196" s="21">
        <v>179992405832.32077</v>
      </c>
      <c r="F196" s="21">
        <v>117227769791.55971</v>
      </c>
      <c r="G196" s="21">
        <v>136419300367.9621</v>
      </c>
      <c r="H196" s="21">
        <v>163159671670.26456</v>
      </c>
      <c r="I196" s="21">
        <v>175781379051.43286</v>
      </c>
      <c r="J196" s="21">
        <v>181334417615.41348</v>
      </c>
      <c r="K196" s="21">
        <v>131805126738.28734</v>
      </c>
      <c r="L196" s="22">
        <v>90615023323.73526</v>
      </c>
      <c r="M196" s="23">
        <f t="shared" si="41"/>
        <v>142680717359.88971</v>
      </c>
      <c r="N196" s="24">
        <v>44.36262</v>
      </c>
      <c r="O196" s="24">
        <v>58.169800000000002</v>
      </c>
      <c r="P196" s="24">
        <v>88.37818</v>
      </c>
      <c r="Q196" s="24">
        <v>90.572670000000002</v>
      </c>
      <c r="R196" s="24">
        <v>78.412040000000005</v>
      </c>
      <c r="S196" s="24">
        <v>71.075040000000001</v>
      </c>
      <c r="T196" s="24">
        <v>69.579250000000002</v>
      </c>
      <c r="U196" s="24">
        <v>74.263810000000007</v>
      </c>
      <c r="V196" s="24">
        <v>76.198160000000001</v>
      </c>
      <c r="W196" s="24">
        <v>47.257359999999998</v>
      </c>
      <c r="X196" s="27">
        <f t="shared" si="31"/>
        <v>0.44362619999999997</v>
      </c>
      <c r="Y196" s="24">
        <f t="shared" si="32"/>
        <v>0.58169800000000005</v>
      </c>
      <c r="Z196" s="24">
        <f t="shared" si="33"/>
        <v>0.88378179999999995</v>
      </c>
      <c r="AA196" s="24">
        <f t="shared" si="34"/>
        <v>0.9057267</v>
      </c>
      <c r="AB196" s="24">
        <f t="shared" si="35"/>
        <v>0.78412040000000005</v>
      </c>
      <c r="AC196" s="24">
        <f t="shared" si="36"/>
        <v>0.7107504</v>
      </c>
      <c r="AD196" s="24">
        <f t="shared" si="37"/>
        <v>0.69579250000000004</v>
      </c>
      <c r="AE196" s="24">
        <f t="shared" si="38"/>
        <v>0.74263810000000008</v>
      </c>
      <c r="AF196" s="24">
        <f t="shared" si="39"/>
        <v>0.76198160000000004</v>
      </c>
      <c r="AG196" s="28">
        <f t="shared" si="40"/>
        <v>0.47257359999999998</v>
      </c>
      <c r="AH196" s="28">
        <f t="shared" si="42"/>
        <v>0.69826893000000001</v>
      </c>
      <c r="AI196" s="29">
        <f t="shared" si="43"/>
        <v>99629511842.522614</v>
      </c>
    </row>
    <row r="197" spans="1:35" ht="20.100000000000001" customHeight="1" x14ac:dyDescent="0.25">
      <c r="A197" s="36" t="s">
        <v>33</v>
      </c>
      <c r="B197" s="11" t="s">
        <v>187</v>
      </c>
      <c r="C197" s="20">
        <v>222105922396.1879</v>
      </c>
      <c r="D197" s="21">
        <v>257916133424.09802</v>
      </c>
      <c r="E197" s="21">
        <v>315474615738.59772</v>
      </c>
      <c r="F197" s="21">
        <v>253547358747.4473</v>
      </c>
      <c r="G197" s="21">
        <v>286049336038.12115</v>
      </c>
      <c r="H197" s="21">
        <v>348526072157.9306</v>
      </c>
      <c r="I197" s="21">
        <v>373429543907.42004</v>
      </c>
      <c r="J197" s="21">
        <v>387192103471.74951</v>
      </c>
      <c r="K197" s="21">
        <v>399451327433.62836</v>
      </c>
      <c r="L197" s="22">
        <v>370292716133.42413</v>
      </c>
      <c r="M197" s="23">
        <f t="shared" si="41"/>
        <v>321398512944.86047</v>
      </c>
      <c r="N197" s="24">
        <v>47.296379999999999</v>
      </c>
      <c r="O197" s="24">
        <v>56.037970000000001</v>
      </c>
      <c r="P197" s="24">
        <v>67.081220000000002</v>
      </c>
      <c r="Q197" s="24">
        <v>84.470680000000002</v>
      </c>
      <c r="R197" s="24">
        <v>75.398740000000004</v>
      </c>
      <c r="S197" s="24">
        <v>63.998309999999996</v>
      </c>
      <c r="T197" s="24">
        <v>60.709049999999998</v>
      </c>
      <c r="U197" s="24">
        <v>60.480550000000001</v>
      </c>
      <c r="V197" s="24">
        <v>65.375309999999999</v>
      </c>
      <c r="W197" s="24">
        <v>76.480549999999994</v>
      </c>
      <c r="X197" s="27">
        <f t="shared" si="31"/>
        <v>0.47296379999999999</v>
      </c>
      <c r="Y197" s="24">
        <f t="shared" si="32"/>
        <v>0.56037970000000004</v>
      </c>
      <c r="Z197" s="24">
        <f t="shared" si="33"/>
        <v>0.67081219999999997</v>
      </c>
      <c r="AA197" s="24">
        <f t="shared" si="34"/>
        <v>0.84470679999999998</v>
      </c>
      <c r="AB197" s="24">
        <f t="shared" si="35"/>
        <v>0.75398740000000009</v>
      </c>
      <c r="AC197" s="24">
        <f t="shared" si="36"/>
        <v>0.63998309999999992</v>
      </c>
      <c r="AD197" s="24">
        <f t="shared" si="37"/>
        <v>0.60709049999999998</v>
      </c>
      <c r="AE197" s="24">
        <f t="shared" si="38"/>
        <v>0.6048055</v>
      </c>
      <c r="AF197" s="24">
        <f t="shared" si="39"/>
        <v>0.65375309999999998</v>
      </c>
      <c r="AG197" s="28">
        <f t="shared" si="40"/>
        <v>0.76480549999999992</v>
      </c>
      <c r="AH197" s="28">
        <f t="shared" si="42"/>
        <v>0.65732876000000007</v>
      </c>
      <c r="AI197" s="29">
        <f t="shared" si="43"/>
        <v>211264485979.8891</v>
      </c>
    </row>
    <row r="198" spans="1:35" ht="20.100000000000001" customHeight="1" x14ac:dyDescent="0.25">
      <c r="A198" s="36" t="s">
        <v>211</v>
      </c>
      <c r="B198" s="11" t="s">
        <v>199</v>
      </c>
      <c r="C198" s="20">
        <v>2588077276908.9238</v>
      </c>
      <c r="D198" s="21">
        <v>2969733893557.4229</v>
      </c>
      <c r="E198" s="21">
        <v>2793376838235.2939</v>
      </c>
      <c r="F198" s="21">
        <v>2314577036921.6387</v>
      </c>
      <c r="G198" s="21">
        <v>2403504326328.8008</v>
      </c>
      <c r="H198" s="21">
        <v>2594904662714.3086</v>
      </c>
      <c r="I198" s="21">
        <v>2630472981169.645</v>
      </c>
      <c r="J198" s="21">
        <v>2712296271989.9941</v>
      </c>
      <c r="K198" s="21">
        <v>2990201431078.2349</v>
      </c>
      <c r="L198" s="22">
        <v>2848755449421.3389</v>
      </c>
      <c r="M198" s="23">
        <f t="shared" si="41"/>
        <v>2684590016832.5605</v>
      </c>
      <c r="N198" s="24">
        <v>161.2681</v>
      </c>
      <c r="O198" s="24">
        <v>177.29040000000001</v>
      </c>
      <c r="P198" s="24">
        <v>200.48490000000001</v>
      </c>
      <c r="Q198" s="24">
        <v>200.60810000000001</v>
      </c>
      <c r="R198" s="24">
        <v>190.8852</v>
      </c>
      <c r="S198" s="24">
        <v>174.90129999999999</v>
      </c>
      <c r="T198" s="24">
        <v>165.4393</v>
      </c>
      <c r="U198" s="24">
        <v>153.5515</v>
      </c>
      <c r="V198" s="24">
        <v>138.8888</v>
      </c>
      <c r="W198" s="24">
        <v>134.4692</v>
      </c>
      <c r="X198" s="27">
        <f t="shared" si="31"/>
        <v>1.612681</v>
      </c>
      <c r="Y198" s="24">
        <f t="shared" si="32"/>
        <v>1.772904</v>
      </c>
      <c r="Z198" s="24">
        <f t="shared" si="33"/>
        <v>2.0048490000000001</v>
      </c>
      <c r="AA198" s="24">
        <f t="shared" si="34"/>
        <v>2.006081</v>
      </c>
      <c r="AB198" s="24">
        <f t="shared" si="35"/>
        <v>1.908852</v>
      </c>
      <c r="AC198" s="24">
        <f t="shared" si="36"/>
        <v>1.7490129999999999</v>
      </c>
      <c r="AD198" s="24">
        <f t="shared" si="37"/>
        <v>1.654393</v>
      </c>
      <c r="AE198" s="24">
        <f t="shared" si="38"/>
        <v>1.535515</v>
      </c>
      <c r="AF198" s="24">
        <f t="shared" si="39"/>
        <v>1.3888880000000001</v>
      </c>
      <c r="AG198" s="28">
        <f t="shared" si="40"/>
        <v>1.344692</v>
      </c>
      <c r="AH198" s="28">
        <f t="shared" si="42"/>
        <v>1.6977868</v>
      </c>
      <c r="AI198" s="29">
        <f t="shared" si="43"/>
        <v>4557861493990.0996</v>
      </c>
    </row>
    <row r="199" spans="1:35" ht="20.100000000000001" customHeight="1" x14ac:dyDescent="0.25">
      <c r="A199" s="36" t="s">
        <v>217</v>
      </c>
      <c r="B199" s="11" t="s">
        <v>37</v>
      </c>
      <c r="C199" s="20">
        <v>13855888000000</v>
      </c>
      <c r="D199" s="21">
        <v>14477635000000</v>
      </c>
      <c r="E199" s="21">
        <v>14718582000000</v>
      </c>
      <c r="F199" s="21">
        <v>14418739000000</v>
      </c>
      <c r="G199" s="21">
        <v>14964372000000</v>
      </c>
      <c r="H199" s="21">
        <v>15517926000000</v>
      </c>
      <c r="I199" s="21">
        <v>16155255000000</v>
      </c>
      <c r="J199" s="21">
        <v>16663160000000</v>
      </c>
      <c r="K199" s="21">
        <v>17348071500000</v>
      </c>
      <c r="L199" s="22">
        <v>17946996000000</v>
      </c>
      <c r="M199" s="23">
        <f t="shared" si="41"/>
        <v>15606662450000</v>
      </c>
      <c r="N199" s="24">
        <v>197.7071</v>
      </c>
      <c r="O199" s="24">
        <v>206.30279999999999</v>
      </c>
      <c r="P199" s="24">
        <v>188.0241</v>
      </c>
      <c r="Q199" s="24">
        <v>193.45840000000001</v>
      </c>
      <c r="R199" s="24">
        <v>188.4067</v>
      </c>
      <c r="S199" s="24">
        <v>179.0917</v>
      </c>
      <c r="T199" s="24">
        <v>180.31020000000001</v>
      </c>
      <c r="U199" s="24">
        <v>194.72110000000001</v>
      </c>
      <c r="V199" s="24">
        <v>197.87620000000001</v>
      </c>
      <c r="W199" s="24">
        <v>194.03540000000001</v>
      </c>
      <c r="X199" s="27">
        <f t="shared" si="31"/>
        <v>1.977071</v>
      </c>
      <c r="Y199" s="24">
        <f t="shared" si="32"/>
        <v>2.0630280000000001</v>
      </c>
      <c r="Z199" s="24">
        <f t="shared" si="33"/>
        <v>1.8802410000000001</v>
      </c>
      <c r="AA199" s="24">
        <f t="shared" si="34"/>
        <v>1.9345840000000001</v>
      </c>
      <c r="AB199" s="24">
        <f t="shared" si="35"/>
        <v>1.8840669999999999</v>
      </c>
      <c r="AC199" s="24">
        <f t="shared" si="36"/>
        <v>1.7909170000000001</v>
      </c>
      <c r="AD199" s="24">
        <f t="shared" si="37"/>
        <v>1.803102</v>
      </c>
      <c r="AE199" s="24">
        <f t="shared" si="38"/>
        <v>1.947211</v>
      </c>
      <c r="AF199" s="24">
        <f t="shared" si="39"/>
        <v>1.9787620000000001</v>
      </c>
      <c r="AG199" s="28">
        <f t="shared" si="40"/>
        <v>1.9403540000000001</v>
      </c>
      <c r="AH199" s="28">
        <f t="shared" si="42"/>
        <v>1.9199336999999996</v>
      </c>
      <c r="AI199" s="29">
        <f t="shared" si="43"/>
        <v>29963757182279.559</v>
      </c>
    </row>
    <row r="200" spans="1:35" ht="20.100000000000001" customHeight="1" x14ac:dyDescent="0.25">
      <c r="A200" s="36" t="s">
        <v>134</v>
      </c>
      <c r="B200" s="11" t="s">
        <v>160</v>
      </c>
      <c r="C200" s="20">
        <v>19579457966.053818</v>
      </c>
      <c r="D200" s="21">
        <v>23410572633.288189</v>
      </c>
      <c r="E200" s="21">
        <v>30366213118.407585</v>
      </c>
      <c r="F200" s="21">
        <v>31660911278.562656</v>
      </c>
      <c r="G200" s="21">
        <v>40284682481.391785</v>
      </c>
      <c r="H200" s="21">
        <v>47962439302.665756</v>
      </c>
      <c r="I200" s="21">
        <v>51265399742.69529</v>
      </c>
      <c r="J200" s="21">
        <v>57531233351.208893</v>
      </c>
      <c r="K200" s="21">
        <v>57235766827.037643</v>
      </c>
      <c r="L200" s="22">
        <v>53442697567.884377</v>
      </c>
      <c r="M200" s="23">
        <f t="shared" si="41"/>
        <v>41273937426.919601</v>
      </c>
      <c r="N200" s="24">
        <v>23.948370000000001</v>
      </c>
      <c r="O200" s="24">
        <v>23.410900000000002</v>
      </c>
      <c r="P200" s="24">
        <v>27.842610000000001</v>
      </c>
      <c r="Q200" s="24">
        <v>20.521879999999999</v>
      </c>
      <c r="R200" s="24">
        <v>22.28913</v>
      </c>
      <c r="S200" s="24">
        <v>23.06438</v>
      </c>
      <c r="T200" s="24">
        <v>23.454029999999999</v>
      </c>
      <c r="U200" s="24">
        <v>25.989719999999998</v>
      </c>
      <c r="V200" s="24">
        <v>27.040030000000002</v>
      </c>
      <c r="W200" s="24">
        <v>30.019649999999999</v>
      </c>
      <c r="X200" s="27">
        <f t="shared" si="31"/>
        <v>0.23948369999999999</v>
      </c>
      <c r="Y200" s="24">
        <f t="shared" si="32"/>
        <v>0.23410900000000001</v>
      </c>
      <c r="Z200" s="24">
        <f t="shared" si="33"/>
        <v>0.27842610000000001</v>
      </c>
      <c r="AA200" s="24">
        <f t="shared" si="34"/>
        <v>0.20521880000000001</v>
      </c>
      <c r="AB200" s="24">
        <f t="shared" si="35"/>
        <v>0.22289130000000001</v>
      </c>
      <c r="AC200" s="24">
        <f t="shared" si="36"/>
        <v>0.23064380000000001</v>
      </c>
      <c r="AD200" s="24">
        <f t="shared" si="37"/>
        <v>0.23454030000000001</v>
      </c>
      <c r="AE200" s="24">
        <f t="shared" si="38"/>
        <v>0.25989719999999999</v>
      </c>
      <c r="AF200" s="24">
        <f t="shared" si="39"/>
        <v>0.27040030000000004</v>
      </c>
      <c r="AG200" s="28">
        <f t="shared" si="40"/>
        <v>0.30019649999999998</v>
      </c>
      <c r="AH200" s="28">
        <f t="shared" si="42"/>
        <v>0.24758069999999996</v>
      </c>
      <c r="AI200" s="29">
        <f t="shared" si="43"/>
        <v>10218630319.912952</v>
      </c>
    </row>
    <row r="201" spans="1:35" ht="20.100000000000001" customHeight="1" x14ac:dyDescent="0.25">
      <c r="A201" s="36" t="s">
        <v>173</v>
      </c>
      <c r="B201" s="11" t="s">
        <v>256</v>
      </c>
      <c r="C201" s="20">
        <v>17030896203.196272</v>
      </c>
      <c r="D201" s="21">
        <v>22311393927.881721</v>
      </c>
      <c r="E201" s="21">
        <v>27934030937.215652</v>
      </c>
      <c r="F201" s="21">
        <v>32816828372.975262</v>
      </c>
      <c r="G201" s="21">
        <v>39332770928.942551</v>
      </c>
      <c r="H201" s="21">
        <v>45324319955.38839</v>
      </c>
      <c r="I201" s="21">
        <v>51183443224.993912</v>
      </c>
      <c r="J201" s="21">
        <v>56795656324.582336</v>
      </c>
      <c r="K201" s="21">
        <v>63132848445.013321</v>
      </c>
      <c r="L201" s="22">
        <v>66732801392.661751</v>
      </c>
      <c r="M201" s="23">
        <f t="shared" si="41"/>
        <v>42259498971.28511</v>
      </c>
      <c r="N201" s="24" t="s">
        <v>450</v>
      </c>
      <c r="O201" s="24" t="s">
        <v>450</v>
      </c>
      <c r="P201" s="24" t="s">
        <v>450</v>
      </c>
      <c r="Q201" s="24" t="s">
        <v>450</v>
      </c>
      <c r="R201" s="24" t="s">
        <v>450</v>
      </c>
      <c r="S201" s="24" t="s">
        <v>450</v>
      </c>
      <c r="T201" s="24" t="s">
        <v>450</v>
      </c>
      <c r="U201" s="24" t="s">
        <v>450</v>
      </c>
      <c r="V201" s="24" t="s">
        <v>450</v>
      </c>
      <c r="W201" s="24" t="s">
        <v>450</v>
      </c>
      <c r="X201" s="27" t="str">
        <f t="shared" si="31"/>
        <v/>
      </c>
      <c r="Y201" s="24" t="str">
        <f t="shared" si="32"/>
        <v/>
      </c>
      <c r="Z201" s="24" t="str">
        <f t="shared" si="33"/>
        <v/>
      </c>
      <c r="AA201" s="24" t="str">
        <f t="shared" si="34"/>
        <v/>
      </c>
      <c r="AB201" s="24" t="str">
        <f t="shared" si="35"/>
        <v/>
      </c>
      <c r="AC201" s="24" t="str">
        <f t="shared" si="36"/>
        <v/>
      </c>
      <c r="AD201" s="24" t="str">
        <f t="shared" si="37"/>
        <v/>
      </c>
      <c r="AE201" s="24" t="str">
        <f t="shared" si="38"/>
        <v/>
      </c>
      <c r="AF201" s="24" t="str">
        <f t="shared" si="39"/>
        <v/>
      </c>
      <c r="AG201" s="28" t="str">
        <f t="shared" si="40"/>
        <v/>
      </c>
      <c r="AH201" s="28" t="str">
        <f t="shared" si="42"/>
        <v/>
      </c>
      <c r="AI201" s="29" t="str">
        <f t="shared" si="43"/>
        <v/>
      </c>
    </row>
    <row r="202" spans="1:35" ht="20.100000000000001" customHeight="1" x14ac:dyDescent="0.25">
      <c r="A202" s="36" t="s">
        <v>379</v>
      </c>
      <c r="B202" s="11" t="s">
        <v>349</v>
      </c>
      <c r="C202" s="20">
        <v>439376794.09404129</v>
      </c>
      <c r="D202" s="21">
        <v>526428309.94508845</v>
      </c>
      <c r="E202" s="21">
        <v>607958616.14341462</v>
      </c>
      <c r="F202" s="21">
        <v>610066628.69305837</v>
      </c>
      <c r="G202" s="21">
        <v>700804286.22435391</v>
      </c>
      <c r="H202" s="21">
        <v>792149700.67911637</v>
      </c>
      <c r="I202" s="21">
        <v>781702874.10605848</v>
      </c>
      <c r="J202" s="21">
        <v>801787555.86112058</v>
      </c>
      <c r="K202" s="21">
        <v>814954586.8172996</v>
      </c>
      <c r="L202" s="22" t="s">
        <v>450</v>
      </c>
      <c r="M202" s="23">
        <f t="shared" si="41"/>
        <v>675025483.61817229</v>
      </c>
      <c r="N202" s="24">
        <v>42.439570000000003</v>
      </c>
      <c r="O202" s="24">
        <v>42.960090000000001</v>
      </c>
      <c r="P202" s="24">
        <v>53.496720000000003</v>
      </c>
      <c r="Q202" s="24">
        <v>62.978279999999998</v>
      </c>
      <c r="R202" s="24">
        <v>64.685249999999996</v>
      </c>
      <c r="S202" s="24">
        <v>67.428319999999999</v>
      </c>
      <c r="T202" s="24">
        <v>70.515770000000003</v>
      </c>
      <c r="U202" s="24">
        <v>68.681629999999998</v>
      </c>
      <c r="V202" s="24">
        <v>71.733239999999995</v>
      </c>
      <c r="W202" s="24" t="s">
        <v>450</v>
      </c>
      <c r="X202" s="27">
        <f t="shared" si="31"/>
        <v>0.42439570000000004</v>
      </c>
      <c r="Y202" s="24">
        <f t="shared" si="32"/>
        <v>0.42960090000000001</v>
      </c>
      <c r="Z202" s="24">
        <f t="shared" si="33"/>
        <v>0.53496720000000009</v>
      </c>
      <c r="AA202" s="24">
        <f t="shared" si="34"/>
        <v>0.62978279999999998</v>
      </c>
      <c r="AB202" s="24">
        <f t="shared" si="35"/>
        <v>0.64685249999999994</v>
      </c>
      <c r="AC202" s="24">
        <f t="shared" si="36"/>
        <v>0.67428319999999997</v>
      </c>
      <c r="AD202" s="24">
        <f t="shared" si="37"/>
        <v>0.7051577</v>
      </c>
      <c r="AE202" s="24">
        <f t="shared" si="38"/>
        <v>0.68681629999999994</v>
      </c>
      <c r="AF202" s="24">
        <f t="shared" si="39"/>
        <v>0.71733239999999998</v>
      </c>
      <c r="AG202" s="28" t="str">
        <f t="shared" si="40"/>
        <v/>
      </c>
      <c r="AH202" s="28">
        <f t="shared" si="42"/>
        <v>0.60546541111111118</v>
      </c>
      <c r="AI202" s="29">
        <f t="shared" si="43"/>
        <v>408704581.94935334</v>
      </c>
    </row>
    <row r="203" spans="1:35" ht="20.100000000000001" customHeight="1" x14ac:dyDescent="0.25">
      <c r="A203" s="36" t="s">
        <v>278</v>
      </c>
      <c r="B203" s="11" t="s">
        <v>292</v>
      </c>
      <c r="C203" s="20">
        <v>183477522123.89383</v>
      </c>
      <c r="D203" s="21">
        <v>230364229156.96323</v>
      </c>
      <c r="E203" s="21">
        <v>315600203539.823</v>
      </c>
      <c r="F203" s="21">
        <v>329418979506.2879</v>
      </c>
      <c r="G203" s="21">
        <v>393801459277.33234</v>
      </c>
      <c r="H203" s="21">
        <v>316482190800.36377</v>
      </c>
      <c r="I203" s="21">
        <v>381286237847.66748</v>
      </c>
      <c r="J203" s="21">
        <v>371336634589.94708</v>
      </c>
      <c r="K203" s="21" t="s">
        <v>450</v>
      </c>
      <c r="L203" s="22" t="s">
        <v>450</v>
      </c>
      <c r="M203" s="23">
        <f t="shared" si="41"/>
        <v>315220932105.28485</v>
      </c>
      <c r="N203" s="24">
        <v>17.00356</v>
      </c>
      <c r="O203" s="24">
        <v>23.448090000000001</v>
      </c>
      <c r="P203" s="24">
        <v>21.435849999999999</v>
      </c>
      <c r="Q203" s="24">
        <v>23.586970000000001</v>
      </c>
      <c r="R203" s="24">
        <v>18.831009999999999</v>
      </c>
      <c r="S203" s="24">
        <v>20.474229999999999</v>
      </c>
      <c r="T203" s="24">
        <v>25.303750000000001</v>
      </c>
      <c r="U203" s="24">
        <v>29.896149999999999</v>
      </c>
      <c r="V203" s="24" t="s">
        <v>450</v>
      </c>
      <c r="W203" s="24" t="s">
        <v>450</v>
      </c>
      <c r="X203" s="27">
        <f t="shared" si="31"/>
        <v>0.17003560000000001</v>
      </c>
      <c r="Y203" s="24">
        <f t="shared" si="32"/>
        <v>0.23448089999999999</v>
      </c>
      <c r="Z203" s="24">
        <f t="shared" si="33"/>
        <v>0.21435849999999998</v>
      </c>
      <c r="AA203" s="24">
        <f t="shared" si="34"/>
        <v>0.23586970000000002</v>
      </c>
      <c r="AB203" s="24">
        <f t="shared" si="35"/>
        <v>0.18831009999999998</v>
      </c>
      <c r="AC203" s="24">
        <f t="shared" si="36"/>
        <v>0.20474229999999999</v>
      </c>
      <c r="AD203" s="24">
        <f t="shared" si="37"/>
        <v>0.25303750000000003</v>
      </c>
      <c r="AE203" s="24">
        <f t="shared" si="38"/>
        <v>0.29896149999999999</v>
      </c>
      <c r="AF203" s="24" t="str">
        <f t="shared" si="39"/>
        <v/>
      </c>
      <c r="AG203" s="28" t="str">
        <f t="shared" si="40"/>
        <v/>
      </c>
      <c r="AH203" s="28">
        <f t="shared" si="42"/>
        <v>0.2249745125</v>
      </c>
      <c r="AI203" s="29">
        <f t="shared" si="43"/>
        <v>70916675530.182053</v>
      </c>
    </row>
    <row r="204" spans="1:35" ht="20.100000000000001" customHeight="1" x14ac:dyDescent="0.25">
      <c r="A204" s="36" t="s">
        <v>222</v>
      </c>
      <c r="B204" s="11" t="s">
        <v>433</v>
      </c>
      <c r="C204" s="20">
        <v>66371664817.043625</v>
      </c>
      <c r="D204" s="21">
        <v>77414425532.245163</v>
      </c>
      <c r="E204" s="21">
        <v>99130304099.127426</v>
      </c>
      <c r="F204" s="21">
        <v>106014600963.97733</v>
      </c>
      <c r="G204" s="21">
        <v>115931749904.83922</v>
      </c>
      <c r="H204" s="21">
        <v>135539487317.00774</v>
      </c>
      <c r="I204" s="21">
        <v>155820001920.49164</v>
      </c>
      <c r="J204" s="21">
        <v>171222025117.38089</v>
      </c>
      <c r="K204" s="21">
        <v>186204652922.26215</v>
      </c>
      <c r="L204" s="22">
        <v>193599379094.85916</v>
      </c>
      <c r="M204" s="23">
        <f>IF(SUM(C204:L204)=0,"",(SUM(C204:L204))/(COUNT(C204:L204)))</f>
        <v>130724829168.92343</v>
      </c>
      <c r="N204" s="24">
        <v>65.359539999999996</v>
      </c>
      <c r="O204" s="24">
        <v>85.639690000000002</v>
      </c>
      <c r="P204" s="24">
        <v>82.872770000000003</v>
      </c>
      <c r="Q204" s="24">
        <v>103.3224</v>
      </c>
      <c r="R204" s="24">
        <v>114.7235</v>
      </c>
      <c r="S204" s="24">
        <v>101.79900000000001</v>
      </c>
      <c r="T204" s="24">
        <v>94.832210000000003</v>
      </c>
      <c r="U204" s="24">
        <v>96.803269999999998</v>
      </c>
      <c r="V204" s="24">
        <v>100.3002</v>
      </c>
      <c r="W204" s="24">
        <v>111.9263</v>
      </c>
      <c r="X204" s="27">
        <f t="shared" si="31"/>
        <v>0.65359539999999994</v>
      </c>
      <c r="Y204" s="24">
        <f t="shared" si="32"/>
        <v>0.85639690000000002</v>
      </c>
      <c r="Z204" s="24">
        <f t="shared" si="33"/>
        <v>0.82872770000000007</v>
      </c>
      <c r="AA204" s="24">
        <f t="shared" si="34"/>
        <v>1.0332239999999999</v>
      </c>
      <c r="AB204" s="24">
        <f t="shared" si="35"/>
        <v>1.147235</v>
      </c>
      <c r="AC204" s="24">
        <f t="shared" si="36"/>
        <v>1.0179900000000002</v>
      </c>
      <c r="AD204" s="24">
        <f t="shared" si="37"/>
        <v>0.94832210000000006</v>
      </c>
      <c r="AE204" s="24">
        <f t="shared" si="38"/>
        <v>0.96803269999999997</v>
      </c>
      <c r="AF204" s="24">
        <f t="shared" si="39"/>
        <v>1.0030019999999999</v>
      </c>
      <c r="AG204" s="28">
        <f t="shared" si="40"/>
        <v>1.1192629999999999</v>
      </c>
      <c r="AH204" s="28">
        <f t="shared" si="42"/>
        <v>0.95757888000000013</v>
      </c>
      <c r="AI204" s="29">
        <f t="shared" si="43"/>
        <v>125179335503.76904</v>
      </c>
    </row>
    <row r="205" spans="1:35" ht="20.100000000000001" customHeight="1" x14ac:dyDescent="0.25">
      <c r="A205" s="36" t="s">
        <v>71</v>
      </c>
      <c r="B205" s="11" t="s">
        <v>118</v>
      </c>
      <c r="C205" s="20">
        <v>4910100000</v>
      </c>
      <c r="D205" s="21">
        <v>5505800000.000001</v>
      </c>
      <c r="E205" s="21">
        <v>6673500000</v>
      </c>
      <c r="F205" s="21">
        <v>7268200000</v>
      </c>
      <c r="G205" s="21">
        <v>8913100000</v>
      </c>
      <c r="H205" s="21">
        <v>10459845737.430168</v>
      </c>
      <c r="I205" s="21">
        <v>11279399999.999998</v>
      </c>
      <c r="J205" s="21">
        <v>12475999999.999998</v>
      </c>
      <c r="K205" s="21">
        <v>12715600000</v>
      </c>
      <c r="L205" s="22">
        <v>12677400000</v>
      </c>
      <c r="M205" s="23">
        <f t="shared" si="41"/>
        <v>9287894573.7430172</v>
      </c>
      <c r="N205" s="24">
        <v>6.4089749999999999</v>
      </c>
      <c r="O205" s="24">
        <v>5.8797370000000004</v>
      </c>
      <c r="P205" s="24">
        <v>5.437862</v>
      </c>
      <c r="Q205" s="24">
        <v>5.5154069999999997</v>
      </c>
      <c r="R205" s="24">
        <v>6.220091</v>
      </c>
      <c r="S205" s="24">
        <v>6.8580259999999997</v>
      </c>
      <c r="T205" s="24">
        <v>6.7502250000000004</v>
      </c>
      <c r="U205" s="24">
        <v>7.2365250000000003</v>
      </c>
      <c r="V205" s="24">
        <v>8.4023050000000001</v>
      </c>
      <c r="W205" s="24" t="s">
        <v>450</v>
      </c>
      <c r="X205" s="27">
        <f t="shared" ref="X205:X208" si="44">IF(COUNT(N205)=1,N205/100,"")</f>
        <v>6.4089750000000001E-2</v>
      </c>
      <c r="Y205" s="24">
        <f t="shared" ref="Y205:Y208" si="45">IF(COUNT(O205)=1,O205/100,"")</f>
        <v>5.8797370000000002E-2</v>
      </c>
      <c r="Z205" s="24">
        <f t="shared" ref="Z205:Z208" si="46">IF(COUNT(P205)=1,P205/100,"")</f>
        <v>5.4378620000000003E-2</v>
      </c>
      <c r="AA205" s="24">
        <f t="shared" ref="AA205:AA208" si="47">IF(COUNT(Q205)=1,Q205/100,"")</f>
        <v>5.5154069999999999E-2</v>
      </c>
      <c r="AB205" s="24">
        <f t="shared" ref="AB205:AB208" si="48">IF(COUNT(R205)=1,R205/100,"")</f>
        <v>6.2200909999999998E-2</v>
      </c>
      <c r="AC205" s="24">
        <f t="shared" ref="AC205:AC208" si="49">IF(COUNT(S205)=1,S205/100,"")</f>
        <v>6.8580260000000004E-2</v>
      </c>
      <c r="AD205" s="24">
        <f t="shared" ref="AD205:AD208" si="50">IF(COUNT(T205)=1,T205/100,"")</f>
        <v>6.750225E-2</v>
      </c>
      <c r="AE205" s="24">
        <f t="shared" ref="AE205:AE208" si="51">IF(COUNT(U205)=1,U205/100,"")</f>
        <v>7.2365250000000006E-2</v>
      </c>
      <c r="AF205" s="24">
        <f t="shared" ref="AF205:AF208" si="52">IF(COUNT(V205)=1,V205/100,"")</f>
        <v>8.4023050000000002E-2</v>
      </c>
      <c r="AG205" s="28" t="str">
        <f t="shared" ref="AG205:AG208" si="53">IF(COUNT(W205)=1,W205/100,"")</f>
        <v/>
      </c>
      <c r="AH205" s="28">
        <f t="shared" si="42"/>
        <v>6.5232392222222227E-2</v>
      </c>
      <c r="AI205" s="29">
        <f t="shared" si="43"/>
        <v>605871581.75305402</v>
      </c>
    </row>
    <row r="206" spans="1:35" ht="20.100000000000001" customHeight="1" x14ac:dyDescent="0.25">
      <c r="A206" s="36" t="s">
        <v>70</v>
      </c>
      <c r="B206" s="11" t="s">
        <v>45</v>
      </c>
      <c r="C206" s="20">
        <v>19081726103.214478</v>
      </c>
      <c r="D206" s="21">
        <v>25633674563.549282</v>
      </c>
      <c r="E206" s="21">
        <v>30397203368.97253</v>
      </c>
      <c r="F206" s="21">
        <v>28459501429.651245</v>
      </c>
      <c r="G206" s="21">
        <v>30906753495.150051</v>
      </c>
      <c r="H206" s="21">
        <v>31078858746.492046</v>
      </c>
      <c r="I206" s="21">
        <v>32074766834.74527</v>
      </c>
      <c r="J206" s="21">
        <v>35954502303.50412</v>
      </c>
      <c r="K206" s="21" t="s">
        <v>450</v>
      </c>
      <c r="L206" s="22" t="s">
        <v>450</v>
      </c>
      <c r="M206" s="23">
        <f t="shared" si="41"/>
        <v>29198373355.659878</v>
      </c>
      <c r="N206" s="24">
        <v>6.9132199999999999</v>
      </c>
      <c r="O206" s="24">
        <v>6.9142939999999999</v>
      </c>
      <c r="P206" s="24">
        <v>6.8212210000000004</v>
      </c>
      <c r="Q206" s="24">
        <v>6.8305720000000001</v>
      </c>
      <c r="R206" s="24">
        <v>6.2893400000000002</v>
      </c>
      <c r="S206" s="24">
        <v>5.3374300000000003</v>
      </c>
      <c r="T206" s="24">
        <v>5.1260060000000003</v>
      </c>
      <c r="U206" s="24">
        <v>6.3360450000000004</v>
      </c>
      <c r="V206" s="24" t="s">
        <v>450</v>
      </c>
      <c r="W206" s="24" t="s">
        <v>450</v>
      </c>
      <c r="X206" s="27">
        <f t="shared" si="44"/>
        <v>6.9132200000000005E-2</v>
      </c>
      <c r="Y206" s="24">
        <f t="shared" si="45"/>
        <v>6.914294E-2</v>
      </c>
      <c r="Z206" s="24">
        <f t="shared" si="46"/>
        <v>6.8212210000000009E-2</v>
      </c>
      <c r="AA206" s="24">
        <f t="shared" si="47"/>
        <v>6.830572E-2</v>
      </c>
      <c r="AB206" s="24">
        <f t="shared" si="48"/>
        <v>6.2893400000000002E-2</v>
      </c>
      <c r="AC206" s="24">
        <f t="shared" si="49"/>
        <v>5.3374300000000006E-2</v>
      </c>
      <c r="AD206" s="24">
        <f t="shared" si="50"/>
        <v>5.1260060000000003E-2</v>
      </c>
      <c r="AE206" s="24">
        <f t="shared" si="51"/>
        <v>6.3360449999999999E-2</v>
      </c>
      <c r="AF206" s="24" t="str">
        <f t="shared" si="52"/>
        <v/>
      </c>
      <c r="AG206" s="28" t="str">
        <f t="shared" si="53"/>
        <v/>
      </c>
      <c r="AH206" s="28">
        <f t="shared" si="42"/>
        <v>6.3210160000000001E-2</v>
      </c>
      <c r="AI206" s="29">
        <f t="shared" si="43"/>
        <v>1845633851.5509977</v>
      </c>
    </row>
    <row r="207" spans="1:35" ht="20.100000000000001" customHeight="1" x14ac:dyDescent="0.25">
      <c r="A207" s="36" t="s">
        <v>282</v>
      </c>
      <c r="B207" s="11" t="s">
        <v>397</v>
      </c>
      <c r="C207" s="20">
        <v>12756858899.281174</v>
      </c>
      <c r="D207" s="21">
        <v>14056957976.264833</v>
      </c>
      <c r="E207" s="21">
        <v>17910858637.904797</v>
      </c>
      <c r="F207" s="21">
        <v>15328342303.957512</v>
      </c>
      <c r="G207" s="21">
        <v>20265552104.396404</v>
      </c>
      <c r="H207" s="21">
        <v>23459515284.205978</v>
      </c>
      <c r="I207" s="21">
        <v>25503060411.456684</v>
      </c>
      <c r="J207" s="21">
        <v>28045517946.106487</v>
      </c>
      <c r="K207" s="21">
        <v>27134637888.441036</v>
      </c>
      <c r="L207" s="22">
        <v>21201564248.387878</v>
      </c>
      <c r="M207" s="23">
        <f t="shared" si="41"/>
        <v>20566286570.040276</v>
      </c>
      <c r="N207" s="24">
        <v>8.1697159999999993</v>
      </c>
      <c r="O207" s="24">
        <v>9.7049240000000001</v>
      </c>
      <c r="P207" s="24">
        <v>12.23645</v>
      </c>
      <c r="Q207" s="24">
        <v>10.00855</v>
      </c>
      <c r="R207" s="24">
        <v>9.1979380000000006</v>
      </c>
      <c r="S207" s="24">
        <v>13.692959999999999</v>
      </c>
      <c r="T207" s="24">
        <v>15.859019999999999</v>
      </c>
      <c r="U207" s="24">
        <v>15.816990000000001</v>
      </c>
      <c r="V207" s="24">
        <v>17.09826</v>
      </c>
      <c r="W207" s="24">
        <v>19.59808</v>
      </c>
      <c r="X207" s="27">
        <f t="shared" si="44"/>
        <v>8.1697159999999991E-2</v>
      </c>
      <c r="Y207" s="24">
        <f t="shared" si="45"/>
        <v>9.7049239999999995E-2</v>
      </c>
      <c r="Z207" s="24">
        <f t="shared" si="46"/>
        <v>0.1223645</v>
      </c>
      <c r="AA207" s="24">
        <f t="shared" si="47"/>
        <v>0.10008549999999999</v>
      </c>
      <c r="AB207" s="24">
        <f t="shared" si="48"/>
        <v>9.1979379999999999E-2</v>
      </c>
      <c r="AC207" s="24">
        <f t="shared" si="49"/>
        <v>0.13692959999999998</v>
      </c>
      <c r="AD207" s="24">
        <f t="shared" si="50"/>
        <v>0.15859019999999999</v>
      </c>
      <c r="AE207" s="24">
        <f t="shared" si="51"/>
        <v>0.1581699</v>
      </c>
      <c r="AF207" s="24">
        <f t="shared" si="52"/>
        <v>0.17098259999999998</v>
      </c>
      <c r="AG207" s="28">
        <f t="shared" si="53"/>
        <v>0.19598079999999998</v>
      </c>
      <c r="AH207" s="28">
        <f t="shared" si="42"/>
        <v>0.131382888</v>
      </c>
      <c r="AI207" s="29">
        <f t="shared" si="43"/>
        <v>2702058125.0075059</v>
      </c>
    </row>
    <row r="208" spans="1:35" ht="20.100000000000001" customHeight="1" x14ac:dyDescent="0.25">
      <c r="A208" s="36" t="s">
        <v>29</v>
      </c>
      <c r="B208" s="11" t="s">
        <v>223</v>
      </c>
      <c r="C208" s="20">
        <v>5443896500</v>
      </c>
      <c r="D208" s="21">
        <v>5291950100</v>
      </c>
      <c r="E208" s="21">
        <v>4415702800</v>
      </c>
      <c r="F208" s="21">
        <v>8157077400</v>
      </c>
      <c r="G208" s="21">
        <v>9422161300</v>
      </c>
      <c r="H208" s="21">
        <v>10956226600</v>
      </c>
      <c r="I208" s="21">
        <v>12392715500</v>
      </c>
      <c r="J208" s="21">
        <v>13490227100</v>
      </c>
      <c r="K208" s="21">
        <v>14196912500.000002</v>
      </c>
      <c r="L208" s="22">
        <v>13892940503.582901</v>
      </c>
      <c r="M208" s="23">
        <f t="shared" si="41"/>
        <v>9765981030.3582897</v>
      </c>
      <c r="N208" s="24" t="s">
        <v>450</v>
      </c>
      <c r="O208" s="24" t="s">
        <v>450</v>
      </c>
      <c r="P208" s="24" t="s">
        <v>450</v>
      </c>
      <c r="Q208" s="24" t="s">
        <v>450</v>
      </c>
      <c r="R208" s="24" t="s">
        <v>450</v>
      </c>
      <c r="S208" s="24" t="s">
        <v>450</v>
      </c>
      <c r="T208" s="24" t="s">
        <v>450</v>
      </c>
      <c r="U208" s="24" t="s">
        <v>450</v>
      </c>
      <c r="V208" s="24" t="s">
        <v>450</v>
      </c>
      <c r="W208" s="24" t="s">
        <v>450</v>
      </c>
      <c r="X208" s="27" t="str">
        <f t="shared" si="44"/>
        <v/>
      </c>
      <c r="Y208" s="24" t="str">
        <f t="shared" si="45"/>
        <v/>
      </c>
      <c r="Z208" s="24" t="str">
        <f t="shared" si="46"/>
        <v/>
      </c>
      <c r="AA208" s="24" t="str">
        <f t="shared" si="47"/>
        <v/>
      </c>
      <c r="AB208" s="24" t="str">
        <f t="shared" si="48"/>
        <v/>
      </c>
      <c r="AC208" s="24" t="str">
        <f t="shared" si="49"/>
        <v/>
      </c>
      <c r="AD208" s="24" t="str">
        <f t="shared" si="50"/>
        <v/>
      </c>
      <c r="AE208" s="24" t="str">
        <f t="shared" si="51"/>
        <v/>
      </c>
      <c r="AF208" s="24" t="str">
        <f t="shared" si="52"/>
        <v/>
      </c>
      <c r="AG208" s="28" t="str">
        <f t="shared" si="53"/>
        <v/>
      </c>
      <c r="AH208" s="28" t="str">
        <f t="shared" si="42"/>
        <v/>
      </c>
      <c r="AI208" s="29" t="str">
        <f t="shared" si="43"/>
        <v/>
      </c>
    </row>
    <row r="212" spans="3:13" x14ac:dyDescent="0.25">
      <c r="C212" s="18"/>
      <c r="D212" s="18"/>
      <c r="E212" s="18"/>
      <c r="F212" s="18"/>
      <c r="G212" s="18"/>
      <c r="H212" s="18"/>
      <c r="I212" s="18"/>
      <c r="J212" s="18"/>
      <c r="K212" s="18"/>
      <c r="L212" s="18"/>
      <c r="M212" s="1"/>
    </row>
    <row r="213" spans="3:13" x14ac:dyDescent="0.25">
      <c r="C213" s="18"/>
      <c r="D213" s="18"/>
      <c r="E213" s="18"/>
      <c r="F213" s="18"/>
      <c r="G213" s="18"/>
      <c r="H213" s="18"/>
      <c r="I213" s="18"/>
      <c r="J213" s="18"/>
      <c r="K213" s="18"/>
      <c r="L213" s="18"/>
      <c r="M213" s="1"/>
    </row>
  </sheetData>
  <mergeCells count="8">
    <mergeCell ref="C6:L6"/>
    <mergeCell ref="N6:W6"/>
    <mergeCell ref="X6:AG6"/>
    <mergeCell ref="B1:AI1"/>
    <mergeCell ref="B2:C2"/>
    <mergeCell ref="V2:W2"/>
    <mergeCell ref="B3:C3"/>
    <mergeCell ref="B4:C4"/>
  </mergeCells>
  <hyperlinks>
    <hyperlink ref="B4" r:id="rId1"/>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6">
    <tabColor rgb="FFC00000"/>
  </sheetPr>
  <dimension ref="A1:X213"/>
  <sheetViews>
    <sheetView showGridLines="0" workbookViewId="0">
      <pane xSplit="1" topLeftCell="B1" activePane="topRight" state="frozen"/>
      <selection pane="topRight"/>
    </sheetView>
  </sheetViews>
  <sheetFormatPr defaultRowHeight="15" x14ac:dyDescent="0.25"/>
  <cols>
    <col min="1" max="1" width="30.7109375" style="37" customWidth="1"/>
    <col min="2" max="2" width="20.7109375" style="9" customWidth="1"/>
    <col min="3" max="12" width="20.7109375" style="26" customWidth="1"/>
    <col min="13" max="13" width="20.7109375" style="9" customWidth="1"/>
    <col min="14" max="23" width="15.7109375" style="25" customWidth="1"/>
    <col min="24" max="24" width="20.85546875" style="56" bestFit="1" customWidth="1"/>
    <col min="25" max="16384" width="9.140625" style="2"/>
  </cols>
  <sheetData>
    <row r="1" spans="1:24" ht="60" customHeight="1" x14ac:dyDescent="0.25">
      <c r="A1" s="67" t="s">
        <v>447</v>
      </c>
      <c r="B1" s="140" t="s">
        <v>454</v>
      </c>
      <c r="C1" s="140"/>
      <c r="D1" s="140"/>
      <c r="E1" s="140"/>
      <c r="F1" s="140"/>
      <c r="G1" s="140"/>
      <c r="H1" s="140"/>
      <c r="I1" s="140"/>
      <c r="J1" s="140"/>
      <c r="K1" s="140"/>
      <c r="L1" s="140"/>
      <c r="M1" s="140"/>
      <c r="N1" s="140"/>
      <c r="O1" s="140"/>
      <c r="P1" s="140"/>
      <c r="Q1" s="140"/>
      <c r="R1" s="140"/>
      <c r="S1" s="140"/>
      <c r="T1" s="140"/>
      <c r="U1" s="140"/>
      <c r="V1" s="140"/>
      <c r="W1" s="140"/>
      <c r="X1" s="140"/>
    </row>
    <row r="2" spans="1:24" ht="30" customHeight="1" x14ac:dyDescent="0.25">
      <c r="A2" s="31" t="s">
        <v>441</v>
      </c>
      <c r="B2" s="136" t="s">
        <v>550</v>
      </c>
      <c r="C2" s="136"/>
      <c r="D2" s="93"/>
      <c r="E2" s="93"/>
      <c r="F2" s="93"/>
      <c r="G2" s="93"/>
      <c r="H2" s="93"/>
      <c r="I2" s="93"/>
      <c r="J2" s="3"/>
      <c r="K2" s="3"/>
      <c r="L2" s="3"/>
      <c r="M2" s="3"/>
      <c r="N2" s="38"/>
      <c r="O2" s="96"/>
      <c r="P2" s="96"/>
      <c r="Q2" s="96"/>
      <c r="R2" s="96"/>
      <c r="S2" s="96"/>
      <c r="T2" s="96"/>
      <c r="U2" s="96"/>
      <c r="V2" s="38"/>
      <c r="W2" s="38"/>
      <c r="X2" s="51"/>
    </row>
    <row r="3" spans="1:24" ht="30" customHeight="1" x14ac:dyDescent="0.25">
      <c r="A3" s="31" t="s">
        <v>448</v>
      </c>
      <c r="B3" s="137" t="str">
        <f>("br.linkedin.com/in/brunocandea/en")</f>
        <v>br.linkedin.com/in/brunocandea/en</v>
      </c>
      <c r="C3" s="137"/>
      <c r="D3" s="94"/>
      <c r="E3" s="94"/>
      <c r="F3" s="94"/>
      <c r="G3" s="94"/>
      <c r="H3" s="94"/>
      <c r="I3" s="94"/>
      <c r="J3" s="38"/>
      <c r="K3" s="96"/>
      <c r="L3" s="38"/>
      <c r="M3" s="30"/>
      <c r="N3" s="38"/>
      <c r="O3" s="96"/>
      <c r="P3" s="96"/>
      <c r="Q3" s="96"/>
      <c r="R3" s="96"/>
      <c r="S3" s="96"/>
      <c r="T3" s="96"/>
      <c r="U3" s="96"/>
      <c r="V3" s="38"/>
      <c r="W3" s="38"/>
      <c r="X3" s="51"/>
    </row>
    <row r="4" spans="1:24" ht="30" customHeight="1" x14ac:dyDescent="0.25">
      <c r="A4" s="31" t="s">
        <v>449</v>
      </c>
      <c r="B4" s="152" t="s">
        <v>551</v>
      </c>
      <c r="C4" s="138"/>
      <c r="D4" s="95"/>
      <c r="E4" s="95"/>
      <c r="F4" s="95"/>
      <c r="G4" s="95"/>
      <c r="H4" s="95"/>
      <c r="I4" s="95"/>
      <c r="J4" s="38"/>
      <c r="K4" s="96"/>
      <c r="L4" s="38"/>
      <c r="M4" s="30"/>
      <c r="N4" s="38"/>
      <c r="O4" s="96"/>
      <c r="P4" s="96"/>
      <c r="Q4" s="96"/>
      <c r="R4" s="96"/>
      <c r="S4" s="96"/>
      <c r="T4" s="96"/>
      <c r="U4" s="96"/>
      <c r="V4" s="38"/>
      <c r="W4" s="38"/>
      <c r="X4" s="51"/>
    </row>
    <row r="5" spans="1:24" s="6" customFormat="1" ht="20.100000000000001" customHeight="1" x14ac:dyDescent="0.25">
      <c r="A5" s="32"/>
      <c r="B5" s="10"/>
      <c r="C5" s="17"/>
      <c r="D5" s="17"/>
      <c r="E5" s="17"/>
      <c r="F5" s="17"/>
      <c r="G5" s="17"/>
      <c r="H5" s="17"/>
      <c r="I5" s="17"/>
      <c r="J5" s="17"/>
      <c r="K5" s="17"/>
      <c r="L5" s="17"/>
      <c r="M5" s="10"/>
      <c r="N5" s="10"/>
      <c r="O5" s="10"/>
      <c r="P5" s="10"/>
      <c r="Q5" s="10"/>
      <c r="R5" s="10"/>
      <c r="S5" s="10"/>
      <c r="T5" s="10"/>
      <c r="U5" s="10"/>
      <c r="V5" s="10"/>
      <c r="W5" s="10"/>
      <c r="X5" s="52"/>
    </row>
    <row r="6" spans="1:24" s="9" customFormat="1" ht="45.75" customHeight="1" x14ac:dyDescent="0.25">
      <c r="A6" s="33" t="s">
        <v>446</v>
      </c>
      <c r="B6" s="14" t="s">
        <v>415</v>
      </c>
      <c r="C6" s="141" t="s">
        <v>440</v>
      </c>
      <c r="D6" s="142"/>
      <c r="E6" s="142"/>
      <c r="F6" s="142"/>
      <c r="G6" s="142"/>
      <c r="H6" s="142"/>
      <c r="I6" s="142"/>
      <c r="J6" s="142"/>
      <c r="K6" s="142"/>
      <c r="L6" s="143"/>
      <c r="M6" s="13" t="s">
        <v>439</v>
      </c>
      <c r="N6" s="144" t="s">
        <v>438</v>
      </c>
      <c r="O6" s="145"/>
      <c r="P6" s="145"/>
      <c r="Q6" s="145"/>
      <c r="R6" s="145"/>
      <c r="S6" s="145"/>
      <c r="T6" s="145"/>
      <c r="U6" s="145"/>
      <c r="V6" s="145"/>
      <c r="W6" s="146"/>
      <c r="X6" s="53" t="s">
        <v>443</v>
      </c>
    </row>
    <row r="7" spans="1:24" s="6" customFormat="1" ht="6.95" customHeight="1" x14ac:dyDescent="0.25">
      <c r="A7" s="34"/>
      <c r="B7" s="5"/>
      <c r="C7" s="17"/>
      <c r="D7" s="17"/>
      <c r="E7" s="17"/>
      <c r="F7" s="17"/>
      <c r="G7" s="17"/>
      <c r="H7" s="17"/>
      <c r="I7" s="17"/>
      <c r="J7" s="17"/>
      <c r="K7" s="17"/>
      <c r="L7" s="17"/>
      <c r="M7" s="10"/>
      <c r="N7" s="8"/>
      <c r="O7" s="8"/>
      <c r="P7" s="8"/>
      <c r="Q7" s="8"/>
      <c r="R7" s="8"/>
      <c r="S7" s="8"/>
      <c r="T7" s="8"/>
      <c r="U7" s="8"/>
      <c r="V7" s="8"/>
      <c r="W7" s="8"/>
      <c r="X7" s="54"/>
    </row>
    <row r="8" spans="1:24" ht="28.5" customHeight="1" x14ac:dyDescent="0.25">
      <c r="A8" s="74" t="s">
        <v>445</v>
      </c>
      <c r="B8" s="69">
        <f>COUNTA(B12:B208)</f>
        <v>197</v>
      </c>
      <c r="C8" s="70">
        <f t="shared" ref="C8:X8" si="0">COUNT(C12:C208)</f>
        <v>196</v>
      </c>
      <c r="D8" s="70">
        <f t="shared" si="0"/>
        <v>196</v>
      </c>
      <c r="E8" s="70">
        <f t="shared" si="0"/>
        <v>197</v>
      </c>
      <c r="F8" s="70">
        <f t="shared" si="0"/>
        <v>197</v>
      </c>
      <c r="G8" s="70">
        <f t="shared" si="0"/>
        <v>197</v>
      </c>
      <c r="H8" s="70">
        <f t="shared" si="0"/>
        <v>197</v>
      </c>
      <c r="I8" s="70">
        <f t="shared" si="0"/>
        <v>194</v>
      </c>
      <c r="J8" s="70">
        <f t="shared" si="0"/>
        <v>193</v>
      </c>
      <c r="K8" s="70">
        <f t="shared" si="0"/>
        <v>184</v>
      </c>
      <c r="L8" s="70">
        <f t="shared" si="0"/>
        <v>169</v>
      </c>
      <c r="M8" s="71">
        <f t="shared" si="0"/>
        <v>197</v>
      </c>
      <c r="N8" s="70">
        <f t="shared" si="0"/>
        <v>119</v>
      </c>
      <c r="O8" s="70">
        <f t="shared" si="0"/>
        <v>123</v>
      </c>
      <c r="P8" s="70">
        <f t="shared" si="0"/>
        <v>123</v>
      </c>
      <c r="Q8" s="70">
        <f t="shared" si="0"/>
        <v>124</v>
      </c>
      <c r="R8" s="70">
        <f t="shared" si="0"/>
        <v>117</v>
      </c>
      <c r="S8" s="70">
        <f t="shared" si="0"/>
        <v>116</v>
      </c>
      <c r="T8" s="70">
        <f t="shared" si="0"/>
        <v>124</v>
      </c>
      <c r="U8" s="70">
        <f t="shared" si="0"/>
        <v>117</v>
      </c>
      <c r="V8" s="70">
        <f t="shared" si="0"/>
        <v>116</v>
      </c>
      <c r="W8" s="70">
        <f t="shared" si="0"/>
        <v>10</v>
      </c>
      <c r="X8" s="71">
        <f t="shared" si="0"/>
        <v>115</v>
      </c>
    </row>
    <row r="9" spans="1:24" s="6" customFormat="1" ht="6.95" customHeight="1" x14ac:dyDescent="0.25">
      <c r="A9" s="35"/>
      <c r="B9" s="4"/>
      <c r="C9" s="17"/>
      <c r="D9" s="17"/>
      <c r="E9" s="17"/>
      <c r="F9" s="17"/>
      <c r="G9" s="17"/>
      <c r="H9" s="17"/>
      <c r="I9" s="17"/>
      <c r="J9" s="17"/>
      <c r="K9" s="17"/>
      <c r="L9" s="17"/>
      <c r="M9" s="10"/>
      <c r="N9" s="7"/>
      <c r="O9" s="7"/>
      <c r="P9" s="7"/>
      <c r="Q9" s="7"/>
      <c r="R9" s="7"/>
      <c r="S9" s="7"/>
      <c r="T9" s="7"/>
      <c r="U9" s="7"/>
      <c r="V9" s="7"/>
      <c r="W9" s="7"/>
      <c r="X9" s="55"/>
    </row>
    <row r="10" spans="1:24" ht="30" customHeight="1" x14ac:dyDescent="0.25">
      <c r="A10" s="46" t="s">
        <v>300</v>
      </c>
      <c r="B10" s="47"/>
      <c r="C10" s="43">
        <v>2006</v>
      </c>
      <c r="D10" s="40">
        <v>2007</v>
      </c>
      <c r="E10" s="40">
        <v>2008</v>
      </c>
      <c r="F10" s="40">
        <v>2009</v>
      </c>
      <c r="G10" s="40">
        <v>2010</v>
      </c>
      <c r="H10" s="40">
        <v>2011</v>
      </c>
      <c r="I10" s="40">
        <v>2012</v>
      </c>
      <c r="J10" s="40">
        <v>2013</v>
      </c>
      <c r="K10" s="40">
        <v>2014</v>
      </c>
      <c r="L10" s="40">
        <v>2015</v>
      </c>
      <c r="M10" s="45" t="s">
        <v>435</v>
      </c>
      <c r="N10" s="43">
        <v>2006</v>
      </c>
      <c r="O10" s="40">
        <v>2007</v>
      </c>
      <c r="P10" s="40">
        <v>2008</v>
      </c>
      <c r="Q10" s="40">
        <v>2009</v>
      </c>
      <c r="R10" s="40">
        <v>2010</v>
      </c>
      <c r="S10" s="40">
        <v>2011</v>
      </c>
      <c r="T10" s="40">
        <v>2012</v>
      </c>
      <c r="U10" s="40">
        <v>2013</v>
      </c>
      <c r="V10" s="40">
        <v>2014</v>
      </c>
      <c r="W10" s="44">
        <v>2015</v>
      </c>
      <c r="X10" s="45" t="s">
        <v>444</v>
      </c>
    </row>
    <row r="11" spans="1:24" s="6" customFormat="1" ht="6.95" customHeight="1" x14ac:dyDescent="0.25">
      <c r="A11" s="32"/>
      <c r="B11" s="10"/>
      <c r="C11" s="18"/>
      <c r="D11" s="18"/>
      <c r="E11" s="18"/>
      <c r="F11" s="18"/>
      <c r="G11" s="18"/>
      <c r="H11" s="18"/>
      <c r="I11" s="18"/>
      <c r="J11" s="18"/>
      <c r="K11" s="18"/>
      <c r="L11" s="18"/>
      <c r="M11" s="1"/>
      <c r="N11" s="19"/>
      <c r="O11" s="19"/>
      <c r="P11" s="19"/>
      <c r="Q11" s="19"/>
      <c r="R11" s="19"/>
      <c r="S11" s="19"/>
      <c r="T11" s="19"/>
      <c r="U11" s="19"/>
      <c r="V11" s="19"/>
      <c r="W11" s="19"/>
      <c r="X11" s="52"/>
    </row>
    <row r="12" spans="1:24" ht="20.100000000000001" customHeight="1" x14ac:dyDescent="0.25">
      <c r="A12" s="36" t="s">
        <v>334</v>
      </c>
      <c r="B12" s="11" t="s">
        <v>254</v>
      </c>
      <c r="C12" s="20">
        <v>7057598406.61553</v>
      </c>
      <c r="D12" s="21">
        <v>9843842455.4832268</v>
      </c>
      <c r="E12" s="21">
        <v>10190529882.487797</v>
      </c>
      <c r="F12" s="21">
        <v>12486943505.738142</v>
      </c>
      <c r="G12" s="21">
        <v>15936800636.248709</v>
      </c>
      <c r="H12" s="21">
        <v>17930239399.814899</v>
      </c>
      <c r="I12" s="21">
        <v>20536542736.729668</v>
      </c>
      <c r="J12" s="21">
        <v>20046334303.966091</v>
      </c>
      <c r="K12" s="21">
        <v>20050189881.665878</v>
      </c>
      <c r="L12" s="22">
        <v>19199437988.802254</v>
      </c>
      <c r="M12" s="23">
        <f>IF(SUM(C12:L12)=0,"",(SUM(C12:L12))/(COUNT(C12:L12)))</f>
        <v>15327845919.755222</v>
      </c>
      <c r="N12" s="48">
        <v>555000000</v>
      </c>
      <c r="O12" s="49">
        <v>240000000</v>
      </c>
      <c r="P12" s="49">
        <v>185000000</v>
      </c>
      <c r="Q12" s="49">
        <v>60000000</v>
      </c>
      <c r="R12" s="49">
        <v>70000000</v>
      </c>
      <c r="S12" s="49">
        <v>5100000</v>
      </c>
      <c r="T12" s="49">
        <v>101000000</v>
      </c>
      <c r="U12" s="49">
        <v>0</v>
      </c>
      <c r="V12" s="49">
        <v>0</v>
      </c>
      <c r="W12" s="50" t="s">
        <v>450</v>
      </c>
      <c r="X12" s="44">
        <f>IF(SUM(N12:W12)=0,"",(SUM(N12:W12))/(COUNT(N12:W12)))</f>
        <v>135122222.22222221</v>
      </c>
    </row>
    <row r="13" spans="1:24" ht="20.100000000000001" customHeight="1" x14ac:dyDescent="0.25">
      <c r="A13" s="36" t="s">
        <v>296</v>
      </c>
      <c r="B13" s="11" t="s">
        <v>115</v>
      </c>
      <c r="C13" s="20">
        <v>8992642348.9579563</v>
      </c>
      <c r="D13" s="21">
        <v>10701011896.7708</v>
      </c>
      <c r="E13" s="21">
        <v>12881352687.777283</v>
      </c>
      <c r="F13" s="21">
        <v>12044212903.816774</v>
      </c>
      <c r="G13" s="21">
        <v>11926953258.916031</v>
      </c>
      <c r="H13" s="21">
        <v>12890867538.530153</v>
      </c>
      <c r="I13" s="21">
        <v>12319784787.298746</v>
      </c>
      <c r="J13" s="21">
        <v>12781029643.593611</v>
      </c>
      <c r="K13" s="21">
        <v>13277963807.082344</v>
      </c>
      <c r="L13" s="22">
        <v>11455595709.141256</v>
      </c>
      <c r="M13" s="23">
        <f t="shared" ref="M13:M71" si="1">IF(SUM(C13:L13)=0,"",(SUM(C13:L13))/(COUNT(C13:L13)))</f>
        <v>11927141458.188496</v>
      </c>
      <c r="N13" s="48">
        <v>31000000</v>
      </c>
      <c r="O13" s="49">
        <v>236000000</v>
      </c>
      <c r="P13" s="49">
        <v>64000000</v>
      </c>
      <c r="Q13" s="49">
        <v>339000000</v>
      </c>
      <c r="R13" s="49">
        <v>109000000</v>
      </c>
      <c r="S13" s="49">
        <v>101000000</v>
      </c>
      <c r="T13" s="49">
        <v>17800000</v>
      </c>
      <c r="U13" s="49">
        <v>51000000</v>
      </c>
      <c r="V13" s="49">
        <v>0</v>
      </c>
      <c r="W13" s="50" t="s">
        <v>450</v>
      </c>
      <c r="X13" s="44">
        <f t="shared" ref="X13:X71" si="2">IF(SUM(N13:W13)=0,"",(SUM(N13:W13))/(COUNT(N13:W13)))</f>
        <v>105422222.22222222</v>
      </c>
    </row>
    <row r="14" spans="1:24" ht="20.100000000000001" customHeight="1" x14ac:dyDescent="0.25">
      <c r="A14" s="36" t="s">
        <v>136</v>
      </c>
      <c r="B14" s="11" t="s">
        <v>248</v>
      </c>
      <c r="C14" s="20">
        <v>117027304787.83591</v>
      </c>
      <c r="D14" s="21">
        <v>134977088396.41866</v>
      </c>
      <c r="E14" s="21">
        <v>171000692134.74792</v>
      </c>
      <c r="F14" s="21">
        <v>137211039899.56969</v>
      </c>
      <c r="G14" s="21">
        <v>161207268840.91092</v>
      </c>
      <c r="H14" s="21">
        <v>200013050828.17026</v>
      </c>
      <c r="I14" s="21">
        <v>209047389599.66983</v>
      </c>
      <c r="J14" s="21">
        <v>209703529364.33142</v>
      </c>
      <c r="K14" s="21">
        <v>213518488688.11978</v>
      </c>
      <c r="L14" s="22">
        <v>166838617796.55463</v>
      </c>
      <c r="M14" s="23">
        <f t="shared" si="1"/>
        <v>172054447033.63293</v>
      </c>
      <c r="N14" s="48">
        <v>702000000</v>
      </c>
      <c r="O14" s="49">
        <v>561000000</v>
      </c>
      <c r="P14" s="49">
        <v>264000000</v>
      </c>
      <c r="Q14" s="49">
        <v>398000000</v>
      </c>
      <c r="R14" s="49">
        <v>237000000</v>
      </c>
      <c r="S14" s="49">
        <v>214000000</v>
      </c>
      <c r="T14" s="49">
        <v>86700000</v>
      </c>
      <c r="U14" s="49">
        <v>609000000</v>
      </c>
      <c r="V14" s="49">
        <v>742000000</v>
      </c>
      <c r="W14" s="50">
        <v>162000000</v>
      </c>
      <c r="X14" s="44">
        <f t="shared" si="2"/>
        <v>397570000</v>
      </c>
    </row>
    <row r="15" spans="1:24" ht="20.100000000000001" customHeight="1" x14ac:dyDescent="0.25">
      <c r="A15" s="36" t="s">
        <v>298</v>
      </c>
      <c r="B15" s="11" t="s">
        <v>150</v>
      </c>
      <c r="C15" s="20">
        <v>3536451645.5643101</v>
      </c>
      <c r="D15" s="21">
        <v>4010785102.0512905</v>
      </c>
      <c r="E15" s="21">
        <v>4001349339.5705252</v>
      </c>
      <c r="F15" s="21">
        <v>3649863492.5242624</v>
      </c>
      <c r="G15" s="21">
        <v>3346317328.5246129</v>
      </c>
      <c r="H15" s="21">
        <v>3427235708.643261</v>
      </c>
      <c r="I15" s="21">
        <v>3146177740.6366954</v>
      </c>
      <c r="J15" s="21">
        <v>3249100666.8710241</v>
      </c>
      <c r="K15" s="21" t="s">
        <v>450</v>
      </c>
      <c r="L15" s="22" t="s">
        <v>450</v>
      </c>
      <c r="M15" s="23">
        <f t="shared" si="1"/>
        <v>3545910128.0482478</v>
      </c>
      <c r="N15" s="48" t="s">
        <v>450</v>
      </c>
      <c r="O15" s="49" t="s">
        <v>450</v>
      </c>
      <c r="P15" s="49" t="s">
        <v>450</v>
      </c>
      <c r="Q15" s="49" t="s">
        <v>450</v>
      </c>
      <c r="R15" s="49" t="s">
        <v>450</v>
      </c>
      <c r="S15" s="49" t="s">
        <v>450</v>
      </c>
      <c r="T15" s="49" t="s">
        <v>450</v>
      </c>
      <c r="U15" s="49" t="s">
        <v>450</v>
      </c>
      <c r="V15" s="49" t="s">
        <v>450</v>
      </c>
      <c r="W15" s="50" t="s">
        <v>450</v>
      </c>
      <c r="X15" s="44" t="str">
        <f t="shared" si="2"/>
        <v/>
      </c>
    </row>
    <row r="16" spans="1:24" ht="20.100000000000001" customHeight="1" x14ac:dyDescent="0.25">
      <c r="A16" s="36" t="s">
        <v>31</v>
      </c>
      <c r="B16" s="11" t="s">
        <v>275</v>
      </c>
      <c r="C16" s="20">
        <v>41789478661.309647</v>
      </c>
      <c r="D16" s="21">
        <v>60448921272.232582</v>
      </c>
      <c r="E16" s="21">
        <v>84178032716.097092</v>
      </c>
      <c r="F16" s="21">
        <v>75492384801.369492</v>
      </c>
      <c r="G16" s="21">
        <v>82470913120.731369</v>
      </c>
      <c r="H16" s="21">
        <v>104115923082.73726</v>
      </c>
      <c r="I16" s="21">
        <v>115398371427.67314</v>
      </c>
      <c r="J16" s="21">
        <v>124912063308.20166</v>
      </c>
      <c r="K16" s="21">
        <v>126775134686.43695</v>
      </c>
      <c r="L16" s="22">
        <v>102643104696.20784</v>
      </c>
      <c r="M16" s="23">
        <f t="shared" si="1"/>
        <v>91822432777.299713</v>
      </c>
      <c r="N16" s="48">
        <v>250000000</v>
      </c>
      <c r="O16" s="49">
        <v>198000000</v>
      </c>
      <c r="P16" s="49">
        <v>327000000</v>
      </c>
      <c r="Q16" s="49">
        <v>354000000</v>
      </c>
      <c r="R16" s="49">
        <v>534000000</v>
      </c>
      <c r="S16" s="49">
        <v>136000000</v>
      </c>
      <c r="T16" s="49">
        <v>151000000</v>
      </c>
      <c r="U16" s="49">
        <v>0</v>
      </c>
      <c r="V16" s="49">
        <v>0</v>
      </c>
      <c r="W16" s="50" t="s">
        <v>450</v>
      </c>
      <c r="X16" s="44">
        <f t="shared" si="2"/>
        <v>216666666.66666666</v>
      </c>
    </row>
    <row r="17" spans="1:24" ht="20.100000000000001" customHeight="1" x14ac:dyDescent="0.25">
      <c r="A17" s="36" t="s">
        <v>157</v>
      </c>
      <c r="B17" s="11" t="s">
        <v>152</v>
      </c>
      <c r="C17" s="20">
        <v>1135143592.5925925</v>
      </c>
      <c r="D17" s="21">
        <v>1289254333.3333333</v>
      </c>
      <c r="E17" s="21">
        <v>1347349851.8518517</v>
      </c>
      <c r="F17" s="21">
        <v>1206410370.3703704</v>
      </c>
      <c r="G17" s="21">
        <v>1135539037.0370369</v>
      </c>
      <c r="H17" s="21">
        <v>1129918370.3703701</v>
      </c>
      <c r="I17" s="21">
        <v>1204713111.1111109</v>
      </c>
      <c r="J17" s="21">
        <v>1200587518.5185184</v>
      </c>
      <c r="K17" s="21">
        <v>1220976000</v>
      </c>
      <c r="L17" s="22">
        <v>1297285370.3703704</v>
      </c>
      <c r="M17" s="23">
        <f t="shared" si="1"/>
        <v>1216717755.5555556</v>
      </c>
      <c r="N17" s="48">
        <v>6000000</v>
      </c>
      <c r="O17" s="49" t="s">
        <v>450</v>
      </c>
      <c r="P17" s="49" t="s">
        <v>450</v>
      </c>
      <c r="Q17" s="49" t="s">
        <v>450</v>
      </c>
      <c r="R17" s="49">
        <v>0</v>
      </c>
      <c r="S17" s="49" t="s">
        <v>450</v>
      </c>
      <c r="T17" s="49">
        <v>0</v>
      </c>
      <c r="U17" s="49" t="s">
        <v>450</v>
      </c>
      <c r="V17" s="49" t="s">
        <v>450</v>
      </c>
      <c r="W17" s="50" t="s">
        <v>450</v>
      </c>
      <c r="X17" s="44">
        <f t="shared" si="2"/>
        <v>2000000</v>
      </c>
    </row>
    <row r="18" spans="1:24" ht="20.100000000000001" customHeight="1" x14ac:dyDescent="0.25">
      <c r="A18" s="36" t="s">
        <v>161</v>
      </c>
      <c r="B18" s="11" t="s">
        <v>137</v>
      </c>
      <c r="C18" s="20">
        <v>262666517346.67361</v>
      </c>
      <c r="D18" s="21">
        <v>329317513142.71057</v>
      </c>
      <c r="E18" s="21">
        <v>403781994527.78564</v>
      </c>
      <c r="F18" s="21">
        <v>376627876887.77417</v>
      </c>
      <c r="G18" s="21">
        <v>461640242696.1709</v>
      </c>
      <c r="H18" s="21">
        <v>557890203658.12463</v>
      </c>
      <c r="I18" s="21">
        <v>604378456915.57947</v>
      </c>
      <c r="J18" s="21">
        <v>623932049499.49573</v>
      </c>
      <c r="K18" s="21">
        <v>548054865646.53442</v>
      </c>
      <c r="L18" s="22" t="s">
        <v>450</v>
      </c>
      <c r="M18" s="23">
        <f t="shared" si="1"/>
        <v>463143302257.87207</v>
      </c>
      <c r="N18" s="48">
        <v>1020000000</v>
      </c>
      <c r="O18" s="49">
        <v>1110000000</v>
      </c>
      <c r="P18" s="49">
        <v>1580000000</v>
      </c>
      <c r="Q18" s="49">
        <v>1320000000</v>
      </c>
      <c r="R18" s="49">
        <v>1730000000</v>
      </c>
      <c r="S18" s="49">
        <v>2420000000</v>
      </c>
      <c r="T18" s="49">
        <v>2080000000</v>
      </c>
      <c r="U18" s="49">
        <v>2340000000</v>
      </c>
      <c r="V18" s="49">
        <v>2340000000</v>
      </c>
      <c r="W18" s="50">
        <v>1620000000</v>
      </c>
      <c r="X18" s="44">
        <f t="shared" si="2"/>
        <v>1756000000</v>
      </c>
    </row>
    <row r="19" spans="1:24" ht="20.100000000000001" customHeight="1" x14ac:dyDescent="0.25">
      <c r="A19" s="36" t="s">
        <v>172</v>
      </c>
      <c r="B19" s="11" t="s">
        <v>104</v>
      </c>
      <c r="C19" s="20">
        <v>6384451606.1420965</v>
      </c>
      <c r="D19" s="21">
        <v>9206301700.3961945</v>
      </c>
      <c r="E19" s="21">
        <v>11662040713.875309</v>
      </c>
      <c r="F19" s="21">
        <v>8647936747.9870396</v>
      </c>
      <c r="G19" s="21">
        <v>9260284937.7978134</v>
      </c>
      <c r="H19" s="21">
        <v>10142111334.496105</v>
      </c>
      <c r="I19" s="21">
        <v>10619320048.585737</v>
      </c>
      <c r="J19" s="21">
        <v>11121465767.406683</v>
      </c>
      <c r="K19" s="21">
        <v>11644438422.98443</v>
      </c>
      <c r="L19" s="22">
        <v>10561401185.097956</v>
      </c>
      <c r="M19" s="23">
        <f t="shared" si="1"/>
        <v>9924975246.4769382</v>
      </c>
      <c r="N19" s="48">
        <v>0</v>
      </c>
      <c r="O19" s="49">
        <v>104000000</v>
      </c>
      <c r="P19" s="49">
        <v>186000000</v>
      </c>
      <c r="Q19" s="49">
        <v>199000000</v>
      </c>
      <c r="R19" s="49">
        <v>97900000</v>
      </c>
      <c r="S19" s="49">
        <v>73200000</v>
      </c>
      <c r="T19" s="49">
        <v>47000000</v>
      </c>
      <c r="U19" s="49">
        <v>54420000</v>
      </c>
      <c r="V19" s="49">
        <v>55000000</v>
      </c>
      <c r="W19" s="50" t="s">
        <v>450</v>
      </c>
      <c r="X19" s="44">
        <f t="shared" si="2"/>
        <v>90724444.444444448</v>
      </c>
    </row>
    <row r="20" spans="1:24" ht="20.100000000000001" customHeight="1" x14ac:dyDescent="0.25">
      <c r="A20" s="36" t="s">
        <v>404</v>
      </c>
      <c r="B20" s="11" t="s">
        <v>52</v>
      </c>
      <c r="C20" s="20">
        <v>2421474860.3351955</v>
      </c>
      <c r="D20" s="21">
        <v>2623726256.9832401</v>
      </c>
      <c r="E20" s="21">
        <v>2791960893.8547487</v>
      </c>
      <c r="F20" s="21">
        <v>2498932960.8938546</v>
      </c>
      <c r="G20" s="21">
        <v>2467703910.6145253</v>
      </c>
      <c r="H20" s="21">
        <v>2584463687.1508379</v>
      </c>
      <c r="I20" s="21" t="s">
        <v>450</v>
      </c>
      <c r="J20" s="21" t="s">
        <v>450</v>
      </c>
      <c r="K20" s="21" t="s">
        <v>450</v>
      </c>
      <c r="L20" s="22" t="s">
        <v>450</v>
      </c>
      <c r="M20" s="23">
        <f t="shared" si="1"/>
        <v>2564710428.3054004</v>
      </c>
      <c r="N20" s="48" t="s">
        <v>450</v>
      </c>
      <c r="O20" s="49" t="s">
        <v>450</v>
      </c>
      <c r="P20" s="49" t="s">
        <v>450</v>
      </c>
      <c r="Q20" s="49" t="s">
        <v>450</v>
      </c>
      <c r="R20" s="49" t="s">
        <v>450</v>
      </c>
      <c r="S20" s="49" t="s">
        <v>450</v>
      </c>
      <c r="T20" s="49" t="s">
        <v>450</v>
      </c>
      <c r="U20" s="49" t="s">
        <v>450</v>
      </c>
      <c r="V20" s="49" t="s">
        <v>450</v>
      </c>
      <c r="W20" s="50" t="s">
        <v>450</v>
      </c>
      <c r="X20" s="44" t="str">
        <f t="shared" si="2"/>
        <v/>
      </c>
    </row>
    <row r="21" spans="1:24" ht="20.100000000000001" customHeight="1" x14ac:dyDescent="0.25">
      <c r="A21" s="36" t="s">
        <v>348</v>
      </c>
      <c r="B21" s="11" t="s">
        <v>357</v>
      </c>
      <c r="C21" s="20">
        <v>746880802635.51965</v>
      </c>
      <c r="D21" s="21">
        <v>853053309256.49683</v>
      </c>
      <c r="E21" s="21">
        <v>1054557743957.0277</v>
      </c>
      <c r="F21" s="21">
        <v>926563834486.8208</v>
      </c>
      <c r="G21" s="21">
        <v>1142250506474.0598</v>
      </c>
      <c r="H21" s="21">
        <v>1389919156068.2244</v>
      </c>
      <c r="I21" s="21">
        <v>1537477830480.5115</v>
      </c>
      <c r="J21" s="21">
        <v>1563950959269.5188</v>
      </c>
      <c r="K21" s="21">
        <v>1454675479665.8406</v>
      </c>
      <c r="L21" s="22">
        <v>1339539063150.0125</v>
      </c>
      <c r="M21" s="23">
        <f t="shared" si="1"/>
        <v>1200886868544.4031</v>
      </c>
      <c r="N21" s="48" t="s">
        <v>450</v>
      </c>
      <c r="O21" s="49" t="s">
        <v>450</v>
      </c>
      <c r="P21" s="49" t="s">
        <v>450</v>
      </c>
      <c r="Q21" s="49" t="s">
        <v>450</v>
      </c>
      <c r="R21" s="49" t="s">
        <v>450</v>
      </c>
      <c r="S21" s="49" t="s">
        <v>450</v>
      </c>
      <c r="T21" s="49" t="s">
        <v>450</v>
      </c>
      <c r="U21" s="49" t="s">
        <v>450</v>
      </c>
      <c r="V21" s="49" t="s">
        <v>450</v>
      </c>
      <c r="W21" s="50" t="s">
        <v>450</v>
      </c>
      <c r="X21" s="44" t="str">
        <f t="shared" si="2"/>
        <v/>
      </c>
    </row>
    <row r="22" spans="1:24" ht="20.100000000000001" customHeight="1" x14ac:dyDescent="0.25">
      <c r="A22" s="36" t="s">
        <v>206</v>
      </c>
      <c r="B22" s="11" t="s">
        <v>252</v>
      </c>
      <c r="C22" s="20">
        <v>334309371471.58447</v>
      </c>
      <c r="D22" s="21">
        <v>386458951546.67395</v>
      </c>
      <c r="E22" s="21">
        <v>427611527757.43372</v>
      </c>
      <c r="F22" s="21">
        <v>397594276187.82996</v>
      </c>
      <c r="G22" s="21">
        <v>390235099337.74835</v>
      </c>
      <c r="H22" s="21">
        <v>429010675562.96912</v>
      </c>
      <c r="I22" s="21">
        <v>407373026611.60547</v>
      </c>
      <c r="J22" s="21">
        <v>428698577647.39447</v>
      </c>
      <c r="K22" s="21">
        <v>436887543466.94971</v>
      </c>
      <c r="L22" s="22">
        <v>374055872241.32196</v>
      </c>
      <c r="M22" s="23">
        <f t="shared" si="1"/>
        <v>401223492183.15106</v>
      </c>
      <c r="N22" s="48" t="s">
        <v>450</v>
      </c>
      <c r="O22" s="49" t="s">
        <v>450</v>
      </c>
      <c r="P22" s="49" t="s">
        <v>450</v>
      </c>
      <c r="Q22" s="49" t="s">
        <v>450</v>
      </c>
      <c r="R22" s="49" t="s">
        <v>450</v>
      </c>
      <c r="S22" s="49" t="s">
        <v>450</v>
      </c>
      <c r="T22" s="49" t="s">
        <v>450</v>
      </c>
      <c r="U22" s="49" t="s">
        <v>450</v>
      </c>
      <c r="V22" s="49" t="s">
        <v>450</v>
      </c>
      <c r="W22" s="50" t="s">
        <v>450</v>
      </c>
      <c r="X22" s="44" t="str">
        <f t="shared" si="2"/>
        <v/>
      </c>
    </row>
    <row r="23" spans="1:24" ht="20.100000000000001" customHeight="1" x14ac:dyDescent="0.25">
      <c r="A23" s="36" t="s">
        <v>368</v>
      </c>
      <c r="B23" s="11" t="s">
        <v>146</v>
      </c>
      <c r="C23" s="20">
        <v>20983019923.886276</v>
      </c>
      <c r="D23" s="21">
        <v>33050343782.775902</v>
      </c>
      <c r="E23" s="21">
        <v>48852482960.077896</v>
      </c>
      <c r="F23" s="21">
        <v>44291490420.502617</v>
      </c>
      <c r="G23" s="21">
        <v>52902703376.105644</v>
      </c>
      <c r="H23" s="21">
        <v>65951627200.202614</v>
      </c>
      <c r="I23" s="21">
        <v>68730906313.64563</v>
      </c>
      <c r="J23" s="21">
        <v>73560484384.958572</v>
      </c>
      <c r="K23" s="21">
        <v>75198010965.191895</v>
      </c>
      <c r="L23" s="22">
        <v>53047140347.45266</v>
      </c>
      <c r="M23" s="23">
        <f t="shared" si="1"/>
        <v>53656820967.479965</v>
      </c>
      <c r="N23" s="48">
        <v>414000000</v>
      </c>
      <c r="O23" s="49">
        <v>188000000</v>
      </c>
      <c r="P23" s="49">
        <v>474000000</v>
      </c>
      <c r="Q23" s="49">
        <v>208000000</v>
      </c>
      <c r="R23" s="49">
        <v>124000000</v>
      </c>
      <c r="S23" s="49">
        <v>87600000</v>
      </c>
      <c r="T23" s="49">
        <v>46500000</v>
      </c>
      <c r="U23" s="49">
        <v>60400000</v>
      </c>
      <c r="V23" s="49">
        <v>44460000</v>
      </c>
      <c r="W23" s="50" t="s">
        <v>450</v>
      </c>
      <c r="X23" s="44">
        <f t="shared" si="2"/>
        <v>182995555.55555555</v>
      </c>
    </row>
    <row r="24" spans="1:24" ht="20.100000000000001" customHeight="1" x14ac:dyDescent="0.25">
      <c r="A24" s="36" t="s">
        <v>253</v>
      </c>
      <c r="B24" s="11" t="s">
        <v>250</v>
      </c>
      <c r="C24" s="20">
        <v>7965588000</v>
      </c>
      <c r="D24" s="21">
        <v>8318995999.999999</v>
      </c>
      <c r="E24" s="21">
        <v>8246649999.999999</v>
      </c>
      <c r="F24" s="21">
        <v>7820420000.000001</v>
      </c>
      <c r="G24" s="21">
        <v>7909580000</v>
      </c>
      <c r="H24" s="21">
        <v>7889750000.000001</v>
      </c>
      <c r="I24" s="21">
        <v>8234470000</v>
      </c>
      <c r="J24" s="21">
        <v>8431750000</v>
      </c>
      <c r="K24" s="21">
        <v>8510500000</v>
      </c>
      <c r="L24" s="22">
        <v>8884441432.0562401</v>
      </c>
      <c r="M24" s="23">
        <f t="shared" si="1"/>
        <v>8221214543.2056246</v>
      </c>
      <c r="N24" s="48" t="s">
        <v>450</v>
      </c>
      <c r="O24" s="49" t="s">
        <v>450</v>
      </c>
      <c r="P24" s="49" t="s">
        <v>450</v>
      </c>
      <c r="Q24" s="49" t="s">
        <v>450</v>
      </c>
      <c r="R24" s="49" t="s">
        <v>450</v>
      </c>
      <c r="S24" s="49" t="s">
        <v>450</v>
      </c>
      <c r="T24" s="49" t="s">
        <v>450</v>
      </c>
      <c r="U24" s="49" t="s">
        <v>450</v>
      </c>
      <c r="V24" s="49" t="s">
        <v>450</v>
      </c>
      <c r="W24" s="50" t="s">
        <v>450</v>
      </c>
      <c r="X24" s="44" t="str">
        <f t="shared" si="2"/>
        <v/>
      </c>
    </row>
    <row r="25" spans="1:24" ht="20.100000000000001" customHeight="1" x14ac:dyDescent="0.25">
      <c r="A25" s="36" t="s">
        <v>370</v>
      </c>
      <c r="B25" s="11" t="s">
        <v>184</v>
      </c>
      <c r="C25" s="20">
        <v>18505053191.489361</v>
      </c>
      <c r="D25" s="21">
        <v>21729999999.999996</v>
      </c>
      <c r="E25" s="21">
        <v>25710877659.574467</v>
      </c>
      <c r="F25" s="21">
        <v>22938218085.106384</v>
      </c>
      <c r="G25" s="21">
        <v>25713271276.595749</v>
      </c>
      <c r="H25" s="21">
        <v>29044069148.936165</v>
      </c>
      <c r="I25" s="21">
        <v>30756462765.957447</v>
      </c>
      <c r="J25" s="21">
        <v>32897606382.978722</v>
      </c>
      <c r="K25" s="21">
        <v>33851063829.787235</v>
      </c>
      <c r="L25" s="22">
        <v>32221489361.702129</v>
      </c>
      <c r="M25" s="23">
        <f t="shared" si="1"/>
        <v>27336811170.212765</v>
      </c>
      <c r="N25" s="48" t="s">
        <v>450</v>
      </c>
      <c r="O25" s="49" t="s">
        <v>450</v>
      </c>
      <c r="P25" s="49" t="s">
        <v>450</v>
      </c>
      <c r="Q25" s="49" t="s">
        <v>450</v>
      </c>
      <c r="R25" s="49" t="s">
        <v>450</v>
      </c>
      <c r="S25" s="49" t="s">
        <v>450</v>
      </c>
      <c r="T25" s="49" t="s">
        <v>450</v>
      </c>
      <c r="U25" s="49" t="s">
        <v>450</v>
      </c>
      <c r="V25" s="49" t="s">
        <v>450</v>
      </c>
      <c r="W25" s="50" t="s">
        <v>450</v>
      </c>
      <c r="X25" s="44" t="str">
        <f t="shared" si="2"/>
        <v/>
      </c>
    </row>
    <row r="26" spans="1:24" ht="20.100000000000001" customHeight="1" x14ac:dyDescent="0.25">
      <c r="A26" s="36" t="s">
        <v>325</v>
      </c>
      <c r="B26" s="11" t="s">
        <v>201</v>
      </c>
      <c r="C26" s="20">
        <v>71819083683.740326</v>
      </c>
      <c r="D26" s="21">
        <v>79611888213.14798</v>
      </c>
      <c r="E26" s="21">
        <v>91631278239.323715</v>
      </c>
      <c r="F26" s="21">
        <v>102477791472.39049</v>
      </c>
      <c r="G26" s="21">
        <v>115279077465.22643</v>
      </c>
      <c r="H26" s="21">
        <v>128637938711.3856</v>
      </c>
      <c r="I26" s="21">
        <v>133355749482.47754</v>
      </c>
      <c r="J26" s="21">
        <v>149990451022.28983</v>
      </c>
      <c r="K26" s="21">
        <v>172885454931.45309</v>
      </c>
      <c r="L26" s="22">
        <v>195078665827.56451</v>
      </c>
      <c r="M26" s="23">
        <f t="shared" si="1"/>
        <v>124076737904.89995</v>
      </c>
      <c r="N26" s="48">
        <v>1110000000</v>
      </c>
      <c r="O26" s="49">
        <v>1350000000</v>
      </c>
      <c r="P26" s="49">
        <v>896000000</v>
      </c>
      <c r="Q26" s="49">
        <v>372000000</v>
      </c>
      <c r="R26" s="49">
        <v>521000000</v>
      </c>
      <c r="S26" s="49">
        <v>494000000</v>
      </c>
      <c r="T26" s="49">
        <v>412000000</v>
      </c>
      <c r="U26" s="49">
        <v>662000000</v>
      </c>
      <c r="V26" s="49">
        <v>657000000</v>
      </c>
      <c r="W26" s="50" t="s">
        <v>450</v>
      </c>
      <c r="X26" s="44">
        <f t="shared" si="2"/>
        <v>719333333.33333337</v>
      </c>
    </row>
    <row r="27" spans="1:24" ht="20.100000000000001" customHeight="1" x14ac:dyDescent="0.25">
      <c r="A27" s="36" t="s">
        <v>171</v>
      </c>
      <c r="B27" s="11" t="s">
        <v>35</v>
      </c>
      <c r="C27" s="20">
        <v>4303500000</v>
      </c>
      <c r="D27" s="21">
        <v>4546000000</v>
      </c>
      <c r="E27" s="21">
        <v>4595000000</v>
      </c>
      <c r="F27" s="21">
        <v>4602000000</v>
      </c>
      <c r="G27" s="21">
        <v>4445500000</v>
      </c>
      <c r="H27" s="21">
        <v>4358000000</v>
      </c>
      <c r="I27" s="21">
        <v>4313000000</v>
      </c>
      <c r="J27" s="21">
        <v>4281000000</v>
      </c>
      <c r="K27" s="21">
        <v>4354500000</v>
      </c>
      <c r="L27" s="22">
        <v>4451000000</v>
      </c>
      <c r="M27" s="23">
        <f t="shared" si="1"/>
        <v>4424950000</v>
      </c>
      <c r="N27" s="48" t="s">
        <v>450</v>
      </c>
      <c r="O27" s="49" t="s">
        <v>450</v>
      </c>
      <c r="P27" s="49" t="s">
        <v>450</v>
      </c>
      <c r="Q27" s="49" t="s">
        <v>450</v>
      </c>
      <c r="R27" s="49" t="s">
        <v>450</v>
      </c>
      <c r="S27" s="49" t="s">
        <v>450</v>
      </c>
      <c r="T27" s="49" t="s">
        <v>450</v>
      </c>
      <c r="U27" s="49" t="s">
        <v>450</v>
      </c>
      <c r="V27" s="49" t="s">
        <v>450</v>
      </c>
      <c r="W27" s="50" t="s">
        <v>450</v>
      </c>
      <c r="X27" s="44" t="str">
        <f t="shared" si="2"/>
        <v/>
      </c>
    </row>
    <row r="28" spans="1:24" ht="20.100000000000001" customHeight="1" x14ac:dyDescent="0.25">
      <c r="A28" s="36" t="s">
        <v>372</v>
      </c>
      <c r="B28" s="11" t="s">
        <v>388</v>
      </c>
      <c r="C28" s="20">
        <v>36961821893.697563</v>
      </c>
      <c r="D28" s="21">
        <v>45275747860.644218</v>
      </c>
      <c r="E28" s="21">
        <v>60752177438.889542</v>
      </c>
      <c r="F28" s="21">
        <v>49208656976.038956</v>
      </c>
      <c r="G28" s="21">
        <v>55220932613.957985</v>
      </c>
      <c r="H28" s="21">
        <v>59734593904.64016</v>
      </c>
      <c r="I28" s="21">
        <v>63615445566.848282</v>
      </c>
      <c r="J28" s="21">
        <v>73097619636.820862</v>
      </c>
      <c r="K28" s="21">
        <v>76103961203.440582</v>
      </c>
      <c r="L28" s="22">
        <v>54608962634.990753</v>
      </c>
      <c r="M28" s="23">
        <f t="shared" si="1"/>
        <v>57457991972.996887</v>
      </c>
      <c r="N28" s="48">
        <v>220000000</v>
      </c>
      <c r="O28" s="49">
        <v>661000000</v>
      </c>
      <c r="P28" s="49">
        <v>1130000000</v>
      </c>
      <c r="Q28" s="49">
        <v>208000000</v>
      </c>
      <c r="R28" s="49">
        <v>420000000</v>
      </c>
      <c r="S28" s="49">
        <v>215000000</v>
      </c>
      <c r="T28" s="49">
        <v>143000000</v>
      </c>
      <c r="U28" s="49">
        <v>188000000</v>
      </c>
      <c r="V28" s="49">
        <v>143000000</v>
      </c>
      <c r="W28" s="50" t="s">
        <v>450</v>
      </c>
      <c r="X28" s="44">
        <f t="shared" si="2"/>
        <v>369777777.77777779</v>
      </c>
    </row>
    <row r="29" spans="1:24" ht="20.100000000000001" customHeight="1" x14ac:dyDescent="0.25">
      <c r="A29" s="36" t="s">
        <v>380</v>
      </c>
      <c r="B29" s="11" t="s">
        <v>378</v>
      </c>
      <c r="C29" s="20">
        <v>409813072387.4043</v>
      </c>
      <c r="D29" s="21">
        <v>471821790309.33478</v>
      </c>
      <c r="E29" s="21">
        <v>518626043650.2124</v>
      </c>
      <c r="F29" s="21">
        <v>484552653514.86523</v>
      </c>
      <c r="G29" s="21">
        <v>483577483443.70862</v>
      </c>
      <c r="H29" s="21">
        <v>526975257158.74335</v>
      </c>
      <c r="I29" s="21">
        <v>497815990388.02283</v>
      </c>
      <c r="J29" s="21">
        <v>521370527591.37561</v>
      </c>
      <c r="K29" s="21">
        <v>531234803749.45343</v>
      </c>
      <c r="L29" s="22">
        <v>454039037373.84943</v>
      </c>
      <c r="M29" s="23">
        <f t="shared" si="1"/>
        <v>489982665956.69696</v>
      </c>
      <c r="N29" s="48" t="s">
        <v>450</v>
      </c>
      <c r="O29" s="49" t="s">
        <v>450</v>
      </c>
      <c r="P29" s="49" t="s">
        <v>450</v>
      </c>
      <c r="Q29" s="49" t="s">
        <v>450</v>
      </c>
      <c r="R29" s="49" t="s">
        <v>450</v>
      </c>
      <c r="S29" s="49" t="s">
        <v>450</v>
      </c>
      <c r="T29" s="49" t="s">
        <v>450</v>
      </c>
      <c r="U29" s="49" t="s">
        <v>450</v>
      </c>
      <c r="V29" s="49" t="s">
        <v>450</v>
      </c>
      <c r="W29" s="50" t="s">
        <v>450</v>
      </c>
      <c r="X29" s="44" t="str">
        <f t="shared" si="2"/>
        <v/>
      </c>
    </row>
    <row r="30" spans="1:24" ht="20.100000000000001" customHeight="1" x14ac:dyDescent="0.25">
      <c r="A30" s="36" t="s">
        <v>391</v>
      </c>
      <c r="B30" s="11" t="s">
        <v>318</v>
      </c>
      <c r="C30" s="20">
        <v>1217442150</v>
      </c>
      <c r="D30" s="21">
        <v>1290542550</v>
      </c>
      <c r="E30" s="21">
        <v>1368625150</v>
      </c>
      <c r="F30" s="21">
        <v>1336957250</v>
      </c>
      <c r="G30" s="21">
        <v>1397113450.0000002</v>
      </c>
      <c r="H30" s="21">
        <v>1486712300</v>
      </c>
      <c r="I30" s="21">
        <v>1573618750.0000002</v>
      </c>
      <c r="J30" s="21">
        <v>1625828100</v>
      </c>
      <c r="K30" s="21">
        <v>1717861750.0000002</v>
      </c>
      <c r="L30" s="22">
        <v>1763000000</v>
      </c>
      <c r="M30" s="23">
        <f t="shared" si="1"/>
        <v>1477770145</v>
      </c>
      <c r="N30" s="48" t="s">
        <v>450</v>
      </c>
      <c r="O30" s="49" t="s">
        <v>450</v>
      </c>
      <c r="P30" s="49" t="s">
        <v>450</v>
      </c>
      <c r="Q30" s="49" t="s">
        <v>450</v>
      </c>
      <c r="R30" s="49" t="s">
        <v>450</v>
      </c>
      <c r="S30" s="49" t="s">
        <v>450</v>
      </c>
      <c r="T30" s="49" t="s">
        <v>450</v>
      </c>
      <c r="U30" s="49" t="s">
        <v>450</v>
      </c>
      <c r="V30" s="49" t="s">
        <v>450</v>
      </c>
      <c r="W30" s="50" t="s">
        <v>450</v>
      </c>
      <c r="X30" s="44" t="str">
        <f t="shared" si="2"/>
        <v/>
      </c>
    </row>
    <row r="31" spans="1:24" ht="20.100000000000001" customHeight="1" x14ac:dyDescent="0.25">
      <c r="A31" s="36" t="s">
        <v>197</v>
      </c>
      <c r="B31" s="11" t="s">
        <v>340</v>
      </c>
      <c r="C31" s="20">
        <v>5142380779.4410343</v>
      </c>
      <c r="D31" s="21">
        <v>5969535131.5801554</v>
      </c>
      <c r="E31" s="21">
        <v>7132787396.6654711</v>
      </c>
      <c r="F31" s="21">
        <v>7097198711.6102266</v>
      </c>
      <c r="G31" s="21">
        <v>6970240895.4988823</v>
      </c>
      <c r="H31" s="21">
        <v>7814081155.6498766</v>
      </c>
      <c r="I31" s="21">
        <v>8117100933.5253696</v>
      </c>
      <c r="J31" s="21">
        <v>9110800744.8789558</v>
      </c>
      <c r="K31" s="21">
        <v>9575356734.7268982</v>
      </c>
      <c r="L31" s="22">
        <v>8476125180.5944538</v>
      </c>
      <c r="M31" s="23">
        <f t="shared" si="1"/>
        <v>7540560766.4171324</v>
      </c>
      <c r="N31" s="48">
        <v>18700000</v>
      </c>
      <c r="O31" s="49">
        <v>275000000</v>
      </c>
      <c r="P31" s="49">
        <v>89800000</v>
      </c>
      <c r="Q31" s="49">
        <v>130000000</v>
      </c>
      <c r="R31" s="49">
        <v>402000000</v>
      </c>
      <c r="S31" s="49">
        <v>87700000</v>
      </c>
      <c r="T31" s="49">
        <v>25100000</v>
      </c>
      <c r="U31" s="49">
        <v>38400000</v>
      </c>
      <c r="V31" s="49">
        <v>51000000</v>
      </c>
      <c r="W31" s="50" t="s">
        <v>450</v>
      </c>
      <c r="X31" s="44">
        <f t="shared" si="2"/>
        <v>124188888.8888889</v>
      </c>
    </row>
    <row r="32" spans="1:24" ht="20.100000000000001" customHeight="1" x14ac:dyDescent="0.25">
      <c r="A32" s="36" t="s">
        <v>81</v>
      </c>
      <c r="B32" s="11" t="s">
        <v>333</v>
      </c>
      <c r="C32" s="20">
        <v>5414299000</v>
      </c>
      <c r="D32" s="21">
        <v>5895048000</v>
      </c>
      <c r="E32" s="21">
        <v>6109928000</v>
      </c>
      <c r="F32" s="21">
        <v>5806378000</v>
      </c>
      <c r="G32" s="21">
        <v>5744414000</v>
      </c>
      <c r="H32" s="21">
        <v>5550771000</v>
      </c>
      <c r="I32" s="21">
        <v>5537537000</v>
      </c>
      <c r="J32" s="21">
        <v>5573710000</v>
      </c>
      <c r="K32" s="21" t="s">
        <v>450</v>
      </c>
      <c r="L32" s="22" t="s">
        <v>450</v>
      </c>
      <c r="M32" s="23">
        <f t="shared" si="1"/>
        <v>5704010625</v>
      </c>
      <c r="N32" s="48" t="s">
        <v>450</v>
      </c>
      <c r="O32" s="49" t="s">
        <v>450</v>
      </c>
      <c r="P32" s="49" t="s">
        <v>450</v>
      </c>
      <c r="Q32" s="49" t="s">
        <v>450</v>
      </c>
      <c r="R32" s="49" t="s">
        <v>450</v>
      </c>
      <c r="S32" s="49" t="s">
        <v>450</v>
      </c>
      <c r="T32" s="49" t="s">
        <v>450</v>
      </c>
      <c r="U32" s="49" t="s">
        <v>450</v>
      </c>
      <c r="V32" s="49" t="s">
        <v>450</v>
      </c>
      <c r="W32" s="50" t="s">
        <v>450</v>
      </c>
      <c r="X32" s="44" t="str">
        <f t="shared" si="2"/>
        <v/>
      </c>
    </row>
    <row r="33" spans="1:24" ht="20.100000000000001" customHeight="1" x14ac:dyDescent="0.25">
      <c r="A33" s="36" t="s">
        <v>56</v>
      </c>
      <c r="B33" s="11" t="s">
        <v>167</v>
      </c>
      <c r="C33" s="20">
        <v>897731524.92992246</v>
      </c>
      <c r="D33" s="21">
        <v>1196091805.0231569</v>
      </c>
      <c r="E33" s="21">
        <v>1258332337.283819</v>
      </c>
      <c r="F33" s="21">
        <v>1264758197.9659252</v>
      </c>
      <c r="G33" s="21">
        <v>1585472534.1054721</v>
      </c>
      <c r="H33" s="21">
        <v>1820207625.8021665</v>
      </c>
      <c r="I33" s="21">
        <v>1823692109.6165216</v>
      </c>
      <c r="J33" s="21">
        <v>1798333725.8395367</v>
      </c>
      <c r="K33" s="21">
        <v>1958819914.9591591</v>
      </c>
      <c r="L33" s="22">
        <v>1962221695.6941261</v>
      </c>
      <c r="M33" s="23">
        <f t="shared" si="1"/>
        <v>1556566147.1219807</v>
      </c>
      <c r="N33" s="48">
        <v>17500000</v>
      </c>
      <c r="O33" s="49">
        <v>0</v>
      </c>
      <c r="P33" s="49">
        <v>0</v>
      </c>
      <c r="Q33" s="49">
        <v>0</v>
      </c>
      <c r="R33" s="49">
        <v>0</v>
      </c>
      <c r="S33" s="49">
        <v>0</v>
      </c>
      <c r="T33" s="49">
        <v>0</v>
      </c>
      <c r="U33" s="49">
        <v>0</v>
      </c>
      <c r="V33" s="49">
        <v>0</v>
      </c>
      <c r="W33" s="50" t="s">
        <v>450</v>
      </c>
      <c r="X33" s="44">
        <f t="shared" si="2"/>
        <v>1944444.4444444445</v>
      </c>
    </row>
    <row r="34" spans="1:24" ht="20.100000000000001" customHeight="1" x14ac:dyDescent="0.25">
      <c r="A34" s="36" t="s">
        <v>322</v>
      </c>
      <c r="B34" s="11" t="s">
        <v>79</v>
      </c>
      <c r="C34" s="20">
        <v>11451869164.71117</v>
      </c>
      <c r="D34" s="21">
        <v>13120183156.714895</v>
      </c>
      <c r="E34" s="21">
        <v>16674324634.237322</v>
      </c>
      <c r="F34" s="21">
        <v>17339992165.242165</v>
      </c>
      <c r="G34" s="21">
        <v>19649631308.164806</v>
      </c>
      <c r="H34" s="21">
        <v>23963033443.851803</v>
      </c>
      <c r="I34" s="21">
        <v>27084497539.797394</v>
      </c>
      <c r="J34" s="21">
        <v>30659338929.088276</v>
      </c>
      <c r="K34" s="21">
        <v>32996187988.422581</v>
      </c>
      <c r="L34" s="22">
        <v>33196819571.635315</v>
      </c>
      <c r="M34" s="23">
        <f t="shared" si="1"/>
        <v>22613587790.186573</v>
      </c>
      <c r="N34" s="48">
        <v>73800000</v>
      </c>
      <c r="O34" s="49">
        <v>107000000</v>
      </c>
      <c r="P34" s="49">
        <v>66300000</v>
      </c>
      <c r="Q34" s="49">
        <v>37400000</v>
      </c>
      <c r="R34" s="49">
        <v>0</v>
      </c>
      <c r="S34" s="49" t="s">
        <v>450</v>
      </c>
      <c r="T34" s="49" t="s">
        <v>450</v>
      </c>
      <c r="U34" s="49">
        <v>141000000</v>
      </c>
      <c r="V34" s="49">
        <v>69300000</v>
      </c>
      <c r="W34" s="50" t="s">
        <v>450</v>
      </c>
      <c r="X34" s="44">
        <f t="shared" si="2"/>
        <v>70685714.285714284</v>
      </c>
    </row>
    <row r="35" spans="1:24" ht="20.100000000000001" customHeight="1" x14ac:dyDescent="0.25">
      <c r="A35" s="36" t="s">
        <v>301</v>
      </c>
      <c r="B35" s="11" t="s">
        <v>400</v>
      </c>
      <c r="C35" s="20">
        <v>12866524918.222052</v>
      </c>
      <c r="D35" s="21">
        <v>15776422673.19804</v>
      </c>
      <c r="E35" s="21">
        <v>19101454463.750748</v>
      </c>
      <c r="F35" s="21">
        <v>17600630726.614109</v>
      </c>
      <c r="G35" s="21">
        <v>17163117551.46262</v>
      </c>
      <c r="H35" s="21">
        <v>18628022743.425732</v>
      </c>
      <c r="I35" s="21">
        <v>17207367625.804756</v>
      </c>
      <c r="J35" s="21">
        <v>18154290272.215054</v>
      </c>
      <c r="K35" s="21">
        <v>18521476054.809387</v>
      </c>
      <c r="L35" s="22">
        <v>15995392117.947264</v>
      </c>
      <c r="M35" s="23">
        <f t="shared" si="1"/>
        <v>17101469914.744976</v>
      </c>
      <c r="N35" s="48">
        <v>902000000</v>
      </c>
      <c r="O35" s="49">
        <v>43800000</v>
      </c>
      <c r="P35" s="49">
        <v>77700000</v>
      </c>
      <c r="Q35" s="49">
        <v>63600000</v>
      </c>
      <c r="R35" s="49">
        <v>31600000</v>
      </c>
      <c r="S35" s="49">
        <v>76100000</v>
      </c>
      <c r="T35" s="49">
        <v>28800000</v>
      </c>
      <c r="U35" s="49">
        <v>61900000</v>
      </c>
      <c r="V35" s="49">
        <v>0</v>
      </c>
      <c r="W35" s="50" t="s">
        <v>450</v>
      </c>
      <c r="X35" s="44">
        <f t="shared" si="2"/>
        <v>142833333.33333334</v>
      </c>
    </row>
    <row r="36" spans="1:24" ht="20.100000000000001" customHeight="1" x14ac:dyDescent="0.25">
      <c r="A36" s="36" t="s">
        <v>60</v>
      </c>
      <c r="B36" s="11" t="s">
        <v>289</v>
      </c>
      <c r="C36" s="20">
        <v>10126940513.312546</v>
      </c>
      <c r="D36" s="21">
        <v>10939053365.478596</v>
      </c>
      <c r="E36" s="21">
        <v>10945070441.928253</v>
      </c>
      <c r="F36" s="21">
        <v>10267128733.351036</v>
      </c>
      <c r="G36" s="21">
        <v>12786662034.856337</v>
      </c>
      <c r="H36" s="21">
        <v>15682931970.401569</v>
      </c>
      <c r="I36" s="21">
        <v>14686249032.037905</v>
      </c>
      <c r="J36" s="21">
        <v>14814801573.11405</v>
      </c>
      <c r="K36" s="21">
        <v>15880195735.289202</v>
      </c>
      <c r="L36" s="22">
        <v>14390863395.317146</v>
      </c>
      <c r="M36" s="23">
        <f t="shared" si="1"/>
        <v>13051989679.508663</v>
      </c>
      <c r="N36" s="48">
        <v>18000000</v>
      </c>
      <c r="O36" s="49">
        <v>28000000</v>
      </c>
      <c r="P36" s="49">
        <v>51860000</v>
      </c>
      <c r="Q36" s="49">
        <v>86000000</v>
      </c>
      <c r="R36" s="49">
        <v>59000000</v>
      </c>
      <c r="S36" s="49">
        <v>54200000</v>
      </c>
      <c r="T36" s="49">
        <v>28000000</v>
      </c>
      <c r="U36" s="49">
        <v>0</v>
      </c>
      <c r="V36" s="49">
        <v>0</v>
      </c>
      <c r="W36" s="50" t="s">
        <v>450</v>
      </c>
      <c r="X36" s="44">
        <f t="shared" si="2"/>
        <v>36117777.777777776</v>
      </c>
    </row>
    <row r="37" spans="1:24" ht="20.100000000000001" customHeight="1" x14ac:dyDescent="0.25">
      <c r="A37" s="36" t="s">
        <v>371</v>
      </c>
      <c r="B37" s="11" t="s">
        <v>148</v>
      </c>
      <c r="C37" s="20">
        <v>1107640325472.3486</v>
      </c>
      <c r="D37" s="21">
        <v>1397084381901.2893</v>
      </c>
      <c r="E37" s="21">
        <v>1695824517395.572</v>
      </c>
      <c r="F37" s="21">
        <v>1667020106031.8096</v>
      </c>
      <c r="G37" s="21">
        <v>2208872214643.019</v>
      </c>
      <c r="H37" s="21">
        <v>2614573170731.707</v>
      </c>
      <c r="I37" s="21">
        <v>2460658440428.0376</v>
      </c>
      <c r="J37" s="21">
        <v>2465773850934.5581</v>
      </c>
      <c r="K37" s="21">
        <v>2417046323841.9038</v>
      </c>
      <c r="L37" s="22">
        <v>1774724818900.4775</v>
      </c>
      <c r="M37" s="23">
        <f t="shared" si="1"/>
        <v>1980921815028.0723</v>
      </c>
      <c r="N37" s="48">
        <v>6060000000</v>
      </c>
      <c r="O37" s="49">
        <v>6920000000</v>
      </c>
      <c r="P37" s="49">
        <v>10800000000</v>
      </c>
      <c r="Q37" s="49">
        <v>7140000000</v>
      </c>
      <c r="R37" s="49">
        <v>9070000000</v>
      </c>
      <c r="S37" s="49">
        <v>12800000000</v>
      </c>
      <c r="T37" s="49">
        <v>13400000000</v>
      </c>
      <c r="U37" s="49">
        <v>10200000000</v>
      </c>
      <c r="V37" s="49">
        <v>12400000000</v>
      </c>
      <c r="W37" s="50" t="s">
        <v>450</v>
      </c>
      <c r="X37" s="44">
        <f t="shared" si="2"/>
        <v>9865555555.5555553</v>
      </c>
    </row>
    <row r="38" spans="1:24" ht="20.100000000000001" customHeight="1" x14ac:dyDescent="0.25">
      <c r="A38" s="36" t="s">
        <v>178</v>
      </c>
      <c r="B38" s="11" t="s">
        <v>145</v>
      </c>
      <c r="C38" s="20">
        <v>11470703002.076908</v>
      </c>
      <c r="D38" s="21">
        <v>12247694247.229778</v>
      </c>
      <c r="E38" s="21">
        <v>14393099068.585943</v>
      </c>
      <c r="F38" s="21">
        <v>10732366286.264265</v>
      </c>
      <c r="G38" s="21">
        <v>12370616061.606161</v>
      </c>
      <c r="H38" s="21">
        <v>16691533190.237701</v>
      </c>
      <c r="I38" s="21">
        <v>16953505121.638922</v>
      </c>
      <c r="J38" s="21">
        <v>16110693734.015345</v>
      </c>
      <c r="K38" s="21">
        <v>17104656669.297554</v>
      </c>
      <c r="L38" s="22">
        <v>15492035784.420685</v>
      </c>
      <c r="M38" s="23">
        <f t="shared" si="1"/>
        <v>14356690316.537327</v>
      </c>
      <c r="N38" s="48" t="s">
        <v>450</v>
      </c>
      <c r="O38" s="49" t="s">
        <v>450</v>
      </c>
      <c r="P38" s="49" t="s">
        <v>450</v>
      </c>
      <c r="Q38" s="49" t="s">
        <v>450</v>
      </c>
      <c r="R38" s="49" t="s">
        <v>450</v>
      </c>
      <c r="S38" s="49" t="s">
        <v>450</v>
      </c>
      <c r="T38" s="49" t="s">
        <v>450</v>
      </c>
      <c r="U38" s="49" t="s">
        <v>450</v>
      </c>
      <c r="V38" s="49" t="s">
        <v>450</v>
      </c>
      <c r="W38" s="50" t="s">
        <v>450</v>
      </c>
      <c r="X38" s="44" t="str">
        <f t="shared" si="2"/>
        <v/>
      </c>
    </row>
    <row r="39" spans="1:24" ht="20.100000000000001" customHeight="1" x14ac:dyDescent="0.25">
      <c r="A39" s="36" t="s">
        <v>64</v>
      </c>
      <c r="B39" s="11" t="s">
        <v>265</v>
      </c>
      <c r="C39" s="20">
        <v>34304448149.810814</v>
      </c>
      <c r="D39" s="21">
        <v>44765733379.986008</v>
      </c>
      <c r="E39" s="21">
        <v>54666642734.275673</v>
      </c>
      <c r="F39" s="21">
        <v>51783454183.550148</v>
      </c>
      <c r="G39" s="21">
        <v>49939168133.206985</v>
      </c>
      <c r="H39" s="21">
        <v>56949835051.546387</v>
      </c>
      <c r="I39" s="21">
        <v>53576670827.85807</v>
      </c>
      <c r="J39" s="21">
        <v>55626359256.24321</v>
      </c>
      <c r="K39" s="21">
        <v>56717054673.721352</v>
      </c>
      <c r="L39" s="22">
        <v>48952959079.573792</v>
      </c>
      <c r="M39" s="23">
        <f t="shared" si="1"/>
        <v>50728232546.977249</v>
      </c>
      <c r="N39" s="48">
        <v>462000000</v>
      </c>
      <c r="O39" s="49">
        <v>654000000</v>
      </c>
      <c r="P39" s="49">
        <v>411000000</v>
      </c>
      <c r="Q39" s="49">
        <v>340000000</v>
      </c>
      <c r="R39" s="49">
        <v>345000000</v>
      </c>
      <c r="S39" s="49">
        <v>268000000</v>
      </c>
      <c r="T39" s="49">
        <v>256000000</v>
      </c>
      <c r="U39" s="49">
        <v>227000000</v>
      </c>
      <c r="V39" s="49">
        <v>359000000</v>
      </c>
      <c r="W39" s="50" t="s">
        <v>450</v>
      </c>
      <c r="X39" s="44">
        <f t="shared" si="2"/>
        <v>369111111.1111111</v>
      </c>
    </row>
    <row r="40" spans="1:24" ht="20.100000000000001" customHeight="1" x14ac:dyDescent="0.25">
      <c r="A40" s="36" t="s">
        <v>226</v>
      </c>
      <c r="B40" s="11" t="s">
        <v>267</v>
      </c>
      <c r="C40" s="20">
        <v>5844669845.5373316</v>
      </c>
      <c r="D40" s="21">
        <v>6771277870.9641209</v>
      </c>
      <c r="E40" s="21">
        <v>8369637065.4025469</v>
      </c>
      <c r="F40" s="21">
        <v>8369175126.2531605</v>
      </c>
      <c r="G40" s="21">
        <v>8979966766.072319</v>
      </c>
      <c r="H40" s="21">
        <v>10724061338.587366</v>
      </c>
      <c r="I40" s="21">
        <v>11166061507.802425</v>
      </c>
      <c r="J40" s="21">
        <v>12114166020.724394</v>
      </c>
      <c r="K40" s="21">
        <v>12549126616.147024</v>
      </c>
      <c r="L40" s="22">
        <v>11099473096.834505</v>
      </c>
      <c r="M40" s="23">
        <f t="shared" si="1"/>
        <v>9598761525.432518</v>
      </c>
      <c r="N40" s="48">
        <v>290000000</v>
      </c>
      <c r="O40" s="49">
        <v>88800000</v>
      </c>
      <c r="P40" s="49">
        <v>109000000</v>
      </c>
      <c r="Q40" s="49">
        <v>193000000</v>
      </c>
      <c r="R40" s="49">
        <v>299000000</v>
      </c>
      <c r="S40" s="49">
        <v>60300000</v>
      </c>
      <c r="T40" s="49">
        <v>61800000</v>
      </c>
      <c r="U40" s="49">
        <v>39600000</v>
      </c>
      <c r="V40" s="49">
        <v>43000000</v>
      </c>
      <c r="W40" s="50" t="s">
        <v>450</v>
      </c>
      <c r="X40" s="44">
        <f t="shared" si="2"/>
        <v>131611111.1111111</v>
      </c>
    </row>
    <row r="41" spans="1:24" ht="20.100000000000001" customHeight="1" x14ac:dyDescent="0.25">
      <c r="A41" s="36" t="s">
        <v>423</v>
      </c>
      <c r="B41" s="11" t="s">
        <v>166</v>
      </c>
      <c r="C41" s="20">
        <v>1273180597.027113</v>
      </c>
      <c r="D41" s="21">
        <v>1356078278.1882143</v>
      </c>
      <c r="E41" s="21">
        <v>1611634331.6486895</v>
      </c>
      <c r="F41" s="21">
        <v>1739781488.7457049</v>
      </c>
      <c r="G41" s="21">
        <v>2026864469.3638821</v>
      </c>
      <c r="H41" s="21">
        <v>2355652125.8518443</v>
      </c>
      <c r="I41" s="21">
        <v>2472384906.9979353</v>
      </c>
      <c r="J41" s="21">
        <v>2714505634.5262928</v>
      </c>
      <c r="K41" s="21">
        <v>3093647226.8107047</v>
      </c>
      <c r="L41" s="22">
        <v>3085184836.8912635</v>
      </c>
      <c r="M41" s="23">
        <f t="shared" si="1"/>
        <v>2172891389.6051645</v>
      </c>
      <c r="N41" s="48">
        <v>0</v>
      </c>
      <c r="O41" s="49">
        <v>0</v>
      </c>
      <c r="P41" s="49">
        <v>0</v>
      </c>
      <c r="Q41" s="49">
        <v>0</v>
      </c>
      <c r="R41" s="49">
        <v>17000000</v>
      </c>
      <c r="S41" s="49">
        <v>25000000</v>
      </c>
      <c r="T41" s="49">
        <v>0</v>
      </c>
      <c r="U41" s="49">
        <v>0</v>
      </c>
      <c r="V41" s="49">
        <v>0</v>
      </c>
      <c r="W41" s="50" t="s">
        <v>450</v>
      </c>
      <c r="X41" s="44">
        <f t="shared" si="2"/>
        <v>4666666.666666667</v>
      </c>
    </row>
    <row r="42" spans="1:24" ht="20.100000000000001" customHeight="1" x14ac:dyDescent="0.25">
      <c r="A42" s="36" t="s">
        <v>179</v>
      </c>
      <c r="B42" s="11" t="s">
        <v>25</v>
      </c>
      <c r="C42" s="20">
        <v>1107891063.4386301</v>
      </c>
      <c r="D42" s="21">
        <v>1513933983.2239838</v>
      </c>
      <c r="E42" s="21">
        <v>1789333748.6799023</v>
      </c>
      <c r="F42" s="21">
        <v>1711817181.5296857</v>
      </c>
      <c r="G42" s="21">
        <v>1664310769.5522876</v>
      </c>
      <c r="H42" s="21">
        <v>1864824080.6925581</v>
      </c>
      <c r="I42" s="21">
        <v>1751888561.7274745</v>
      </c>
      <c r="J42" s="21">
        <v>1837908563.3027456</v>
      </c>
      <c r="K42" s="21">
        <v>1871187070.9953449</v>
      </c>
      <c r="L42" s="22">
        <v>1629759975.0770271</v>
      </c>
      <c r="M42" s="23">
        <f t="shared" si="1"/>
        <v>1674285499.8219638</v>
      </c>
      <c r="N42" s="48">
        <v>16000000</v>
      </c>
      <c r="O42" s="49">
        <v>0</v>
      </c>
      <c r="P42" s="49">
        <v>4700000</v>
      </c>
      <c r="Q42" s="49">
        <v>23000000</v>
      </c>
      <c r="R42" s="49">
        <v>16000000</v>
      </c>
      <c r="S42" s="49">
        <v>23200000</v>
      </c>
      <c r="T42" s="49">
        <v>5300000</v>
      </c>
      <c r="U42" s="49">
        <v>0</v>
      </c>
      <c r="V42" s="49">
        <v>0</v>
      </c>
      <c r="W42" s="50" t="s">
        <v>450</v>
      </c>
      <c r="X42" s="44">
        <f t="shared" si="2"/>
        <v>9800000</v>
      </c>
    </row>
    <row r="43" spans="1:24" ht="20.100000000000001" customHeight="1" x14ac:dyDescent="0.25">
      <c r="A43" s="36" t="s">
        <v>210</v>
      </c>
      <c r="B43" s="11" t="s">
        <v>331</v>
      </c>
      <c r="C43" s="20">
        <v>7274595706.6715412</v>
      </c>
      <c r="D43" s="21">
        <v>8639235842.180748</v>
      </c>
      <c r="E43" s="21">
        <v>10351914093.172338</v>
      </c>
      <c r="F43" s="21">
        <v>10401851850.610819</v>
      </c>
      <c r="G43" s="21">
        <v>11242275198.97827</v>
      </c>
      <c r="H43" s="21">
        <v>12829541141.012688</v>
      </c>
      <c r="I43" s="21">
        <v>14038383450.185966</v>
      </c>
      <c r="J43" s="21">
        <v>15449630418.548637</v>
      </c>
      <c r="K43" s="21">
        <v>16777820332.705883</v>
      </c>
      <c r="L43" s="22">
        <v>18049954289.430058</v>
      </c>
      <c r="M43" s="23">
        <f t="shared" si="1"/>
        <v>12505520232.349697</v>
      </c>
      <c r="N43" s="48">
        <v>3100000</v>
      </c>
      <c r="O43" s="49">
        <v>166000000</v>
      </c>
      <c r="P43" s="49">
        <v>37000000</v>
      </c>
      <c r="Q43" s="49">
        <v>390000000</v>
      </c>
      <c r="R43" s="49">
        <v>18250000</v>
      </c>
      <c r="S43" s="49">
        <v>3900000</v>
      </c>
      <c r="T43" s="49">
        <v>6800000</v>
      </c>
      <c r="U43" s="49">
        <v>0</v>
      </c>
      <c r="V43" s="49">
        <v>0</v>
      </c>
      <c r="W43" s="50" t="s">
        <v>450</v>
      </c>
      <c r="X43" s="44">
        <f t="shared" si="2"/>
        <v>69450000</v>
      </c>
    </row>
    <row r="44" spans="1:24" ht="20.100000000000001" customHeight="1" x14ac:dyDescent="0.25">
      <c r="A44" s="36" t="s">
        <v>72</v>
      </c>
      <c r="B44" s="11" t="s">
        <v>185</v>
      </c>
      <c r="C44" s="20">
        <v>17953066721.094933</v>
      </c>
      <c r="D44" s="21">
        <v>20431780377.860516</v>
      </c>
      <c r="E44" s="21">
        <v>23322254113.562302</v>
      </c>
      <c r="F44" s="21">
        <v>23381142146.648472</v>
      </c>
      <c r="G44" s="21">
        <v>23622483983.710125</v>
      </c>
      <c r="H44" s="21">
        <v>26587311527.571064</v>
      </c>
      <c r="I44" s="21">
        <v>26472056037.769592</v>
      </c>
      <c r="J44" s="21">
        <v>29567504655.493481</v>
      </c>
      <c r="K44" s="21">
        <v>32050817632.960159</v>
      </c>
      <c r="L44" s="22">
        <v>29198372811.203659</v>
      </c>
      <c r="M44" s="23">
        <f t="shared" si="1"/>
        <v>25258679000.787426</v>
      </c>
      <c r="N44" s="48">
        <v>63000000</v>
      </c>
      <c r="O44" s="49">
        <v>149000000</v>
      </c>
      <c r="P44" s="49">
        <v>211000000</v>
      </c>
      <c r="Q44" s="49">
        <v>278000000</v>
      </c>
      <c r="R44" s="49">
        <v>233000000</v>
      </c>
      <c r="S44" s="49">
        <v>252000000</v>
      </c>
      <c r="T44" s="49">
        <v>263000000</v>
      </c>
      <c r="U44" s="49">
        <v>75800000</v>
      </c>
      <c r="V44" s="49">
        <v>467000000</v>
      </c>
      <c r="W44" s="50" t="s">
        <v>450</v>
      </c>
      <c r="X44" s="44">
        <f t="shared" si="2"/>
        <v>221311111.1111111</v>
      </c>
    </row>
    <row r="45" spans="1:24" ht="20.100000000000001" customHeight="1" x14ac:dyDescent="0.25">
      <c r="A45" s="36" t="s">
        <v>323</v>
      </c>
      <c r="B45" s="11" t="s">
        <v>107</v>
      </c>
      <c r="C45" s="20">
        <v>1315415197461.2129</v>
      </c>
      <c r="D45" s="21">
        <v>1464977190205.7537</v>
      </c>
      <c r="E45" s="21">
        <v>1549131208997.1885</v>
      </c>
      <c r="F45" s="21">
        <v>1371153004986.4404</v>
      </c>
      <c r="G45" s="21">
        <v>1613406134731.1201</v>
      </c>
      <c r="H45" s="21">
        <v>1788703385548.2566</v>
      </c>
      <c r="I45" s="21">
        <v>1824288757447.5667</v>
      </c>
      <c r="J45" s="21">
        <v>1837443486716.3425</v>
      </c>
      <c r="K45" s="21">
        <v>1783775590895.927</v>
      </c>
      <c r="L45" s="22">
        <v>1550536520141.9324</v>
      </c>
      <c r="M45" s="23">
        <f t="shared" si="1"/>
        <v>1609883047713.1741</v>
      </c>
      <c r="N45" s="48" t="s">
        <v>450</v>
      </c>
      <c r="O45" s="49" t="s">
        <v>450</v>
      </c>
      <c r="P45" s="49" t="s">
        <v>450</v>
      </c>
      <c r="Q45" s="49" t="s">
        <v>450</v>
      </c>
      <c r="R45" s="49" t="s">
        <v>450</v>
      </c>
      <c r="S45" s="49" t="s">
        <v>450</v>
      </c>
      <c r="T45" s="49" t="s">
        <v>450</v>
      </c>
      <c r="U45" s="49" t="s">
        <v>450</v>
      </c>
      <c r="V45" s="49" t="s">
        <v>450</v>
      </c>
      <c r="W45" s="50" t="s">
        <v>450</v>
      </c>
      <c r="X45" s="44" t="str">
        <f t="shared" si="2"/>
        <v/>
      </c>
    </row>
    <row r="46" spans="1:24" ht="20.100000000000001" customHeight="1" x14ac:dyDescent="0.25">
      <c r="A46" s="36" t="s">
        <v>66</v>
      </c>
      <c r="B46" s="11" t="s">
        <v>190</v>
      </c>
      <c r="C46" s="20">
        <v>1460562038.3709695</v>
      </c>
      <c r="D46" s="21">
        <v>1698125617.9230442</v>
      </c>
      <c r="E46" s="21">
        <v>1985370057.9247274</v>
      </c>
      <c r="F46" s="21">
        <v>1981728140.7783325</v>
      </c>
      <c r="G46" s="21">
        <v>1986014845.6318383</v>
      </c>
      <c r="H46" s="21">
        <v>2212699746.8137674</v>
      </c>
      <c r="I46" s="21">
        <v>2184183758.31567</v>
      </c>
      <c r="J46" s="21">
        <v>1494073354.3842604</v>
      </c>
      <c r="K46" s="21">
        <v>1691091491.9652517</v>
      </c>
      <c r="L46" s="22">
        <v>1503299943.6131063</v>
      </c>
      <c r="M46" s="23">
        <f t="shared" si="1"/>
        <v>1819714899.5720971</v>
      </c>
      <c r="N46" s="48">
        <v>0</v>
      </c>
      <c r="O46" s="49">
        <v>12000000</v>
      </c>
      <c r="P46" s="49">
        <v>2800000</v>
      </c>
      <c r="Q46" s="49">
        <v>6000000</v>
      </c>
      <c r="R46" s="49">
        <v>10000000</v>
      </c>
      <c r="S46" s="49">
        <v>23900000</v>
      </c>
      <c r="T46" s="49">
        <v>17000000</v>
      </c>
      <c r="U46" s="49">
        <v>8100000</v>
      </c>
      <c r="V46" s="49">
        <v>0</v>
      </c>
      <c r="W46" s="50" t="s">
        <v>450</v>
      </c>
      <c r="X46" s="44">
        <f t="shared" si="2"/>
        <v>8866666.666666666</v>
      </c>
    </row>
    <row r="47" spans="1:24" ht="20.100000000000001" customHeight="1" x14ac:dyDescent="0.25">
      <c r="A47" s="36" t="s">
        <v>13</v>
      </c>
      <c r="B47" s="11" t="s">
        <v>268</v>
      </c>
      <c r="C47" s="20">
        <v>7422102519.5684767</v>
      </c>
      <c r="D47" s="21">
        <v>8638711756.6281834</v>
      </c>
      <c r="E47" s="21">
        <v>10351933631.718803</v>
      </c>
      <c r="F47" s="21">
        <v>9253484289.6743355</v>
      </c>
      <c r="G47" s="21">
        <v>10657705072.288366</v>
      </c>
      <c r="H47" s="21">
        <v>12156380062.047136</v>
      </c>
      <c r="I47" s="21">
        <v>12368070168.972256</v>
      </c>
      <c r="J47" s="21">
        <v>12949854262.812727</v>
      </c>
      <c r="K47" s="21">
        <v>13922223233.5184</v>
      </c>
      <c r="L47" s="22">
        <v>10888798113.786552</v>
      </c>
      <c r="M47" s="23">
        <f t="shared" si="1"/>
        <v>10860926311.101522</v>
      </c>
      <c r="N47" s="48">
        <v>26400000</v>
      </c>
      <c r="O47" s="49">
        <v>53500000</v>
      </c>
      <c r="P47" s="49">
        <v>98500000</v>
      </c>
      <c r="Q47" s="49">
        <v>68000000</v>
      </c>
      <c r="R47" s="49">
        <v>345000000</v>
      </c>
      <c r="S47" s="49">
        <v>80000000</v>
      </c>
      <c r="T47" s="49">
        <v>77600000</v>
      </c>
      <c r="U47" s="49">
        <v>30300000</v>
      </c>
      <c r="V47" s="49">
        <v>29000000</v>
      </c>
      <c r="W47" s="50" t="s">
        <v>450</v>
      </c>
      <c r="X47" s="44">
        <f t="shared" si="2"/>
        <v>89811111.111111104</v>
      </c>
    </row>
    <row r="48" spans="1:24" ht="20.100000000000001" customHeight="1" x14ac:dyDescent="0.25">
      <c r="A48" s="36" t="s">
        <v>430</v>
      </c>
      <c r="B48" s="11" t="s">
        <v>196</v>
      </c>
      <c r="C48" s="20">
        <v>154671012210.64542</v>
      </c>
      <c r="D48" s="21">
        <v>173081277147.79309</v>
      </c>
      <c r="E48" s="21">
        <v>179626674542.47375</v>
      </c>
      <c r="F48" s="21">
        <v>171956955710.40021</v>
      </c>
      <c r="G48" s="21">
        <v>217538271334.73801</v>
      </c>
      <c r="H48" s="21">
        <v>250832362674.08499</v>
      </c>
      <c r="I48" s="21">
        <v>265231582123.49631</v>
      </c>
      <c r="J48" s="21">
        <v>277078709134.86084</v>
      </c>
      <c r="K48" s="21">
        <v>258733363811.89771</v>
      </c>
      <c r="L48" s="22">
        <v>240215707927.03705</v>
      </c>
      <c r="M48" s="23">
        <f t="shared" si="1"/>
        <v>218896591661.74274</v>
      </c>
      <c r="N48" s="48">
        <v>225000000</v>
      </c>
      <c r="O48" s="49">
        <v>159000000</v>
      </c>
      <c r="P48" s="49">
        <v>406000000</v>
      </c>
      <c r="Q48" s="49">
        <v>365000000</v>
      </c>
      <c r="R48" s="49">
        <v>172000000</v>
      </c>
      <c r="S48" s="49">
        <v>463000000</v>
      </c>
      <c r="T48" s="49">
        <v>326000000</v>
      </c>
      <c r="U48" s="49">
        <v>306000000</v>
      </c>
      <c r="V48" s="49">
        <v>214000000</v>
      </c>
      <c r="W48" s="50" t="s">
        <v>450</v>
      </c>
      <c r="X48" s="44">
        <f t="shared" si="2"/>
        <v>292888888.8888889</v>
      </c>
    </row>
    <row r="49" spans="1:24" ht="20.100000000000001" customHeight="1" x14ac:dyDescent="0.25">
      <c r="A49" s="36" t="s">
        <v>287</v>
      </c>
      <c r="B49" s="11" t="s">
        <v>144</v>
      </c>
      <c r="C49" s="20">
        <v>2729784031906.0879</v>
      </c>
      <c r="D49" s="21">
        <v>3523094314820.9004</v>
      </c>
      <c r="E49" s="21">
        <v>4558431073438.1973</v>
      </c>
      <c r="F49" s="21">
        <v>5059419738267.4121</v>
      </c>
      <c r="G49" s="21">
        <v>6039658508485.5918</v>
      </c>
      <c r="H49" s="21">
        <v>7492432097810.1064</v>
      </c>
      <c r="I49" s="21">
        <v>8461623162714.0684</v>
      </c>
      <c r="J49" s="21">
        <v>9490602600148.4883</v>
      </c>
      <c r="K49" s="21">
        <v>10351111762216.363</v>
      </c>
      <c r="L49" s="22">
        <v>10866443998394.219</v>
      </c>
      <c r="M49" s="23">
        <f t="shared" si="1"/>
        <v>6857260128820.1426</v>
      </c>
      <c r="N49" s="48">
        <v>0</v>
      </c>
      <c r="O49" s="49" t="s">
        <v>450</v>
      </c>
      <c r="P49" s="49" t="s">
        <v>450</v>
      </c>
      <c r="Q49" s="49" t="s">
        <v>450</v>
      </c>
      <c r="R49" s="49" t="s">
        <v>450</v>
      </c>
      <c r="S49" s="49" t="s">
        <v>450</v>
      </c>
      <c r="T49" s="49" t="s">
        <v>450</v>
      </c>
      <c r="U49" s="49" t="s">
        <v>450</v>
      </c>
      <c r="V49" s="49" t="s">
        <v>450</v>
      </c>
      <c r="W49" s="50" t="s">
        <v>450</v>
      </c>
      <c r="X49" s="44" t="str">
        <f t="shared" si="2"/>
        <v/>
      </c>
    </row>
    <row r="50" spans="1:24" ht="20.100000000000001" customHeight="1" x14ac:dyDescent="0.25">
      <c r="A50" s="36" t="s">
        <v>345</v>
      </c>
      <c r="B50" s="11" t="s">
        <v>238</v>
      </c>
      <c r="C50" s="20">
        <v>162590146096.41431</v>
      </c>
      <c r="D50" s="21">
        <v>207416494642.37894</v>
      </c>
      <c r="E50" s="21">
        <v>243982437870.84012</v>
      </c>
      <c r="F50" s="21">
        <v>233821670544.25751</v>
      </c>
      <c r="G50" s="21">
        <v>287018184637.52924</v>
      </c>
      <c r="H50" s="21">
        <v>335415156702.18616</v>
      </c>
      <c r="I50" s="21">
        <v>369659700375.51984</v>
      </c>
      <c r="J50" s="21">
        <v>380191881860.37213</v>
      </c>
      <c r="K50" s="21">
        <v>378416020533.71472</v>
      </c>
      <c r="L50" s="22">
        <v>292080155633.30994</v>
      </c>
      <c r="M50" s="23">
        <f t="shared" si="1"/>
        <v>289059184889.65234</v>
      </c>
      <c r="N50" s="48">
        <v>1630000000</v>
      </c>
      <c r="O50" s="49">
        <v>1070000000</v>
      </c>
      <c r="P50" s="49">
        <v>1690000000</v>
      </c>
      <c r="Q50" s="49">
        <v>900000000</v>
      </c>
      <c r="R50" s="49">
        <v>1660000000</v>
      </c>
      <c r="S50" s="49">
        <v>2100000000</v>
      </c>
      <c r="T50" s="49">
        <v>1530000000</v>
      </c>
      <c r="U50" s="49">
        <v>1990000000</v>
      </c>
      <c r="V50" s="49">
        <v>1900000000</v>
      </c>
      <c r="W50" s="50" t="s">
        <v>450</v>
      </c>
      <c r="X50" s="44">
        <f t="shared" si="2"/>
        <v>1607777777.7777777</v>
      </c>
    </row>
    <row r="51" spans="1:24" ht="20.100000000000001" customHeight="1" x14ac:dyDescent="0.25">
      <c r="A51" s="36" t="s">
        <v>405</v>
      </c>
      <c r="B51" s="11" t="s">
        <v>120</v>
      </c>
      <c r="C51" s="20">
        <v>406111873.53984696</v>
      </c>
      <c r="D51" s="21">
        <v>462453582.87362671</v>
      </c>
      <c r="E51" s="21">
        <v>517477678.55149007</v>
      </c>
      <c r="F51" s="21">
        <v>514788082.33695215</v>
      </c>
      <c r="G51" s="21">
        <v>516962886.78666222</v>
      </c>
      <c r="H51" s="21">
        <v>566024620.52818334</v>
      </c>
      <c r="I51" s="21">
        <v>550476566.06045246</v>
      </c>
      <c r="J51" s="21">
        <v>598925513.20397627</v>
      </c>
      <c r="K51" s="21">
        <v>623751044.541731</v>
      </c>
      <c r="L51" s="22" t="s">
        <v>450</v>
      </c>
      <c r="M51" s="23">
        <f t="shared" si="1"/>
        <v>528552427.60254681</v>
      </c>
      <c r="N51" s="48" t="s">
        <v>450</v>
      </c>
      <c r="O51" s="49" t="s">
        <v>450</v>
      </c>
      <c r="P51" s="49" t="s">
        <v>450</v>
      </c>
      <c r="Q51" s="49" t="s">
        <v>450</v>
      </c>
      <c r="R51" s="49" t="s">
        <v>450</v>
      </c>
      <c r="S51" s="49" t="s">
        <v>450</v>
      </c>
      <c r="T51" s="49" t="s">
        <v>450</v>
      </c>
      <c r="U51" s="49" t="s">
        <v>450</v>
      </c>
      <c r="V51" s="49" t="s">
        <v>450</v>
      </c>
      <c r="W51" s="50" t="s">
        <v>450</v>
      </c>
      <c r="X51" s="44" t="str">
        <f t="shared" si="2"/>
        <v/>
      </c>
    </row>
    <row r="52" spans="1:24" ht="20.100000000000001" customHeight="1" x14ac:dyDescent="0.25">
      <c r="A52" s="36" t="s">
        <v>176</v>
      </c>
      <c r="B52" s="11" t="s">
        <v>67</v>
      </c>
      <c r="C52" s="20">
        <v>14296507096.413504</v>
      </c>
      <c r="D52" s="21">
        <v>16364029327.345648</v>
      </c>
      <c r="E52" s="21">
        <v>19206060270.252144</v>
      </c>
      <c r="F52" s="21">
        <v>18262773820.805454</v>
      </c>
      <c r="G52" s="21">
        <v>20523285374.186985</v>
      </c>
      <c r="H52" s="21">
        <v>23849009737.666897</v>
      </c>
      <c r="I52" s="21">
        <v>27463220380.005379</v>
      </c>
      <c r="J52" s="21">
        <v>30014813755.77195</v>
      </c>
      <c r="K52" s="21">
        <v>32782281736.28344</v>
      </c>
      <c r="L52" s="22">
        <v>35237742278.136688</v>
      </c>
      <c r="M52" s="23">
        <f t="shared" si="1"/>
        <v>23799972377.686806</v>
      </c>
      <c r="N52" s="48">
        <v>74000000</v>
      </c>
      <c r="O52" s="49">
        <v>241000000</v>
      </c>
      <c r="P52" s="49">
        <v>335000000</v>
      </c>
      <c r="Q52" s="49">
        <v>151000000</v>
      </c>
      <c r="R52" s="49">
        <v>174000000</v>
      </c>
      <c r="S52" s="49">
        <v>442000000</v>
      </c>
      <c r="T52" s="49">
        <v>390000000</v>
      </c>
      <c r="U52" s="49">
        <v>78800000</v>
      </c>
      <c r="V52" s="49">
        <v>81500000</v>
      </c>
      <c r="W52" s="50" t="s">
        <v>450</v>
      </c>
      <c r="X52" s="44">
        <f t="shared" si="2"/>
        <v>218588888.8888889</v>
      </c>
    </row>
    <row r="53" spans="1:24" ht="20.100000000000001" customHeight="1" x14ac:dyDescent="0.25">
      <c r="A53" s="36" t="s">
        <v>123</v>
      </c>
      <c r="B53" s="11" t="s">
        <v>424</v>
      </c>
      <c r="C53" s="20">
        <v>7731261310.933217</v>
      </c>
      <c r="D53" s="21">
        <v>8394688284.0622387</v>
      </c>
      <c r="E53" s="21">
        <v>11859014004.077219</v>
      </c>
      <c r="F53" s="21">
        <v>9593536531.2377758</v>
      </c>
      <c r="G53" s="21">
        <v>12007880590.457462</v>
      </c>
      <c r="H53" s="21">
        <v>14425607224.168039</v>
      </c>
      <c r="I53" s="21">
        <v>13677930123.591871</v>
      </c>
      <c r="J53" s="21">
        <v>14085852120.476074</v>
      </c>
      <c r="K53" s="21">
        <v>14177437627.296906</v>
      </c>
      <c r="L53" s="22">
        <v>8553154505.8358488</v>
      </c>
      <c r="M53" s="23">
        <f t="shared" si="1"/>
        <v>11450636232.213665</v>
      </c>
      <c r="N53" s="48">
        <v>10000000</v>
      </c>
      <c r="O53" s="49">
        <v>169000000</v>
      </c>
      <c r="P53" s="49">
        <v>121000000</v>
      </c>
      <c r="Q53" s="49">
        <v>110000000</v>
      </c>
      <c r="R53" s="49">
        <v>77000000</v>
      </c>
      <c r="S53" s="49">
        <v>59900000</v>
      </c>
      <c r="T53" s="49">
        <v>18800000</v>
      </c>
      <c r="U53" s="49">
        <v>13700000</v>
      </c>
      <c r="V53" s="49">
        <v>19500000</v>
      </c>
      <c r="W53" s="50" t="s">
        <v>450</v>
      </c>
      <c r="X53" s="44">
        <f t="shared" si="2"/>
        <v>66544444.444444448</v>
      </c>
    </row>
    <row r="54" spans="1:24" ht="20.100000000000001" customHeight="1" x14ac:dyDescent="0.25">
      <c r="A54" s="36" t="s">
        <v>263</v>
      </c>
      <c r="B54" s="11" t="s">
        <v>44</v>
      </c>
      <c r="C54" s="20">
        <v>22526463618.698864</v>
      </c>
      <c r="D54" s="21">
        <v>26322000105.23444</v>
      </c>
      <c r="E54" s="21">
        <v>29837895769.059067</v>
      </c>
      <c r="F54" s="21">
        <v>29382694860.853893</v>
      </c>
      <c r="G54" s="21">
        <v>36298327620.195313</v>
      </c>
      <c r="H54" s="21">
        <v>41237293551.347389</v>
      </c>
      <c r="I54" s="21">
        <v>45300669857.47998</v>
      </c>
      <c r="J54" s="21">
        <v>49236713603.224548</v>
      </c>
      <c r="K54" s="21">
        <v>49552639049.244576</v>
      </c>
      <c r="L54" s="22">
        <v>51106697023.746414</v>
      </c>
      <c r="M54" s="23">
        <f t="shared" si="1"/>
        <v>38080139505.908447</v>
      </c>
      <c r="N54" s="48" t="s">
        <v>450</v>
      </c>
      <c r="O54" s="49" t="s">
        <v>450</v>
      </c>
      <c r="P54" s="49" t="s">
        <v>450</v>
      </c>
      <c r="Q54" s="49" t="s">
        <v>450</v>
      </c>
      <c r="R54" s="49" t="s">
        <v>450</v>
      </c>
      <c r="S54" s="49">
        <v>170000000</v>
      </c>
      <c r="T54" s="49">
        <v>444000000</v>
      </c>
      <c r="U54" s="49">
        <v>104000000</v>
      </c>
      <c r="V54" s="49">
        <v>89700000</v>
      </c>
      <c r="W54" s="50" t="s">
        <v>450</v>
      </c>
      <c r="X54" s="44">
        <f t="shared" si="2"/>
        <v>201925000</v>
      </c>
    </row>
    <row r="55" spans="1:24" ht="20.100000000000001" customHeight="1" x14ac:dyDescent="0.25">
      <c r="A55" s="36" t="s">
        <v>162</v>
      </c>
      <c r="B55" s="11" t="s">
        <v>164</v>
      </c>
      <c r="C55" s="20">
        <v>17800887796.49873</v>
      </c>
      <c r="D55" s="21">
        <v>20343635319.617382</v>
      </c>
      <c r="E55" s="21">
        <v>24224903099.628342</v>
      </c>
      <c r="F55" s="21">
        <v>24277493862.062496</v>
      </c>
      <c r="G55" s="21">
        <v>24884505034.556419</v>
      </c>
      <c r="H55" s="21">
        <v>25381616734.06926</v>
      </c>
      <c r="I55" s="21">
        <v>27040562587.177055</v>
      </c>
      <c r="J55" s="21">
        <v>31292560974.41502</v>
      </c>
      <c r="K55" s="21">
        <v>34253607832.488899</v>
      </c>
      <c r="L55" s="22">
        <v>31752543539.220165</v>
      </c>
      <c r="M55" s="23">
        <f t="shared" si="1"/>
        <v>26125231677.973373</v>
      </c>
      <c r="N55" s="48">
        <v>13000000</v>
      </c>
      <c r="O55" s="49">
        <v>394000000</v>
      </c>
      <c r="P55" s="49">
        <v>323000000</v>
      </c>
      <c r="Q55" s="49">
        <v>340000000</v>
      </c>
      <c r="R55" s="49">
        <v>319000000</v>
      </c>
      <c r="S55" s="49">
        <v>376000000</v>
      </c>
      <c r="T55" s="49">
        <v>237000000</v>
      </c>
      <c r="U55" s="49">
        <v>238000000</v>
      </c>
      <c r="V55" s="49">
        <v>195000000</v>
      </c>
      <c r="W55" s="50" t="s">
        <v>450</v>
      </c>
      <c r="X55" s="44">
        <f t="shared" si="2"/>
        <v>270555555.55555558</v>
      </c>
    </row>
    <row r="56" spans="1:24" ht="20.100000000000001" customHeight="1" x14ac:dyDescent="0.25">
      <c r="A56" s="36" t="s">
        <v>425</v>
      </c>
      <c r="B56" s="11" t="s">
        <v>4</v>
      </c>
      <c r="C56" s="20">
        <v>50453577898.48864</v>
      </c>
      <c r="D56" s="21">
        <v>60093155532.767784</v>
      </c>
      <c r="E56" s="21">
        <v>70481451814.311798</v>
      </c>
      <c r="F56" s="21">
        <v>62703095750.525742</v>
      </c>
      <c r="G56" s="21">
        <v>59680624422.370201</v>
      </c>
      <c r="H56" s="21">
        <v>62249565358.987793</v>
      </c>
      <c r="I56" s="21">
        <v>56485301967.420479</v>
      </c>
      <c r="J56" s="21">
        <v>57770884728.649559</v>
      </c>
      <c r="K56" s="21">
        <v>57136241867.019241</v>
      </c>
      <c r="L56" s="22">
        <v>48732003674.379951</v>
      </c>
      <c r="M56" s="23">
        <f t="shared" si="1"/>
        <v>58578590301.492111</v>
      </c>
      <c r="N56" s="48" t="s">
        <v>450</v>
      </c>
      <c r="O56" s="49" t="s">
        <v>450</v>
      </c>
      <c r="P56" s="49" t="s">
        <v>450</v>
      </c>
      <c r="Q56" s="49" t="s">
        <v>450</v>
      </c>
      <c r="R56" s="49" t="s">
        <v>450</v>
      </c>
      <c r="S56" s="49" t="s">
        <v>450</v>
      </c>
      <c r="T56" s="49" t="s">
        <v>450</v>
      </c>
      <c r="U56" s="49" t="s">
        <v>450</v>
      </c>
      <c r="V56" s="49" t="s">
        <v>450</v>
      </c>
      <c r="W56" s="50" t="s">
        <v>450</v>
      </c>
      <c r="X56" s="44" t="str">
        <f t="shared" si="2"/>
        <v/>
      </c>
    </row>
    <row r="57" spans="1:24" ht="20.100000000000001" customHeight="1" x14ac:dyDescent="0.25">
      <c r="A57" s="36" t="s">
        <v>128</v>
      </c>
      <c r="B57" s="11" t="s">
        <v>312</v>
      </c>
      <c r="C57" s="20">
        <v>52742100000</v>
      </c>
      <c r="D57" s="21">
        <v>58603500000</v>
      </c>
      <c r="E57" s="21">
        <v>60806300000</v>
      </c>
      <c r="F57" s="21">
        <v>62078600000</v>
      </c>
      <c r="G57" s="21">
        <v>64328200000</v>
      </c>
      <c r="H57" s="21">
        <v>68990140000</v>
      </c>
      <c r="I57" s="21">
        <v>73139050000</v>
      </c>
      <c r="J57" s="21">
        <v>77149700000</v>
      </c>
      <c r="K57" s="21" t="s">
        <v>450</v>
      </c>
      <c r="L57" s="22" t="s">
        <v>450</v>
      </c>
      <c r="M57" s="23">
        <f t="shared" si="1"/>
        <v>64729698750</v>
      </c>
      <c r="N57" s="48">
        <v>0</v>
      </c>
      <c r="O57" s="49">
        <v>0</v>
      </c>
      <c r="P57" s="49">
        <v>0</v>
      </c>
      <c r="Q57" s="49">
        <v>0</v>
      </c>
      <c r="R57" s="49" t="s">
        <v>450</v>
      </c>
      <c r="S57" s="49" t="s">
        <v>450</v>
      </c>
      <c r="T57" s="49" t="s">
        <v>450</v>
      </c>
      <c r="U57" s="49" t="s">
        <v>450</v>
      </c>
      <c r="V57" s="49" t="s">
        <v>450</v>
      </c>
      <c r="W57" s="50" t="s">
        <v>450</v>
      </c>
      <c r="X57" s="44" t="str">
        <f t="shared" si="2"/>
        <v/>
      </c>
    </row>
    <row r="58" spans="1:24" ht="20.100000000000001" customHeight="1" x14ac:dyDescent="0.25">
      <c r="A58" s="36" t="s">
        <v>163</v>
      </c>
      <c r="B58" s="11" t="s">
        <v>396</v>
      </c>
      <c r="C58" s="20">
        <v>19866878478.674843</v>
      </c>
      <c r="D58" s="21">
        <v>23716042497.13435</v>
      </c>
      <c r="E58" s="21">
        <v>27493064742.357307</v>
      </c>
      <c r="F58" s="21">
        <v>25593262400.864544</v>
      </c>
      <c r="G58" s="21">
        <v>25247424010.981068</v>
      </c>
      <c r="H58" s="21">
        <v>27089174646.323917</v>
      </c>
      <c r="I58" s="21">
        <v>24940600822.106205</v>
      </c>
      <c r="J58" s="21">
        <v>24055947955.390335</v>
      </c>
      <c r="K58" s="21">
        <v>23227106275.706512</v>
      </c>
      <c r="L58" s="22">
        <v>19319729400.022182</v>
      </c>
      <c r="M58" s="23">
        <f t="shared" si="1"/>
        <v>24054923122.956127</v>
      </c>
      <c r="N58" s="48" t="s">
        <v>450</v>
      </c>
      <c r="O58" s="49" t="s">
        <v>450</v>
      </c>
      <c r="P58" s="49" t="s">
        <v>450</v>
      </c>
      <c r="Q58" s="49" t="s">
        <v>450</v>
      </c>
      <c r="R58" s="49" t="s">
        <v>450</v>
      </c>
      <c r="S58" s="49" t="s">
        <v>450</v>
      </c>
      <c r="T58" s="49" t="s">
        <v>450</v>
      </c>
      <c r="U58" s="49" t="s">
        <v>450</v>
      </c>
      <c r="V58" s="49" t="s">
        <v>450</v>
      </c>
      <c r="W58" s="50" t="s">
        <v>450</v>
      </c>
      <c r="X58" s="44" t="str">
        <f t="shared" si="2"/>
        <v/>
      </c>
    </row>
    <row r="59" spans="1:24" ht="20.100000000000001" customHeight="1" x14ac:dyDescent="0.25">
      <c r="A59" s="36" t="s">
        <v>147</v>
      </c>
      <c r="B59" s="11" t="s">
        <v>286</v>
      </c>
      <c r="C59" s="20">
        <v>155213006071.97861</v>
      </c>
      <c r="D59" s="21">
        <v>188818155388.12537</v>
      </c>
      <c r="E59" s="21">
        <v>235204812643.14627</v>
      </c>
      <c r="F59" s="21">
        <v>205729790694.01459</v>
      </c>
      <c r="G59" s="21">
        <v>207015860050.371</v>
      </c>
      <c r="H59" s="21">
        <v>227313162936.0473</v>
      </c>
      <c r="I59" s="21">
        <v>206441578342.48499</v>
      </c>
      <c r="J59" s="21">
        <v>208328435108.81589</v>
      </c>
      <c r="K59" s="21">
        <v>205269709743.46622</v>
      </c>
      <c r="L59" s="22">
        <v>181811026983.07843</v>
      </c>
      <c r="M59" s="23">
        <f t="shared" si="1"/>
        <v>202114553796.15286</v>
      </c>
      <c r="N59" s="48" t="s">
        <v>450</v>
      </c>
      <c r="O59" s="49" t="s">
        <v>450</v>
      </c>
      <c r="P59" s="49" t="s">
        <v>450</v>
      </c>
      <c r="Q59" s="49" t="s">
        <v>450</v>
      </c>
      <c r="R59" s="49" t="s">
        <v>450</v>
      </c>
      <c r="S59" s="49" t="s">
        <v>450</v>
      </c>
      <c r="T59" s="49" t="s">
        <v>450</v>
      </c>
      <c r="U59" s="49" t="s">
        <v>450</v>
      </c>
      <c r="V59" s="49" t="s">
        <v>450</v>
      </c>
      <c r="W59" s="50" t="s">
        <v>450</v>
      </c>
      <c r="X59" s="44" t="str">
        <f t="shared" si="2"/>
        <v/>
      </c>
    </row>
    <row r="60" spans="1:24" ht="20.100000000000001" customHeight="1" x14ac:dyDescent="0.25">
      <c r="A60" s="36" t="s">
        <v>293</v>
      </c>
      <c r="B60" s="11" t="s">
        <v>227</v>
      </c>
      <c r="C60" s="20">
        <v>282961088316.40546</v>
      </c>
      <c r="D60" s="21">
        <v>319500339842.3866</v>
      </c>
      <c r="E60" s="21">
        <v>352591553716.09033</v>
      </c>
      <c r="F60" s="21">
        <v>319762353336.19354</v>
      </c>
      <c r="G60" s="21">
        <v>319810991980.93915</v>
      </c>
      <c r="H60" s="21">
        <v>341498686832.93909</v>
      </c>
      <c r="I60" s="21">
        <v>325012162409.9787</v>
      </c>
      <c r="J60" s="21">
        <v>338927058604.18201</v>
      </c>
      <c r="K60" s="21">
        <v>346119472127.52545</v>
      </c>
      <c r="L60" s="22">
        <v>295164313328.84235</v>
      </c>
      <c r="M60" s="23">
        <f t="shared" si="1"/>
        <v>324134802049.54822</v>
      </c>
      <c r="N60" s="48" t="s">
        <v>450</v>
      </c>
      <c r="O60" s="49" t="s">
        <v>450</v>
      </c>
      <c r="P60" s="49" t="s">
        <v>450</v>
      </c>
      <c r="Q60" s="49" t="s">
        <v>450</v>
      </c>
      <c r="R60" s="49" t="s">
        <v>450</v>
      </c>
      <c r="S60" s="49" t="s">
        <v>450</v>
      </c>
      <c r="T60" s="49" t="s">
        <v>450</v>
      </c>
      <c r="U60" s="49" t="s">
        <v>450</v>
      </c>
      <c r="V60" s="49" t="s">
        <v>450</v>
      </c>
      <c r="W60" s="50" t="s">
        <v>450</v>
      </c>
      <c r="X60" s="44" t="str">
        <f t="shared" si="2"/>
        <v/>
      </c>
    </row>
    <row r="61" spans="1:24" ht="20.100000000000001" customHeight="1" x14ac:dyDescent="0.25">
      <c r="A61" s="36" t="s">
        <v>174</v>
      </c>
      <c r="B61" s="11" t="s">
        <v>246</v>
      </c>
      <c r="C61" s="20">
        <v>768873684.03283799</v>
      </c>
      <c r="D61" s="21">
        <v>847918929.10798383</v>
      </c>
      <c r="E61" s="21">
        <v>999105339.26772857</v>
      </c>
      <c r="F61" s="21">
        <v>1049110684.724934</v>
      </c>
      <c r="G61" s="21">
        <v>1128611700.3618031</v>
      </c>
      <c r="H61" s="21">
        <v>1239144501.7752545</v>
      </c>
      <c r="I61" s="21">
        <v>1353632941.5206981</v>
      </c>
      <c r="J61" s="21">
        <v>1455416073.5084767</v>
      </c>
      <c r="K61" s="21">
        <v>1589025859.8457348</v>
      </c>
      <c r="L61" s="22" t="s">
        <v>450</v>
      </c>
      <c r="M61" s="23">
        <f t="shared" si="1"/>
        <v>1158982190.4606056</v>
      </c>
      <c r="N61" s="48" t="s">
        <v>450</v>
      </c>
      <c r="O61" s="49" t="s">
        <v>450</v>
      </c>
      <c r="P61" s="49" t="s">
        <v>450</v>
      </c>
      <c r="Q61" s="49" t="s">
        <v>450</v>
      </c>
      <c r="R61" s="49" t="s">
        <v>450</v>
      </c>
      <c r="S61" s="49" t="s">
        <v>450</v>
      </c>
      <c r="T61" s="49" t="s">
        <v>450</v>
      </c>
      <c r="U61" s="49" t="s">
        <v>450</v>
      </c>
      <c r="V61" s="49" t="s">
        <v>450</v>
      </c>
      <c r="W61" s="50" t="s">
        <v>450</v>
      </c>
      <c r="X61" s="44" t="str">
        <f t="shared" si="2"/>
        <v/>
      </c>
    </row>
    <row r="62" spans="1:24" ht="20.100000000000001" customHeight="1" x14ac:dyDescent="0.25">
      <c r="A62" s="36" t="s">
        <v>92</v>
      </c>
      <c r="B62" s="11" t="s">
        <v>420</v>
      </c>
      <c r="C62" s="20">
        <v>390370370.37037033</v>
      </c>
      <c r="D62" s="21">
        <v>421481481.48148143</v>
      </c>
      <c r="E62" s="21">
        <v>458148148.14814812</v>
      </c>
      <c r="F62" s="21">
        <v>489259259.25925922</v>
      </c>
      <c r="G62" s="21">
        <v>493703703.70370364</v>
      </c>
      <c r="H62" s="21">
        <v>501481481.48148143</v>
      </c>
      <c r="I62" s="21">
        <v>485185185.18518513</v>
      </c>
      <c r="J62" s="21">
        <v>506666666.66666663</v>
      </c>
      <c r="K62" s="21">
        <v>524604999.99999994</v>
      </c>
      <c r="L62" s="22">
        <v>537777777.77777779</v>
      </c>
      <c r="M62" s="23">
        <f t="shared" si="1"/>
        <v>480867907.4074074</v>
      </c>
      <c r="N62" s="48">
        <v>5000000</v>
      </c>
      <c r="O62" s="49">
        <v>0</v>
      </c>
      <c r="P62" s="49">
        <v>0</v>
      </c>
      <c r="Q62" s="49">
        <v>0</v>
      </c>
      <c r="R62" s="49" t="s">
        <v>450</v>
      </c>
      <c r="S62" s="49" t="s">
        <v>450</v>
      </c>
      <c r="T62" s="49">
        <v>0</v>
      </c>
      <c r="U62" s="49" t="s">
        <v>450</v>
      </c>
      <c r="V62" s="49" t="s">
        <v>450</v>
      </c>
      <c r="W62" s="50" t="s">
        <v>450</v>
      </c>
      <c r="X62" s="44">
        <f t="shared" si="2"/>
        <v>1000000</v>
      </c>
    </row>
    <row r="63" spans="1:24" ht="20.100000000000001" customHeight="1" x14ac:dyDescent="0.25">
      <c r="A63" s="36" t="s">
        <v>181</v>
      </c>
      <c r="B63" s="11" t="s">
        <v>99</v>
      </c>
      <c r="C63" s="20">
        <v>35952890849.447922</v>
      </c>
      <c r="D63" s="21">
        <v>44073886687.232544</v>
      </c>
      <c r="E63" s="21">
        <v>48152993004.286789</v>
      </c>
      <c r="F63" s="21">
        <v>48193458082.838852</v>
      </c>
      <c r="G63" s="21">
        <v>53864484468.228737</v>
      </c>
      <c r="H63" s="21">
        <v>58361928552.026588</v>
      </c>
      <c r="I63" s="21">
        <v>60595109805.050987</v>
      </c>
      <c r="J63" s="21">
        <v>61198323068.97467</v>
      </c>
      <c r="K63" s="21">
        <v>63968906782.073654</v>
      </c>
      <c r="L63" s="22">
        <v>67103263863.394295</v>
      </c>
      <c r="M63" s="23">
        <f t="shared" si="1"/>
        <v>54146524516.355499</v>
      </c>
      <c r="N63" s="48">
        <v>31000000</v>
      </c>
      <c r="O63" s="49">
        <v>46120000</v>
      </c>
      <c r="P63" s="49">
        <v>33000000</v>
      </c>
      <c r="Q63" s="49">
        <v>110000000</v>
      </c>
      <c r="R63" s="49" t="s">
        <v>450</v>
      </c>
      <c r="S63" s="49" t="s">
        <v>450</v>
      </c>
      <c r="T63" s="49">
        <v>108000000</v>
      </c>
      <c r="U63" s="49">
        <v>116000000</v>
      </c>
      <c r="V63" s="49">
        <v>120000000</v>
      </c>
      <c r="W63" s="50" t="s">
        <v>450</v>
      </c>
      <c r="X63" s="44">
        <f t="shared" si="2"/>
        <v>80588571.428571433</v>
      </c>
    </row>
    <row r="64" spans="1:24" ht="20.100000000000001" customHeight="1" x14ac:dyDescent="0.25">
      <c r="A64" s="36" t="s">
        <v>27</v>
      </c>
      <c r="B64" s="11" t="s">
        <v>2</v>
      </c>
      <c r="C64" s="20">
        <v>46802044000</v>
      </c>
      <c r="D64" s="21">
        <v>51007777000.000008</v>
      </c>
      <c r="E64" s="21">
        <v>61762635000.000008</v>
      </c>
      <c r="F64" s="21">
        <v>62519686000</v>
      </c>
      <c r="G64" s="21">
        <v>69555367000</v>
      </c>
      <c r="H64" s="21">
        <v>79276664000</v>
      </c>
      <c r="I64" s="21">
        <v>87924544000</v>
      </c>
      <c r="J64" s="21">
        <v>94776170000</v>
      </c>
      <c r="K64" s="21">
        <v>100917372000</v>
      </c>
      <c r="L64" s="22">
        <v>100871770000</v>
      </c>
      <c r="M64" s="23">
        <f t="shared" si="1"/>
        <v>75541402900</v>
      </c>
      <c r="N64" s="48">
        <v>231000000</v>
      </c>
      <c r="O64" s="49">
        <v>213000000</v>
      </c>
      <c r="P64" s="49">
        <v>1060000000</v>
      </c>
      <c r="Q64" s="49">
        <v>259000000</v>
      </c>
      <c r="R64" s="49">
        <v>239000000</v>
      </c>
      <c r="S64" s="49">
        <v>327000000</v>
      </c>
      <c r="T64" s="49">
        <v>299000000</v>
      </c>
      <c r="U64" s="49">
        <v>460000000</v>
      </c>
      <c r="V64" s="49">
        <v>506000000</v>
      </c>
      <c r="W64" s="50">
        <v>330000000</v>
      </c>
      <c r="X64" s="44">
        <f t="shared" si="2"/>
        <v>392400000</v>
      </c>
    </row>
    <row r="65" spans="1:24" ht="20.100000000000001" customHeight="1" x14ac:dyDescent="0.25">
      <c r="A65" s="36" t="s">
        <v>234</v>
      </c>
      <c r="B65" s="11" t="s">
        <v>395</v>
      </c>
      <c r="C65" s="20">
        <v>107484034870.97391</v>
      </c>
      <c r="D65" s="21">
        <v>130478960092.49852</v>
      </c>
      <c r="E65" s="21">
        <v>162818181818.18182</v>
      </c>
      <c r="F65" s="21">
        <v>188982374700.80511</v>
      </c>
      <c r="G65" s="21">
        <v>218888324504.7529</v>
      </c>
      <c r="H65" s="21">
        <v>236001858960.01514</v>
      </c>
      <c r="I65" s="21">
        <v>276353323880.22351</v>
      </c>
      <c r="J65" s="21">
        <v>286011230726.27429</v>
      </c>
      <c r="K65" s="21">
        <v>301498960051.63879</v>
      </c>
      <c r="L65" s="22">
        <v>330778550716.74585</v>
      </c>
      <c r="M65" s="23">
        <f t="shared" si="1"/>
        <v>223929580032.21094</v>
      </c>
      <c r="N65" s="48">
        <v>3750000000</v>
      </c>
      <c r="O65" s="49">
        <v>1910000000</v>
      </c>
      <c r="P65" s="49">
        <v>1410000000</v>
      </c>
      <c r="Q65" s="49">
        <v>1790000000</v>
      </c>
      <c r="R65" s="49">
        <v>2110000000</v>
      </c>
      <c r="S65" s="49">
        <v>980000000</v>
      </c>
      <c r="T65" s="49">
        <v>832000000</v>
      </c>
      <c r="U65" s="49">
        <v>685000000</v>
      </c>
      <c r="V65" s="49">
        <v>1070000000</v>
      </c>
      <c r="W65" s="50">
        <v>1080000000</v>
      </c>
      <c r="X65" s="44">
        <f t="shared" si="2"/>
        <v>1561700000</v>
      </c>
    </row>
    <row r="66" spans="1:24" ht="20.100000000000001" customHeight="1" x14ac:dyDescent="0.25">
      <c r="A66" s="36" t="s">
        <v>260</v>
      </c>
      <c r="B66" s="11" t="s">
        <v>406</v>
      </c>
      <c r="C66" s="20">
        <v>18550700000</v>
      </c>
      <c r="D66" s="21">
        <v>20104900000</v>
      </c>
      <c r="E66" s="21">
        <v>21431000000</v>
      </c>
      <c r="F66" s="21">
        <v>20661000000</v>
      </c>
      <c r="G66" s="21">
        <v>21418300000</v>
      </c>
      <c r="H66" s="21">
        <v>23139000000</v>
      </c>
      <c r="I66" s="21">
        <v>23813600000</v>
      </c>
      <c r="J66" s="21">
        <v>24350900000.000004</v>
      </c>
      <c r="K66" s="21">
        <v>25054200000</v>
      </c>
      <c r="L66" s="22">
        <v>25850200000.000004</v>
      </c>
      <c r="M66" s="23">
        <f t="shared" si="1"/>
        <v>22437380000</v>
      </c>
      <c r="N66" s="48">
        <v>172000000</v>
      </c>
      <c r="O66" s="49">
        <v>411000000</v>
      </c>
      <c r="P66" s="49">
        <v>232000000</v>
      </c>
      <c r="Q66" s="49">
        <v>87100000</v>
      </c>
      <c r="R66" s="49">
        <v>136000000</v>
      </c>
      <c r="S66" s="49">
        <v>125000000</v>
      </c>
      <c r="T66" s="49">
        <v>174000000</v>
      </c>
      <c r="U66" s="49">
        <v>271000000</v>
      </c>
      <c r="V66" s="49">
        <v>202000000</v>
      </c>
      <c r="W66" s="50" t="s">
        <v>450</v>
      </c>
      <c r="X66" s="44">
        <f t="shared" si="2"/>
        <v>201122222.22222221</v>
      </c>
    </row>
    <row r="67" spans="1:24" ht="20.100000000000001" customHeight="1" x14ac:dyDescent="0.25">
      <c r="A67" s="36" t="s">
        <v>53</v>
      </c>
      <c r="B67" s="11" t="s">
        <v>16</v>
      </c>
      <c r="C67" s="20">
        <v>9144693758.2103786</v>
      </c>
      <c r="D67" s="21">
        <v>10776721748.095219</v>
      </c>
      <c r="E67" s="21">
        <v>16021701871.773291</v>
      </c>
      <c r="F67" s="21">
        <v>10219467607.382933</v>
      </c>
      <c r="G67" s="21">
        <v>12709498548.489027</v>
      </c>
      <c r="H67" s="21">
        <v>17229758159.783039</v>
      </c>
      <c r="I67" s="21">
        <v>18011041667.13187</v>
      </c>
      <c r="J67" s="21">
        <v>17135584684.640919</v>
      </c>
      <c r="K67" s="21">
        <v>15529729676.688612</v>
      </c>
      <c r="L67" s="22">
        <v>9397792253.2692986</v>
      </c>
      <c r="M67" s="23">
        <f t="shared" si="1"/>
        <v>13617598997.546459</v>
      </c>
      <c r="N67" s="48" t="s">
        <v>450</v>
      </c>
      <c r="O67" s="49" t="s">
        <v>450</v>
      </c>
      <c r="P67" s="49" t="s">
        <v>450</v>
      </c>
      <c r="Q67" s="49" t="s">
        <v>450</v>
      </c>
      <c r="R67" s="49" t="s">
        <v>450</v>
      </c>
      <c r="S67" s="49" t="s">
        <v>450</v>
      </c>
      <c r="T67" s="49" t="s">
        <v>450</v>
      </c>
      <c r="U67" s="49" t="s">
        <v>450</v>
      </c>
      <c r="V67" s="49" t="s">
        <v>450</v>
      </c>
      <c r="W67" s="50" t="s">
        <v>450</v>
      </c>
      <c r="X67" s="44" t="str">
        <f t="shared" si="2"/>
        <v/>
      </c>
    </row>
    <row r="68" spans="1:24" ht="20.100000000000001" customHeight="1" x14ac:dyDescent="0.25">
      <c r="A68" s="36" t="s">
        <v>204</v>
      </c>
      <c r="B68" s="11" t="s">
        <v>182</v>
      </c>
      <c r="C68" s="20">
        <v>1211161879.6747968</v>
      </c>
      <c r="D68" s="21">
        <v>1317974491.0569105</v>
      </c>
      <c r="E68" s="21">
        <v>1380188800</v>
      </c>
      <c r="F68" s="21">
        <v>1856695551.2195122</v>
      </c>
      <c r="G68" s="21">
        <v>2117039512.195122</v>
      </c>
      <c r="H68" s="21">
        <v>2607739837.3983741</v>
      </c>
      <c r="I68" s="21" t="s">
        <v>450</v>
      </c>
      <c r="J68" s="21" t="s">
        <v>450</v>
      </c>
      <c r="K68" s="21" t="s">
        <v>450</v>
      </c>
      <c r="L68" s="22" t="s">
        <v>450</v>
      </c>
      <c r="M68" s="23">
        <f t="shared" si="1"/>
        <v>1748466678.590786</v>
      </c>
      <c r="N68" s="48" t="s">
        <v>450</v>
      </c>
      <c r="O68" s="49">
        <v>0</v>
      </c>
      <c r="P68" s="49">
        <v>0</v>
      </c>
      <c r="Q68" s="49">
        <v>0</v>
      </c>
      <c r="R68" s="49">
        <v>0</v>
      </c>
      <c r="S68" s="49">
        <v>0</v>
      </c>
      <c r="T68" s="49">
        <v>0</v>
      </c>
      <c r="U68" s="49">
        <v>0</v>
      </c>
      <c r="V68" s="49">
        <v>0</v>
      </c>
      <c r="W68" s="50" t="s">
        <v>450</v>
      </c>
      <c r="X68" s="44" t="str">
        <f t="shared" si="2"/>
        <v/>
      </c>
    </row>
    <row r="69" spans="1:24" ht="20.100000000000001" customHeight="1" x14ac:dyDescent="0.25">
      <c r="A69" s="36" t="s">
        <v>132</v>
      </c>
      <c r="B69" s="11" t="s">
        <v>34</v>
      </c>
      <c r="C69" s="20">
        <v>16963630661.146656</v>
      </c>
      <c r="D69" s="21">
        <v>22237065425.677525</v>
      </c>
      <c r="E69" s="21">
        <v>24194038377.032372</v>
      </c>
      <c r="F69" s="21">
        <v>19652486801.889416</v>
      </c>
      <c r="G69" s="21">
        <v>19494662251.655628</v>
      </c>
      <c r="H69" s="21">
        <v>23168793438.976925</v>
      </c>
      <c r="I69" s="21">
        <v>23135266649.13253</v>
      </c>
      <c r="J69" s="21">
        <v>25246787741.95166</v>
      </c>
      <c r="K69" s="21">
        <v>26485161115.944584</v>
      </c>
      <c r="L69" s="22">
        <v>22691482754.796497</v>
      </c>
      <c r="M69" s="23">
        <f t="shared" si="1"/>
        <v>22326937521.820381</v>
      </c>
      <c r="N69" s="48" t="s">
        <v>450</v>
      </c>
      <c r="O69" s="49" t="s">
        <v>450</v>
      </c>
      <c r="P69" s="49" t="s">
        <v>450</v>
      </c>
      <c r="Q69" s="49" t="s">
        <v>450</v>
      </c>
      <c r="R69" s="49" t="s">
        <v>450</v>
      </c>
      <c r="S69" s="49" t="s">
        <v>450</v>
      </c>
      <c r="T69" s="49" t="s">
        <v>450</v>
      </c>
      <c r="U69" s="49" t="s">
        <v>450</v>
      </c>
      <c r="V69" s="49" t="s">
        <v>450</v>
      </c>
      <c r="W69" s="50" t="s">
        <v>450</v>
      </c>
      <c r="X69" s="44" t="str">
        <f t="shared" si="2"/>
        <v/>
      </c>
    </row>
    <row r="70" spans="1:24" ht="20.100000000000001" customHeight="1" x14ac:dyDescent="0.25">
      <c r="A70" s="36" t="s">
        <v>30</v>
      </c>
      <c r="B70" s="11" t="s">
        <v>314</v>
      </c>
      <c r="C70" s="20">
        <v>15280861834.602404</v>
      </c>
      <c r="D70" s="21">
        <v>19707616772.799637</v>
      </c>
      <c r="E70" s="21">
        <v>27066912635.222847</v>
      </c>
      <c r="F70" s="21">
        <v>32437389116.038013</v>
      </c>
      <c r="G70" s="21">
        <v>29933790334.341785</v>
      </c>
      <c r="H70" s="21">
        <v>31952763089.330025</v>
      </c>
      <c r="I70" s="21">
        <v>43310721414.082886</v>
      </c>
      <c r="J70" s="21">
        <v>47648211133.218285</v>
      </c>
      <c r="K70" s="21">
        <v>55612228233.51786</v>
      </c>
      <c r="L70" s="22">
        <v>61537143095.387413</v>
      </c>
      <c r="M70" s="23">
        <f t="shared" si="1"/>
        <v>36448763765.854111</v>
      </c>
      <c r="N70" s="48" t="s">
        <v>450</v>
      </c>
      <c r="O70" s="49" t="s">
        <v>450</v>
      </c>
      <c r="P70" s="49" t="s">
        <v>450</v>
      </c>
      <c r="Q70" s="49" t="s">
        <v>450</v>
      </c>
      <c r="R70" s="49">
        <v>0</v>
      </c>
      <c r="S70" s="49">
        <v>0</v>
      </c>
      <c r="T70" s="49">
        <v>0</v>
      </c>
      <c r="U70" s="49">
        <v>0</v>
      </c>
      <c r="V70" s="49">
        <v>0</v>
      </c>
      <c r="W70" s="50" t="s">
        <v>450</v>
      </c>
      <c r="X70" s="44" t="str">
        <f t="shared" si="2"/>
        <v/>
      </c>
    </row>
    <row r="71" spans="1:24" ht="20.100000000000001" customHeight="1" x14ac:dyDescent="0.25">
      <c r="A71" s="36" t="s">
        <v>383</v>
      </c>
      <c r="B71" s="11" t="s">
        <v>307</v>
      </c>
      <c r="C71" s="20">
        <v>1970142377.9150686</v>
      </c>
      <c r="D71" s="21">
        <v>2278229533.0509558</v>
      </c>
      <c r="E71" s="21">
        <v>2413237402.1480341</v>
      </c>
      <c r="F71" s="21">
        <v>2257097731.5501862</v>
      </c>
      <c r="G71" s="21">
        <v>2301178416.0061874</v>
      </c>
      <c r="H71" s="21">
        <v>2468748767.9772048</v>
      </c>
      <c r="I71" s="21">
        <v>2356505419.097549</v>
      </c>
      <c r="J71" s="21">
        <v>2613458942.4813943</v>
      </c>
      <c r="K71" s="21" t="s">
        <v>450</v>
      </c>
      <c r="L71" s="22" t="s">
        <v>450</v>
      </c>
      <c r="M71" s="23">
        <f t="shared" si="1"/>
        <v>2332324823.7783227</v>
      </c>
      <c r="N71" s="48" t="s">
        <v>450</v>
      </c>
      <c r="O71" s="49" t="s">
        <v>450</v>
      </c>
      <c r="P71" s="49" t="s">
        <v>450</v>
      </c>
      <c r="Q71" s="49" t="s">
        <v>450</v>
      </c>
      <c r="R71" s="49" t="s">
        <v>450</v>
      </c>
      <c r="S71" s="49" t="s">
        <v>450</v>
      </c>
      <c r="T71" s="49" t="s">
        <v>450</v>
      </c>
      <c r="U71" s="49" t="s">
        <v>450</v>
      </c>
      <c r="V71" s="49" t="s">
        <v>450</v>
      </c>
      <c r="W71" s="50" t="s">
        <v>450</v>
      </c>
      <c r="X71" s="44" t="str">
        <f t="shared" si="2"/>
        <v/>
      </c>
    </row>
    <row r="72" spans="1:24" ht="20.100000000000001" customHeight="1" x14ac:dyDescent="0.25">
      <c r="A72" s="36" t="s">
        <v>85</v>
      </c>
      <c r="B72" s="11" t="s">
        <v>362</v>
      </c>
      <c r="C72" s="20">
        <v>3102741451.0166359</v>
      </c>
      <c r="D72" s="21">
        <v>3405050611.687263</v>
      </c>
      <c r="E72" s="21">
        <v>3523185919.5582609</v>
      </c>
      <c r="F72" s="21">
        <v>2870624635.6803193</v>
      </c>
      <c r="G72" s="21">
        <v>3140508835.9484968</v>
      </c>
      <c r="H72" s="21">
        <v>3774537140.3078299</v>
      </c>
      <c r="I72" s="21">
        <v>3977652382.8146825</v>
      </c>
      <c r="J72" s="21">
        <v>4196263712.3927441</v>
      </c>
      <c r="K72" s="21">
        <v>4531870926.7207117</v>
      </c>
      <c r="L72" s="22">
        <v>4386008744.5346651</v>
      </c>
      <c r="M72" s="23">
        <f t="shared" ref="M72:M131" si="3">IF(SUM(C72:L72)=0,"",(SUM(C72:L72))/(COUNT(C72:L72)))</f>
        <v>3690844436.0661612</v>
      </c>
      <c r="N72" s="48">
        <v>49800000</v>
      </c>
      <c r="O72" s="49">
        <v>0</v>
      </c>
      <c r="P72" s="49">
        <v>90250000</v>
      </c>
      <c r="Q72" s="49">
        <v>9200000</v>
      </c>
      <c r="R72" s="49">
        <v>15500000</v>
      </c>
      <c r="S72" s="49">
        <v>12700000</v>
      </c>
      <c r="T72" s="49">
        <v>20000000</v>
      </c>
      <c r="U72" s="49">
        <v>23000000</v>
      </c>
      <c r="V72" s="49">
        <v>10800000</v>
      </c>
      <c r="W72" s="50" t="s">
        <v>450</v>
      </c>
      <c r="X72" s="44">
        <f t="shared" ref="X72:X131" si="4">IF(SUM(N72:W72)=0,"",(SUM(N72:W72))/(COUNT(N72:W72)))</f>
        <v>25694444.444444444</v>
      </c>
    </row>
    <row r="73" spans="1:24" ht="20.100000000000001" customHeight="1" x14ac:dyDescent="0.25">
      <c r="A73" s="36" t="s">
        <v>117</v>
      </c>
      <c r="B73" s="11" t="s">
        <v>355</v>
      </c>
      <c r="C73" s="20">
        <v>216552502822.73239</v>
      </c>
      <c r="D73" s="21">
        <v>255384615384.61539</v>
      </c>
      <c r="E73" s="21">
        <v>283742493042.33191</v>
      </c>
      <c r="F73" s="21">
        <v>251499027507.64102</v>
      </c>
      <c r="G73" s="21">
        <v>247814569536.42383</v>
      </c>
      <c r="H73" s="21">
        <v>273657214345.28772</v>
      </c>
      <c r="I73" s="21">
        <v>256706466091.08923</v>
      </c>
      <c r="J73" s="21">
        <v>269980111642.89841</v>
      </c>
      <c r="K73" s="21">
        <v>272335981538.93732</v>
      </c>
      <c r="L73" s="22">
        <v>229810358212.26575</v>
      </c>
      <c r="M73" s="23">
        <f t="shared" si="3"/>
        <v>255748334012.4223</v>
      </c>
      <c r="N73" s="48" t="s">
        <v>450</v>
      </c>
      <c r="O73" s="49" t="s">
        <v>450</v>
      </c>
      <c r="P73" s="49" t="s">
        <v>450</v>
      </c>
      <c r="Q73" s="49" t="s">
        <v>450</v>
      </c>
      <c r="R73" s="49" t="s">
        <v>450</v>
      </c>
      <c r="S73" s="49" t="s">
        <v>450</v>
      </c>
      <c r="T73" s="49" t="s">
        <v>450</v>
      </c>
      <c r="U73" s="49" t="s">
        <v>450</v>
      </c>
      <c r="V73" s="49" t="s">
        <v>450</v>
      </c>
      <c r="W73" s="50" t="s">
        <v>450</v>
      </c>
      <c r="X73" s="44" t="str">
        <f t="shared" si="4"/>
        <v/>
      </c>
    </row>
    <row r="74" spans="1:24" ht="20.100000000000001" customHeight="1" x14ac:dyDescent="0.25">
      <c r="A74" s="36" t="s">
        <v>330</v>
      </c>
      <c r="B74" s="11" t="s">
        <v>403</v>
      </c>
      <c r="C74" s="20">
        <v>2325011918203.4878</v>
      </c>
      <c r="D74" s="21">
        <v>2663112510265.5352</v>
      </c>
      <c r="E74" s="21">
        <v>2923465651091.2554</v>
      </c>
      <c r="F74" s="21">
        <v>2693827452070.0195</v>
      </c>
      <c r="G74" s="21">
        <v>2646994701986.7549</v>
      </c>
      <c r="H74" s="21">
        <v>2862502085070.8921</v>
      </c>
      <c r="I74" s="21">
        <v>2681416108537.3901</v>
      </c>
      <c r="J74" s="21">
        <v>2808511203185.3896</v>
      </c>
      <c r="K74" s="21">
        <v>2829192039171.8403</v>
      </c>
      <c r="L74" s="22">
        <v>2421682377730.9526</v>
      </c>
      <c r="M74" s="23">
        <f t="shared" si="3"/>
        <v>2685571604731.3521</v>
      </c>
      <c r="N74" s="48" t="s">
        <v>450</v>
      </c>
      <c r="O74" s="49" t="s">
        <v>450</v>
      </c>
      <c r="P74" s="49" t="s">
        <v>450</v>
      </c>
      <c r="Q74" s="49" t="s">
        <v>450</v>
      </c>
      <c r="R74" s="49" t="s">
        <v>450</v>
      </c>
      <c r="S74" s="49" t="s">
        <v>450</v>
      </c>
      <c r="T74" s="49" t="s">
        <v>450</v>
      </c>
      <c r="U74" s="49" t="s">
        <v>450</v>
      </c>
      <c r="V74" s="49" t="s">
        <v>450</v>
      </c>
      <c r="W74" s="50" t="s">
        <v>450</v>
      </c>
      <c r="X74" s="44" t="str">
        <f t="shared" si="4"/>
        <v/>
      </c>
    </row>
    <row r="75" spans="1:24" ht="20.100000000000001" customHeight="1" x14ac:dyDescent="0.25">
      <c r="A75" s="36" t="s">
        <v>284</v>
      </c>
      <c r="B75" s="11" t="s">
        <v>273</v>
      </c>
      <c r="C75" s="20">
        <v>10154041929.652142</v>
      </c>
      <c r="D75" s="21">
        <v>12438956756.445471</v>
      </c>
      <c r="E75" s="21">
        <v>15508574820.351612</v>
      </c>
      <c r="F75" s="21">
        <v>12065138272.753786</v>
      </c>
      <c r="G75" s="21">
        <v>14358584300.30064</v>
      </c>
      <c r="H75" s="21">
        <v>18186478119.958183</v>
      </c>
      <c r="I75" s="21">
        <v>17171447372.33342</v>
      </c>
      <c r="J75" s="21">
        <v>17590716232.491295</v>
      </c>
      <c r="K75" s="21">
        <v>18179717776.159702</v>
      </c>
      <c r="L75" s="22">
        <v>14339723934.672359</v>
      </c>
      <c r="M75" s="23">
        <f t="shared" si="3"/>
        <v>14999337951.51186</v>
      </c>
      <c r="N75" s="48">
        <v>0</v>
      </c>
      <c r="O75" s="49">
        <v>131000000</v>
      </c>
      <c r="P75" s="49">
        <v>56400000</v>
      </c>
      <c r="Q75" s="49">
        <v>91000000</v>
      </c>
      <c r="R75" s="49">
        <v>125000000</v>
      </c>
      <c r="S75" s="49">
        <v>30300000</v>
      </c>
      <c r="T75" s="49">
        <v>19700000</v>
      </c>
      <c r="U75" s="49">
        <v>16800000</v>
      </c>
      <c r="V75" s="49">
        <v>15700000</v>
      </c>
      <c r="W75" s="50" t="s">
        <v>450</v>
      </c>
      <c r="X75" s="44">
        <f t="shared" si="4"/>
        <v>53988888.888888888</v>
      </c>
    </row>
    <row r="76" spans="1:24" ht="20.100000000000001" customHeight="1" x14ac:dyDescent="0.25">
      <c r="A76" s="36" t="s">
        <v>229</v>
      </c>
      <c r="B76" s="11" t="s">
        <v>421</v>
      </c>
      <c r="C76" s="20">
        <v>655068695.95271099</v>
      </c>
      <c r="D76" s="21">
        <v>798870894.20827067</v>
      </c>
      <c r="E76" s="21">
        <v>965769128.17000413</v>
      </c>
      <c r="F76" s="21">
        <v>900639747.93952942</v>
      </c>
      <c r="G76" s="21">
        <v>952429030.41553617</v>
      </c>
      <c r="H76" s="21">
        <v>904256643.41598356</v>
      </c>
      <c r="I76" s="21">
        <v>912569686.78590024</v>
      </c>
      <c r="J76" s="21">
        <v>903779657.12432849</v>
      </c>
      <c r="K76" s="21">
        <v>850903179.26094818</v>
      </c>
      <c r="L76" s="22" t="s">
        <v>450</v>
      </c>
      <c r="M76" s="23">
        <f t="shared" si="3"/>
        <v>871587407.03035688</v>
      </c>
      <c r="N76" s="48">
        <v>0</v>
      </c>
      <c r="O76" s="49">
        <v>35000000</v>
      </c>
      <c r="P76" s="49">
        <v>0</v>
      </c>
      <c r="Q76" s="49">
        <v>0</v>
      </c>
      <c r="R76" s="49">
        <v>0</v>
      </c>
      <c r="S76" s="49">
        <v>0</v>
      </c>
      <c r="T76" s="49">
        <v>0</v>
      </c>
      <c r="U76" s="49">
        <v>0</v>
      </c>
      <c r="V76" s="49">
        <v>0</v>
      </c>
      <c r="W76" s="50" t="s">
        <v>450</v>
      </c>
      <c r="X76" s="44">
        <f t="shared" si="4"/>
        <v>3888888.888888889</v>
      </c>
    </row>
    <row r="77" spans="1:24" ht="20.100000000000001" customHeight="1" x14ac:dyDescent="0.25">
      <c r="A77" s="36" t="s">
        <v>177</v>
      </c>
      <c r="B77" s="11" t="s">
        <v>188</v>
      </c>
      <c r="C77" s="20">
        <v>7745406200.8537416</v>
      </c>
      <c r="D77" s="21">
        <v>10172869679.736605</v>
      </c>
      <c r="E77" s="21">
        <v>12795044472.7663</v>
      </c>
      <c r="F77" s="21">
        <v>10766809099.072134</v>
      </c>
      <c r="G77" s="21">
        <v>11638536890.534702</v>
      </c>
      <c r="H77" s="21">
        <v>14434619982.211679</v>
      </c>
      <c r="I77" s="21">
        <v>15846474595.773029</v>
      </c>
      <c r="J77" s="21">
        <v>16140047072.261631</v>
      </c>
      <c r="K77" s="21">
        <v>16509305827.717052</v>
      </c>
      <c r="L77" s="22">
        <v>13965385801.789101</v>
      </c>
      <c r="M77" s="23">
        <f t="shared" si="3"/>
        <v>13001449962.271597</v>
      </c>
      <c r="N77" s="48">
        <v>383000000</v>
      </c>
      <c r="O77" s="49">
        <v>50000000</v>
      </c>
      <c r="P77" s="49">
        <v>106000000</v>
      </c>
      <c r="Q77" s="49">
        <v>194000000</v>
      </c>
      <c r="R77" s="49">
        <v>65410000</v>
      </c>
      <c r="S77" s="49">
        <v>69500000</v>
      </c>
      <c r="T77" s="49">
        <v>38370000</v>
      </c>
      <c r="U77" s="49">
        <v>79100000</v>
      </c>
      <c r="V77" s="49">
        <v>77500000</v>
      </c>
      <c r="W77" s="50" t="s">
        <v>450</v>
      </c>
      <c r="X77" s="44">
        <f t="shared" si="4"/>
        <v>118097777.77777778</v>
      </c>
    </row>
    <row r="78" spans="1:24" ht="20.100000000000001" customHeight="1" x14ac:dyDescent="0.25">
      <c r="A78" s="36" t="s">
        <v>5</v>
      </c>
      <c r="B78" s="11" t="s">
        <v>39</v>
      </c>
      <c r="C78" s="20">
        <v>3002446368084.3057</v>
      </c>
      <c r="D78" s="21">
        <v>3439953462907.1992</v>
      </c>
      <c r="E78" s="21">
        <v>3752365607148.0884</v>
      </c>
      <c r="F78" s="21">
        <v>3418005001389.2749</v>
      </c>
      <c r="G78" s="21">
        <v>3417298013245.0332</v>
      </c>
      <c r="H78" s="21">
        <v>3757464553794.8286</v>
      </c>
      <c r="I78" s="21">
        <v>3539615377794.5078</v>
      </c>
      <c r="J78" s="21">
        <v>3745317149399.1323</v>
      </c>
      <c r="K78" s="21">
        <v>3868291231823.7744</v>
      </c>
      <c r="L78" s="22">
        <v>3355772429854.7192</v>
      </c>
      <c r="M78" s="23">
        <f t="shared" si="3"/>
        <v>3529652919544.0869</v>
      </c>
      <c r="N78" s="48" t="s">
        <v>450</v>
      </c>
      <c r="O78" s="49" t="s">
        <v>450</v>
      </c>
      <c r="P78" s="49" t="s">
        <v>450</v>
      </c>
      <c r="Q78" s="49" t="s">
        <v>450</v>
      </c>
      <c r="R78" s="49" t="s">
        <v>450</v>
      </c>
      <c r="S78" s="49" t="s">
        <v>450</v>
      </c>
      <c r="T78" s="49" t="s">
        <v>450</v>
      </c>
      <c r="U78" s="49" t="s">
        <v>450</v>
      </c>
      <c r="V78" s="49" t="s">
        <v>450</v>
      </c>
      <c r="W78" s="50" t="s">
        <v>450</v>
      </c>
      <c r="X78" s="44" t="str">
        <f t="shared" si="4"/>
        <v/>
      </c>
    </row>
    <row r="79" spans="1:24" ht="20.100000000000001" customHeight="1" x14ac:dyDescent="0.25">
      <c r="A79" s="36" t="s">
        <v>235</v>
      </c>
      <c r="B79" s="11" t="s">
        <v>245</v>
      </c>
      <c r="C79" s="20">
        <v>20409257610.474632</v>
      </c>
      <c r="D79" s="21">
        <v>24758819717.707443</v>
      </c>
      <c r="E79" s="21">
        <v>28526891010.492489</v>
      </c>
      <c r="F79" s="21">
        <v>25977847813.742184</v>
      </c>
      <c r="G79" s="21">
        <v>32174772955.974846</v>
      </c>
      <c r="H79" s="21">
        <v>39566292432.861488</v>
      </c>
      <c r="I79" s="21">
        <v>41939728978.728149</v>
      </c>
      <c r="J79" s="21">
        <v>47805069494.90815</v>
      </c>
      <c r="K79" s="21">
        <v>38616536131.647987</v>
      </c>
      <c r="L79" s="22">
        <v>37864368219.916946</v>
      </c>
      <c r="M79" s="23">
        <f t="shared" si="3"/>
        <v>33763958436.645428</v>
      </c>
      <c r="N79" s="48">
        <v>215000000</v>
      </c>
      <c r="O79" s="49">
        <v>420000000</v>
      </c>
      <c r="P79" s="49">
        <v>1430000000</v>
      </c>
      <c r="Q79" s="49">
        <v>847000000</v>
      </c>
      <c r="R79" s="49">
        <v>290000000</v>
      </c>
      <c r="S79" s="49">
        <v>306000000</v>
      </c>
      <c r="T79" s="49">
        <v>227000000</v>
      </c>
      <c r="U79" s="49">
        <v>198000000</v>
      </c>
      <c r="V79" s="49">
        <v>151000000</v>
      </c>
      <c r="W79" s="50" t="s">
        <v>450</v>
      </c>
      <c r="X79" s="44">
        <f t="shared" si="4"/>
        <v>453777777.77777779</v>
      </c>
    </row>
    <row r="80" spans="1:24" ht="20.100000000000001" customHeight="1" x14ac:dyDescent="0.25">
      <c r="A80" s="36" t="s">
        <v>308</v>
      </c>
      <c r="B80" s="11" t="s">
        <v>346</v>
      </c>
      <c r="C80" s="20">
        <v>273317737046.79462</v>
      </c>
      <c r="D80" s="21">
        <v>318497936901.17712</v>
      </c>
      <c r="E80" s="21">
        <v>354460802548.70367</v>
      </c>
      <c r="F80" s="21">
        <v>330000252153.37592</v>
      </c>
      <c r="G80" s="21">
        <v>299379400264.90063</v>
      </c>
      <c r="H80" s="21">
        <v>287779921184.32025</v>
      </c>
      <c r="I80" s="21">
        <v>245670666639.04691</v>
      </c>
      <c r="J80" s="21">
        <v>239509850570.4473</v>
      </c>
      <c r="K80" s="21">
        <v>235574074998.31436</v>
      </c>
      <c r="L80" s="22">
        <v>195212006432.29456</v>
      </c>
      <c r="M80" s="23">
        <f t="shared" si="3"/>
        <v>277940264873.93756</v>
      </c>
      <c r="N80" s="48" t="s">
        <v>450</v>
      </c>
      <c r="O80" s="49" t="s">
        <v>450</v>
      </c>
      <c r="P80" s="49" t="s">
        <v>450</v>
      </c>
      <c r="Q80" s="49" t="s">
        <v>450</v>
      </c>
      <c r="R80" s="49" t="s">
        <v>450</v>
      </c>
      <c r="S80" s="49" t="s">
        <v>450</v>
      </c>
      <c r="T80" s="49" t="s">
        <v>450</v>
      </c>
      <c r="U80" s="49" t="s">
        <v>450</v>
      </c>
      <c r="V80" s="49" t="s">
        <v>450</v>
      </c>
      <c r="W80" s="50" t="s">
        <v>450</v>
      </c>
      <c r="X80" s="44" t="str">
        <f t="shared" si="4"/>
        <v/>
      </c>
    </row>
    <row r="81" spans="1:24" ht="20.100000000000001" customHeight="1" x14ac:dyDescent="0.25">
      <c r="A81" s="36" t="s">
        <v>42</v>
      </c>
      <c r="B81" s="11" t="s">
        <v>151</v>
      </c>
      <c r="C81" s="20">
        <v>1811232804.7651582</v>
      </c>
      <c r="D81" s="21">
        <v>2039990870.1816072</v>
      </c>
      <c r="E81" s="21">
        <v>2301745558.0533862</v>
      </c>
      <c r="F81" s="21">
        <v>2314737666.7951684</v>
      </c>
      <c r="G81" s="21">
        <v>2287220565.1596041</v>
      </c>
      <c r="H81" s="21">
        <v>2503747856.8459482</v>
      </c>
      <c r="I81" s="21">
        <v>2356004770.7988687</v>
      </c>
      <c r="J81" s="21">
        <v>2419043094.3211927</v>
      </c>
      <c r="K81" s="21">
        <v>2441226080.0361085</v>
      </c>
      <c r="L81" s="22" t="s">
        <v>450</v>
      </c>
      <c r="M81" s="23">
        <f t="shared" si="3"/>
        <v>2274994362.9952269</v>
      </c>
      <c r="N81" s="48" t="s">
        <v>450</v>
      </c>
      <c r="O81" s="49" t="s">
        <v>450</v>
      </c>
      <c r="P81" s="49" t="s">
        <v>450</v>
      </c>
      <c r="Q81" s="49" t="s">
        <v>450</v>
      </c>
      <c r="R81" s="49" t="s">
        <v>450</v>
      </c>
      <c r="S81" s="49" t="s">
        <v>450</v>
      </c>
      <c r="T81" s="49" t="s">
        <v>450</v>
      </c>
      <c r="U81" s="49" t="s">
        <v>450</v>
      </c>
      <c r="V81" s="49" t="s">
        <v>450</v>
      </c>
      <c r="W81" s="50" t="s">
        <v>450</v>
      </c>
      <c r="X81" s="44" t="str">
        <f t="shared" si="4"/>
        <v/>
      </c>
    </row>
    <row r="82" spans="1:24" ht="20.100000000000001" customHeight="1" x14ac:dyDescent="0.25">
      <c r="A82" s="36" t="s">
        <v>165</v>
      </c>
      <c r="B82" s="11" t="s">
        <v>240</v>
      </c>
      <c r="C82" s="20">
        <v>698518518.51851845</v>
      </c>
      <c r="D82" s="21">
        <v>758518518.51851845</v>
      </c>
      <c r="E82" s="21">
        <v>825925925.92592585</v>
      </c>
      <c r="F82" s="21">
        <v>771278111.11111093</v>
      </c>
      <c r="G82" s="21">
        <v>771015888.88888896</v>
      </c>
      <c r="H82" s="21">
        <v>778648666.66666663</v>
      </c>
      <c r="I82" s="21">
        <v>799882148.14814806</v>
      </c>
      <c r="J82" s="21">
        <v>842571333.33333325</v>
      </c>
      <c r="K82" s="21">
        <v>911803777.77777767</v>
      </c>
      <c r="L82" s="22">
        <v>978148148.14814806</v>
      </c>
      <c r="M82" s="23">
        <f t="shared" si="3"/>
        <v>813631103.70370352</v>
      </c>
      <c r="N82" s="48">
        <v>0</v>
      </c>
      <c r="O82" s="49">
        <v>0</v>
      </c>
      <c r="P82" s="49">
        <v>0</v>
      </c>
      <c r="Q82" s="49">
        <v>0</v>
      </c>
      <c r="R82" s="49" t="s">
        <v>450</v>
      </c>
      <c r="S82" s="49" t="s">
        <v>450</v>
      </c>
      <c r="T82" s="49">
        <v>0</v>
      </c>
      <c r="U82" s="49" t="s">
        <v>450</v>
      </c>
      <c r="V82" s="49" t="s">
        <v>450</v>
      </c>
      <c r="W82" s="50" t="s">
        <v>450</v>
      </c>
      <c r="X82" s="44" t="str">
        <f t="shared" si="4"/>
        <v/>
      </c>
    </row>
    <row r="83" spans="1:24" ht="20.100000000000001" customHeight="1" x14ac:dyDescent="0.25">
      <c r="A83" s="36" t="s">
        <v>82</v>
      </c>
      <c r="B83" s="11" t="s">
        <v>239</v>
      </c>
      <c r="C83" s="20">
        <v>30231249362.205692</v>
      </c>
      <c r="D83" s="21">
        <v>34113107084.943638</v>
      </c>
      <c r="E83" s="21">
        <v>39136436553.26799</v>
      </c>
      <c r="F83" s="21">
        <v>37733609938.892502</v>
      </c>
      <c r="G83" s="21">
        <v>41338008617.111862</v>
      </c>
      <c r="H83" s="21">
        <v>47654783850.638756</v>
      </c>
      <c r="I83" s="21">
        <v>50388460920.182037</v>
      </c>
      <c r="J83" s="21">
        <v>53851143340.800705</v>
      </c>
      <c r="K83" s="21">
        <v>58722323918.160423</v>
      </c>
      <c r="L83" s="22">
        <v>63794348774.625084</v>
      </c>
      <c r="M83" s="23">
        <f t="shared" si="3"/>
        <v>45696347236.08287</v>
      </c>
      <c r="N83" s="48">
        <v>276000000</v>
      </c>
      <c r="O83" s="49">
        <v>504000000</v>
      </c>
      <c r="P83" s="49">
        <v>525000000</v>
      </c>
      <c r="Q83" s="49">
        <v>206000000</v>
      </c>
      <c r="R83" s="49">
        <v>213000000</v>
      </c>
      <c r="S83" s="49">
        <v>95800000</v>
      </c>
      <c r="T83" s="49">
        <v>187000000</v>
      </c>
      <c r="U83" s="49">
        <v>477000000</v>
      </c>
      <c r="V83" s="49">
        <v>464000000</v>
      </c>
      <c r="W83" s="50" t="s">
        <v>450</v>
      </c>
      <c r="X83" s="44">
        <f t="shared" si="4"/>
        <v>327533333.33333331</v>
      </c>
    </row>
    <row r="84" spans="1:24" ht="20.100000000000001" customHeight="1" x14ac:dyDescent="0.25">
      <c r="A84" s="36" t="s">
        <v>214</v>
      </c>
      <c r="B84" s="11" t="s">
        <v>46</v>
      </c>
      <c r="C84" s="20">
        <v>2931625104.5010924</v>
      </c>
      <c r="D84" s="21">
        <v>4134173275.1243997</v>
      </c>
      <c r="E84" s="21">
        <v>4515824647.4393873</v>
      </c>
      <c r="F84" s="21">
        <v>4609923756.1848545</v>
      </c>
      <c r="G84" s="21">
        <v>4735956493.0647907</v>
      </c>
      <c r="H84" s="21">
        <v>5067360009.3919649</v>
      </c>
      <c r="I84" s="21">
        <v>5667229758.9878025</v>
      </c>
      <c r="J84" s="21">
        <v>6231725484.5594339</v>
      </c>
      <c r="K84" s="21">
        <v>6624068015.5003929</v>
      </c>
      <c r="L84" s="22">
        <v>6699203543.2904739</v>
      </c>
      <c r="M84" s="23">
        <f t="shared" si="3"/>
        <v>5121709008.8044596</v>
      </c>
      <c r="N84" s="48">
        <v>48000000</v>
      </c>
      <c r="O84" s="49">
        <v>18000000</v>
      </c>
      <c r="P84" s="49">
        <v>89200000</v>
      </c>
      <c r="Q84" s="49">
        <v>87000000</v>
      </c>
      <c r="R84" s="49">
        <v>71000000</v>
      </c>
      <c r="S84" s="49">
        <v>76400000</v>
      </c>
      <c r="T84" s="49">
        <v>250000000</v>
      </c>
      <c r="U84" s="49">
        <v>296000000</v>
      </c>
      <c r="V84" s="49">
        <v>62000000</v>
      </c>
      <c r="W84" s="50" t="s">
        <v>450</v>
      </c>
      <c r="X84" s="44">
        <f t="shared" si="4"/>
        <v>110844444.44444445</v>
      </c>
    </row>
    <row r="85" spans="1:24" ht="20.100000000000001" customHeight="1" x14ac:dyDescent="0.25">
      <c r="A85" s="36" t="s">
        <v>75</v>
      </c>
      <c r="B85" s="11" t="s">
        <v>69</v>
      </c>
      <c r="C85" s="20">
        <v>591829897.54924548</v>
      </c>
      <c r="D85" s="21">
        <v>695606313.87466419</v>
      </c>
      <c r="E85" s="21">
        <v>864107768.26658654</v>
      </c>
      <c r="F85" s="21">
        <v>825796952.68291736</v>
      </c>
      <c r="G85" s="21">
        <v>847491366.89087367</v>
      </c>
      <c r="H85" s="21">
        <v>1105497903.7984176</v>
      </c>
      <c r="I85" s="21">
        <v>995582730.59075606</v>
      </c>
      <c r="J85" s="21">
        <v>1026663832.8880252</v>
      </c>
      <c r="K85" s="21">
        <v>1109009637.6525793</v>
      </c>
      <c r="L85" s="22">
        <v>1056851007.5670027</v>
      </c>
      <c r="M85" s="23">
        <f t="shared" si="3"/>
        <v>911843741.17610705</v>
      </c>
      <c r="N85" s="48">
        <v>0</v>
      </c>
      <c r="O85" s="49">
        <v>35500000</v>
      </c>
      <c r="P85" s="49">
        <v>24700000</v>
      </c>
      <c r="Q85" s="49">
        <v>28000000</v>
      </c>
      <c r="R85" s="49">
        <v>19000000</v>
      </c>
      <c r="S85" s="49">
        <v>12800000</v>
      </c>
      <c r="T85" s="49">
        <v>7800000</v>
      </c>
      <c r="U85" s="49">
        <v>8300000</v>
      </c>
      <c r="V85" s="49">
        <v>10000000</v>
      </c>
      <c r="W85" s="50" t="s">
        <v>450</v>
      </c>
      <c r="X85" s="44">
        <f t="shared" si="4"/>
        <v>16233333.333333334</v>
      </c>
    </row>
    <row r="86" spans="1:24" ht="20.100000000000001" customHeight="1" x14ac:dyDescent="0.25">
      <c r="A86" s="36" t="s">
        <v>133</v>
      </c>
      <c r="B86" s="11" t="s">
        <v>272</v>
      </c>
      <c r="C86" s="20">
        <v>1458446872.269758</v>
      </c>
      <c r="D86" s="21">
        <v>1740334781.837312</v>
      </c>
      <c r="E86" s="21">
        <v>1922598121.2306628</v>
      </c>
      <c r="F86" s="21">
        <v>2025565089.4827168</v>
      </c>
      <c r="G86" s="21">
        <v>2259288396.2446685</v>
      </c>
      <c r="H86" s="21">
        <v>2576602497.3347874</v>
      </c>
      <c r="I86" s="21">
        <v>2851154075.9538512</v>
      </c>
      <c r="J86" s="21">
        <v>2990006533.7774873</v>
      </c>
      <c r="K86" s="21">
        <v>3077086275.9458504</v>
      </c>
      <c r="L86" s="22">
        <v>3166029055.6900725</v>
      </c>
      <c r="M86" s="23">
        <f t="shared" si="3"/>
        <v>2406711169.9767165</v>
      </c>
      <c r="N86" s="48">
        <v>0</v>
      </c>
      <c r="O86" s="49">
        <v>26000000</v>
      </c>
      <c r="P86" s="49">
        <v>0</v>
      </c>
      <c r="Q86" s="49">
        <v>0</v>
      </c>
      <c r="R86" s="49">
        <v>0</v>
      </c>
      <c r="S86" s="49">
        <v>0</v>
      </c>
      <c r="T86" s="49">
        <v>0</v>
      </c>
      <c r="U86" s="49">
        <v>0</v>
      </c>
      <c r="V86" s="49">
        <v>0</v>
      </c>
      <c r="W86" s="50" t="s">
        <v>450</v>
      </c>
      <c r="X86" s="44">
        <f t="shared" si="4"/>
        <v>2888888.888888889</v>
      </c>
    </row>
    <row r="87" spans="1:24" ht="20.100000000000001" customHeight="1" x14ac:dyDescent="0.25">
      <c r="A87" s="36" t="s">
        <v>198</v>
      </c>
      <c r="B87" s="11" t="s">
        <v>20</v>
      </c>
      <c r="C87" s="20">
        <v>4757289751.6442051</v>
      </c>
      <c r="D87" s="21">
        <v>5885325589.9764175</v>
      </c>
      <c r="E87" s="21">
        <v>6548530572.3529139</v>
      </c>
      <c r="F87" s="21">
        <v>6584649419.2834768</v>
      </c>
      <c r="G87" s="21">
        <v>6622541528.5688763</v>
      </c>
      <c r="H87" s="21">
        <v>7516834160.2527666</v>
      </c>
      <c r="I87" s="21">
        <v>7890216507.689127</v>
      </c>
      <c r="J87" s="21">
        <v>8452718010.077611</v>
      </c>
      <c r="K87" s="21">
        <v>8776370457.0206928</v>
      </c>
      <c r="L87" s="22">
        <v>8877465911.267355</v>
      </c>
      <c r="M87" s="23">
        <f t="shared" si="3"/>
        <v>7191194190.813344</v>
      </c>
      <c r="N87" s="48">
        <v>130000000</v>
      </c>
      <c r="O87" s="49">
        <v>176000000</v>
      </c>
      <c r="P87" s="49">
        <v>0</v>
      </c>
      <c r="Q87" s="49">
        <v>0</v>
      </c>
      <c r="R87" s="49" t="s">
        <v>450</v>
      </c>
      <c r="S87" s="49">
        <v>0</v>
      </c>
      <c r="T87" s="49">
        <v>0</v>
      </c>
      <c r="U87" s="49" t="s">
        <v>450</v>
      </c>
      <c r="V87" s="49" t="s">
        <v>450</v>
      </c>
      <c r="W87" s="50" t="s">
        <v>450</v>
      </c>
      <c r="X87" s="44">
        <f t="shared" si="4"/>
        <v>51000000</v>
      </c>
    </row>
    <row r="88" spans="1:24" ht="20.100000000000001" customHeight="1" x14ac:dyDescent="0.25">
      <c r="A88" s="36" t="s">
        <v>262</v>
      </c>
      <c r="B88" s="11" t="s">
        <v>3</v>
      </c>
      <c r="C88" s="20">
        <v>10841742347.796839</v>
      </c>
      <c r="D88" s="21">
        <v>12275501784.297134</v>
      </c>
      <c r="E88" s="21">
        <v>13789715132.50201</v>
      </c>
      <c r="F88" s="21">
        <v>14587496229.18111</v>
      </c>
      <c r="G88" s="21">
        <v>15839344591.984165</v>
      </c>
      <c r="H88" s="21">
        <v>17710315005.999863</v>
      </c>
      <c r="I88" s="21">
        <v>18528601901.323956</v>
      </c>
      <c r="J88" s="21">
        <v>18496438641.476814</v>
      </c>
      <c r="K88" s="21">
        <v>19380958759.049671</v>
      </c>
      <c r="L88" s="22">
        <v>20152043003.442547</v>
      </c>
      <c r="M88" s="23">
        <f t="shared" si="3"/>
        <v>16160215739.70541</v>
      </c>
      <c r="N88" s="48">
        <v>89200000</v>
      </c>
      <c r="O88" s="49">
        <v>231000000</v>
      </c>
      <c r="P88" s="49">
        <v>334000000</v>
      </c>
      <c r="Q88" s="49">
        <v>277000000</v>
      </c>
      <c r="R88" s="49">
        <v>70500000</v>
      </c>
      <c r="S88" s="49">
        <v>207000000</v>
      </c>
      <c r="T88" s="49">
        <v>12400000</v>
      </c>
      <c r="U88" s="49">
        <v>208000000</v>
      </c>
      <c r="V88" s="49">
        <v>214000000</v>
      </c>
      <c r="W88" s="50" t="s">
        <v>450</v>
      </c>
      <c r="X88" s="44">
        <f t="shared" si="4"/>
        <v>182566666.66666666</v>
      </c>
    </row>
    <row r="89" spans="1:24" ht="20.100000000000001" customHeight="1" x14ac:dyDescent="0.25">
      <c r="A89" s="36" t="s">
        <v>305</v>
      </c>
      <c r="B89" s="11" t="s">
        <v>192</v>
      </c>
      <c r="C89" s="20">
        <v>193536265094.36389</v>
      </c>
      <c r="D89" s="21">
        <v>211597405593.86777</v>
      </c>
      <c r="E89" s="21">
        <v>219279678430.16385</v>
      </c>
      <c r="F89" s="21">
        <v>214046415026.18747</v>
      </c>
      <c r="G89" s="21">
        <v>228637697575.03992</v>
      </c>
      <c r="H89" s="21">
        <v>248513617677.28674</v>
      </c>
      <c r="I89" s="21">
        <v>262629441493.47635</v>
      </c>
      <c r="J89" s="21">
        <v>275742650850.9541</v>
      </c>
      <c r="K89" s="21">
        <v>291229801008.49872</v>
      </c>
      <c r="L89" s="22">
        <v>309928790732.47504</v>
      </c>
      <c r="M89" s="23">
        <f t="shared" si="3"/>
        <v>245514176348.23138</v>
      </c>
      <c r="N89" s="48" t="s">
        <v>450</v>
      </c>
      <c r="O89" s="49" t="s">
        <v>450</v>
      </c>
      <c r="P89" s="49" t="s">
        <v>450</v>
      </c>
      <c r="Q89" s="49" t="s">
        <v>450</v>
      </c>
      <c r="R89" s="49" t="s">
        <v>450</v>
      </c>
      <c r="S89" s="49" t="s">
        <v>450</v>
      </c>
      <c r="T89" s="49" t="s">
        <v>450</v>
      </c>
      <c r="U89" s="49" t="s">
        <v>450</v>
      </c>
      <c r="V89" s="49" t="s">
        <v>450</v>
      </c>
      <c r="W89" s="50" t="s">
        <v>450</v>
      </c>
      <c r="X89" s="44" t="str">
        <f t="shared" si="4"/>
        <v/>
      </c>
    </row>
    <row r="90" spans="1:24" ht="20.100000000000001" customHeight="1" x14ac:dyDescent="0.25">
      <c r="A90" s="36" t="s">
        <v>399</v>
      </c>
      <c r="B90" s="11" t="s">
        <v>200</v>
      </c>
      <c r="C90" s="20">
        <v>114733732591.85321</v>
      </c>
      <c r="D90" s="21">
        <v>139079807957.26959</v>
      </c>
      <c r="E90" s="21">
        <v>157094861350.05255</v>
      </c>
      <c r="F90" s="21">
        <v>129774040645.10677</v>
      </c>
      <c r="G90" s="21">
        <v>130093753005.67471</v>
      </c>
      <c r="H90" s="21">
        <v>139930994006.61511</v>
      </c>
      <c r="I90" s="21">
        <v>127176184359.09282</v>
      </c>
      <c r="J90" s="21">
        <v>134401774737.92441</v>
      </c>
      <c r="K90" s="21">
        <v>138346650088.97186</v>
      </c>
      <c r="L90" s="22">
        <v>120687138088.12079</v>
      </c>
      <c r="M90" s="23">
        <f t="shared" si="3"/>
        <v>133131893683.06819</v>
      </c>
      <c r="N90" s="48" t="s">
        <v>450</v>
      </c>
      <c r="O90" s="49" t="s">
        <v>450</v>
      </c>
      <c r="P90" s="49" t="s">
        <v>450</v>
      </c>
      <c r="Q90" s="49" t="s">
        <v>450</v>
      </c>
      <c r="R90" s="49" t="s">
        <v>450</v>
      </c>
      <c r="S90" s="49" t="s">
        <v>450</v>
      </c>
      <c r="T90" s="49" t="s">
        <v>450</v>
      </c>
      <c r="U90" s="49" t="s">
        <v>450</v>
      </c>
      <c r="V90" s="49" t="s">
        <v>450</v>
      </c>
      <c r="W90" s="50" t="s">
        <v>450</v>
      </c>
      <c r="X90" s="44" t="str">
        <f t="shared" si="4"/>
        <v/>
      </c>
    </row>
    <row r="91" spans="1:24" ht="20.100000000000001" customHeight="1" x14ac:dyDescent="0.25">
      <c r="A91" s="36" t="s">
        <v>55</v>
      </c>
      <c r="B91" s="11" t="s">
        <v>373</v>
      </c>
      <c r="C91" s="20">
        <v>17041293815.901964</v>
      </c>
      <c r="D91" s="21">
        <v>21293841230.192802</v>
      </c>
      <c r="E91" s="21">
        <v>17530651669.909115</v>
      </c>
      <c r="F91" s="21">
        <v>12855269883.79015</v>
      </c>
      <c r="G91" s="21">
        <v>13236887873.051607</v>
      </c>
      <c r="H91" s="21">
        <v>14665358676.716629</v>
      </c>
      <c r="I91" s="21">
        <v>14194519025.264088</v>
      </c>
      <c r="J91" s="21">
        <v>15376604281.450382</v>
      </c>
      <c r="K91" s="21">
        <v>17036097481.806551</v>
      </c>
      <c r="L91" s="22">
        <v>16598494830.914186</v>
      </c>
      <c r="M91" s="23">
        <f t="shared" si="3"/>
        <v>15982901876.899746</v>
      </c>
      <c r="N91" s="48" t="s">
        <v>450</v>
      </c>
      <c r="O91" s="49" t="s">
        <v>450</v>
      </c>
      <c r="P91" s="49" t="s">
        <v>450</v>
      </c>
      <c r="Q91" s="49" t="s">
        <v>450</v>
      </c>
      <c r="R91" s="49" t="s">
        <v>450</v>
      </c>
      <c r="S91" s="49" t="s">
        <v>450</v>
      </c>
      <c r="T91" s="49" t="s">
        <v>450</v>
      </c>
      <c r="U91" s="49" t="s">
        <v>450</v>
      </c>
      <c r="V91" s="49" t="s">
        <v>450</v>
      </c>
      <c r="W91" s="50" t="s">
        <v>450</v>
      </c>
      <c r="X91" s="44" t="str">
        <f t="shared" si="4"/>
        <v/>
      </c>
    </row>
    <row r="92" spans="1:24" ht="20.100000000000001" customHeight="1" x14ac:dyDescent="0.25">
      <c r="A92" s="36" t="s">
        <v>409</v>
      </c>
      <c r="B92" s="11" t="s">
        <v>155</v>
      </c>
      <c r="C92" s="20">
        <v>949116769619.21582</v>
      </c>
      <c r="D92" s="21">
        <v>1238699170079.01</v>
      </c>
      <c r="E92" s="21">
        <v>1224097069459.6638</v>
      </c>
      <c r="F92" s="21">
        <v>1365371474048.1877</v>
      </c>
      <c r="G92" s="21">
        <v>1708458876829.916</v>
      </c>
      <c r="H92" s="21">
        <v>1815865716201.582</v>
      </c>
      <c r="I92" s="21">
        <v>1824960308640.7075</v>
      </c>
      <c r="J92" s="21">
        <v>1863208343557.8057</v>
      </c>
      <c r="K92" s="21">
        <v>2042438591343.9836</v>
      </c>
      <c r="L92" s="22">
        <v>2073542978208.7725</v>
      </c>
      <c r="M92" s="23">
        <f t="shared" si="3"/>
        <v>1610575929798.8848</v>
      </c>
      <c r="N92" s="48">
        <v>6820000000</v>
      </c>
      <c r="O92" s="49">
        <v>8170000000</v>
      </c>
      <c r="P92" s="49">
        <v>9930000000</v>
      </c>
      <c r="Q92" s="49">
        <v>7830000000</v>
      </c>
      <c r="R92" s="49">
        <v>20300000000</v>
      </c>
      <c r="S92" s="49">
        <v>4240000000</v>
      </c>
      <c r="T92" s="49">
        <v>3820000000</v>
      </c>
      <c r="U92" s="49">
        <v>7360000000</v>
      </c>
      <c r="V92" s="49">
        <v>3620000000</v>
      </c>
      <c r="W92" s="50" t="s">
        <v>450</v>
      </c>
      <c r="X92" s="44">
        <f t="shared" si="4"/>
        <v>8010000000</v>
      </c>
    </row>
    <row r="93" spans="1:24" ht="20.100000000000001" customHeight="1" x14ac:dyDescent="0.25">
      <c r="A93" s="36" t="s">
        <v>231</v>
      </c>
      <c r="B93" s="11" t="s">
        <v>337</v>
      </c>
      <c r="C93" s="20">
        <v>364570515631.49194</v>
      </c>
      <c r="D93" s="21">
        <v>432216737774.8606</v>
      </c>
      <c r="E93" s="21">
        <v>510228634992.25824</v>
      </c>
      <c r="F93" s="21">
        <v>539580085612.40143</v>
      </c>
      <c r="G93" s="21">
        <v>755094157594.52661</v>
      </c>
      <c r="H93" s="21">
        <v>892969104529.57434</v>
      </c>
      <c r="I93" s="21">
        <v>917869913364.91638</v>
      </c>
      <c r="J93" s="21">
        <v>912524136718.01917</v>
      </c>
      <c r="K93" s="21">
        <v>890487074595.96619</v>
      </c>
      <c r="L93" s="22">
        <v>861933968740.33203</v>
      </c>
      <c r="M93" s="23">
        <f t="shared" si="3"/>
        <v>707747432955.43469</v>
      </c>
      <c r="N93" s="48">
        <v>1480000000</v>
      </c>
      <c r="O93" s="49">
        <v>3520000000</v>
      </c>
      <c r="P93" s="49">
        <v>2880000000</v>
      </c>
      <c r="Q93" s="49">
        <v>2980000000</v>
      </c>
      <c r="R93" s="49">
        <v>1850000000</v>
      </c>
      <c r="S93" s="49">
        <v>2100000000</v>
      </c>
      <c r="T93" s="49">
        <v>2660000000</v>
      </c>
      <c r="U93" s="49">
        <v>2310000000</v>
      </c>
      <c r="V93" s="49">
        <v>2050000000</v>
      </c>
      <c r="W93" s="50" t="s">
        <v>450</v>
      </c>
      <c r="X93" s="44">
        <f t="shared" si="4"/>
        <v>2425555555.5555553</v>
      </c>
    </row>
    <row r="94" spans="1:24" ht="20.100000000000001" customHeight="1" x14ac:dyDescent="0.25">
      <c r="A94" s="36" t="s">
        <v>209</v>
      </c>
      <c r="B94" s="11" t="s">
        <v>59</v>
      </c>
      <c r="C94" s="20">
        <v>258645743978.38635</v>
      </c>
      <c r="D94" s="21">
        <v>337474485087.27112</v>
      </c>
      <c r="E94" s="21">
        <v>397189565318.89502</v>
      </c>
      <c r="F94" s="21">
        <v>398978104575.33112</v>
      </c>
      <c r="G94" s="21">
        <v>467790215915.47601</v>
      </c>
      <c r="H94" s="21">
        <v>592037800186.86536</v>
      </c>
      <c r="I94" s="21">
        <v>587209369682.67017</v>
      </c>
      <c r="J94" s="21">
        <v>511620875086.77966</v>
      </c>
      <c r="K94" s="21">
        <v>425326068422.88123</v>
      </c>
      <c r="L94" s="22" t="s">
        <v>450</v>
      </c>
      <c r="M94" s="23">
        <f t="shared" si="3"/>
        <v>441808025361.61743</v>
      </c>
      <c r="N94" s="48">
        <v>0</v>
      </c>
      <c r="O94" s="49">
        <v>221000000</v>
      </c>
      <c r="P94" s="49">
        <v>802000000</v>
      </c>
      <c r="Q94" s="49">
        <v>483000000</v>
      </c>
      <c r="R94" s="49">
        <v>486000000</v>
      </c>
      <c r="S94" s="49">
        <v>514000000</v>
      </c>
      <c r="T94" s="49">
        <v>242000000</v>
      </c>
      <c r="U94" s="49">
        <v>354000000</v>
      </c>
      <c r="V94" s="49">
        <v>287000000</v>
      </c>
      <c r="W94" s="50" t="s">
        <v>450</v>
      </c>
      <c r="X94" s="44">
        <f t="shared" si="4"/>
        <v>376555555.55555558</v>
      </c>
    </row>
    <row r="95" spans="1:24" ht="20.100000000000001" customHeight="1" x14ac:dyDescent="0.25">
      <c r="A95" s="36" t="s">
        <v>129</v>
      </c>
      <c r="B95" s="11" t="s">
        <v>359</v>
      </c>
      <c r="C95" s="20">
        <v>65140293687.539459</v>
      </c>
      <c r="D95" s="21">
        <v>88840050497.095734</v>
      </c>
      <c r="E95" s="21">
        <v>131613661510.47458</v>
      </c>
      <c r="F95" s="21">
        <v>111660855042.73506</v>
      </c>
      <c r="G95" s="21">
        <v>138516722649.57266</v>
      </c>
      <c r="H95" s="21">
        <v>185749664444.44446</v>
      </c>
      <c r="I95" s="21">
        <v>218000986222.63867</v>
      </c>
      <c r="J95" s="21">
        <v>232497236277.87308</v>
      </c>
      <c r="K95" s="21">
        <v>223508094682.67581</v>
      </c>
      <c r="L95" s="22">
        <v>168606686710.64212</v>
      </c>
      <c r="M95" s="23">
        <f t="shared" si="3"/>
        <v>156413425172.56915</v>
      </c>
      <c r="N95" s="48">
        <v>90000000</v>
      </c>
      <c r="O95" s="49">
        <v>3700000000</v>
      </c>
      <c r="P95" s="49">
        <v>284000000</v>
      </c>
      <c r="Q95" s="49">
        <v>447000000</v>
      </c>
      <c r="R95" s="49">
        <v>456000000</v>
      </c>
      <c r="S95" s="49">
        <v>386000000</v>
      </c>
      <c r="T95" s="49">
        <v>377000000</v>
      </c>
      <c r="U95" s="49">
        <v>661000000</v>
      </c>
      <c r="V95" s="49">
        <v>751000000</v>
      </c>
      <c r="W95" s="50">
        <v>459000000</v>
      </c>
      <c r="X95" s="44">
        <f t="shared" si="4"/>
        <v>761100000</v>
      </c>
    </row>
    <row r="96" spans="1:24" ht="20.100000000000001" customHeight="1" x14ac:dyDescent="0.25">
      <c r="A96" s="36" t="s">
        <v>143</v>
      </c>
      <c r="B96" s="11" t="s">
        <v>295</v>
      </c>
      <c r="C96" s="20">
        <v>231995095847.44699</v>
      </c>
      <c r="D96" s="21">
        <v>269714892827.81274</v>
      </c>
      <c r="E96" s="21">
        <v>274713996338.06943</v>
      </c>
      <c r="F96" s="21">
        <v>235387174076.13226</v>
      </c>
      <c r="G96" s="21">
        <v>220076114437.08609</v>
      </c>
      <c r="H96" s="21">
        <v>241784795802.05725</v>
      </c>
      <c r="I96" s="21">
        <v>224652132155.01166</v>
      </c>
      <c r="J96" s="21">
        <v>238259956626.79105</v>
      </c>
      <c r="K96" s="21">
        <v>250813607686.10849</v>
      </c>
      <c r="L96" s="22">
        <v>238020405899.96674</v>
      </c>
      <c r="M96" s="23">
        <f t="shared" si="3"/>
        <v>242541817169.64828</v>
      </c>
      <c r="N96" s="48" t="s">
        <v>450</v>
      </c>
      <c r="O96" s="49" t="s">
        <v>450</v>
      </c>
      <c r="P96" s="49" t="s">
        <v>450</v>
      </c>
      <c r="Q96" s="49" t="s">
        <v>450</v>
      </c>
      <c r="R96" s="49" t="s">
        <v>450</v>
      </c>
      <c r="S96" s="49" t="s">
        <v>450</v>
      </c>
      <c r="T96" s="49" t="s">
        <v>450</v>
      </c>
      <c r="U96" s="49" t="s">
        <v>450</v>
      </c>
      <c r="V96" s="49" t="s">
        <v>450</v>
      </c>
      <c r="W96" s="50" t="s">
        <v>450</v>
      </c>
      <c r="X96" s="44" t="str">
        <f t="shared" si="4"/>
        <v/>
      </c>
    </row>
    <row r="97" spans="1:24" ht="20.100000000000001" customHeight="1" x14ac:dyDescent="0.25">
      <c r="A97" s="36" t="s">
        <v>276</v>
      </c>
      <c r="B97" s="11" t="s">
        <v>419</v>
      </c>
      <c r="C97" s="20">
        <v>3344402193.2460756</v>
      </c>
      <c r="D97" s="21">
        <v>5686310748.5751791</v>
      </c>
      <c r="E97" s="21">
        <v>5827830311.1636066</v>
      </c>
      <c r="F97" s="21">
        <v>5047757847.8531065</v>
      </c>
      <c r="G97" s="21">
        <v>5420291954.7188911</v>
      </c>
      <c r="H97" s="21">
        <v>6066057183.2447329</v>
      </c>
      <c r="I97" s="21">
        <v>6432879504.4909353</v>
      </c>
      <c r="J97" s="21">
        <v>6754330154.7600431</v>
      </c>
      <c r="K97" s="21" t="s">
        <v>450</v>
      </c>
      <c r="L97" s="22" t="s">
        <v>450</v>
      </c>
      <c r="M97" s="23">
        <f t="shared" si="3"/>
        <v>5572482487.2565708</v>
      </c>
      <c r="N97" s="48" t="s">
        <v>450</v>
      </c>
      <c r="O97" s="49" t="s">
        <v>450</v>
      </c>
      <c r="P97" s="49" t="s">
        <v>450</v>
      </c>
      <c r="Q97" s="49" t="s">
        <v>450</v>
      </c>
      <c r="R97" s="49" t="s">
        <v>450</v>
      </c>
      <c r="S97" s="49" t="s">
        <v>450</v>
      </c>
      <c r="T97" s="49" t="s">
        <v>450</v>
      </c>
      <c r="U97" s="49" t="s">
        <v>450</v>
      </c>
      <c r="V97" s="49" t="s">
        <v>450</v>
      </c>
      <c r="W97" s="50" t="s">
        <v>450</v>
      </c>
      <c r="X97" s="44" t="str">
        <f t="shared" si="4"/>
        <v/>
      </c>
    </row>
    <row r="98" spans="1:24" ht="20.100000000000001" customHeight="1" x14ac:dyDescent="0.25">
      <c r="A98" s="36" t="s">
        <v>153</v>
      </c>
      <c r="B98" s="11" t="s">
        <v>350</v>
      </c>
      <c r="C98" s="20">
        <v>154511423313.43417</v>
      </c>
      <c r="D98" s="21">
        <v>179564275455.80679</v>
      </c>
      <c r="E98" s="21">
        <v>216760312151.61649</v>
      </c>
      <c r="F98" s="21">
        <v>208068814688.60461</v>
      </c>
      <c r="G98" s="21">
        <v>234321743781.75983</v>
      </c>
      <c r="H98" s="21">
        <v>261764344205.02499</v>
      </c>
      <c r="I98" s="21">
        <v>259613579190.3317</v>
      </c>
      <c r="J98" s="21">
        <v>292408330563.86395</v>
      </c>
      <c r="K98" s="21">
        <v>305674837195.00262</v>
      </c>
      <c r="L98" s="22">
        <v>296075434804.98096</v>
      </c>
      <c r="M98" s="23">
        <f t="shared" si="3"/>
        <v>240876309535.04263</v>
      </c>
      <c r="N98" s="48" t="s">
        <v>450</v>
      </c>
      <c r="O98" s="49" t="s">
        <v>450</v>
      </c>
      <c r="P98" s="49" t="s">
        <v>450</v>
      </c>
      <c r="Q98" s="49" t="s">
        <v>450</v>
      </c>
      <c r="R98" s="49" t="s">
        <v>450</v>
      </c>
      <c r="S98" s="49" t="s">
        <v>450</v>
      </c>
      <c r="T98" s="49" t="s">
        <v>450</v>
      </c>
      <c r="U98" s="49" t="s">
        <v>450</v>
      </c>
      <c r="V98" s="49" t="s">
        <v>450</v>
      </c>
      <c r="W98" s="50" t="s">
        <v>450</v>
      </c>
      <c r="X98" s="44" t="str">
        <f t="shared" si="4"/>
        <v/>
      </c>
    </row>
    <row r="99" spans="1:24" ht="20.100000000000001" customHeight="1" x14ac:dyDescent="0.25">
      <c r="A99" s="36" t="s">
        <v>364</v>
      </c>
      <c r="B99" s="11" t="s">
        <v>264</v>
      </c>
      <c r="C99" s="20">
        <v>1942633841801.5305</v>
      </c>
      <c r="D99" s="21">
        <v>2203053327128.3877</v>
      </c>
      <c r="E99" s="21">
        <v>2390729210487.769</v>
      </c>
      <c r="F99" s="21">
        <v>2185160158794.1094</v>
      </c>
      <c r="G99" s="21">
        <v>2125184794172.1853</v>
      </c>
      <c r="H99" s="21">
        <v>2276150874756.7417</v>
      </c>
      <c r="I99" s="21">
        <v>2072823111961.1003</v>
      </c>
      <c r="J99" s="21">
        <v>2130330362918.3735</v>
      </c>
      <c r="K99" s="21">
        <v>2138540909211.1199</v>
      </c>
      <c r="L99" s="22">
        <v>1814762858045.9133</v>
      </c>
      <c r="M99" s="23">
        <f t="shared" si="3"/>
        <v>2127936944927.7231</v>
      </c>
      <c r="N99" s="48" t="s">
        <v>450</v>
      </c>
      <c r="O99" s="49" t="s">
        <v>450</v>
      </c>
      <c r="P99" s="49" t="s">
        <v>450</v>
      </c>
      <c r="Q99" s="49" t="s">
        <v>450</v>
      </c>
      <c r="R99" s="49" t="s">
        <v>450</v>
      </c>
      <c r="S99" s="49" t="s">
        <v>450</v>
      </c>
      <c r="T99" s="49" t="s">
        <v>450</v>
      </c>
      <c r="U99" s="49" t="s">
        <v>450</v>
      </c>
      <c r="V99" s="49" t="s">
        <v>450</v>
      </c>
      <c r="W99" s="50" t="s">
        <v>450</v>
      </c>
      <c r="X99" s="44" t="str">
        <f t="shared" si="4"/>
        <v/>
      </c>
    </row>
    <row r="100" spans="1:24" ht="20.100000000000001" customHeight="1" x14ac:dyDescent="0.25">
      <c r="A100" s="36" t="s">
        <v>294</v>
      </c>
      <c r="B100" s="11" t="s">
        <v>315</v>
      </c>
      <c r="C100" s="20">
        <v>11905525197.328476</v>
      </c>
      <c r="D100" s="21">
        <v>12824094989.863884</v>
      </c>
      <c r="E100" s="21">
        <v>13678551837.63028</v>
      </c>
      <c r="F100" s="21">
        <v>12037473160.809132</v>
      </c>
      <c r="G100" s="21">
        <v>13190512703.135729</v>
      </c>
      <c r="H100" s="21">
        <v>14396816914.498142</v>
      </c>
      <c r="I100" s="21">
        <v>14746420946.173731</v>
      </c>
      <c r="J100" s="21">
        <v>14262303586.054024</v>
      </c>
      <c r="K100" s="21">
        <v>13927110141.570028</v>
      </c>
      <c r="L100" s="22">
        <v>14005654598.959759</v>
      </c>
      <c r="M100" s="23">
        <f t="shared" si="3"/>
        <v>13497446407.60232</v>
      </c>
      <c r="N100" s="48">
        <v>102000000</v>
      </c>
      <c r="O100" s="49">
        <v>4300000</v>
      </c>
      <c r="P100" s="49">
        <v>7500000</v>
      </c>
      <c r="Q100" s="49">
        <v>5400000</v>
      </c>
      <c r="R100" s="49">
        <v>38300000</v>
      </c>
      <c r="S100" s="49" t="s">
        <v>450</v>
      </c>
      <c r="T100" s="49">
        <v>15300000</v>
      </c>
      <c r="U100" s="49" t="s">
        <v>450</v>
      </c>
      <c r="V100" s="49" t="s">
        <v>450</v>
      </c>
      <c r="W100" s="50" t="s">
        <v>450</v>
      </c>
      <c r="X100" s="44">
        <f t="shared" si="4"/>
        <v>28800000</v>
      </c>
    </row>
    <row r="101" spans="1:24" ht="20.100000000000001" customHeight="1" x14ac:dyDescent="0.25">
      <c r="A101" s="36" t="s">
        <v>170</v>
      </c>
      <c r="B101" s="11" t="s">
        <v>19</v>
      </c>
      <c r="C101" s="20">
        <v>4356750212598.0122</v>
      </c>
      <c r="D101" s="21">
        <v>4356347794333.0771</v>
      </c>
      <c r="E101" s="21">
        <v>4849184641953.5703</v>
      </c>
      <c r="F101" s="21">
        <v>5035141567658.8994</v>
      </c>
      <c r="G101" s="21">
        <v>5498717815809.7695</v>
      </c>
      <c r="H101" s="21">
        <v>5908989186412.2197</v>
      </c>
      <c r="I101" s="21">
        <v>5957250118648.7529</v>
      </c>
      <c r="J101" s="21">
        <v>4908862837290.4727</v>
      </c>
      <c r="K101" s="21">
        <v>4596156556721.9004</v>
      </c>
      <c r="L101" s="22">
        <v>4123257609614.7368</v>
      </c>
      <c r="M101" s="23">
        <f t="shared" si="3"/>
        <v>4959065834104.1396</v>
      </c>
      <c r="N101" s="48" t="s">
        <v>450</v>
      </c>
      <c r="O101" s="49" t="s">
        <v>450</v>
      </c>
      <c r="P101" s="49" t="s">
        <v>450</v>
      </c>
      <c r="Q101" s="49" t="s">
        <v>450</v>
      </c>
      <c r="R101" s="49" t="s">
        <v>450</v>
      </c>
      <c r="S101" s="49" t="s">
        <v>450</v>
      </c>
      <c r="T101" s="49" t="s">
        <v>450</v>
      </c>
      <c r="U101" s="49" t="s">
        <v>450</v>
      </c>
      <c r="V101" s="49" t="s">
        <v>450</v>
      </c>
      <c r="W101" s="50" t="s">
        <v>450</v>
      </c>
      <c r="X101" s="44" t="str">
        <f t="shared" si="4"/>
        <v/>
      </c>
    </row>
    <row r="102" spans="1:24" ht="20.100000000000001" customHeight="1" x14ac:dyDescent="0.25">
      <c r="A102" s="36" t="s">
        <v>389</v>
      </c>
      <c r="B102" s="11" t="s">
        <v>302</v>
      </c>
      <c r="C102" s="20">
        <v>15056936953.455572</v>
      </c>
      <c r="D102" s="21">
        <v>17110609732.016926</v>
      </c>
      <c r="E102" s="21">
        <v>21971835282.513737</v>
      </c>
      <c r="F102" s="21">
        <v>23818322957.746483</v>
      </c>
      <c r="G102" s="21">
        <v>26425379436.61972</v>
      </c>
      <c r="H102" s="21">
        <v>28840263380.281693</v>
      </c>
      <c r="I102" s="21">
        <v>30937277605.633804</v>
      </c>
      <c r="J102" s="21">
        <v>33593843661.971832</v>
      </c>
      <c r="K102" s="21">
        <v>35826925774.647896</v>
      </c>
      <c r="L102" s="22">
        <v>37517410299.273949</v>
      </c>
      <c r="M102" s="23">
        <f t="shared" si="3"/>
        <v>27109880508.416161</v>
      </c>
      <c r="N102" s="48">
        <v>364000000</v>
      </c>
      <c r="O102" s="49">
        <v>30700000</v>
      </c>
      <c r="P102" s="49">
        <v>90300000</v>
      </c>
      <c r="Q102" s="49">
        <v>164000000</v>
      </c>
      <c r="R102" s="49">
        <v>301000000</v>
      </c>
      <c r="S102" s="49">
        <v>295000000</v>
      </c>
      <c r="T102" s="49">
        <v>127000000</v>
      </c>
      <c r="U102" s="49">
        <v>107000000</v>
      </c>
      <c r="V102" s="49">
        <v>329000000</v>
      </c>
      <c r="W102" s="50">
        <v>650000000</v>
      </c>
      <c r="X102" s="44">
        <f t="shared" si="4"/>
        <v>245800000</v>
      </c>
    </row>
    <row r="103" spans="1:24" ht="20.100000000000001" customHeight="1" x14ac:dyDescent="0.25">
      <c r="A103" s="36" t="s">
        <v>401</v>
      </c>
      <c r="B103" s="11" t="s">
        <v>1</v>
      </c>
      <c r="C103" s="20">
        <v>81003884545.409851</v>
      </c>
      <c r="D103" s="21">
        <v>104849886825.58414</v>
      </c>
      <c r="E103" s="21">
        <v>133441612246.79797</v>
      </c>
      <c r="F103" s="21">
        <v>115308661142.92726</v>
      </c>
      <c r="G103" s="21">
        <v>148047348240.64334</v>
      </c>
      <c r="H103" s="21">
        <v>200379345222.50595</v>
      </c>
      <c r="I103" s="21">
        <v>215902443457.12128</v>
      </c>
      <c r="J103" s="21">
        <v>243775211464.99161</v>
      </c>
      <c r="K103" s="21">
        <v>227437054841.26776</v>
      </c>
      <c r="L103" s="22">
        <v>184360630555.50418</v>
      </c>
      <c r="M103" s="23">
        <f t="shared" si="3"/>
        <v>165450607854.27533</v>
      </c>
      <c r="N103" s="48">
        <v>635000000</v>
      </c>
      <c r="O103" s="49">
        <v>876000000</v>
      </c>
      <c r="P103" s="49">
        <v>1060000000</v>
      </c>
      <c r="Q103" s="49">
        <v>596000000</v>
      </c>
      <c r="R103" s="49">
        <v>596000000</v>
      </c>
      <c r="S103" s="49">
        <v>953000000</v>
      </c>
      <c r="T103" s="49">
        <v>898000000</v>
      </c>
      <c r="U103" s="49">
        <v>561000000</v>
      </c>
      <c r="V103" s="49">
        <v>615000000</v>
      </c>
      <c r="W103" s="50" t="s">
        <v>450</v>
      </c>
      <c r="X103" s="44">
        <f t="shared" si="4"/>
        <v>754444444.44444442</v>
      </c>
    </row>
    <row r="104" spans="1:24" ht="20.100000000000001" customHeight="1" x14ac:dyDescent="0.25">
      <c r="A104" s="36" t="s">
        <v>230</v>
      </c>
      <c r="B104" s="11" t="s">
        <v>100</v>
      </c>
      <c r="C104" s="20">
        <v>25825524820.806427</v>
      </c>
      <c r="D104" s="21">
        <v>31958195182.240604</v>
      </c>
      <c r="E104" s="21">
        <v>35895153327.849686</v>
      </c>
      <c r="F104" s="21">
        <v>37021512048.815796</v>
      </c>
      <c r="G104" s="21">
        <v>39999659233.755547</v>
      </c>
      <c r="H104" s="21">
        <v>41953433591.410057</v>
      </c>
      <c r="I104" s="21">
        <v>50410164013.55265</v>
      </c>
      <c r="J104" s="21">
        <v>55100780396.387024</v>
      </c>
      <c r="K104" s="21">
        <v>61395415492.332993</v>
      </c>
      <c r="L104" s="22">
        <v>63398041540.367004</v>
      </c>
      <c r="M104" s="23">
        <f t="shared" si="3"/>
        <v>44295787964.751778</v>
      </c>
      <c r="N104" s="48">
        <v>619000000</v>
      </c>
      <c r="O104" s="49">
        <v>877000000</v>
      </c>
      <c r="P104" s="49">
        <v>1200000000</v>
      </c>
      <c r="Q104" s="49">
        <v>278000000</v>
      </c>
      <c r="R104" s="49">
        <v>492000000</v>
      </c>
      <c r="S104" s="49">
        <v>519000000</v>
      </c>
      <c r="T104" s="49">
        <v>414000000</v>
      </c>
      <c r="U104" s="49">
        <v>370000000</v>
      </c>
      <c r="V104" s="49">
        <v>417000000</v>
      </c>
      <c r="W104" s="50" t="s">
        <v>450</v>
      </c>
      <c r="X104" s="44">
        <f t="shared" si="4"/>
        <v>576222222.22222221</v>
      </c>
    </row>
    <row r="105" spans="1:24" ht="20.100000000000001" customHeight="1" x14ac:dyDescent="0.25">
      <c r="A105" s="36" t="s">
        <v>18</v>
      </c>
      <c r="B105" s="11" t="s">
        <v>41</v>
      </c>
      <c r="C105" s="20">
        <v>104668674.69879517</v>
      </c>
      <c r="D105" s="21">
        <v>123002259.22516944</v>
      </c>
      <c r="E105" s="21">
        <v>135044455.6282503</v>
      </c>
      <c r="F105" s="21">
        <v>127125253.47059742</v>
      </c>
      <c r="G105" s="21">
        <v>150431113.55714548</v>
      </c>
      <c r="H105" s="21">
        <v>172253739.04074261</v>
      </c>
      <c r="I105" s="21">
        <v>174984468.83412716</v>
      </c>
      <c r="J105" s="21">
        <v>168951535.04537556</v>
      </c>
      <c r="K105" s="21">
        <v>166756805.48043987</v>
      </c>
      <c r="L105" s="22">
        <v>145237022.01186988</v>
      </c>
      <c r="M105" s="23">
        <f t="shared" si="3"/>
        <v>146845532.69925129</v>
      </c>
      <c r="N105" s="48" t="s">
        <v>450</v>
      </c>
      <c r="O105" s="49" t="s">
        <v>450</v>
      </c>
      <c r="P105" s="49" t="s">
        <v>450</v>
      </c>
      <c r="Q105" s="49" t="s">
        <v>450</v>
      </c>
      <c r="R105" s="49" t="s">
        <v>450</v>
      </c>
      <c r="S105" s="49" t="s">
        <v>450</v>
      </c>
      <c r="T105" s="49" t="s">
        <v>450</v>
      </c>
      <c r="U105" s="49" t="s">
        <v>450</v>
      </c>
      <c r="V105" s="49" t="s">
        <v>450</v>
      </c>
      <c r="W105" s="50" t="s">
        <v>450</v>
      </c>
      <c r="X105" s="44" t="str">
        <f t="shared" si="4"/>
        <v/>
      </c>
    </row>
    <row r="106" spans="1:24" ht="20.100000000000001" customHeight="1" x14ac:dyDescent="0.25">
      <c r="A106" s="36" t="s">
        <v>124</v>
      </c>
      <c r="B106" s="11" t="s">
        <v>279</v>
      </c>
      <c r="C106" s="20">
        <v>1011797457138.5032</v>
      </c>
      <c r="D106" s="21">
        <v>1122679154632.4143</v>
      </c>
      <c r="E106" s="21">
        <v>1002219052967.5375</v>
      </c>
      <c r="F106" s="21">
        <v>901934953364.71057</v>
      </c>
      <c r="G106" s="21">
        <v>1094499338702.7156</v>
      </c>
      <c r="H106" s="21">
        <v>1202463682633.8474</v>
      </c>
      <c r="I106" s="21">
        <v>1222807195712.4854</v>
      </c>
      <c r="J106" s="21">
        <v>1305604981271.9133</v>
      </c>
      <c r="K106" s="21">
        <v>1411333926201.2412</v>
      </c>
      <c r="L106" s="22">
        <v>1377873107856.3328</v>
      </c>
      <c r="M106" s="23">
        <f t="shared" si="3"/>
        <v>1165321285048.1699</v>
      </c>
      <c r="N106" s="48" t="s">
        <v>450</v>
      </c>
      <c r="O106" s="49" t="s">
        <v>450</v>
      </c>
      <c r="P106" s="49" t="s">
        <v>450</v>
      </c>
      <c r="Q106" s="49" t="s">
        <v>450</v>
      </c>
      <c r="R106" s="49" t="s">
        <v>450</v>
      </c>
      <c r="S106" s="49" t="s">
        <v>450</v>
      </c>
      <c r="T106" s="49" t="s">
        <v>450</v>
      </c>
      <c r="U106" s="49" t="s">
        <v>450</v>
      </c>
      <c r="V106" s="49" t="s">
        <v>450</v>
      </c>
      <c r="W106" s="50" t="s">
        <v>450</v>
      </c>
      <c r="X106" s="44" t="str">
        <f t="shared" si="4"/>
        <v/>
      </c>
    </row>
    <row r="107" spans="1:24" ht="20.100000000000001" customHeight="1" x14ac:dyDescent="0.25">
      <c r="A107" s="36" t="s">
        <v>10</v>
      </c>
      <c r="B107" s="11" t="s">
        <v>212</v>
      </c>
      <c r="C107" s="20">
        <v>4078158323.9242253</v>
      </c>
      <c r="D107" s="21">
        <v>4833561456.3372574</v>
      </c>
      <c r="E107" s="21">
        <v>5687488208.5835648</v>
      </c>
      <c r="F107" s="21">
        <v>5653792720.2000551</v>
      </c>
      <c r="G107" s="21">
        <v>5829933774.8344383</v>
      </c>
      <c r="H107" s="21">
        <v>6692521545.7325544</v>
      </c>
      <c r="I107" s="21">
        <v>6500321212.899909</v>
      </c>
      <c r="J107" s="21">
        <v>7073021773.7652683</v>
      </c>
      <c r="K107" s="21">
        <v>7384901154.3054266</v>
      </c>
      <c r="L107" s="22">
        <v>6385937673.2837973</v>
      </c>
      <c r="M107" s="23">
        <f t="shared" si="3"/>
        <v>6011963784.3866491</v>
      </c>
      <c r="N107" s="48" t="s">
        <v>450</v>
      </c>
      <c r="O107" s="49">
        <v>275000000</v>
      </c>
      <c r="P107" s="49">
        <v>64000000</v>
      </c>
      <c r="Q107" s="49">
        <v>41000000</v>
      </c>
      <c r="R107" s="49">
        <v>5100000</v>
      </c>
      <c r="S107" s="49">
        <v>16200000</v>
      </c>
      <c r="T107" s="49">
        <v>22000000</v>
      </c>
      <c r="U107" s="49">
        <v>17800000</v>
      </c>
      <c r="V107" s="49">
        <v>18500000</v>
      </c>
      <c r="W107" s="50" t="s">
        <v>450</v>
      </c>
      <c r="X107" s="44">
        <f t="shared" si="4"/>
        <v>57450000</v>
      </c>
    </row>
    <row r="108" spans="1:24" ht="20.100000000000001" customHeight="1" x14ac:dyDescent="0.25">
      <c r="A108" s="36" t="s">
        <v>96</v>
      </c>
      <c r="B108" s="11" t="s">
        <v>186</v>
      </c>
      <c r="C108" s="20">
        <v>101550654720.88214</v>
      </c>
      <c r="D108" s="21">
        <v>114641097818.43771</v>
      </c>
      <c r="E108" s="21">
        <v>147395833333.33334</v>
      </c>
      <c r="F108" s="21">
        <v>105899930507.29674</v>
      </c>
      <c r="G108" s="21">
        <v>115419050942.07953</v>
      </c>
      <c r="H108" s="21">
        <v>154027536231.88403</v>
      </c>
      <c r="I108" s="21">
        <v>174070025008.93173</v>
      </c>
      <c r="J108" s="21">
        <v>174161495063.46967</v>
      </c>
      <c r="K108" s="21">
        <v>163612438510.18973</v>
      </c>
      <c r="L108" s="22">
        <v>112811565304.08774</v>
      </c>
      <c r="M108" s="23">
        <f t="shared" si="3"/>
        <v>136358962744.05923</v>
      </c>
      <c r="N108" s="48" t="s">
        <v>450</v>
      </c>
      <c r="O108" s="49" t="s">
        <v>450</v>
      </c>
      <c r="P108" s="49" t="s">
        <v>450</v>
      </c>
      <c r="Q108" s="49" t="s">
        <v>450</v>
      </c>
      <c r="R108" s="49" t="s">
        <v>450</v>
      </c>
      <c r="S108" s="49" t="s">
        <v>450</v>
      </c>
      <c r="T108" s="49" t="s">
        <v>450</v>
      </c>
      <c r="U108" s="49" t="s">
        <v>450</v>
      </c>
      <c r="V108" s="49" t="s">
        <v>450</v>
      </c>
      <c r="W108" s="50" t="s">
        <v>450</v>
      </c>
      <c r="X108" s="44" t="str">
        <f t="shared" si="4"/>
        <v/>
      </c>
    </row>
    <row r="109" spans="1:24" ht="20.100000000000001" customHeight="1" x14ac:dyDescent="0.25">
      <c r="A109" s="36" t="s">
        <v>328</v>
      </c>
      <c r="B109" s="11" t="s">
        <v>228</v>
      </c>
      <c r="C109" s="20">
        <v>2834168889.4201913</v>
      </c>
      <c r="D109" s="21">
        <v>3802566170.8154349</v>
      </c>
      <c r="E109" s="21">
        <v>5139957784.91084</v>
      </c>
      <c r="F109" s="21">
        <v>4690062255.1224699</v>
      </c>
      <c r="G109" s="21">
        <v>4794357795.0713921</v>
      </c>
      <c r="H109" s="21">
        <v>6197766118.5985575</v>
      </c>
      <c r="I109" s="21">
        <v>6605139933.4106312</v>
      </c>
      <c r="J109" s="21">
        <v>7335027591.9162807</v>
      </c>
      <c r="K109" s="21">
        <v>7468096566.7115841</v>
      </c>
      <c r="L109" s="22">
        <v>6571853849.0058479</v>
      </c>
      <c r="M109" s="23">
        <f t="shared" si="3"/>
        <v>5543899695.4983234</v>
      </c>
      <c r="N109" s="48">
        <v>35900000</v>
      </c>
      <c r="O109" s="49">
        <v>5000000</v>
      </c>
      <c r="P109" s="49">
        <v>75000000</v>
      </c>
      <c r="Q109" s="49">
        <v>20700000</v>
      </c>
      <c r="R109" s="49">
        <v>29000000</v>
      </c>
      <c r="S109" s="49">
        <v>51500000</v>
      </c>
      <c r="T109" s="49">
        <v>30900000</v>
      </c>
      <c r="U109" s="49">
        <v>23000000</v>
      </c>
      <c r="V109" s="49">
        <v>26000000</v>
      </c>
      <c r="W109" s="50" t="s">
        <v>450</v>
      </c>
      <c r="X109" s="44">
        <f t="shared" si="4"/>
        <v>33000000</v>
      </c>
    </row>
    <row r="110" spans="1:24" ht="20.100000000000001" customHeight="1" x14ac:dyDescent="0.25">
      <c r="A110" s="36" t="s">
        <v>11</v>
      </c>
      <c r="B110" s="11" t="s">
        <v>218</v>
      </c>
      <c r="C110" s="20">
        <v>3452882514.001658</v>
      </c>
      <c r="D110" s="21">
        <v>4222962987.5385919</v>
      </c>
      <c r="E110" s="21">
        <v>5443915120.5079479</v>
      </c>
      <c r="F110" s="21">
        <v>5832915387.0890837</v>
      </c>
      <c r="G110" s="21">
        <v>7181441139.8980589</v>
      </c>
      <c r="H110" s="21">
        <v>8283218733.6076775</v>
      </c>
      <c r="I110" s="21">
        <v>9359185244.2459698</v>
      </c>
      <c r="J110" s="21">
        <v>11192471435.442448</v>
      </c>
      <c r="K110" s="21">
        <v>11715619755.858408</v>
      </c>
      <c r="L110" s="22">
        <v>12327488340.734131</v>
      </c>
      <c r="M110" s="23">
        <f t="shared" si="3"/>
        <v>7901210065.8923979</v>
      </c>
      <c r="N110" s="48">
        <v>10000000</v>
      </c>
      <c r="O110" s="49">
        <v>0</v>
      </c>
      <c r="P110" s="49">
        <v>0</v>
      </c>
      <c r="Q110" s="49">
        <v>125000000</v>
      </c>
      <c r="R110" s="49">
        <v>0</v>
      </c>
      <c r="S110" s="49">
        <v>0</v>
      </c>
      <c r="T110" s="49">
        <v>0</v>
      </c>
      <c r="U110" s="49">
        <v>0</v>
      </c>
      <c r="V110" s="49">
        <v>0</v>
      </c>
      <c r="W110" s="50" t="s">
        <v>450</v>
      </c>
      <c r="X110" s="44">
        <f t="shared" si="4"/>
        <v>15000000</v>
      </c>
    </row>
    <row r="111" spans="1:24" ht="20.100000000000001" customHeight="1" x14ac:dyDescent="0.25">
      <c r="A111" s="36" t="s">
        <v>111</v>
      </c>
      <c r="B111" s="11" t="s">
        <v>102</v>
      </c>
      <c r="C111" s="20">
        <v>21410922999.749184</v>
      </c>
      <c r="D111" s="21">
        <v>30847189167.008617</v>
      </c>
      <c r="E111" s="21">
        <v>35542093261.219116</v>
      </c>
      <c r="F111" s="21">
        <v>26144610786.76675</v>
      </c>
      <c r="G111" s="21">
        <v>23743309485.956543</v>
      </c>
      <c r="H111" s="21">
        <v>28385281828.379139</v>
      </c>
      <c r="I111" s="21">
        <v>28023276371.579082</v>
      </c>
      <c r="J111" s="21">
        <v>30221574614.976097</v>
      </c>
      <c r="K111" s="21">
        <v>31286809075.228863</v>
      </c>
      <c r="L111" s="22">
        <v>27035266718.420761</v>
      </c>
      <c r="M111" s="23">
        <f t="shared" si="3"/>
        <v>28264033430.928413</v>
      </c>
      <c r="N111" s="48" t="s">
        <v>450</v>
      </c>
      <c r="O111" s="49" t="s">
        <v>450</v>
      </c>
      <c r="P111" s="49" t="s">
        <v>450</v>
      </c>
      <c r="Q111" s="49" t="s">
        <v>450</v>
      </c>
      <c r="R111" s="49" t="s">
        <v>450</v>
      </c>
      <c r="S111" s="49" t="s">
        <v>450</v>
      </c>
      <c r="T111" s="49" t="s">
        <v>450</v>
      </c>
      <c r="U111" s="49" t="s">
        <v>450</v>
      </c>
      <c r="V111" s="49" t="s">
        <v>450</v>
      </c>
      <c r="W111" s="50" t="s">
        <v>450</v>
      </c>
      <c r="X111" s="44" t="str">
        <f t="shared" si="4"/>
        <v/>
      </c>
    </row>
    <row r="112" spans="1:24" ht="20.100000000000001" customHeight="1" x14ac:dyDescent="0.25">
      <c r="A112" s="36" t="s">
        <v>23</v>
      </c>
      <c r="B112" s="11" t="s">
        <v>416</v>
      </c>
      <c r="C112" s="20">
        <v>21796351575.456055</v>
      </c>
      <c r="D112" s="21">
        <v>24577114427.860695</v>
      </c>
      <c r="E112" s="21">
        <v>28829850746.268658</v>
      </c>
      <c r="F112" s="21">
        <v>35139635157.545609</v>
      </c>
      <c r="G112" s="21">
        <v>38009950248.75621</v>
      </c>
      <c r="H112" s="21">
        <v>40078938640.132668</v>
      </c>
      <c r="I112" s="21">
        <v>43205095854.063011</v>
      </c>
      <c r="J112" s="21">
        <v>44352418120.437737</v>
      </c>
      <c r="K112" s="21">
        <v>45730945273.631836</v>
      </c>
      <c r="L112" s="22">
        <v>47102873631.84079</v>
      </c>
      <c r="M112" s="23">
        <f t="shared" si="3"/>
        <v>36882317367.599327</v>
      </c>
      <c r="N112" s="48">
        <v>0</v>
      </c>
      <c r="O112" s="49">
        <v>0</v>
      </c>
      <c r="P112" s="49">
        <v>0</v>
      </c>
      <c r="Q112" s="49">
        <v>0</v>
      </c>
      <c r="R112" s="49">
        <v>0</v>
      </c>
      <c r="S112" s="49">
        <v>0</v>
      </c>
      <c r="T112" s="49">
        <v>0</v>
      </c>
      <c r="U112" s="49">
        <v>0</v>
      </c>
      <c r="V112" s="49">
        <v>0</v>
      </c>
      <c r="W112" s="50" t="s">
        <v>450</v>
      </c>
      <c r="X112" s="44" t="str">
        <f t="shared" si="4"/>
        <v/>
      </c>
    </row>
    <row r="113" spans="1:24" ht="20.100000000000001" customHeight="1" x14ac:dyDescent="0.25">
      <c r="A113" s="36" t="s">
        <v>361</v>
      </c>
      <c r="B113" s="11" t="s">
        <v>339</v>
      </c>
      <c r="C113" s="20">
        <v>1428852972.0150633</v>
      </c>
      <c r="D113" s="21">
        <v>1597476793.3687229</v>
      </c>
      <c r="E113" s="21">
        <v>1630672202.5855806</v>
      </c>
      <c r="F113" s="21">
        <v>1711412960.1000745</v>
      </c>
      <c r="G113" s="21">
        <v>2187482926.2962356</v>
      </c>
      <c r="H113" s="21">
        <v>2523309140.4883556</v>
      </c>
      <c r="I113" s="21">
        <v>2384043848.9646769</v>
      </c>
      <c r="J113" s="21">
        <v>2218102350.05334</v>
      </c>
      <c r="K113" s="21">
        <v>2181300505.8649001</v>
      </c>
      <c r="L113" s="22" t="s">
        <v>450</v>
      </c>
      <c r="M113" s="23">
        <f t="shared" si="3"/>
        <v>1984739299.9707723</v>
      </c>
      <c r="N113" s="48">
        <v>5530000</v>
      </c>
      <c r="O113" s="49">
        <v>4800000</v>
      </c>
      <c r="P113" s="49">
        <v>9300000</v>
      </c>
      <c r="Q113" s="49">
        <v>11000000</v>
      </c>
      <c r="R113" s="49">
        <v>11000000</v>
      </c>
      <c r="S113" s="49">
        <v>12700000</v>
      </c>
      <c r="T113" s="49">
        <v>26800000</v>
      </c>
      <c r="U113" s="49">
        <v>0</v>
      </c>
      <c r="V113" s="49">
        <v>0</v>
      </c>
      <c r="W113" s="50" t="s">
        <v>450</v>
      </c>
      <c r="X113" s="44">
        <f t="shared" si="4"/>
        <v>9014444.444444444</v>
      </c>
    </row>
    <row r="114" spans="1:24" ht="20.100000000000001" customHeight="1" x14ac:dyDescent="0.25">
      <c r="A114" s="36" t="s">
        <v>216</v>
      </c>
      <c r="B114" s="11" t="s">
        <v>156</v>
      </c>
      <c r="C114" s="20">
        <v>604028900</v>
      </c>
      <c r="D114" s="21">
        <v>739027199.99999988</v>
      </c>
      <c r="E114" s="21">
        <v>850040499.99999988</v>
      </c>
      <c r="F114" s="21">
        <v>1155147400</v>
      </c>
      <c r="G114" s="21">
        <v>1292697100</v>
      </c>
      <c r="H114" s="21">
        <v>1545400000.0000002</v>
      </c>
      <c r="I114" s="21">
        <v>1735500000</v>
      </c>
      <c r="J114" s="21">
        <v>1946500000</v>
      </c>
      <c r="K114" s="21">
        <v>2013000000</v>
      </c>
      <c r="L114" s="22">
        <v>2053000000</v>
      </c>
      <c r="M114" s="23">
        <f t="shared" si="3"/>
        <v>1393434110</v>
      </c>
      <c r="N114" s="48">
        <v>10530000</v>
      </c>
      <c r="O114" s="49">
        <v>17000000</v>
      </c>
      <c r="P114" s="49">
        <v>22300000</v>
      </c>
      <c r="Q114" s="49">
        <v>24000000</v>
      </c>
      <c r="R114" s="49">
        <v>15000000</v>
      </c>
      <c r="S114" s="49">
        <v>14900000</v>
      </c>
      <c r="T114" s="49">
        <v>0</v>
      </c>
      <c r="U114" s="49">
        <v>0</v>
      </c>
      <c r="V114" s="49">
        <v>0</v>
      </c>
      <c r="W114" s="50" t="s">
        <v>450</v>
      </c>
      <c r="X114" s="44">
        <f t="shared" si="4"/>
        <v>11525555.555555556</v>
      </c>
    </row>
    <row r="115" spans="1:24" ht="20.100000000000001" customHeight="1" x14ac:dyDescent="0.25">
      <c r="A115" s="36" t="s">
        <v>367</v>
      </c>
      <c r="B115" s="11" t="s">
        <v>189</v>
      </c>
      <c r="C115" s="20">
        <v>54961936662.606575</v>
      </c>
      <c r="D115" s="21">
        <v>67516236337.715828</v>
      </c>
      <c r="E115" s="21">
        <v>87140405361.229156</v>
      </c>
      <c r="F115" s="21">
        <v>63028320702.034302</v>
      </c>
      <c r="G115" s="21">
        <v>74773444900.536789</v>
      </c>
      <c r="H115" s="21">
        <v>34699395523.607254</v>
      </c>
      <c r="I115" s="21">
        <v>81905365776.333511</v>
      </c>
      <c r="J115" s="21">
        <v>65504442871.746475</v>
      </c>
      <c r="K115" s="21">
        <v>41142722414.335106</v>
      </c>
      <c r="L115" s="22">
        <v>29152707344.714249</v>
      </c>
      <c r="M115" s="23">
        <f t="shared" si="3"/>
        <v>59982497789.485924</v>
      </c>
      <c r="N115" s="48" t="s">
        <v>450</v>
      </c>
      <c r="O115" s="49" t="s">
        <v>450</v>
      </c>
      <c r="P115" s="49" t="s">
        <v>450</v>
      </c>
      <c r="Q115" s="49" t="s">
        <v>450</v>
      </c>
      <c r="R115" s="49" t="s">
        <v>450</v>
      </c>
      <c r="S115" s="49" t="s">
        <v>450</v>
      </c>
      <c r="T115" s="49" t="s">
        <v>450</v>
      </c>
      <c r="U115" s="49" t="s">
        <v>450</v>
      </c>
      <c r="V115" s="49" t="s">
        <v>450</v>
      </c>
      <c r="W115" s="50" t="s">
        <v>450</v>
      </c>
      <c r="X115" s="44" t="str">
        <f t="shared" si="4"/>
        <v/>
      </c>
    </row>
    <row r="116" spans="1:24" ht="20.100000000000001" customHeight="1" x14ac:dyDescent="0.25">
      <c r="A116" s="36" t="s">
        <v>62</v>
      </c>
      <c r="B116" s="11" t="s">
        <v>22</v>
      </c>
      <c r="C116" s="20">
        <v>4000101033.3563762</v>
      </c>
      <c r="D116" s="21">
        <v>4601430548.885251</v>
      </c>
      <c r="E116" s="21">
        <v>5081479840.0871572</v>
      </c>
      <c r="F116" s="21">
        <v>4504376589.9239044</v>
      </c>
      <c r="G116" s="21">
        <v>5082338964.8730526</v>
      </c>
      <c r="H116" s="21">
        <v>5739705822.4816866</v>
      </c>
      <c r="I116" s="21">
        <v>5487773452.4401731</v>
      </c>
      <c r="J116" s="21" t="s">
        <v>450</v>
      </c>
      <c r="K116" s="21" t="s">
        <v>450</v>
      </c>
      <c r="L116" s="22" t="s">
        <v>450</v>
      </c>
      <c r="M116" s="23">
        <f t="shared" si="3"/>
        <v>4928172321.7210855</v>
      </c>
      <c r="N116" s="48" t="s">
        <v>450</v>
      </c>
      <c r="O116" s="49" t="s">
        <v>450</v>
      </c>
      <c r="P116" s="49" t="s">
        <v>450</v>
      </c>
      <c r="Q116" s="49" t="s">
        <v>450</v>
      </c>
      <c r="R116" s="49" t="s">
        <v>450</v>
      </c>
      <c r="S116" s="49" t="s">
        <v>450</v>
      </c>
      <c r="T116" s="49" t="s">
        <v>450</v>
      </c>
      <c r="U116" s="49" t="s">
        <v>450</v>
      </c>
      <c r="V116" s="49" t="s">
        <v>450</v>
      </c>
      <c r="W116" s="50" t="s">
        <v>450</v>
      </c>
      <c r="X116" s="44" t="str">
        <f t="shared" si="4"/>
        <v/>
      </c>
    </row>
    <row r="117" spans="1:24" ht="20.100000000000001" customHeight="1" x14ac:dyDescent="0.25">
      <c r="A117" s="36" t="s">
        <v>341</v>
      </c>
      <c r="B117" s="11" t="s">
        <v>393</v>
      </c>
      <c r="C117" s="20">
        <v>30216060233.404442</v>
      </c>
      <c r="D117" s="21">
        <v>39738180076.628349</v>
      </c>
      <c r="E117" s="21">
        <v>47850551148.836525</v>
      </c>
      <c r="F117" s="21">
        <v>37440673477.898254</v>
      </c>
      <c r="G117" s="21">
        <v>37132564255.4319</v>
      </c>
      <c r="H117" s="21">
        <v>43505562065.126633</v>
      </c>
      <c r="I117" s="21">
        <v>42852204396.451981</v>
      </c>
      <c r="J117" s="21">
        <v>46418255974.508766</v>
      </c>
      <c r="K117" s="21">
        <v>48353937110.256065</v>
      </c>
      <c r="L117" s="22">
        <v>41243983586.558723</v>
      </c>
      <c r="M117" s="23">
        <f t="shared" si="3"/>
        <v>41475197232.510162</v>
      </c>
      <c r="N117" s="48">
        <v>119000000</v>
      </c>
      <c r="O117" s="49">
        <v>193000000</v>
      </c>
      <c r="P117" s="49">
        <v>103000000</v>
      </c>
      <c r="Q117" s="49">
        <v>75000000</v>
      </c>
      <c r="R117" s="49">
        <v>112000000</v>
      </c>
      <c r="S117" s="49">
        <v>161000000</v>
      </c>
      <c r="T117" s="49">
        <v>78230000</v>
      </c>
      <c r="U117" s="49">
        <v>85096000</v>
      </c>
      <c r="V117" s="49" t="s">
        <v>450</v>
      </c>
      <c r="W117" s="50" t="s">
        <v>450</v>
      </c>
      <c r="X117" s="44">
        <f t="shared" si="4"/>
        <v>115790750</v>
      </c>
    </row>
    <row r="118" spans="1:24" ht="20.100000000000001" customHeight="1" x14ac:dyDescent="0.25">
      <c r="A118" s="36" t="s">
        <v>180</v>
      </c>
      <c r="B118" s="11" t="s">
        <v>338</v>
      </c>
      <c r="C118" s="20">
        <v>41913561661.021202</v>
      </c>
      <c r="D118" s="21">
        <v>50323159047.358337</v>
      </c>
      <c r="E118" s="21">
        <v>55144865973.341148</v>
      </c>
      <c r="F118" s="21">
        <v>50386496248.958046</v>
      </c>
      <c r="G118" s="21">
        <v>52351655629.139076</v>
      </c>
      <c r="H118" s="21">
        <v>58697386711.148178</v>
      </c>
      <c r="I118" s="21">
        <v>55986712367.799324</v>
      </c>
      <c r="J118" s="21">
        <v>61794506555.505119</v>
      </c>
      <c r="K118" s="21">
        <v>64873963098.486794</v>
      </c>
      <c r="L118" s="22">
        <v>57793612066.097374</v>
      </c>
      <c r="M118" s="23">
        <f t="shared" si="3"/>
        <v>54926591935.88546</v>
      </c>
      <c r="N118" s="48" t="s">
        <v>450</v>
      </c>
      <c r="O118" s="49" t="s">
        <v>450</v>
      </c>
      <c r="P118" s="49" t="s">
        <v>450</v>
      </c>
      <c r="Q118" s="49" t="s">
        <v>450</v>
      </c>
      <c r="R118" s="49" t="s">
        <v>450</v>
      </c>
      <c r="S118" s="49" t="s">
        <v>450</v>
      </c>
      <c r="T118" s="49" t="s">
        <v>450</v>
      </c>
      <c r="U118" s="49" t="s">
        <v>450</v>
      </c>
      <c r="V118" s="49" t="s">
        <v>450</v>
      </c>
      <c r="W118" s="50" t="s">
        <v>450</v>
      </c>
      <c r="X118" s="44" t="str">
        <f t="shared" si="4"/>
        <v/>
      </c>
    </row>
    <row r="119" spans="1:24" ht="20.100000000000001" customHeight="1" x14ac:dyDescent="0.25">
      <c r="A119" s="36" t="s">
        <v>9</v>
      </c>
      <c r="B119" s="11" t="s">
        <v>274</v>
      </c>
      <c r="C119" s="20">
        <v>14789661809.183392</v>
      </c>
      <c r="D119" s="21">
        <v>18340472131.310749</v>
      </c>
      <c r="E119" s="21">
        <v>20917457388.311871</v>
      </c>
      <c r="F119" s="21">
        <v>21475520709.392181</v>
      </c>
      <c r="G119" s="21">
        <v>28123640998.725349</v>
      </c>
      <c r="H119" s="21">
        <v>36709847596.717468</v>
      </c>
      <c r="I119" s="21">
        <v>43028648668.944542</v>
      </c>
      <c r="J119" s="21">
        <v>51548871615.78611</v>
      </c>
      <c r="K119" s="21">
        <v>55522993326.739365</v>
      </c>
      <c r="L119" s="22">
        <v>46177532874.139008</v>
      </c>
      <c r="M119" s="23">
        <f t="shared" si="3"/>
        <v>33663464711.924999</v>
      </c>
      <c r="N119" s="48" t="s">
        <v>450</v>
      </c>
      <c r="O119" s="49" t="s">
        <v>450</v>
      </c>
      <c r="P119" s="49" t="s">
        <v>450</v>
      </c>
      <c r="Q119" s="49" t="s">
        <v>450</v>
      </c>
      <c r="R119" s="49" t="s">
        <v>450</v>
      </c>
      <c r="S119" s="49" t="s">
        <v>450</v>
      </c>
      <c r="T119" s="49" t="s">
        <v>450</v>
      </c>
      <c r="U119" s="49" t="s">
        <v>450</v>
      </c>
      <c r="V119" s="49" t="s">
        <v>450</v>
      </c>
      <c r="W119" s="50" t="s">
        <v>450</v>
      </c>
      <c r="X119" s="44" t="str">
        <f t="shared" si="4"/>
        <v/>
      </c>
    </row>
    <row r="120" spans="1:24" ht="20.100000000000001" customHeight="1" x14ac:dyDescent="0.25">
      <c r="A120" s="36" t="s">
        <v>86</v>
      </c>
      <c r="B120" s="11" t="s">
        <v>131</v>
      </c>
      <c r="C120" s="20">
        <v>6861222331.9631653</v>
      </c>
      <c r="D120" s="21">
        <v>8336478142.0887203</v>
      </c>
      <c r="E120" s="21">
        <v>9909548410.8274403</v>
      </c>
      <c r="F120" s="21">
        <v>9401731495.7166119</v>
      </c>
      <c r="G120" s="21">
        <v>9407168702.4313011</v>
      </c>
      <c r="H120" s="21">
        <v>10494632699.385948</v>
      </c>
      <c r="I120" s="21">
        <v>9745251126.0109043</v>
      </c>
      <c r="J120" s="21">
        <v>10817712138.945108</v>
      </c>
      <c r="K120" s="21">
        <v>11318966946.687023</v>
      </c>
      <c r="L120" s="22">
        <v>10086021260.994417</v>
      </c>
      <c r="M120" s="23">
        <f t="shared" si="3"/>
        <v>9637873325.505064</v>
      </c>
      <c r="N120" s="48">
        <v>102000000</v>
      </c>
      <c r="O120" s="49">
        <v>151000000</v>
      </c>
      <c r="P120" s="49">
        <v>146000000</v>
      </c>
      <c r="Q120" s="49">
        <v>105000000</v>
      </c>
      <c r="R120" s="49">
        <v>83300000</v>
      </c>
      <c r="S120" s="49">
        <v>65600000</v>
      </c>
      <c r="T120" s="49">
        <v>52400000</v>
      </c>
      <c r="U120" s="49">
        <v>74100000</v>
      </c>
      <c r="V120" s="49">
        <v>62340000</v>
      </c>
      <c r="W120" s="50" t="s">
        <v>450</v>
      </c>
      <c r="X120" s="44">
        <f t="shared" si="4"/>
        <v>93526666.666666672</v>
      </c>
    </row>
    <row r="121" spans="1:24" ht="20.100000000000001" customHeight="1" x14ac:dyDescent="0.25">
      <c r="A121" s="36" t="s">
        <v>411</v>
      </c>
      <c r="B121" s="11" t="s">
        <v>108</v>
      </c>
      <c r="C121" s="20">
        <v>5515884348.5490398</v>
      </c>
      <c r="D121" s="21">
        <v>7342923489.0961609</v>
      </c>
      <c r="E121" s="21">
        <v>9413002920.9700832</v>
      </c>
      <c r="F121" s="21">
        <v>8550363974.7924271</v>
      </c>
      <c r="G121" s="21">
        <v>8729936135.744875</v>
      </c>
      <c r="H121" s="21">
        <v>9892702357.566906</v>
      </c>
      <c r="I121" s="21">
        <v>9919780071.2876415</v>
      </c>
      <c r="J121" s="21">
        <v>10613473832.738943</v>
      </c>
      <c r="K121" s="21">
        <v>11011062173.025749</v>
      </c>
      <c r="L121" s="22">
        <v>9980522718.4801197</v>
      </c>
      <c r="M121" s="23">
        <f t="shared" si="3"/>
        <v>9096965202.225193</v>
      </c>
      <c r="N121" s="48">
        <v>0</v>
      </c>
      <c r="O121" s="49">
        <v>120000000</v>
      </c>
      <c r="P121" s="49">
        <v>162000000</v>
      </c>
      <c r="Q121" s="49">
        <v>83000000</v>
      </c>
      <c r="R121" s="49">
        <v>132000000</v>
      </c>
      <c r="S121" s="49">
        <v>124000000</v>
      </c>
      <c r="T121" s="49">
        <v>87800000</v>
      </c>
      <c r="U121" s="49">
        <v>24500000</v>
      </c>
      <c r="V121" s="49">
        <v>26000000</v>
      </c>
      <c r="W121" s="50" t="s">
        <v>450</v>
      </c>
      <c r="X121" s="44">
        <f t="shared" si="4"/>
        <v>84366666.666666672</v>
      </c>
    </row>
    <row r="122" spans="1:24" ht="20.100000000000001" customHeight="1" x14ac:dyDescent="0.25">
      <c r="A122" s="36" t="s">
        <v>375</v>
      </c>
      <c r="B122" s="11" t="s">
        <v>94</v>
      </c>
      <c r="C122" s="20">
        <v>3998020176.9339294</v>
      </c>
      <c r="D122" s="21">
        <v>4432937045.7989683</v>
      </c>
      <c r="E122" s="21">
        <v>5321012192.3361855</v>
      </c>
      <c r="F122" s="21">
        <v>6191127665.1963034</v>
      </c>
      <c r="G122" s="21">
        <v>6959655570.8909817</v>
      </c>
      <c r="H122" s="21">
        <v>8004000737.3071671</v>
      </c>
      <c r="I122" s="21">
        <v>6028487928.8335085</v>
      </c>
      <c r="J122" s="21">
        <v>5518880768.5795546</v>
      </c>
      <c r="K122" s="21">
        <v>6047813437.3180437</v>
      </c>
      <c r="L122" s="22">
        <v>6565382258.6015291</v>
      </c>
      <c r="M122" s="23">
        <f t="shared" si="3"/>
        <v>5906731778.1796179</v>
      </c>
      <c r="N122" s="48">
        <v>30500000</v>
      </c>
      <c r="O122" s="49">
        <v>37000000</v>
      </c>
      <c r="P122" s="49">
        <v>57200000</v>
      </c>
      <c r="Q122" s="49">
        <v>73000000</v>
      </c>
      <c r="R122" s="49">
        <v>116000000</v>
      </c>
      <c r="S122" s="49">
        <v>455000000</v>
      </c>
      <c r="T122" s="49">
        <v>56300000</v>
      </c>
      <c r="U122" s="49">
        <v>39300000</v>
      </c>
      <c r="V122" s="49">
        <v>56000000</v>
      </c>
      <c r="W122" s="50" t="s">
        <v>450</v>
      </c>
      <c r="X122" s="44">
        <f t="shared" si="4"/>
        <v>102255555.55555555</v>
      </c>
    </row>
    <row r="123" spans="1:24" ht="20.100000000000001" customHeight="1" x14ac:dyDescent="0.25">
      <c r="A123" s="36" t="s">
        <v>213</v>
      </c>
      <c r="B123" s="11" t="s">
        <v>427</v>
      </c>
      <c r="C123" s="20">
        <v>162690965596.20523</v>
      </c>
      <c r="D123" s="21">
        <v>193547824063.29996</v>
      </c>
      <c r="E123" s="21">
        <v>230813597937.52625</v>
      </c>
      <c r="F123" s="21">
        <v>202257586267.55563</v>
      </c>
      <c r="G123" s="21">
        <v>255016919685.82162</v>
      </c>
      <c r="H123" s="21">
        <v>297951960784.31372</v>
      </c>
      <c r="I123" s="21">
        <v>314442825692.82568</v>
      </c>
      <c r="J123" s="21">
        <v>323342854422.54596</v>
      </c>
      <c r="K123" s="21">
        <v>338103822298.26758</v>
      </c>
      <c r="L123" s="22">
        <v>296217641787.22314</v>
      </c>
      <c r="M123" s="23">
        <f t="shared" si="3"/>
        <v>261438599853.5585</v>
      </c>
      <c r="N123" s="48">
        <v>487000000</v>
      </c>
      <c r="O123" s="49">
        <v>595000000</v>
      </c>
      <c r="P123" s="49">
        <v>882000000</v>
      </c>
      <c r="Q123" s="49">
        <v>778000000</v>
      </c>
      <c r="R123" s="49">
        <v>1010000000</v>
      </c>
      <c r="S123" s="49">
        <v>1030000000</v>
      </c>
      <c r="T123" s="49">
        <v>929000000</v>
      </c>
      <c r="U123" s="49">
        <v>925000000</v>
      </c>
      <c r="V123" s="49">
        <v>799000000</v>
      </c>
      <c r="W123" s="50" t="s">
        <v>450</v>
      </c>
      <c r="X123" s="44">
        <f t="shared" si="4"/>
        <v>826111111.11111116</v>
      </c>
    </row>
    <row r="124" spans="1:24" ht="20.100000000000001" customHeight="1" x14ac:dyDescent="0.25">
      <c r="A124" s="36" t="s">
        <v>257</v>
      </c>
      <c r="B124" s="11" t="s">
        <v>54</v>
      </c>
      <c r="C124" s="20">
        <v>1474698125</v>
      </c>
      <c r="D124" s="21">
        <v>1745998937.5</v>
      </c>
      <c r="E124" s="21">
        <v>2117773601.5625002</v>
      </c>
      <c r="F124" s="21">
        <v>2166330187.4999995</v>
      </c>
      <c r="G124" s="21">
        <v>2323401757.8125</v>
      </c>
      <c r="H124" s="21">
        <v>2449576516.9154911</v>
      </c>
      <c r="I124" s="21">
        <v>2514041557.0239558</v>
      </c>
      <c r="J124" s="21">
        <v>2795200010.4121251</v>
      </c>
      <c r="K124" s="21">
        <v>3063899508.4653196</v>
      </c>
      <c r="L124" s="22">
        <v>3142812004.1909885</v>
      </c>
      <c r="M124" s="23">
        <f t="shared" si="3"/>
        <v>2379373220.638288</v>
      </c>
      <c r="N124" s="48">
        <v>0</v>
      </c>
      <c r="O124" s="49">
        <v>0</v>
      </c>
      <c r="P124" s="49">
        <v>0</v>
      </c>
      <c r="Q124" s="49">
        <v>9200000</v>
      </c>
      <c r="R124" s="49">
        <v>11600000</v>
      </c>
      <c r="S124" s="49">
        <v>18500000</v>
      </c>
      <c r="T124" s="49">
        <v>4700000</v>
      </c>
      <c r="U124" s="49">
        <v>12100000</v>
      </c>
      <c r="V124" s="49">
        <v>10700000</v>
      </c>
      <c r="W124" s="50" t="s">
        <v>450</v>
      </c>
      <c r="X124" s="44">
        <f t="shared" si="4"/>
        <v>7422222.222222222</v>
      </c>
    </row>
    <row r="125" spans="1:24" ht="20.100000000000001" customHeight="1" x14ac:dyDescent="0.25">
      <c r="A125" s="36" t="s">
        <v>244</v>
      </c>
      <c r="B125" s="11" t="s">
        <v>17</v>
      </c>
      <c r="C125" s="20">
        <v>6899799785.844099</v>
      </c>
      <c r="D125" s="21">
        <v>8145694631.8835354</v>
      </c>
      <c r="E125" s="21">
        <v>9750822511.4798775</v>
      </c>
      <c r="F125" s="21">
        <v>10181021770.43256</v>
      </c>
      <c r="G125" s="21">
        <v>10678749467.469719</v>
      </c>
      <c r="H125" s="21">
        <v>12978107560.598228</v>
      </c>
      <c r="I125" s="21">
        <v>12442747897.222303</v>
      </c>
      <c r="J125" s="21">
        <v>13245777669.824305</v>
      </c>
      <c r="K125" s="21">
        <v>14388384092.559387</v>
      </c>
      <c r="L125" s="22">
        <v>13100263697.055149</v>
      </c>
      <c r="M125" s="23">
        <f t="shared" si="3"/>
        <v>11181136908.436916</v>
      </c>
      <c r="N125" s="48">
        <v>0</v>
      </c>
      <c r="O125" s="49">
        <v>87000000</v>
      </c>
      <c r="P125" s="49">
        <v>67000000</v>
      </c>
      <c r="Q125" s="49">
        <v>429000000</v>
      </c>
      <c r="R125" s="49">
        <v>254000000</v>
      </c>
      <c r="S125" s="49">
        <v>229000000</v>
      </c>
      <c r="T125" s="49">
        <v>88500000</v>
      </c>
      <c r="U125" s="49">
        <v>78700000</v>
      </c>
      <c r="V125" s="49">
        <v>75000000</v>
      </c>
      <c r="W125" s="50" t="s">
        <v>450</v>
      </c>
      <c r="X125" s="44">
        <f t="shared" si="4"/>
        <v>145355555.55555555</v>
      </c>
    </row>
    <row r="126" spans="1:24" ht="20.100000000000001" customHeight="1" x14ac:dyDescent="0.25">
      <c r="A126" s="36" t="s">
        <v>191</v>
      </c>
      <c r="B126" s="11" t="s">
        <v>65</v>
      </c>
      <c r="C126" s="20">
        <v>6365500031.8847914</v>
      </c>
      <c r="D126" s="21">
        <v>7466219568.5274839</v>
      </c>
      <c r="E126" s="21">
        <v>8554293727.0867443</v>
      </c>
      <c r="F126" s="21">
        <v>8099400960.9762745</v>
      </c>
      <c r="G126" s="21">
        <v>8163355021.1232729</v>
      </c>
      <c r="H126" s="21">
        <v>9302635890.1604652</v>
      </c>
      <c r="I126" s="21">
        <v>8882509103.8270512</v>
      </c>
      <c r="J126" s="21">
        <v>9642848650.1180992</v>
      </c>
      <c r="K126" s="21" t="s">
        <v>450</v>
      </c>
      <c r="L126" s="22" t="s">
        <v>450</v>
      </c>
      <c r="M126" s="23">
        <f t="shared" si="3"/>
        <v>8309595369.2130222</v>
      </c>
      <c r="N126" s="48" t="s">
        <v>450</v>
      </c>
      <c r="O126" s="49" t="s">
        <v>450</v>
      </c>
      <c r="P126" s="49" t="s">
        <v>450</v>
      </c>
      <c r="Q126" s="49" t="s">
        <v>450</v>
      </c>
      <c r="R126" s="49" t="s">
        <v>450</v>
      </c>
      <c r="S126" s="49" t="s">
        <v>450</v>
      </c>
      <c r="T126" s="49" t="s">
        <v>450</v>
      </c>
      <c r="U126" s="49" t="s">
        <v>450</v>
      </c>
      <c r="V126" s="49" t="s">
        <v>450</v>
      </c>
      <c r="W126" s="50" t="s">
        <v>450</v>
      </c>
      <c r="X126" s="44" t="str">
        <f t="shared" si="4"/>
        <v/>
      </c>
    </row>
    <row r="127" spans="1:24" ht="20.100000000000001" customHeight="1" x14ac:dyDescent="0.25">
      <c r="A127" s="36" t="s">
        <v>57</v>
      </c>
      <c r="B127" s="11" t="s">
        <v>392</v>
      </c>
      <c r="C127" s="20">
        <v>143656582.76082</v>
      </c>
      <c r="D127" s="21">
        <v>150071644.83740601</v>
      </c>
      <c r="E127" s="21">
        <v>152793449.10891601</v>
      </c>
      <c r="F127" s="21">
        <v>152130186.03477299</v>
      </c>
      <c r="G127" s="21">
        <v>163803078.27887601</v>
      </c>
      <c r="H127" s="21">
        <v>172861423.41758001</v>
      </c>
      <c r="I127" s="21">
        <v>184439555.469872</v>
      </c>
      <c r="J127" s="21">
        <v>190180248.29337701</v>
      </c>
      <c r="K127" s="21">
        <v>186716625.753117</v>
      </c>
      <c r="L127" s="22" t="s">
        <v>450</v>
      </c>
      <c r="M127" s="23">
        <f t="shared" si="3"/>
        <v>166294754.88385969</v>
      </c>
      <c r="N127" s="48" t="s">
        <v>450</v>
      </c>
      <c r="O127" s="49" t="s">
        <v>450</v>
      </c>
      <c r="P127" s="49" t="s">
        <v>450</v>
      </c>
      <c r="Q127" s="49" t="s">
        <v>450</v>
      </c>
      <c r="R127" s="49" t="s">
        <v>450</v>
      </c>
      <c r="S127" s="49" t="s">
        <v>450</v>
      </c>
      <c r="T127" s="49" t="s">
        <v>450</v>
      </c>
      <c r="U127" s="49" t="s">
        <v>450</v>
      </c>
      <c r="V127" s="49" t="s">
        <v>450</v>
      </c>
      <c r="W127" s="50" t="s">
        <v>450</v>
      </c>
      <c r="X127" s="44" t="str">
        <f t="shared" si="4"/>
        <v/>
      </c>
    </row>
    <row r="128" spans="1:24" ht="20.100000000000001" customHeight="1" x14ac:dyDescent="0.25">
      <c r="A128" s="36" t="s">
        <v>258</v>
      </c>
      <c r="B128" s="11" t="s">
        <v>7</v>
      </c>
      <c r="C128" s="20">
        <v>3040716679.0766935</v>
      </c>
      <c r="D128" s="21">
        <v>3356757497.1208005</v>
      </c>
      <c r="E128" s="21">
        <v>4031047704.3986378</v>
      </c>
      <c r="F128" s="21">
        <v>3662281667.9466305</v>
      </c>
      <c r="G128" s="21">
        <v>4337791530.8788357</v>
      </c>
      <c r="H128" s="21">
        <v>5166340390.5255365</v>
      </c>
      <c r="I128" s="21">
        <v>5231255478.3898592</v>
      </c>
      <c r="J128" s="21">
        <v>5645739651.5363836</v>
      </c>
      <c r="K128" s="21">
        <v>5442297174.1112118</v>
      </c>
      <c r="L128" s="22" t="s">
        <v>450</v>
      </c>
      <c r="M128" s="23">
        <f t="shared" si="3"/>
        <v>4434914197.1093988</v>
      </c>
      <c r="N128" s="48">
        <v>121000000</v>
      </c>
      <c r="O128" s="49">
        <v>30100000</v>
      </c>
      <c r="P128" s="49">
        <v>40000000</v>
      </c>
      <c r="Q128" s="49">
        <v>43000000</v>
      </c>
      <c r="R128" s="49">
        <v>133000000</v>
      </c>
      <c r="S128" s="49">
        <v>0</v>
      </c>
      <c r="T128" s="49">
        <v>0</v>
      </c>
      <c r="U128" s="49">
        <v>0</v>
      </c>
      <c r="V128" s="49">
        <v>0</v>
      </c>
      <c r="W128" s="50" t="s">
        <v>450</v>
      </c>
      <c r="X128" s="44">
        <f t="shared" si="4"/>
        <v>40788888.888888888</v>
      </c>
    </row>
    <row r="129" spans="1:24" ht="20.100000000000001" customHeight="1" x14ac:dyDescent="0.25">
      <c r="A129" s="36" t="s">
        <v>407</v>
      </c>
      <c r="B129" s="11" t="s">
        <v>241</v>
      </c>
      <c r="C129" s="20">
        <v>6731529167.6259375</v>
      </c>
      <c r="D129" s="21">
        <v>7792052679.8174601</v>
      </c>
      <c r="E129" s="21">
        <v>9641089804.8698196</v>
      </c>
      <c r="F129" s="21">
        <v>8834661042.9351864</v>
      </c>
      <c r="G129" s="21">
        <v>9718233910.6820335</v>
      </c>
      <c r="H129" s="21">
        <v>11252386260.712046</v>
      </c>
      <c r="I129" s="21">
        <v>11445657237.936773</v>
      </c>
      <c r="J129" s="21">
        <v>11931866299.256712</v>
      </c>
      <c r="K129" s="21">
        <v>12612959479.583038</v>
      </c>
      <c r="L129" s="22">
        <v>11510952257.343105</v>
      </c>
      <c r="M129" s="23">
        <f t="shared" si="3"/>
        <v>10147138814.076212</v>
      </c>
      <c r="N129" s="48">
        <v>0</v>
      </c>
      <c r="O129" s="49">
        <v>4100000</v>
      </c>
      <c r="P129" s="49">
        <v>13000000</v>
      </c>
      <c r="Q129" s="49">
        <v>20000000</v>
      </c>
      <c r="R129" s="49">
        <v>26000000</v>
      </c>
      <c r="S129" s="49">
        <v>25400000</v>
      </c>
      <c r="T129" s="49">
        <v>24200000</v>
      </c>
      <c r="U129" s="49">
        <v>0</v>
      </c>
      <c r="V129" s="49">
        <v>0</v>
      </c>
      <c r="W129" s="50" t="s">
        <v>450</v>
      </c>
      <c r="X129" s="44">
        <f t="shared" si="4"/>
        <v>12522222.222222222</v>
      </c>
    </row>
    <row r="130" spans="1:24" ht="20.100000000000001" customHeight="1" x14ac:dyDescent="0.25">
      <c r="A130" s="36" t="s">
        <v>408</v>
      </c>
      <c r="B130" s="11" t="s">
        <v>384</v>
      </c>
      <c r="C130" s="20">
        <v>965281191371.84375</v>
      </c>
      <c r="D130" s="21">
        <v>1043471321169.0853</v>
      </c>
      <c r="E130" s="21">
        <v>1101275278668.7874</v>
      </c>
      <c r="F130" s="21">
        <v>894948748436.74841</v>
      </c>
      <c r="G130" s="21">
        <v>1051128603513.7703</v>
      </c>
      <c r="H130" s="21">
        <v>1171187519660.6377</v>
      </c>
      <c r="I130" s="21">
        <v>1186598324461.8247</v>
      </c>
      <c r="J130" s="21">
        <v>1261832901816.4736</v>
      </c>
      <c r="K130" s="21">
        <v>1297845522512.6951</v>
      </c>
      <c r="L130" s="22">
        <v>1144331343172.4539</v>
      </c>
      <c r="M130" s="23">
        <f t="shared" si="3"/>
        <v>1111790075478.4319</v>
      </c>
      <c r="N130" s="48">
        <v>2880000000</v>
      </c>
      <c r="O130" s="49">
        <v>3330000000</v>
      </c>
      <c r="P130" s="49">
        <v>3870000000</v>
      </c>
      <c r="Q130" s="49">
        <v>2540000000</v>
      </c>
      <c r="R130" s="49">
        <v>4060000000</v>
      </c>
      <c r="S130" s="49">
        <v>3310000000</v>
      </c>
      <c r="T130" s="49">
        <v>3730000000</v>
      </c>
      <c r="U130" s="49">
        <v>3650000000</v>
      </c>
      <c r="V130" s="49">
        <v>3550000000</v>
      </c>
      <c r="W130" s="50" t="s">
        <v>450</v>
      </c>
      <c r="X130" s="44">
        <f t="shared" si="4"/>
        <v>3435555555.5555553</v>
      </c>
    </row>
    <row r="131" spans="1:24" ht="20.100000000000001" customHeight="1" x14ac:dyDescent="0.25">
      <c r="A131" s="36" t="s">
        <v>219</v>
      </c>
      <c r="B131" s="11" t="s">
        <v>426</v>
      </c>
      <c r="C131" s="20">
        <v>252991200</v>
      </c>
      <c r="D131" s="21">
        <v>255890800</v>
      </c>
      <c r="E131" s="21">
        <v>261339600</v>
      </c>
      <c r="F131" s="21">
        <v>277510900</v>
      </c>
      <c r="G131" s="21">
        <v>294117200</v>
      </c>
      <c r="H131" s="21">
        <v>310287500</v>
      </c>
      <c r="I131" s="21">
        <v>325835160.290555</v>
      </c>
      <c r="J131" s="21">
        <v>315725616.95894903</v>
      </c>
      <c r="K131" s="21">
        <v>318071978.57574701</v>
      </c>
      <c r="L131" s="22" t="s">
        <v>450</v>
      </c>
      <c r="M131" s="23">
        <f t="shared" si="3"/>
        <v>290196661.75836122</v>
      </c>
      <c r="N131" s="48" t="s">
        <v>450</v>
      </c>
      <c r="O131" s="49" t="s">
        <v>450</v>
      </c>
      <c r="P131" s="49" t="s">
        <v>450</v>
      </c>
      <c r="Q131" s="49">
        <v>0</v>
      </c>
      <c r="R131" s="49" t="s">
        <v>450</v>
      </c>
      <c r="S131" s="49" t="s">
        <v>450</v>
      </c>
      <c r="T131" s="49" t="s">
        <v>450</v>
      </c>
      <c r="U131" s="49" t="s">
        <v>450</v>
      </c>
      <c r="V131" s="49" t="s">
        <v>450</v>
      </c>
      <c r="W131" s="50" t="s">
        <v>450</v>
      </c>
      <c r="X131" s="44" t="str">
        <f t="shared" si="4"/>
        <v/>
      </c>
    </row>
    <row r="132" spans="1:24" ht="20.100000000000001" customHeight="1" x14ac:dyDescent="0.25">
      <c r="A132" s="36" t="s">
        <v>139</v>
      </c>
      <c r="B132" s="11" t="s">
        <v>417</v>
      </c>
      <c r="C132" s="20">
        <v>3408272498.1151609</v>
      </c>
      <c r="D132" s="21">
        <v>4401154128.1229658</v>
      </c>
      <c r="E132" s="21">
        <v>6054806100.8468046</v>
      </c>
      <c r="F132" s="21">
        <v>5439422031.3962708</v>
      </c>
      <c r="G132" s="21">
        <v>5811604051.96737</v>
      </c>
      <c r="H132" s="21">
        <v>7015206498.2195482</v>
      </c>
      <c r="I132" s="21">
        <v>7284686576.2835016</v>
      </c>
      <c r="J132" s="21">
        <v>7985349731.4647093</v>
      </c>
      <c r="K132" s="21">
        <v>7983271110.6044626</v>
      </c>
      <c r="L132" s="22">
        <v>6551161404.0935698</v>
      </c>
      <c r="M132" s="23">
        <f t="shared" ref="M132:M186" si="5">IF(SUM(C132:L132)=0,"",(SUM(C132:L132))/(COUNT(C132:L132)))</f>
        <v>6193493413.1114359</v>
      </c>
      <c r="N132" s="48">
        <v>34000000</v>
      </c>
      <c r="O132" s="49">
        <v>163000000</v>
      </c>
      <c r="P132" s="49">
        <v>101000000</v>
      </c>
      <c r="Q132" s="49">
        <v>94000000</v>
      </c>
      <c r="R132" s="49">
        <v>34530000</v>
      </c>
      <c r="S132" s="49">
        <v>0</v>
      </c>
      <c r="T132" s="49">
        <v>63500000</v>
      </c>
      <c r="U132" s="49">
        <v>43400000</v>
      </c>
      <c r="V132" s="49">
        <v>11900000</v>
      </c>
      <c r="W132" s="50" t="s">
        <v>450</v>
      </c>
      <c r="X132" s="44">
        <f t="shared" ref="X132:X186" si="6">IF(SUM(N132:W132)=0,"",(SUM(N132:W132))/(COUNT(N132:W132)))</f>
        <v>60592222.222222224</v>
      </c>
    </row>
    <row r="133" spans="1:24" ht="20.100000000000001" customHeight="1" x14ac:dyDescent="0.25">
      <c r="A133" s="36" t="s">
        <v>251</v>
      </c>
      <c r="B133" s="11" t="s">
        <v>385</v>
      </c>
      <c r="C133" s="20">
        <v>4663488363.0976982</v>
      </c>
      <c r="D133" s="21">
        <v>5974371695.9504538</v>
      </c>
      <c r="E133" s="21">
        <v>6919241412.0936451</v>
      </c>
      <c r="F133" s="21">
        <v>5557245122.3157635</v>
      </c>
      <c r="G133" s="21">
        <v>5350674803.338583</v>
      </c>
      <c r="H133" s="21">
        <v>6074884388.5893745</v>
      </c>
      <c r="I133" s="21" t="s">
        <v>450</v>
      </c>
      <c r="J133" s="21" t="s">
        <v>450</v>
      </c>
      <c r="K133" s="21" t="s">
        <v>450</v>
      </c>
      <c r="L133" s="22" t="s">
        <v>450</v>
      </c>
      <c r="M133" s="23">
        <f t="shared" si="5"/>
        <v>5756650964.2309217</v>
      </c>
      <c r="N133" s="48" t="s">
        <v>450</v>
      </c>
      <c r="O133" s="49" t="s">
        <v>450</v>
      </c>
      <c r="P133" s="49" t="s">
        <v>450</v>
      </c>
      <c r="Q133" s="49" t="s">
        <v>450</v>
      </c>
      <c r="R133" s="49" t="s">
        <v>450</v>
      </c>
      <c r="S133" s="49" t="s">
        <v>450</v>
      </c>
      <c r="T133" s="49" t="s">
        <v>450</v>
      </c>
      <c r="U133" s="49" t="s">
        <v>450</v>
      </c>
      <c r="V133" s="49" t="s">
        <v>450</v>
      </c>
      <c r="W133" s="50" t="s">
        <v>450</v>
      </c>
      <c r="X133" s="44" t="str">
        <f t="shared" si="6"/>
        <v/>
      </c>
    </row>
    <row r="134" spans="1:24" ht="20.100000000000001" customHeight="1" x14ac:dyDescent="0.25">
      <c r="A134" s="36" t="s">
        <v>101</v>
      </c>
      <c r="B134" s="11" t="s">
        <v>266</v>
      </c>
      <c r="C134" s="20">
        <v>3414055662.5709968</v>
      </c>
      <c r="D134" s="21">
        <v>4234999702.7065086</v>
      </c>
      <c r="E134" s="21">
        <v>5623216609.6346264</v>
      </c>
      <c r="F134" s="21">
        <v>4583850367.8897209</v>
      </c>
      <c r="G134" s="21">
        <v>7189482029.6824846</v>
      </c>
      <c r="H134" s="21">
        <v>10409797336.186127</v>
      </c>
      <c r="I134" s="21">
        <v>12292770631.19669</v>
      </c>
      <c r="J134" s="21">
        <v>12582122604.176838</v>
      </c>
      <c r="K134" s="21">
        <v>12226514714.534708</v>
      </c>
      <c r="L134" s="22">
        <v>11757940908.627743</v>
      </c>
      <c r="M134" s="23">
        <f t="shared" si="5"/>
        <v>8431475056.720645</v>
      </c>
      <c r="N134" s="48">
        <v>0</v>
      </c>
      <c r="O134" s="49">
        <v>0</v>
      </c>
      <c r="P134" s="49">
        <v>0</v>
      </c>
      <c r="Q134" s="49">
        <v>0</v>
      </c>
      <c r="R134" s="49">
        <v>0</v>
      </c>
      <c r="S134" s="49">
        <v>0</v>
      </c>
      <c r="T134" s="49">
        <v>0</v>
      </c>
      <c r="U134" s="49">
        <v>0</v>
      </c>
      <c r="V134" s="49">
        <v>0</v>
      </c>
      <c r="W134" s="50" t="s">
        <v>450</v>
      </c>
      <c r="X134" s="44" t="str">
        <f t="shared" si="6"/>
        <v/>
      </c>
    </row>
    <row r="135" spans="1:24" ht="20.100000000000001" customHeight="1" x14ac:dyDescent="0.25">
      <c r="A135" s="36" t="s">
        <v>43</v>
      </c>
      <c r="B135" s="11" t="s">
        <v>316</v>
      </c>
      <c r="C135" s="20">
        <v>2696020574.5828629</v>
      </c>
      <c r="D135" s="21">
        <v>3668857103.7503419</v>
      </c>
      <c r="E135" s="21">
        <v>4519731946.682291</v>
      </c>
      <c r="F135" s="21">
        <v>4141382328.4245625</v>
      </c>
      <c r="G135" s="21">
        <v>4139192052.9801326</v>
      </c>
      <c r="H135" s="21">
        <v>4538199888.7962179</v>
      </c>
      <c r="I135" s="21">
        <v>4087725812.6686368</v>
      </c>
      <c r="J135" s="21">
        <v>4464497583.5147905</v>
      </c>
      <c r="K135" s="21">
        <v>4587741791.1063938</v>
      </c>
      <c r="L135" s="22">
        <v>3992640233.1701899</v>
      </c>
      <c r="M135" s="23">
        <f t="shared" si="5"/>
        <v>4083598931.5676413</v>
      </c>
      <c r="N135" s="48">
        <v>16000000</v>
      </c>
      <c r="O135" s="49">
        <v>103000000</v>
      </c>
      <c r="P135" s="49">
        <v>55500000</v>
      </c>
      <c r="Q135" s="49">
        <v>38000000</v>
      </c>
      <c r="R135" s="49">
        <v>27500000</v>
      </c>
      <c r="S135" s="49">
        <v>24600000</v>
      </c>
      <c r="T135" s="49">
        <v>26100000</v>
      </c>
      <c r="U135" s="49">
        <v>6600000</v>
      </c>
      <c r="V135" s="49">
        <v>22900000</v>
      </c>
      <c r="W135" s="50" t="s">
        <v>450</v>
      </c>
      <c r="X135" s="44">
        <f t="shared" si="6"/>
        <v>35577777.777777776</v>
      </c>
    </row>
    <row r="136" spans="1:24" ht="20.100000000000001" customHeight="1" x14ac:dyDescent="0.25">
      <c r="A136" s="36" t="s">
        <v>414</v>
      </c>
      <c r="B136" s="11" t="s">
        <v>38</v>
      </c>
      <c r="C136" s="20">
        <v>68640825480.922279</v>
      </c>
      <c r="D136" s="21">
        <v>79041539006.139923</v>
      </c>
      <c r="E136" s="21">
        <v>92507257783.569672</v>
      </c>
      <c r="F136" s="21">
        <v>92897320375.817596</v>
      </c>
      <c r="G136" s="21">
        <v>93216746661.597672</v>
      </c>
      <c r="H136" s="21">
        <v>101370474295.10872</v>
      </c>
      <c r="I136" s="21">
        <v>98266306615.363235</v>
      </c>
      <c r="J136" s="21">
        <v>107235262625.66177</v>
      </c>
      <c r="K136" s="21">
        <v>110009040838.41881</v>
      </c>
      <c r="L136" s="22">
        <v>100359546357.6498</v>
      </c>
      <c r="M136" s="23">
        <f t="shared" si="5"/>
        <v>94354432004.024933</v>
      </c>
      <c r="N136" s="48">
        <v>751000000</v>
      </c>
      <c r="O136" s="49">
        <v>716000000</v>
      </c>
      <c r="P136" s="49">
        <v>843000000</v>
      </c>
      <c r="Q136" s="49">
        <v>240000000</v>
      </c>
      <c r="R136" s="49">
        <v>1120000000</v>
      </c>
      <c r="S136" s="49">
        <v>803000000</v>
      </c>
      <c r="T136" s="49">
        <v>820000000</v>
      </c>
      <c r="U136" s="49">
        <v>441000000</v>
      </c>
      <c r="V136" s="49">
        <v>881000000</v>
      </c>
      <c r="W136" s="50">
        <v>605000000</v>
      </c>
      <c r="X136" s="44">
        <f t="shared" si="6"/>
        <v>722000000</v>
      </c>
    </row>
    <row r="137" spans="1:24" ht="20.100000000000001" customHeight="1" x14ac:dyDescent="0.25">
      <c r="A137" s="36" t="s">
        <v>122</v>
      </c>
      <c r="B137" s="11" t="s">
        <v>326</v>
      </c>
      <c r="C137" s="20">
        <v>8312078525.085824</v>
      </c>
      <c r="D137" s="21">
        <v>9366742309.4933109</v>
      </c>
      <c r="E137" s="21">
        <v>11494837053.40609</v>
      </c>
      <c r="F137" s="21">
        <v>10911698208.101519</v>
      </c>
      <c r="G137" s="21">
        <v>10154238250.181831</v>
      </c>
      <c r="H137" s="21">
        <v>13131168011.806961</v>
      </c>
      <c r="I137" s="21">
        <v>14534278446.308725</v>
      </c>
      <c r="J137" s="21">
        <v>16018848990.669046</v>
      </c>
      <c r="K137" s="21">
        <v>16945889409.843491</v>
      </c>
      <c r="L137" s="22">
        <v>14688606237.729002</v>
      </c>
      <c r="M137" s="23">
        <f t="shared" si="5"/>
        <v>12555838544.262581</v>
      </c>
      <c r="N137" s="48">
        <v>15600000</v>
      </c>
      <c r="O137" s="49">
        <v>65600000</v>
      </c>
      <c r="P137" s="49">
        <v>66900000</v>
      </c>
      <c r="Q137" s="49">
        <v>87300000</v>
      </c>
      <c r="R137" s="49">
        <v>80000000</v>
      </c>
      <c r="S137" s="49">
        <v>508000000</v>
      </c>
      <c r="T137" s="49">
        <v>71600000</v>
      </c>
      <c r="U137" s="49">
        <v>0</v>
      </c>
      <c r="V137" s="49">
        <v>0</v>
      </c>
      <c r="W137" s="50" t="s">
        <v>450</v>
      </c>
      <c r="X137" s="44">
        <f t="shared" si="6"/>
        <v>99444444.444444448</v>
      </c>
    </row>
    <row r="138" spans="1:24" ht="20.100000000000001" customHeight="1" x14ac:dyDescent="0.25">
      <c r="A138" s="36" t="s">
        <v>390</v>
      </c>
      <c r="B138" s="11" t="s">
        <v>114</v>
      </c>
      <c r="C138" s="20">
        <v>7978734401.5358496</v>
      </c>
      <c r="D138" s="21">
        <v>8740865600.2498093</v>
      </c>
      <c r="E138" s="21">
        <v>8486721916.912797</v>
      </c>
      <c r="F138" s="21">
        <v>8876191120.7618885</v>
      </c>
      <c r="G138" s="21">
        <v>11282192605.037428</v>
      </c>
      <c r="H138" s="21">
        <v>12409629835.699825</v>
      </c>
      <c r="I138" s="21">
        <v>13016152023.594397</v>
      </c>
      <c r="J138" s="21">
        <v>12720433346.029768</v>
      </c>
      <c r="K138" s="21">
        <v>12838336840.224737</v>
      </c>
      <c r="L138" s="22">
        <v>11546088223.211796</v>
      </c>
      <c r="M138" s="23">
        <f t="shared" si="5"/>
        <v>10789534591.325829</v>
      </c>
      <c r="N138" s="48" t="s">
        <v>450</v>
      </c>
      <c r="O138" s="49">
        <v>8500000</v>
      </c>
      <c r="P138" s="49">
        <v>0</v>
      </c>
      <c r="Q138" s="49">
        <v>0</v>
      </c>
      <c r="R138" s="49">
        <v>0</v>
      </c>
      <c r="S138" s="49">
        <v>35700000</v>
      </c>
      <c r="T138" s="49">
        <v>36100000</v>
      </c>
      <c r="U138" s="49">
        <v>25200000</v>
      </c>
      <c r="V138" s="49">
        <v>0</v>
      </c>
      <c r="W138" s="50" t="s">
        <v>450</v>
      </c>
      <c r="X138" s="44">
        <f t="shared" si="6"/>
        <v>13187500</v>
      </c>
    </row>
    <row r="139" spans="1:24" ht="20.100000000000001" customHeight="1" x14ac:dyDescent="0.25">
      <c r="A139" s="36" t="s">
        <v>24</v>
      </c>
      <c r="B139" s="11" t="s">
        <v>51</v>
      </c>
      <c r="C139" s="20">
        <v>9043715355.8880978</v>
      </c>
      <c r="D139" s="21">
        <v>10325618017.378969</v>
      </c>
      <c r="E139" s="21">
        <v>12545438605.395878</v>
      </c>
      <c r="F139" s="21">
        <v>12854985464.076431</v>
      </c>
      <c r="G139" s="21">
        <v>16002656434.474615</v>
      </c>
      <c r="H139" s="21">
        <v>18913574370.76004</v>
      </c>
      <c r="I139" s="21">
        <v>18851513891.065998</v>
      </c>
      <c r="J139" s="21">
        <v>19271168018.48201</v>
      </c>
      <c r="K139" s="21">
        <v>19769642122.583298</v>
      </c>
      <c r="L139" s="22">
        <v>20880545907.426445</v>
      </c>
      <c r="M139" s="23">
        <f t="shared" si="5"/>
        <v>15845885818.75318</v>
      </c>
      <c r="N139" s="48">
        <v>12000000</v>
      </c>
      <c r="O139" s="49">
        <v>14000000</v>
      </c>
      <c r="P139" s="49">
        <v>0</v>
      </c>
      <c r="Q139" s="49">
        <v>0</v>
      </c>
      <c r="R139" s="49">
        <v>0</v>
      </c>
      <c r="S139" s="49">
        <v>0</v>
      </c>
      <c r="T139" s="49">
        <v>0</v>
      </c>
      <c r="U139" s="49">
        <v>0</v>
      </c>
      <c r="V139" s="49">
        <v>0</v>
      </c>
      <c r="W139" s="50" t="s">
        <v>450</v>
      </c>
      <c r="X139" s="44">
        <f t="shared" si="6"/>
        <v>2888888.888888889</v>
      </c>
    </row>
    <row r="140" spans="1:24" ht="20.100000000000001" customHeight="1" x14ac:dyDescent="0.25">
      <c r="A140" s="36" t="s">
        <v>8</v>
      </c>
      <c r="B140" s="11" t="s">
        <v>374</v>
      </c>
      <c r="C140" s="20">
        <v>726649102998.36902</v>
      </c>
      <c r="D140" s="21">
        <v>839419655078.01807</v>
      </c>
      <c r="E140" s="21">
        <v>936228211513.10974</v>
      </c>
      <c r="F140" s="21">
        <v>857932759099.74988</v>
      </c>
      <c r="G140" s="21">
        <v>836439735099.33777</v>
      </c>
      <c r="H140" s="21">
        <v>893701695857.65906</v>
      </c>
      <c r="I140" s="21">
        <v>828946812396.78809</v>
      </c>
      <c r="J140" s="21">
        <v>864169242952.92542</v>
      </c>
      <c r="K140" s="21">
        <v>879319321494.63855</v>
      </c>
      <c r="L140" s="22">
        <v>752547410446.93359</v>
      </c>
      <c r="M140" s="23">
        <f t="shared" si="5"/>
        <v>841535394693.75305</v>
      </c>
      <c r="N140" s="48" t="s">
        <v>450</v>
      </c>
      <c r="O140" s="49" t="s">
        <v>450</v>
      </c>
      <c r="P140" s="49" t="s">
        <v>450</v>
      </c>
      <c r="Q140" s="49" t="s">
        <v>450</v>
      </c>
      <c r="R140" s="49" t="s">
        <v>450</v>
      </c>
      <c r="S140" s="49" t="s">
        <v>450</v>
      </c>
      <c r="T140" s="49" t="s">
        <v>450</v>
      </c>
      <c r="U140" s="49" t="s">
        <v>450</v>
      </c>
      <c r="V140" s="49" t="s">
        <v>450</v>
      </c>
      <c r="W140" s="50" t="s">
        <v>450</v>
      </c>
      <c r="X140" s="44" t="str">
        <f t="shared" si="6"/>
        <v/>
      </c>
    </row>
    <row r="141" spans="1:24" ht="20.100000000000001" customHeight="1" x14ac:dyDescent="0.25">
      <c r="A141" s="36" t="s">
        <v>103</v>
      </c>
      <c r="B141" s="11" t="s">
        <v>26</v>
      </c>
      <c r="C141" s="20">
        <v>111606899682.25148</v>
      </c>
      <c r="D141" s="21">
        <v>137314617476.29897</v>
      </c>
      <c r="E141" s="21">
        <v>133278976593.80051</v>
      </c>
      <c r="F141" s="21">
        <v>121337372727.84059</v>
      </c>
      <c r="G141" s="21">
        <v>146584522265.45612</v>
      </c>
      <c r="H141" s="21">
        <v>168462632327.3819</v>
      </c>
      <c r="I141" s="21">
        <v>176617424296.72922</v>
      </c>
      <c r="J141" s="21">
        <v>190690896703.83002</v>
      </c>
      <c r="K141" s="21">
        <v>200142409766.82071</v>
      </c>
      <c r="L141" s="22">
        <v>173754075210.51624</v>
      </c>
      <c r="M141" s="23">
        <f t="shared" si="5"/>
        <v>155978982705.09259</v>
      </c>
      <c r="N141" s="48" t="s">
        <v>450</v>
      </c>
      <c r="O141" s="49" t="s">
        <v>450</v>
      </c>
      <c r="P141" s="49" t="s">
        <v>450</v>
      </c>
      <c r="Q141" s="49" t="s">
        <v>450</v>
      </c>
      <c r="R141" s="49" t="s">
        <v>450</v>
      </c>
      <c r="S141" s="49" t="s">
        <v>450</v>
      </c>
      <c r="T141" s="49" t="s">
        <v>450</v>
      </c>
      <c r="U141" s="49" t="s">
        <v>450</v>
      </c>
      <c r="V141" s="49" t="s">
        <v>450</v>
      </c>
      <c r="W141" s="50" t="s">
        <v>450</v>
      </c>
      <c r="X141" s="44" t="str">
        <f t="shared" si="6"/>
        <v/>
      </c>
    </row>
    <row r="142" spans="1:24" ht="20.100000000000001" customHeight="1" x14ac:dyDescent="0.25">
      <c r="A142" s="36" t="s">
        <v>303</v>
      </c>
      <c r="B142" s="11" t="s">
        <v>207</v>
      </c>
      <c r="C142" s="20">
        <v>6786294637.3360271</v>
      </c>
      <c r="D142" s="21">
        <v>7458103361.6373692</v>
      </c>
      <c r="E142" s="21">
        <v>8491388728.5018005</v>
      </c>
      <c r="F142" s="21">
        <v>8380731879.7463541</v>
      </c>
      <c r="G142" s="21">
        <v>8741313140.2488251</v>
      </c>
      <c r="H142" s="21">
        <v>9755619760.1461372</v>
      </c>
      <c r="I142" s="21">
        <v>10438842115.626307</v>
      </c>
      <c r="J142" s="21">
        <v>10874735110.823694</v>
      </c>
      <c r="K142" s="21">
        <v>11790221756.277769</v>
      </c>
      <c r="L142" s="22">
        <v>12692562187.49325</v>
      </c>
      <c r="M142" s="23">
        <f t="shared" si="5"/>
        <v>9540981267.7837543</v>
      </c>
      <c r="N142" s="48">
        <v>75800000</v>
      </c>
      <c r="O142" s="49">
        <v>95400000</v>
      </c>
      <c r="P142" s="49">
        <v>156000000</v>
      </c>
      <c r="Q142" s="49">
        <v>52900000</v>
      </c>
      <c r="R142" s="49">
        <v>132000000</v>
      </c>
      <c r="S142" s="49">
        <v>204000000</v>
      </c>
      <c r="T142" s="49">
        <v>138000000</v>
      </c>
      <c r="U142" s="49">
        <v>230000000</v>
      </c>
      <c r="V142" s="49">
        <v>174000000</v>
      </c>
      <c r="W142" s="50">
        <v>320000000</v>
      </c>
      <c r="X142" s="44">
        <f t="shared" si="6"/>
        <v>157810000</v>
      </c>
    </row>
    <row r="143" spans="1:24" ht="20.100000000000001" customHeight="1" x14ac:dyDescent="0.25">
      <c r="A143" s="36" t="s">
        <v>394</v>
      </c>
      <c r="B143" s="11" t="s">
        <v>398</v>
      </c>
      <c r="C143" s="20">
        <v>3646728060.0646296</v>
      </c>
      <c r="D143" s="21">
        <v>4291363390.9129529</v>
      </c>
      <c r="E143" s="21">
        <v>5403363917.3095989</v>
      </c>
      <c r="F143" s="21">
        <v>5397121856.3520374</v>
      </c>
      <c r="G143" s="21">
        <v>5718589799.2436562</v>
      </c>
      <c r="H143" s="21">
        <v>6409169889.5089083</v>
      </c>
      <c r="I143" s="21">
        <v>6942209594.5543337</v>
      </c>
      <c r="J143" s="21">
        <v>7667951987.6933041</v>
      </c>
      <c r="K143" s="21">
        <v>8245312136.5654345</v>
      </c>
      <c r="L143" s="22">
        <v>7142951342.4223022</v>
      </c>
      <c r="M143" s="23">
        <f t="shared" si="5"/>
        <v>6086476197.4627171</v>
      </c>
      <c r="N143" s="48">
        <v>0</v>
      </c>
      <c r="O143" s="49">
        <v>110000000</v>
      </c>
      <c r="P143" s="49">
        <v>54700000</v>
      </c>
      <c r="Q143" s="49">
        <v>87000000</v>
      </c>
      <c r="R143" s="49">
        <v>107000000</v>
      </c>
      <c r="S143" s="49">
        <v>103000000</v>
      </c>
      <c r="T143" s="49">
        <v>86300000</v>
      </c>
      <c r="U143" s="49">
        <v>24000000</v>
      </c>
      <c r="V143" s="49">
        <v>26200000</v>
      </c>
      <c r="W143" s="50" t="s">
        <v>450</v>
      </c>
      <c r="X143" s="44">
        <f t="shared" si="6"/>
        <v>66466666.666666664</v>
      </c>
    </row>
    <row r="144" spans="1:24" ht="20.100000000000001" customHeight="1" x14ac:dyDescent="0.25">
      <c r="A144" s="36" t="s">
        <v>125</v>
      </c>
      <c r="B144" s="11" t="s">
        <v>242</v>
      </c>
      <c r="C144" s="20">
        <v>145429764861.24939</v>
      </c>
      <c r="D144" s="21">
        <v>166451213395.63986</v>
      </c>
      <c r="E144" s="21">
        <v>208064753766.47043</v>
      </c>
      <c r="F144" s="21">
        <v>169481317540.36389</v>
      </c>
      <c r="G144" s="21">
        <v>369062464570.38684</v>
      </c>
      <c r="H144" s="21">
        <v>411743801711.64203</v>
      </c>
      <c r="I144" s="21">
        <v>460953836444.36426</v>
      </c>
      <c r="J144" s="21">
        <v>514966287206.50519</v>
      </c>
      <c r="K144" s="21">
        <v>568498939784.02112</v>
      </c>
      <c r="L144" s="22">
        <v>481066152870.26617</v>
      </c>
      <c r="M144" s="23">
        <f t="shared" si="5"/>
        <v>349571853215.09094</v>
      </c>
      <c r="N144" s="48">
        <v>2540000000</v>
      </c>
      <c r="O144" s="49">
        <v>2760000000</v>
      </c>
      <c r="P144" s="49">
        <v>3000000000</v>
      </c>
      <c r="Q144" s="49">
        <v>3060000000</v>
      </c>
      <c r="R144" s="49">
        <v>3040000000</v>
      </c>
      <c r="S144" s="49">
        <v>1480000000</v>
      </c>
      <c r="T144" s="49">
        <v>2130000000</v>
      </c>
      <c r="U144" s="49">
        <v>2110000000</v>
      </c>
      <c r="V144" s="49">
        <v>1360000000</v>
      </c>
      <c r="W144" s="50" t="s">
        <v>450</v>
      </c>
      <c r="X144" s="44">
        <f t="shared" si="6"/>
        <v>2386666666.6666665</v>
      </c>
    </row>
    <row r="145" spans="1:24" ht="20.100000000000001" customHeight="1" x14ac:dyDescent="0.25">
      <c r="A145" s="36" t="s">
        <v>203</v>
      </c>
      <c r="B145" s="11" t="s">
        <v>95</v>
      </c>
      <c r="C145" s="20">
        <v>345424664369.35748</v>
      </c>
      <c r="D145" s="21">
        <v>400883873279.08289</v>
      </c>
      <c r="E145" s="21">
        <v>461946808510.63831</v>
      </c>
      <c r="F145" s="21">
        <v>386383919342.27057</v>
      </c>
      <c r="G145" s="21">
        <v>428524701366.59937</v>
      </c>
      <c r="H145" s="21">
        <v>498157406416.1582</v>
      </c>
      <c r="I145" s="21">
        <v>509704856037.81696</v>
      </c>
      <c r="J145" s="21">
        <v>522746212765.95746</v>
      </c>
      <c r="K145" s="21">
        <v>500519016133.29779</v>
      </c>
      <c r="L145" s="22">
        <v>388314890978.60889</v>
      </c>
      <c r="M145" s="23">
        <f t="shared" si="5"/>
        <v>444260634919.9787</v>
      </c>
      <c r="N145" s="48" t="s">
        <v>450</v>
      </c>
      <c r="O145" s="49" t="s">
        <v>450</v>
      </c>
      <c r="P145" s="49" t="s">
        <v>450</v>
      </c>
      <c r="Q145" s="49" t="s">
        <v>450</v>
      </c>
      <c r="R145" s="49" t="s">
        <v>450</v>
      </c>
      <c r="S145" s="49" t="s">
        <v>450</v>
      </c>
      <c r="T145" s="49" t="s">
        <v>450</v>
      </c>
      <c r="U145" s="49" t="s">
        <v>450</v>
      </c>
      <c r="V145" s="49" t="s">
        <v>450</v>
      </c>
      <c r="W145" s="50" t="s">
        <v>450</v>
      </c>
      <c r="X145" s="44" t="str">
        <f t="shared" si="6"/>
        <v/>
      </c>
    </row>
    <row r="146" spans="1:24" ht="20.100000000000001" customHeight="1" x14ac:dyDescent="0.25">
      <c r="A146" s="36" t="s">
        <v>247</v>
      </c>
      <c r="B146" s="11" t="s">
        <v>332</v>
      </c>
      <c r="C146" s="20">
        <v>37215864759.427826</v>
      </c>
      <c r="D146" s="21">
        <v>42085305591.677505</v>
      </c>
      <c r="E146" s="21">
        <v>60905331599.479836</v>
      </c>
      <c r="F146" s="21">
        <v>48388296488.946671</v>
      </c>
      <c r="G146" s="21">
        <v>58641352405.721718</v>
      </c>
      <c r="H146" s="21">
        <v>67937581274.382317</v>
      </c>
      <c r="I146" s="21">
        <v>76341482444.733414</v>
      </c>
      <c r="J146" s="21">
        <v>78182574772.431732</v>
      </c>
      <c r="K146" s="21">
        <v>81796618985.695709</v>
      </c>
      <c r="L146" s="22">
        <v>70254876462.938873</v>
      </c>
      <c r="M146" s="23">
        <f t="shared" si="5"/>
        <v>62174928478.543556</v>
      </c>
      <c r="N146" s="48" t="s">
        <v>450</v>
      </c>
      <c r="O146" s="49" t="s">
        <v>450</v>
      </c>
      <c r="P146" s="49" t="s">
        <v>450</v>
      </c>
      <c r="Q146" s="49" t="s">
        <v>450</v>
      </c>
      <c r="R146" s="49" t="s">
        <v>450</v>
      </c>
      <c r="S146" s="49" t="s">
        <v>450</v>
      </c>
      <c r="T146" s="49" t="s">
        <v>450</v>
      </c>
      <c r="U146" s="49" t="s">
        <v>450</v>
      </c>
      <c r="V146" s="49" t="s">
        <v>450</v>
      </c>
      <c r="W146" s="50" t="s">
        <v>450</v>
      </c>
      <c r="X146" s="44" t="str">
        <f t="shared" si="6"/>
        <v/>
      </c>
    </row>
    <row r="147" spans="1:24" ht="20.100000000000001" customHeight="1" x14ac:dyDescent="0.25">
      <c r="A147" s="36" t="s">
        <v>422</v>
      </c>
      <c r="B147" s="11" t="s">
        <v>304</v>
      </c>
      <c r="C147" s="20">
        <v>137264061106.04344</v>
      </c>
      <c r="D147" s="21">
        <v>152385716311.91638</v>
      </c>
      <c r="E147" s="21">
        <v>170077814106.3049</v>
      </c>
      <c r="F147" s="21">
        <v>168152775283.03159</v>
      </c>
      <c r="G147" s="21">
        <v>177406854514.88458</v>
      </c>
      <c r="H147" s="21">
        <v>213755282058.7193</v>
      </c>
      <c r="I147" s="21">
        <v>224646134571.40009</v>
      </c>
      <c r="J147" s="21">
        <v>231149768633.28375</v>
      </c>
      <c r="K147" s="21">
        <v>243382758001.33011</v>
      </c>
      <c r="L147" s="22">
        <v>269971498118.44202</v>
      </c>
      <c r="M147" s="23">
        <f t="shared" si="5"/>
        <v>198819266270.53558</v>
      </c>
      <c r="N147" s="48">
        <v>2470000000</v>
      </c>
      <c r="O147" s="49">
        <v>2740000000</v>
      </c>
      <c r="P147" s="49">
        <v>2260000000</v>
      </c>
      <c r="Q147" s="49">
        <v>1280000000</v>
      </c>
      <c r="R147" s="49">
        <v>388000000</v>
      </c>
      <c r="S147" s="49">
        <v>386000000</v>
      </c>
      <c r="T147" s="49">
        <v>314000000</v>
      </c>
      <c r="U147" s="49">
        <v>363000000</v>
      </c>
      <c r="V147" s="49">
        <v>948000000</v>
      </c>
      <c r="W147" s="50" t="s">
        <v>450</v>
      </c>
      <c r="X147" s="44">
        <f t="shared" si="6"/>
        <v>1238777777.7777777</v>
      </c>
    </row>
    <row r="148" spans="1:24" ht="20.100000000000001" customHeight="1" x14ac:dyDescent="0.25">
      <c r="A148" s="36" t="s">
        <v>255</v>
      </c>
      <c r="B148" s="11" t="s">
        <v>194</v>
      </c>
      <c r="C148" s="20">
        <v>194700000</v>
      </c>
      <c r="D148" s="21">
        <v>196000000</v>
      </c>
      <c r="E148" s="21">
        <v>198099999.99999997</v>
      </c>
      <c r="F148" s="21">
        <v>186400000.00000003</v>
      </c>
      <c r="G148" s="21">
        <v>183800000</v>
      </c>
      <c r="H148" s="21">
        <v>199900000.00000003</v>
      </c>
      <c r="I148" s="21">
        <v>214200000</v>
      </c>
      <c r="J148" s="21">
        <v>228700000</v>
      </c>
      <c r="K148" s="21">
        <v>250900000</v>
      </c>
      <c r="L148" s="22">
        <v>287400000</v>
      </c>
      <c r="M148" s="23">
        <f t="shared" si="5"/>
        <v>214010000</v>
      </c>
      <c r="N148" s="48" t="s">
        <v>450</v>
      </c>
      <c r="O148" s="49" t="s">
        <v>450</v>
      </c>
      <c r="P148" s="49" t="s">
        <v>450</v>
      </c>
      <c r="Q148" s="49" t="s">
        <v>450</v>
      </c>
      <c r="R148" s="49" t="s">
        <v>450</v>
      </c>
      <c r="S148" s="49" t="s">
        <v>450</v>
      </c>
      <c r="T148" s="49" t="s">
        <v>450</v>
      </c>
      <c r="U148" s="49" t="s">
        <v>450</v>
      </c>
      <c r="V148" s="49" t="s">
        <v>450</v>
      </c>
      <c r="W148" s="50" t="s">
        <v>450</v>
      </c>
      <c r="X148" s="44" t="str">
        <f t="shared" si="6"/>
        <v/>
      </c>
    </row>
    <row r="149" spans="1:24" ht="20.100000000000001" customHeight="1" x14ac:dyDescent="0.25">
      <c r="A149" s="36" t="s">
        <v>106</v>
      </c>
      <c r="B149" s="11" t="s">
        <v>135</v>
      </c>
      <c r="C149" s="20">
        <v>18144936600</v>
      </c>
      <c r="D149" s="21">
        <v>20958000000.000004</v>
      </c>
      <c r="E149" s="21">
        <v>24522200000</v>
      </c>
      <c r="F149" s="21">
        <v>26593500000</v>
      </c>
      <c r="G149" s="21">
        <v>28917200000</v>
      </c>
      <c r="H149" s="21">
        <v>34373820500</v>
      </c>
      <c r="I149" s="21">
        <v>39954761200.000008</v>
      </c>
      <c r="J149" s="21">
        <v>44856189500</v>
      </c>
      <c r="K149" s="21">
        <v>49165773100</v>
      </c>
      <c r="L149" s="22">
        <v>52132289700</v>
      </c>
      <c r="M149" s="23">
        <f t="shared" si="5"/>
        <v>33961867060</v>
      </c>
      <c r="N149" s="48">
        <v>96500000</v>
      </c>
      <c r="O149" s="49">
        <v>134000000</v>
      </c>
      <c r="P149" s="49">
        <v>878000000</v>
      </c>
      <c r="Q149" s="49">
        <v>116000000</v>
      </c>
      <c r="R149" s="49">
        <v>38200000</v>
      </c>
      <c r="S149" s="49">
        <v>191000000</v>
      </c>
      <c r="T149" s="49">
        <v>103000000</v>
      </c>
      <c r="U149" s="49">
        <v>388000000</v>
      </c>
      <c r="V149" s="49">
        <v>300000000</v>
      </c>
      <c r="W149" s="50" t="s">
        <v>450</v>
      </c>
      <c r="X149" s="44">
        <f t="shared" si="6"/>
        <v>249411111.1111111</v>
      </c>
    </row>
    <row r="150" spans="1:24" ht="20.100000000000001" customHeight="1" x14ac:dyDescent="0.25">
      <c r="A150" s="36" t="s">
        <v>360</v>
      </c>
      <c r="B150" s="11" t="s">
        <v>365</v>
      </c>
      <c r="C150" s="20">
        <v>5527856839.0748186</v>
      </c>
      <c r="D150" s="21">
        <v>6340673793.5453405</v>
      </c>
      <c r="E150" s="21">
        <v>8000074071.3306913</v>
      </c>
      <c r="F150" s="21">
        <v>8105331929.8755035</v>
      </c>
      <c r="G150" s="21">
        <v>9716103408.9655418</v>
      </c>
      <c r="H150" s="21">
        <v>12873049346.267397</v>
      </c>
      <c r="I150" s="21">
        <v>15391629871.376463</v>
      </c>
      <c r="J150" s="21">
        <v>15413163674.922365</v>
      </c>
      <c r="K150" s="21">
        <v>16928680397.418528</v>
      </c>
      <c r="L150" s="22" t="s">
        <v>450</v>
      </c>
      <c r="M150" s="23">
        <f t="shared" si="5"/>
        <v>10921840370.308517</v>
      </c>
      <c r="N150" s="48" t="s">
        <v>450</v>
      </c>
      <c r="O150" s="49">
        <v>150000000</v>
      </c>
      <c r="P150" s="49">
        <v>0</v>
      </c>
      <c r="Q150" s="49">
        <v>0</v>
      </c>
      <c r="R150" s="49">
        <v>0</v>
      </c>
      <c r="S150" s="49">
        <v>0</v>
      </c>
      <c r="T150" s="49">
        <v>0</v>
      </c>
      <c r="U150" s="49">
        <v>0</v>
      </c>
      <c r="V150" s="49">
        <v>0</v>
      </c>
      <c r="W150" s="50" t="s">
        <v>450</v>
      </c>
      <c r="X150" s="44">
        <f t="shared" si="6"/>
        <v>18750000</v>
      </c>
    </row>
    <row r="151" spans="1:24" ht="20.100000000000001" customHeight="1" x14ac:dyDescent="0.25">
      <c r="A151" s="36" t="s">
        <v>121</v>
      </c>
      <c r="B151" s="11" t="s">
        <v>366</v>
      </c>
      <c r="C151" s="20">
        <v>10646157920.320862</v>
      </c>
      <c r="D151" s="21">
        <v>13794910633.851755</v>
      </c>
      <c r="E151" s="21">
        <v>18504130752.992191</v>
      </c>
      <c r="F151" s="21">
        <v>15929902138.13632</v>
      </c>
      <c r="G151" s="21">
        <v>20030528042.91713</v>
      </c>
      <c r="H151" s="21">
        <v>25071195492.012661</v>
      </c>
      <c r="I151" s="21">
        <v>24611039786.13195</v>
      </c>
      <c r="J151" s="21">
        <v>28965906502.230602</v>
      </c>
      <c r="K151" s="21">
        <v>30881166852.311611</v>
      </c>
      <c r="L151" s="22">
        <v>27622778722.398647</v>
      </c>
      <c r="M151" s="23">
        <f t="shared" si="5"/>
        <v>21605771684.330376</v>
      </c>
      <c r="N151" s="48">
        <v>167000000</v>
      </c>
      <c r="O151" s="49">
        <v>153000000</v>
      </c>
      <c r="P151" s="49">
        <v>179000000</v>
      </c>
      <c r="Q151" s="49">
        <v>92900000</v>
      </c>
      <c r="R151" s="49">
        <v>60100000</v>
      </c>
      <c r="S151" s="49">
        <v>164000000</v>
      </c>
      <c r="T151" s="49">
        <v>43000000</v>
      </c>
      <c r="U151" s="49">
        <v>310000000</v>
      </c>
      <c r="V151" s="49">
        <v>143000000</v>
      </c>
      <c r="W151" s="50" t="s">
        <v>450</v>
      </c>
      <c r="X151" s="44">
        <f t="shared" si="6"/>
        <v>145777777.77777779</v>
      </c>
    </row>
    <row r="152" spans="1:24" ht="20.100000000000001" customHeight="1" x14ac:dyDescent="0.25">
      <c r="A152" s="36" t="s">
        <v>49</v>
      </c>
      <c r="B152" s="11" t="s">
        <v>76</v>
      </c>
      <c r="C152" s="20">
        <v>87862091339.400238</v>
      </c>
      <c r="D152" s="21">
        <v>102170980824.5446</v>
      </c>
      <c r="E152" s="21">
        <v>121572308718.61613</v>
      </c>
      <c r="F152" s="21">
        <v>121192332201.43948</v>
      </c>
      <c r="G152" s="21">
        <v>148521818488.74939</v>
      </c>
      <c r="H152" s="21">
        <v>170574733563.4614</v>
      </c>
      <c r="I152" s="21">
        <v>192703386156.04684</v>
      </c>
      <c r="J152" s="21">
        <v>202028936209.36774</v>
      </c>
      <c r="K152" s="21">
        <v>202855201908.12335</v>
      </c>
      <c r="L152" s="22">
        <v>192083721355.06442</v>
      </c>
      <c r="M152" s="23">
        <f t="shared" si="5"/>
        <v>154156551076.48138</v>
      </c>
      <c r="N152" s="48">
        <v>410000000</v>
      </c>
      <c r="O152" s="49">
        <v>707000000</v>
      </c>
      <c r="P152" s="49">
        <v>842000000</v>
      </c>
      <c r="Q152" s="49">
        <v>684000000</v>
      </c>
      <c r="R152" s="49">
        <v>642000000</v>
      </c>
      <c r="S152" s="49">
        <v>774000000</v>
      </c>
      <c r="T152" s="49">
        <v>583000000</v>
      </c>
      <c r="U152" s="49">
        <v>1080000000</v>
      </c>
      <c r="V152" s="49">
        <v>1110000000</v>
      </c>
      <c r="W152" s="50" t="s">
        <v>450</v>
      </c>
      <c r="X152" s="44">
        <f t="shared" si="6"/>
        <v>759111111.11111116</v>
      </c>
    </row>
    <row r="153" spans="1:24" ht="20.100000000000001" customHeight="1" x14ac:dyDescent="0.25">
      <c r="A153" s="36" t="s">
        <v>309</v>
      </c>
      <c r="B153" s="11" t="s">
        <v>224</v>
      </c>
      <c r="C153" s="20">
        <v>122210719245.90221</v>
      </c>
      <c r="D153" s="21">
        <v>149359920005.89401</v>
      </c>
      <c r="E153" s="21">
        <v>174195135053.12106</v>
      </c>
      <c r="F153" s="21">
        <v>168334599538.16824</v>
      </c>
      <c r="G153" s="21">
        <v>199590774784.58072</v>
      </c>
      <c r="H153" s="21">
        <v>224143083706.77698</v>
      </c>
      <c r="I153" s="21">
        <v>250092093547.53156</v>
      </c>
      <c r="J153" s="21">
        <v>271927428132.55371</v>
      </c>
      <c r="K153" s="21">
        <v>284777093019.06512</v>
      </c>
      <c r="L153" s="22">
        <v>291965336390.94958</v>
      </c>
      <c r="M153" s="23">
        <f t="shared" si="5"/>
        <v>213659618342.45428</v>
      </c>
      <c r="N153" s="48">
        <v>619000000</v>
      </c>
      <c r="O153" s="49">
        <v>1530000000</v>
      </c>
      <c r="P153" s="49">
        <v>1210000000</v>
      </c>
      <c r="Q153" s="49">
        <v>1200000000</v>
      </c>
      <c r="R153" s="49">
        <v>1380000000</v>
      </c>
      <c r="S153" s="49">
        <v>1100000000</v>
      </c>
      <c r="T153" s="49">
        <v>1620000000</v>
      </c>
      <c r="U153" s="49">
        <v>1120000000</v>
      </c>
      <c r="V153" s="49">
        <v>1030000000</v>
      </c>
      <c r="W153" s="50" t="s">
        <v>450</v>
      </c>
      <c r="X153" s="44">
        <f t="shared" si="6"/>
        <v>1201000000</v>
      </c>
    </row>
    <row r="154" spans="1:24" ht="20.100000000000001" customHeight="1" x14ac:dyDescent="0.25">
      <c r="A154" s="36" t="s">
        <v>297</v>
      </c>
      <c r="B154" s="11" t="s">
        <v>84</v>
      </c>
      <c r="C154" s="20">
        <v>343261472028.87341</v>
      </c>
      <c r="D154" s="21">
        <v>428762961089.63477</v>
      </c>
      <c r="E154" s="21">
        <v>530185123692.51196</v>
      </c>
      <c r="F154" s="21">
        <v>436476394987.34015</v>
      </c>
      <c r="G154" s="21">
        <v>479242529764.86584</v>
      </c>
      <c r="H154" s="21">
        <v>528742068313.75726</v>
      </c>
      <c r="I154" s="21">
        <v>500227851988.33105</v>
      </c>
      <c r="J154" s="21">
        <v>524059039422.89447</v>
      </c>
      <c r="K154" s="21">
        <v>544982089079.09332</v>
      </c>
      <c r="L154" s="22">
        <v>474783393022.94739</v>
      </c>
      <c r="M154" s="23">
        <f t="shared" si="5"/>
        <v>479072292339.02502</v>
      </c>
      <c r="N154" s="48" t="s">
        <v>450</v>
      </c>
      <c r="O154" s="49" t="s">
        <v>450</v>
      </c>
      <c r="P154" s="49" t="s">
        <v>450</v>
      </c>
      <c r="Q154" s="49" t="s">
        <v>450</v>
      </c>
      <c r="R154" s="49" t="s">
        <v>450</v>
      </c>
      <c r="S154" s="49" t="s">
        <v>450</v>
      </c>
      <c r="T154" s="49" t="s">
        <v>450</v>
      </c>
      <c r="U154" s="49" t="s">
        <v>450</v>
      </c>
      <c r="V154" s="49" t="s">
        <v>450</v>
      </c>
      <c r="W154" s="50" t="s">
        <v>450</v>
      </c>
      <c r="X154" s="44" t="str">
        <f t="shared" si="6"/>
        <v/>
      </c>
    </row>
    <row r="155" spans="1:24" ht="20.100000000000001" customHeight="1" x14ac:dyDescent="0.25">
      <c r="A155" s="36" t="s">
        <v>88</v>
      </c>
      <c r="B155" s="11" t="s">
        <v>119</v>
      </c>
      <c r="C155" s="20">
        <v>208566948939.90717</v>
      </c>
      <c r="D155" s="21">
        <v>240169336162.05856</v>
      </c>
      <c r="E155" s="21">
        <v>262007590449.68509</v>
      </c>
      <c r="F155" s="21">
        <v>243745748819.11642</v>
      </c>
      <c r="G155" s="21">
        <v>238317631788.07947</v>
      </c>
      <c r="H155" s="21">
        <v>244879869335.5574</v>
      </c>
      <c r="I155" s="21">
        <v>216368178659.4465</v>
      </c>
      <c r="J155" s="21">
        <v>226073492966.49509</v>
      </c>
      <c r="K155" s="21">
        <v>230116913840.32092</v>
      </c>
      <c r="L155" s="22">
        <v>198931394033.49231</v>
      </c>
      <c r="M155" s="23">
        <f t="shared" si="5"/>
        <v>230917710499.41586</v>
      </c>
      <c r="N155" s="48" t="s">
        <v>450</v>
      </c>
      <c r="O155" s="49" t="s">
        <v>450</v>
      </c>
      <c r="P155" s="49" t="s">
        <v>450</v>
      </c>
      <c r="Q155" s="49" t="s">
        <v>450</v>
      </c>
      <c r="R155" s="49" t="s">
        <v>450</v>
      </c>
      <c r="S155" s="49" t="s">
        <v>450</v>
      </c>
      <c r="T155" s="49" t="s">
        <v>450</v>
      </c>
      <c r="U155" s="49" t="s">
        <v>450</v>
      </c>
      <c r="V155" s="49" t="s">
        <v>450</v>
      </c>
      <c r="W155" s="50" t="s">
        <v>450</v>
      </c>
      <c r="X155" s="44" t="str">
        <f t="shared" si="6"/>
        <v/>
      </c>
    </row>
    <row r="156" spans="1:24" ht="20.100000000000001" customHeight="1" x14ac:dyDescent="0.25">
      <c r="A156" s="36" t="s">
        <v>105</v>
      </c>
      <c r="B156" s="11" t="s">
        <v>77</v>
      </c>
      <c r="C156" s="20">
        <v>87276164364.638794</v>
      </c>
      <c r="D156" s="21">
        <v>89524131617.190903</v>
      </c>
      <c r="E156" s="21">
        <v>93639316000</v>
      </c>
      <c r="F156" s="21">
        <v>96385638000</v>
      </c>
      <c r="G156" s="21">
        <v>98381268000</v>
      </c>
      <c r="H156" s="21">
        <v>100351670000</v>
      </c>
      <c r="I156" s="21">
        <v>101080738000</v>
      </c>
      <c r="J156" s="21">
        <v>103134778000</v>
      </c>
      <c r="K156" s="21" t="s">
        <v>450</v>
      </c>
      <c r="L156" s="22" t="s">
        <v>450</v>
      </c>
      <c r="M156" s="23">
        <f t="shared" si="5"/>
        <v>96221712997.728714</v>
      </c>
      <c r="N156" s="48" t="s">
        <v>450</v>
      </c>
      <c r="O156" s="49" t="s">
        <v>450</v>
      </c>
      <c r="P156" s="49" t="s">
        <v>450</v>
      </c>
      <c r="Q156" s="49" t="s">
        <v>450</v>
      </c>
      <c r="R156" s="49" t="s">
        <v>450</v>
      </c>
      <c r="S156" s="49" t="s">
        <v>450</v>
      </c>
      <c r="T156" s="49" t="s">
        <v>450</v>
      </c>
      <c r="U156" s="49" t="s">
        <v>450</v>
      </c>
      <c r="V156" s="49" t="s">
        <v>450</v>
      </c>
      <c r="W156" s="50" t="s">
        <v>450</v>
      </c>
      <c r="X156" s="44" t="str">
        <f t="shared" si="6"/>
        <v/>
      </c>
    </row>
    <row r="157" spans="1:24" ht="20.100000000000001" customHeight="1" x14ac:dyDescent="0.25">
      <c r="A157" s="36" t="s">
        <v>261</v>
      </c>
      <c r="B157" s="11" t="s">
        <v>259</v>
      </c>
      <c r="C157" s="20">
        <v>60882142857.142845</v>
      </c>
      <c r="D157" s="21">
        <v>79712087912.087906</v>
      </c>
      <c r="E157" s="21">
        <v>115270054945.05495</v>
      </c>
      <c r="F157" s="21">
        <v>97798351648.351624</v>
      </c>
      <c r="G157" s="21">
        <v>125122306346.15385</v>
      </c>
      <c r="H157" s="21">
        <v>169804735989.01096</v>
      </c>
      <c r="I157" s="21">
        <v>190289835164.83514</v>
      </c>
      <c r="J157" s="21">
        <v>201885439560.43954</v>
      </c>
      <c r="K157" s="21">
        <v>210109340659.34064</v>
      </c>
      <c r="L157" s="22">
        <v>166907692307.69229</v>
      </c>
      <c r="M157" s="23">
        <f t="shared" si="5"/>
        <v>141778198739.01099</v>
      </c>
      <c r="N157" s="48" t="s">
        <v>450</v>
      </c>
      <c r="O157" s="49" t="s">
        <v>450</v>
      </c>
      <c r="P157" s="49" t="s">
        <v>450</v>
      </c>
      <c r="Q157" s="49" t="s">
        <v>450</v>
      </c>
      <c r="R157" s="49" t="s">
        <v>450</v>
      </c>
      <c r="S157" s="49" t="s">
        <v>450</v>
      </c>
      <c r="T157" s="49" t="s">
        <v>450</v>
      </c>
      <c r="U157" s="49" t="s">
        <v>450</v>
      </c>
      <c r="V157" s="49" t="s">
        <v>450</v>
      </c>
      <c r="W157" s="50" t="s">
        <v>450</v>
      </c>
      <c r="X157" s="44" t="str">
        <f t="shared" si="6"/>
        <v/>
      </c>
    </row>
    <row r="158" spans="1:24" ht="20.100000000000001" customHeight="1" x14ac:dyDescent="0.25">
      <c r="A158" s="36" t="s">
        <v>317</v>
      </c>
      <c r="B158" s="11" t="s">
        <v>109</v>
      </c>
      <c r="C158" s="20">
        <v>123533036667.85332</v>
      </c>
      <c r="D158" s="21">
        <v>171536685395.5625</v>
      </c>
      <c r="E158" s="21">
        <v>208181626900.63123</v>
      </c>
      <c r="F158" s="21">
        <v>167422949529.40018</v>
      </c>
      <c r="G158" s="21">
        <v>167998080493.40756</v>
      </c>
      <c r="H158" s="21">
        <v>185362855081.02081</v>
      </c>
      <c r="I158" s="21">
        <v>171664638717.49039</v>
      </c>
      <c r="J158" s="21">
        <v>191549024910.60428</v>
      </c>
      <c r="K158" s="21">
        <v>199324435686.134</v>
      </c>
      <c r="L158" s="22">
        <v>177954489851.96097</v>
      </c>
      <c r="M158" s="23">
        <f t="shared" si="5"/>
        <v>176452782323.40656</v>
      </c>
      <c r="N158" s="48">
        <v>477000000</v>
      </c>
      <c r="O158" s="49">
        <v>1520000000</v>
      </c>
      <c r="P158" s="49">
        <v>1680000000</v>
      </c>
      <c r="Q158" s="49">
        <v>912000000</v>
      </c>
      <c r="R158" s="49">
        <v>680000000</v>
      </c>
      <c r="S158" s="49">
        <v>438000000</v>
      </c>
      <c r="T158" s="49">
        <v>1310000000</v>
      </c>
      <c r="U158" s="49">
        <v>667000000</v>
      </c>
      <c r="V158" s="49">
        <v>518000000</v>
      </c>
      <c r="W158" s="50" t="s">
        <v>450</v>
      </c>
      <c r="X158" s="44">
        <f t="shared" si="6"/>
        <v>911333333.33333337</v>
      </c>
    </row>
    <row r="159" spans="1:24" ht="20.100000000000001" customHeight="1" x14ac:dyDescent="0.25">
      <c r="A159" s="36" t="s">
        <v>6</v>
      </c>
      <c r="B159" s="11" t="s">
        <v>14</v>
      </c>
      <c r="C159" s="20">
        <v>989930542278.69519</v>
      </c>
      <c r="D159" s="21">
        <v>1299705764823.6177</v>
      </c>
      <c r="E159" s="21">
        <v>1660846387624.7842</v>
      </c>
      <c r="F159" s="21">
        <v>1222644282201.8625</v>
      </c>
      <c r="G159" s="21">
        <v>1524917468442.0066</v>
      </c>
      <c r="H159" s="21">
        <v>2031771419408.9641</v>
      </c>
      <c r="I159" s="21">
        <v>2170145829223.9248</v>
      </c>
      <c r="J159" s="21">
        <v>2230628062254.4146</v>
      </c>
      <c r="K159" s="21">
        <v>2030972571014.2737</v>
      </c>
      <c r="L159" s="22">
        <v>1326015096948.1946</v>
      </c>
      <c r="M159" s="23">
        <f t="shared" si="5"/>
        <v>1648757742422.0737</v>
      </c>
      <c r="N159" s="48">
        <v>5850000000</v>
      </c>
      <c r="O159" s="49">
        <v>5900000000</v>
      </c>
      <c r="P159" s="49">
        <v>7000000000</v>
      </c>
      <c r="Q159" s="49">
        <v>4890000000</v>
      </c>
      <c r="R159" s="49">
        <v>6460000000</v>
      </c>
      <c r="S159" s="49">
        <v>10400000000</v>
      </c>
      <c r="T159" s="49">
        <v>9390000000</v>
      </c>
      <c r="U159" s="49">
        <v>7970000000</v>
      </c>
      <c r="V159" s="49">
        <v>5490000000</v>
      </c>
      <c r="W159" s="50" t="s">
        <v>450</v>
      </c>
      <c r="X159" s="44">
        <f t="shared" si="6"/>
        <v>7038888888.8888893</v>
      </c>
    </row>
    <row r="160" spans="1:24" ht="20.100000000000001" customHeight="1" x14ac:dyDescent="0.25">
      <c r="A160" s="36" t="s">
        <v>280</v>
      </c>
      <c r="B160" s="11" t="s">
        <v>412</v>
      </c>
      <c r="C160" s="20">
        <v>3110328010.9144239</v>
      </c>
      <c r="D160" s="21">
        <v>3775447705.9355884</v>
      </c>
      <c r="E160" s="21">
        <v>4796573531.2162209</v>
      </c>
      <c r="F160" s="21">
        <v>5308990459.4784307</v>
      </c>
      <c r="G160" s="21">
        <v>5698548987.88591</v>
      </c>
      <c r="H160" s="21">
        <v>6406727230.1732531</v>
      </c>
      <c r="I160" s="21">
        <v>7219657132.2154446</v>
      </c>
      <c r="J160" s="21">
        <v>7522006198.2320814</v>
      </c>
      <c r="K160" s="21">
        <v>7912161659.761797</v>
      </c>
      <c r="L160" s="22">
        <v>8095980013.7341776</v>
      </c>
      <c r="M160" s="23">
        <f t="shared" si="5"/>
        <v>5984642092.9547319</v>
      </c>
      <c r="N160" s="48">
        <v>10000000</v>
      </c>
      <c r="O160" s="49">
        <v>114000000</v>
      </c>
      <c r="P160" s="49">
        <v>43600000</v>
      </c>
      <c r="Q160" s="49">
        <v>183000000</v>
      </c>
      <c r="R160" s="49">
        <v>63000000</v>
      </c>
      <c r="S160" s="49">
        <v>66400000</v>
      </c>
      <c r="T160" s="49">
        <v>35800000</v>
      </c>
      <c r="U160" s="49">
        <v>0</v>
      </c>
      <c r="V160" s="49">
        <v>0</v>
      </c>
      <c r="W160" s="50" t="s">
        <v>450</v>
      </c>
      <c r="X160" s="44">
        <f t="shared" si="6"/>
        <v>57311111.111111112</v>
      </c>
    </row>
    <row r="161" spans="1:24" ht="20.100000000000001" customHeight="1" x14ac:dyDescent="0.25">
      <c r="A161" s="36" t="s">
        <v>356</v>
      </c>
      <c r="B161" s="11" t="s">
        <v>288</v>
      </c>
      <c r="C161" s="20">
        <v>505832439.82297701</v>
      </c>
      <c r="D161" s="21">
        <v>570469196.66743088</v>
      </c>
      <c r="E161" s="21">
        <v>619260721.57930565</v>
      </c>
      <c r="F161" s="21">
        <v>586153251.79434597</v>
      </c>
      <c r="G161" s="21">
        <v>656789149.59552455</v>
      </c>
      <c r="H161" s="21">
        <v>762098381.87702274</v>
      </c>
      <c r="I161" s="21">
        <v>804209309.42721283</v>
      </c>
      <c r="J161" s="21">
        <v>795753602.49253523</v>
      </c>
      <c r="K161" s="21">
        <v>800418989.62175143</v>
      </c>
      <c r="L161" s="22">
        <v>761037916.35753047</v>
      </c>
      <c r="M161" s="23">
        <f t="shared" si="5"/>
        <v>686202295.92356372</v>
      </c>
      <c r="N161" s="48">
        <v>0</v>
      </c>
      <c r="O161" s="49">
        <v>0</v>
      </c>
      <c r="P161" s="49">
        <v>0</v>
      </c>
      <c r="Q161" s="49">
        <v>0</v>
      </c>
      <c r="R161" s="49">
        <v>0</v>
      </c>
      <c r="S161" s="49">
        <v>0</v>
      </c>
      <c r="T161" s="49">
        <v>0</v>
      </c>
      <c r="U161" s="49">
        <v>0</v>
      </c>
      <c r="V161" s="49">
        <v>0</v>
      </c>
      <c r="W161" s="50" t="s">
        <v>450</v>
      </c>
      <c r="X161" s="44" t="str">
        <f t="shared" si="6"/>
        <v/>
      </c>
    </row>
    <row r="162" spans="1:24" ht="20.100000000000001" customHeight="1" x14ac:dyDescent="0.25">
      <c r="A162" s="36" t="s">
        <v>306</v>
      </c>
      <c r="B162" s="11" t="s">
        <v>243</v>
      </c>
      <c r="C162" s="20">
        <v>134441116.92617169</v>
      </c>
      <c r="D162" s="21">
        <v>145827429.56924096</v>
      </c>
      <c r="E162" s="21">
        <v>189595284.42234924</v>
      </c>
      <c r="F162" s="21">
        <v>192558289.70497137</v>
      </c>
      <c r="G162" s="21">
        <v>195176113.35413885</v>
      </c>
      <c r="H162" s="21">
        <v>239986643.47300491</v>
      </c>
      <c r="I162" s="21">
        <v>265592759.78985998</v>
      </c>
      <c r="J162" s="21">
        <v>305632896.17309499</v>
      </c>
      <c r="K162" s="21">
        <v>337413477.24083668</v>
      </c>
      <c r="L162" s="22" t="s">
        <v>450</v>
      </c>
      <c r="M162" s="23">
        <f t="shared" si="5"/>
        <v>222913778.96151873</v>
      </c>
      <c r="N162" s="48" t="s">
        <v>450</v>
      </c>
      <c r="O162" s="49" t="s">
        <v>450</v>
      </c>
      <c r="P162" s="49" t="s">
        <v>450</v>
      </c>
      <c r="Q162" s="49" t="s">
        <v>450</v>
      </c>
      <c r="R162" s="49" t="s">
        <v>450</v>
      </c>
      <c r="S162" s="49" t="s">
        <v>450</v>
      </c>
      <c r="T162" s="49" t="s">
        <v>450</v>
      </c>
      <c r="U162" s="49" t="s">
        <v>450</v>
      </c>
      <c r="V162" s="49" t="s">
        <v>450</v>
      </c>
      <c r="W162" s="50" t="s">
        <v>450</v>
      </c>
      <c r="X162" s="44" t="str">
        <f t="shared" si="6"/>
        <v/>
      </c>
    </row>
    <row r="163" spans="1:24" ht="20.100000000000001" customHeight="1" x14ac:dyDescent="0.25">
      <c r="A163" s="36" t="s">
        <v>347</v>
      </c>
      <c r="B163" s="11" t="s">
        <v>285</v>
      </c>
      <c r="C163" s="20">
        <v>376900133511.34845</v>
      </c>
      <c r="D163" s="21">
        <v>415964509673.11536</v>
      </c>
      <c r="E163" s="21">
        <v>519796800000</v>
      </c>
      <c r="F163" s="21">
        <v>429097866666.66669</v>
      </c>
      <c r="G163" s="21">
        <v>526811466666.66669</v>
      </c>
      <c r="H163" s="21">
        <v>669506666666.66663</v>
      </c>
      <c r="I163" s="21">
        <v>733955733333.33337</v>
      </c>
      <c r="J163" s="21">
        <v>744335733333.33337</v>
      </c>
      <c r="K163" s="21">
        <v>753831466666.66663</v>
      </c>
      <c r="L163" s="22">
        <v>646001866666.66663</v>
      </c>
      <c r="M163" s="23">
        <f t="shared" si="5"/>
        <v>581620224318.44653</v>
      </c>
      <c r="N163" s="48" t="s">
        <v>450</v>
      </c>
      <c r="O163" s="49" t="s">
        <v>450</v>
      </c>
      <c r="P163" s="49" t="s">
        <v>450</v>
      </c>
      <c r="Q163" s="49" t="s">
        <v>450</v>
      </c>
      <c r="R163" s="49" t="s">
        <v>450</v>
      </c>
      <c r="S163" s="49" t="s">
        <v>450</v>
      </c>
      <c r="T163" s="49" t="s">
        <v>450</v>
      </c>
      <c r="U163" s="49" t="s">
        <v>450</v>
      </c>
      <c r="V163" s="49" t="s">
        <v>450</v>
      </c>
      <c r="W163" s="50" t="s">
        <v>450</v>
      </c>
      <c r="X163" s="44" t="str">
        <f t="shared" si="6"/>
        <v/>
      </c>
    </row>
    <row r="164" spans="1:24" ht="20.100000000000001" customHeight="1" x14ac:dyDescent="0.25">
      <c r="A164" s="36" t="s">
        <v>183</v>
      </c>
      <c r="B164" s="11" t="s">
        <v>175</v>
      </c>
      <c r="C164" s="20">
        <v>9358710935.4336605</v>
      </c>
      <c r="D164" s="21">
        <v>11284603070.56529</v>
      </c>
      <c r="E164" s="21">
        <v>13386345214.538549</v>
      </c>
      <c r="F164" s="21">
        <v>12812994418.940149</v>
      </c>
      <c r="G164" s="21">
        <v>12932428287.604717</v>
      </c>
      <c r="H164" s="21">
        <v>14440676929.323805</v>
      </c>
      <c r="I164" s="21">
        <v>14045681414.365662</v>
      </c>
      <c r="J164" s="21">
        <v>14951667193.547081</v>
      </c>
      <c r="K164" s="21">
        <v>15657551477.200325</v>
      </c>
      <c r="L164" s="22">
        <v>13779570705.755232</v>
      </c>
      <c r="M164" s="23">
        <f t="shared" si="5"/>
        <v>13265022964.727446</v>
      </c>
      <c r="N164" s="48">
        <v>212000000</v>
      </c>
      <c r="O164" s="49">
        <v>567000000</v>
      </c>
      <c r="P164" s="49">
        <v>298000000</v>
      </c>
      <c r="Q164" s="49">
        <v>256000000</v>
      </c>
      <c r="R164" s="49">
        <v>236000000</v>
      </c>
      <c r="S164" s="49">
        <v>174000000</v>
      </c>
      <c r="T164" s="49">
        <v>266000000</v>
      </c>
      <c r="U164" s="49">
        <v>106000000</v>
      </c>
      <c r="V164" s="49">
        <v>86000000</v>
      </c>
      <c r="W164" s="50" t="s">
        <v>450</v>
      </c>
      <c r="X164" s="44">
        <f t="shared" si="6"/>
        <v>244555555.55555555</v>
      </c>
    </row>
    <row r="165" spans="1:24" ht="20.100000000000001" customHeight="1" x14ac:dyDescent="0.25">
      <c r="A165" s="36" t="s">
        <v>431</v>
      </c>
      <c r="B165" s="11" t="s">
        <v>158</v>
      </c>
      <c r="C165" s="20">
        <v>30607991862.484329</v>
      </c>
      <c r="D165" s="21">
        <v>40289556656.145485</v>
      </c>
      <c r="E165" s="21">
        <v>49259526052.742561</v>
      </c>
      <c r="F165" s="21">
        <v>42616653299.911514</v>
      </c>
      <c r="G165" s="21">
        <v>39460357730.522369</v>
      </c>
      <c r="H165" s="21">
        <v>46466728666.610313</v>
      </c>
      <c r="I165" s="21">
        <v>40742313861.137413</v>
      </c>
      <c r="J165" s="21">
        <v>45519650911.413841</v>
      </c>
      <c r="K165" s="21">
        <v>44210806365.681694</v>
      </c>
      <c r="L165" s="22">
        <v>36513027127.672279</v>
      </c>
      <c r="M165" s="23">
        <f t="shared" si="5"/>
        <v>41568661253.432175</v>
      </c>
      <c r="N165" s="48">
        <v>2370000000</v>
      </c>
      <c r="O165" s="49">
        <v>213000000</v>
      </c>
      <c r="P165" s="49">
        <v>186000000</v>
      </c>
      <c r="Q165" s="49">
        <v>149000000</v>
      </c>
      <c r="R165" s="49">
        <v>107000000</v>
      </c>
      <c r="S165" s="49">
        <v>260000000</v>
      </c>
      <c r="T165" s="49">
        <v>230000000</v>
      </c>
      <c r="U165" s="49">
        <v>99500000</v>
      </c>
      <c r="V165" s="49">
        <v>94800000</v>
      </c>
      <c r="W165" s="50" t="s">
        <v>450</v>
      </c>
      <c r="X165" s="44">
        <f t="shared" si="6"/>
        <v>412144444.44444442</v>
      </c>
    </row>
    <row r="166" spans="1:24" ht="20.100000000000001" customHeight="1" x14ac:dyDescent="0.25">
      <c r="A166" s="36" t="s">
        <v>232</v>
      </c>
      <c r="B166" s="11" t="s">
        <v>83</v>
      </c>
      <c r="C166" s="20">
        <v>1016418229.2515897</v>
      </c>
      <c r="D166" s="21">
        <v>1033561654.0567966</v>
      </c>
      <c r="E166" s="21">
        <v>967199593.96015728</v>
      </c>
      <c r="F166" s="21">
        <v>847397850.09441662</v>
      </c>
      <c r="G166" s="21">
        <v>969936525.29872894</v>
      </c>
      <c r="H166" s="21">
        <v>1065826669.8974236</v>
      </c>
      <c r="I166" s="21">
        <v>1134267367.1920607</v>
      </c>
      <c r="J166" s="21">
        <v>1411061260.7083919</v>
      </c>
      <c r="K166" s="21">
        <v>1422530791.5587981</v>
      </c>
      <c r="L166" s="22">
        <v>1437722206.387543</v>
      </c>
      <c r="M166" s="23">
        <f t="shared" si="5"/>
        <v>1130592214.8405907</v>
      </c>
      <c r="N166" s="48">
        <v>0</v>
      </c>
      <c r="O166" s="49">
        <v>0</v>
      </c>
      <c r="P166" s="49">
        <v>0</v>
      </c>
      <c r="Q166" s="49">
        <v>0</v>
      </c>
      <c r="R166" s="49">
        <v>0</v>
      </c>
      <c r="S166" s="49">
        <v>800000</v>
      </c>
      <c r="T166" s="49">
        <v>0</v>
      </c>
      <c r="U166" s="49">
        <v>0</v>
      </c>
      <c r="V166" s="49">
        <v>0</v>
      </c>
      <c r="W166" s="50" t="s">
        <v>450</v>
      </c>
      <c r="X166" s="44">
        <f t="shared" si="6"/>
        <v>88888.888888888891</v>
      </c>
    </row>
    <row r="167" spans="1:24" ht="20.100000000000001" customHeight="1" x14ac:dyDescent="0.25">
      <c r="A167" s="36" t="s">
        <v>126</v>
      </c>
      <c r="B167" s="11" t="s">
        <v>233</v>
      </c>
      <c r="C167" s="20">
        <v>1885112201.8527782</v>
      </c>
      <c r="D167" s="21">
        <v>2158496872.8579645</v>
      </c>
      <c r="E167" s="21">
        <v>2505458705.0333843</v>
      </c>
      <c r="F167" s="21">
        <v>2489985963.1814213</v>
      </c>
      <c r="G167" s="21">
        <v>2616610911.0823483</v>
      </c>
      <c r="H167" s="21">
        <v>2985556819.4144111</v>
      </c>
      <c r="I167" s="21">
        <v>3853432409.2928896</v>
      </c>
      <c r="J167" s="21">
        <v>4958754472.4202719</v>
      </c>
      <c r="K167" s="21">
        <v>5005662070.7210503</v>
      </c>
      <c r="L167" s="22">
        <v>4474689705.7678299</v>
      </c>
      <c r="M167" s="23">
        <f t="shared" si="5"/>
        <v>3293376013.1624351</v>
      </c>
      <c r="N167" s="48">
        <v>40000000</v>
      </c>
      <c r="O167" s="49">
        <v>26300000</v>
      </c>
      <c r="P167" s="49">
        <v>21900000</v>
      </c>
      <c r="Q167" s="49">
        <v>23000000</v>
      </c>
      <c r="R167" s="49">
        <v>38000000</v>
      </c>
      <c r="S167" s="49">
        <v>15900000</v>
      </c>
      <c r="T167" s="49">
        <v>9700000</v>
      </c>
      <c r="U167" s="49">
        <v>8900000</v>
      </c>
      <c r="V167" s="49">
        <v>9300000</v>
      </c>
      <c r="W167" s="50" t="s">
        <v>450</v>
      </c>
      <c r="X167" s="44">
        <f t="shared" si="6"/>
        <v>21444444.444444444</v>
      </c>
    </row>
    <row r="168" spans="1:24" ht="20.100000000000001" customHeight="1" x14ac:dyDescent="0.25">
      <c r="A168" s="36" t="s">
        <v>116</v>
      </c>
      <c r="B168" s="11" t="s">
        <v>142</v>
      </c>
      <c r="C168" s="20">
        <v>147797218201.27133</v>
      </c>
      <c r="D168" s="21">
        <v>179981288567.44739</v>
      </c>
      <c r="E168" s="21">
        <v>192225881687.7518</v>
      </c>
      <c r="F168" s="21">
        <v>192408387762.11758</v>
      </c>
      <c r="G168" s="21">
        <v>236421782178.21777</v>
      </c>
      <c r="H168" s="21">
        <v>275221020830.02069</v>
      </c>
      <c r="I168" s="21">
        <v>289268624469.87274</v>
      </c>
      <c r="J168" s="21">
        <v>300288499960.04156</v>
      </c>
      <c r="K168" s="21">
        <v>306344408491.83179</v>
      </c>
      <c r="L168" s="22">
        <v>292739307535.64154</v>
      </c>
      <c r="M168" s="23">
        <f t="shared" si="5"/>
        <v>241269641968.42145</v>
      </c>
      <c r="N168" s="48" t="s">
        <v>450</v>
      </c>
      <c r="O168" s="49" t="s">
        <v>450</v>
      </c>
      <c r="P168" s="49" t="s">
        <v>450</v>
      </c>
      <c r="Q168" s="49" t="s">
        <v>450</v>
      </c>
      <c r="R168" s="49" t="s">
        <v>450</v>
      </c>
      <c r="S168" s="49" t="s">
        <v>450</v>
      </c>
      <c r="T168" s="49" t="s">
        <v>450</v>
      </c>
      <c r="U168" s="49" t="s">
        <v>450</v>
      </c>
      <c r="V168" s="49" t="s">
        <v>450</v>
      </c>
      <c r="W168" s="50" t="s">
        <v>450</v>
      </c>
      <c r="X168" s="44" t="str">
        <f t="shared" si="6"/>
        <v/>
      </c>
    </row>
    <row r="169" spans="1:24" ht="20.100000000000001" customHeight="1" x14ac:dyDescent="0.25">
      <c r="A169" s="36" t="s">
        <v>90</v>
      </c>
      <c r="B169" s="11" t="s">
        <v>351</v>
      </c>
      <c r="C169" s="20">
        <v>70388970016.309128</v>
      </c>
      <c r="D169" s="21">
        <v>86072414453.873535</v>
      </c>
      <c r="E169" s="21">
        <v>100076967921.48822</v>
      </c>
      <c r="F169" s="21">
        <v>88661433731.592102</v>
      </c>
      <c r="G169" s="21">
        <v>89254437086.092728</v>
      </c>
      <c r="H169" s="21">
        <v>97919794273.00528</v>
      </c>
      <c r="I169" s="21">
        <v>93049717829.536987</v>
      </c>
      <c r="J169" s="21">
        <v>98028544875.199158</v>
      </c>
      <c r="K169" s="21">
        <v>100252753084.78174</v>
      </c>
      <c r="L169" s="22">
        <v>86581789952.312302</v>
      </c>
      <c r="M169" s="23">
        <f t="shared" si="5"/>
        <v>91028682322.419113</v>
      </c>
      <c r="N169" s="48" t="s">
        <v>450</v>
      </c>
      <c r="O169" s="49" t="s">
        <v>450</v>
      </c>
      <c r="P169" s="49" t="s">
        <v>450</v>
      </c>
      <c r="Q169" s="49" t="s">
        <v>450</v>
      </c>
      <c r="R169" s="49" t="s">
        <v>450</v>
      </c>
      <c r="S169" s="49" t="s">
        <v>450</v>
      </c>
      <c r="T169" s="49" t="s">
        <v>450</v>
      </c>
      <c r="U169" s="49" t="s">
        <v>450</v>
      </c>
      <c r="V169" s="49" t="s">
        <v>450</v>
      </c>
      <c r="W169" s="50" t="s">
        <v>450</v>
      </c>
      <c r="X169" s="44" t="str">
        <f t="shared" si="6"/>
        <v/>
      </c>
    </row>
    <row r="170" spans="1:24" ht="20.100000000000001" customHeight="1" x14ac:dyDescent="0.25">
      <c r="A170" s="36" t="s">
        <v>15</v>
      </c>
      <c r="B170" s="11" t="s">
        <v>12</v>
      </c>
      <c r="C170" s="20">
        <v>39587730523.1464</v>
      </c>
      <c r="D170" s="21">
        <v>48114700246.372841</v>
      </c>
      <c r="E170" s="21">
        <v>55589863776.182808</v>
      </c>
      <c r="F170" s="21">
        <v>50244790219.505417</v>
      </c>
      <c r="G170" s="21">
        <v>48016423841.059601</v>
      </c>
      <c r="H170" s="21">
        <v>51287600778.426476</v>
      </c>
      <c r="I170" s="21">
        <v>46240004973.277077</v>
      </c>
      <c r="J170" s="21">
        <v>47675792660.25811</v>
      </c>
      <c r="K170" s="21">
        <v>49491396798.061897</v>
      </c>
      <c r="L170" s="22">
        <v>42746980843.090355</v>
      </c>
      <c r="M170" s="23">
        <f t="shared" si="5"/>
        <v>47899528465.938095</v>
      </c>
      <c r="N170" s="48" t="s">
        <v>450</v>
      </c>
      <c r="O170" s="49" t="s">
        <v>450</v>
      </c>
      <c r="P170" s="49" t="s">
        <v>450</v>
      </c>
      <c r="Q170" s="49" t="s">
        <v>450</v>
      </c>
      <c r="R170" s="49" t="s">
        <v>450</v>
      </c>
      <c r="S170" s="49" t="s">
        <v>450</v>
      </c>
      <c r="T170" s="49" t="s">
        <v>450</v>
      </c>
      <c r="U170" s="49" t="s">
        <v>450</v>
      </c>
      <c r="V170" s="49" t="s">
        <v>450</v>
      </c>
      <c r="W170" s="50" t="s">
        <v>450</v>
      </c>
      <c r="X170" s="44" t="str">
        <f t="shared" si="6"/>
        <v/>
      </c>
    </row>
    <row r="171" spans="1:24" ht="20.100000000000001" customHeight="1" x14ac:dyDescent="0.25">
      <c r="A171" s="36" t="s">
        <v>281</v>
      </c>
      <c r="B171" s="11" t="s">
        <v>382</v>
      </c>
      <c r="C171" s="20">
        <v>456707934.95231611</v>
      </c>
      <c r="D171" s="21">
        <v>516074228.9597491</v>
      </c>
      <c r="E171" s="21">
        <v>608292551.49952459</v>
      </c>
      <c r="F171" s="21">
        <v>597762270.79406285</v>
      </c>
      <c r="G171" s="21">
        <v>671585231.57986116</v>
      </c>
      <c r="H171" s="21">
        <v>886503123.81832719</v>
      </c>
      <c r="I171" s="21">
        <v>1025124684.3586373</v>
      </c>
      <c r="J171" s="21">
        <v>1059695156.1879458</v>
      </c>
      <c r="K171" s="21">
        <v>1158190175.3149023</v>
      </c>
      <c r="L171" s="22">
        <v>1156834750.5274994</v>
      </c>
      <c r="M171" s="23">
        <f t="shared" si="5"/>
        <v>813677010.79928267</v>
      </c>
      <c r="N171" s="48" t="s">
        <v>450</v>
      </c>
      <c r="O171" s="49" t="s">
        <v>450</v>
      </c>
      <c r="P171" s="49" t="s">
        <v>450</v>
      </c>
      <c r="Q171" s="49" t="s">
        <v>450</v>
      </c>
      <c r="R171" s="49" t="s">
        <v>450</v>
      </c>
      <c r="S171" s="49" t="s">
        <v>450</v>
      </c>
      <c r="T171" s="49" t="s">
        <v>450</v>
      </c>
      <c r="U171" s="49" t="s">
        <v>450</v>
      </c>
      <c r="V171" s="49" t="s">
        <v>450</v>
      </c>
      <c r="W171" s="50" t="s">
        <v>450</v>
      </c>
      <c r="X171" s="44" t="str">
        <f t="shared" si="6"/>
        <v/>
      </c>
    </row>
    <row r="172" spans="1:24" ht="20.100000000000001" customHeight="1" x14ac:dyDescent="0.25">
      <c r="A172" s="36" t="s">
        <v>87</v>
      </c>
      <c r="B172" s="11" t="s">
        <v>410</v>
      </c>
      <c r="C172" s="20">
        <v>271638630111.49673</v>
      </c>
      <c r="D172" s="21">
        <v>299415359539.55774</v>
      </c>
      <c r="E172" s="21">
        <v>286769850239.67462</v>
      </c>
      <c r="F172" s="21">
        <v>295936471258.12811</v>
      </c>
      <c r="G172" s="21">
        <v>375349442837.23981</v>
      </c>
      <c r="H172" s="21">
        <v>416596716626.95734</v>
      </c>
      <c r="I172" s="21">
        <v>397386418270.40186</v>
      </c>
      <c r="J172" s="21">
        <v>366057913372.20746</v>
      </c>
      <c r="K172" s="21">
        <v>349873026988.6756</v>
      </c>
      <c r="L172" s="22">
        <v>312797576593.59351</v>
      </c>
      <c r="M172" s="23">
        <f t="shared" si="5"/>
        <v>337182140583.79327</v>
      </c>
      <c r="N172" s="48">
        <v>1360000000</v>
      </c>
      <c r="O172" s="49">
        <v>2040000000</v>
      </c>
      <c r="P172" s="49">
        <v>1930000000</v>
      </c>
      <c r="Q172" s="49">
        <v>2390000000</v>
      </c>
      <c r="R172" s="49">
        <v>2100000000</v>
      </c>
      <c r="S172" s="49">
        <v>1730000000</v>
      </c>
      <c r="T172" s="49">
        <v>1580000000</v>
      </c>
      <c r="U172" s="49">
        <v>1450000000</v>
      </c>
      <c r="V172" s="49">
        <v>1240000000</v>
      </c>
      <c r="W172" s="50" t="s">
        <v>450</v>
      </c>
      <c r="X172" s="44">
        <f t="shared" si="6"/>
        <v>1757777777.7777777</v>
      </c>
    </row>
    <row r="173" spans="1:24" ht="20.100000000000001" customHeight="1" x14ac:dyDescent="0.25">
      <c r="A173" s="36" t="s">
        <v>61</v>
      </c>
      <c r="B173" s="11" t="s">
        <v>208</v>
      </c>
      <c r="C173" s="20" t="s">
        <v>450</v>
      </c>
      <c r="D173" s="21" t="s">
        <v>450</v>
      </c>
      <c r="E173" s="21">
        <v>15550136278.869602</v>
      </c>
      <c r="F173" s="21">
        <v>12231362022.685946</v>
      </c>
      <c r="G173" s="21">
        <v>15727363443.099483</v>
      </c>
      <c r="H173" s="21">
        <v>17826697892.271667</v>
      </c>
      <c r="I173" s="21">
        <v>10368813559.322033</v>
      </c>
      <c r="J173" s="21">
        <v>13257635694.915251</v>
      </c>
      <c r="K173" s="21">
        <v>13282084033.898308</v>
      </c>
      <c r="L173" s="22">
        <v>9015221096.2447376</v>
      </c>
      <c r="M173" s="23">
        <f t="shared" si="5"/>
        <v>13407414252.663378</v>
      </c>
      <c r="N173" s="48" t="s">
        <v>450</v>
      </c>
      <c r="O173" s="49" t="s">
        <v>450</v>
      </c>
      <c r="P173" s="49" t="s">
        <v>450</v>
      </c>
      <c r="Q173" s="49" t="s">
        <v>450</v>
      </c>
      <c r="R173" s="49" t="s">
        <v>450</v>
      </c>
      <c r="S173" s="49">
        <v>60000000</v>
      </c>
      <c r="T173" s="49">
        <v>26300000</v>
      </c>
      <c r="U173" s="49">
        <v>17000000</v>
      </c>
      <c r="V173" s="49">
        <v>8000000</v>
      </c>
      <c r="W173" s="50" t="s">
        <v>450</v>
      </c>
      <c r="X173" s="44">
        <f t="shared" si="6"/>
        <v>27825000</v>
      </c>
    </row>
    <row r="174" spans="1:24" ht="20.100000000000001" customHeight="1" x14ac:dyDescent="0.25">
      <c r="A174" s="36" t="s">
        <v>319</v>
      </c>
      <c r="B174" s="11" t="s">
        <v>313</v>
      </c>
      <c r="C174" s="20">
        <v>1264551499184.5439</v>
      </c>
      <c r="D174" s="21">
        <v>1479341637010.676</v>
      </c>
      <c r="E174" s="21">
        <v>1634989014208.2908</v>
      </c>
      <c r="F174" s="21">
        <v>1499074742984.1624</v>
      </c>
      <c r="G174" s="21">
        <v>1431672847682.1191</v>
      </c>
      <c r="H174" s="21">
        <v>1487924659438.4209</v>
      </c>
      <c r="I174" s="21">
        <v>1339946773437.2395</v>
      </c>
      <c r="J174" s="21">
        <v>1369261671178.9983</v>
      </c>
      <c r="K174" s="21">
        <v>1381342101735.6819</v>
      </c>
      <c r="L174" s="22">
        <v>1199057336142.8413</v>
      </c>
      <c r="M174" s="23">
        <f t="shared" si="5"/>
        <v>1408716228300.2974</v>
      </c>
      <c r="N174" s="48" t="s">
        <v>450</v>
      </c>
      <c r="O174" s="49" t="s">
        <v>450</v>
      </c>
      <c r="P174" s="49" t="s">
        <v>450</v>
      </c>
      <c r="Q174" s="49" t="s">
        <v>450</v>
      </c>
      <c r="R174" s="49" t="s">
        <v>450</v>
      </c>
      <c r="S174" s="49" t="s">
        <v>450</v>
      </c>
      <c r="T174" s="49" t="s">
        <v>450</v>
      </c>
      <c r="U174" s="49" t="s">
        <v>450</v>
      </c>
      <c r="V174" s="49" t="s">
        <v>450</v>
      </c>
      <c r="W174" s="50" t="s">
        <v>450</v>
      </c>
      <c r="X174" s="44" t="str">
        <f t="shared" si="6"/>
        <v/>
      </c>
    </row>
    <row r="175" spans="1:24" ht="20.100000000000001" customHeight="1" x14ac:dyDescent="0.25">
      <c r="A175" s="36" t="s">
        <v>112</v>
      </c>
      <c r="B175" s="11" t="s">
        <v>320</v>
      </c>
      <c r="C175" s="20">
        <v>28279814924.591778</v>
      </c>
      <c r="D175" s="21">
        <v>32350248410.821606</v>
      </c>
      <c r="E175" s="21">
        <v>40713812309.73159</v>
      </c>
      <c r="F175" s="21">
        <v>42066217871.534859</v>
      </c>
      <c r="G175" s="21">
        <v>56725745039.33596</v>
      </c>
      <c r="H175" s="21">
        <v>65292741296.538155</v>
      </c>
      <c r="I175" s="21">
        <v>68434399083.410004</v>
      </c>
      <c r="J175" s="21">
        <v>74294206490.589417</v>
      </c>
      <c r="K175" s="21">
        <v>80028186274.509796</v>
      </c>
      <c r="L175" s="22">
        <v>82316172384.324982</v>
      </c>
      <c r="M175" s="23">
        <f t="shared" si="5"/>
        <v>57050154408.538818</v>
      </c>
      <c r="N175" s="48">
        <v>233000000</v>
      </c>
      <c r="O175" s="49">
        <v>387000000</v>
      </c>
      <c r="P175" s="49">
        <v>300000000</v>
      </c>
      <c r="Q175" s="49">
        <v>292000000</v>
      </c>
      <c r="R175" s="49">
        <v>197000000</v>
      </c>
      <c r="S175" s="49">
        <v>226000000</v>
      </c>
      <c r="T175" s="49">
        <v>145000000</v>
      </c>
      <c r="U175" s="49">
        <v>306000000</v>
      </c>
      <c r="V175" s="49">
        <v>137000000</v>
      </c>
      <c r="W175" s="50" t="s">
        <v>450</v>
      </c>
      <c r="X175" s="44">
        <f t="shared" si="6"/>
        <v>247000000</v>
      </c>
    </row>
    <row r="176" spans="1:24" ht="20.100000000000001" customHeight="1" x14ac:dyDescent="0.25">
      <c r="A176" s="36" t="s">
        <v>343</v>
      </c>
      <c r="B176" s="11" t="s">
        <v>428</v>
      </c>
      <c r="C176" s="20">
        <v>636071000</v>
      </c>
      <c r="D176" s="21">
        <v>684148703.70370352</v>
      </c>
      <c r="E176" s="21">
        <v>734660333.33333337</v>
      </c>
      <c r="F176" s="21">
        <v>708891296.29629624</v>
      </c>
      <c r="G176" s="21">
        <v>692457407.4074074</v>
      </c>
      <c r="H176" s="21">
        <v>728050629.62962961</v>
      </c>
      <c r="I176" s="21">
        <v>731919888.88888896</v>
      </c>
      <c r="J176" s="21">
        <v>787290370.37037027</v>
      </c>
      <c r="K176" s="21">
        <v>864766185.18518507</v>
      </c>
      <c r="L176" s="22">
        <v>921888851.85185182</v>
      </c>
      <c r="M176" s="23">
        <f t="shared" si="5"/>
        <v>749014466.66666663</v>
      </c>
      <c r="N176" s="48">
        <v>0</v>
      </c>
      <c r="O176" s="49">
        <v>0</v>
      </c>
      <c r="P176" s="49">
        <v>0</v>
      </c>
      <c r="Q176" s="49">
        <v>0</v>
      </c>
      <c r="R176" s="49" t="s">
        <v>450</v>
      </c>
      <c r="S176" s="49" t="s">
        <v>450</v>
      </c>
      <c r="T176" s="49" t="s">
        <v>450</v>
      </c>
      <c r="U176" s="49" t="s">
        <v>450</v>
      </c>
      <c r="V176" s="49" t="s">
        <v>450</v>
      </c>
      <c r="W176" s="50" t="s">
        <v>450</v>
      </c>
      <c r="X176" s="44" t="str">
        <f t="shared" si="6"/>
        <v/>
      </c>
    </row>
    <row r="177" spans="1:24" ht="20.100000000000001" customHeight="1" x14ac:dyDescent="0.25">
      <c r="A177" s="36" t="s">
        <v>0</v>
      </c>
      <c r="B177" s="11" t="s">
        <v>353</v>
      </c>
      <c r="C177" s="20">
        <v>1074708501.4074075</v>
      </c>
      <c r="D177" s="21">
        <v>1173341555.5555556</v>
      </c>
      <c r="E177" s="21">
        <v>1194493407.4074073</v>
      </c>
      <c r="F177" s="21">
        <v>1186800333.3333333</v>
      </c>
      <c r="G177" s="21">
        <v>1249497000</v>
      </c>
      <c r="H177" s="21">
        <v>1290025296.2962961</v>
      </c>
      <c r="I177" s="21">
        <v>1311133148.1481481</v>
      </c>
      <c r="J177" s="21">
        <v>1334385777.7777779</v>
      </c>
      <c r="K177" s="21">
        <v>1404430555.5555556</v>
      </c>
      <c r="L177" s="22">
        <v>1436390325.9259257</v>
      </c>
      <c r="M177" s="23">
        <f t="shared" si="5"/>
        <v>1265520590.1407409</v>
      </c>
      <c r="N177" s="48">
        <v>0</v>
      </c>
      <c r="O177" s="49">
        <v>0</v>
      </c>
      <c r="P177" s="49">
        <v>0</v>
      </c>
      <c r="Q177" s="49">
        <v>0</v>
      </c>
      <c r="R177" s="49" t="s">
        <v>450</v>
      </c>
      <c r="S177" s="49" t="s">
        <v>450</v>
      </c>
      <c r="T177" s="49">
        <v>0</v>
      </c>
      <c r="U177" s="49" t="s">
        <v>450</v>
      </c>
      <c r="V177" s="49" t="s">
        <v>450</v>
      </c>
      <c r="W177" s="50" t="s">
        <v>450</v>
      </c>
      <c r="X177" s="44" t="str">
        <f t="shared" si="6"/>
        <v/>
      </c>
    </row>
    <row r="178" spans="1:24" ht="20.100000000000001" customHeight="1" x14ac:dyDescent="0.25">
      <c r="A178" s="36" t="s">
        <v>342</v>
      </c>
      <c r="B178" s="11" t="s">
        <v>236</v>
      </c>
      <c r="C178" s="20">
        <v>610778296.29629624</v>
      </c>
      <c r="D178" s="21">
        <v>651436074.07407403</v>
      </c>
      <c r="E178" s="21">
        <v>695428851.8518517</v>
      </c>
      <c r="F178" s="21">
        <v>674922481.48148155</v>
      </c>
      <c r="G178" s="21">
        <v>681225962.96296287</v>
      </c>
      <c r="H178" s="21">
        <v>676129407.4074074</v>
      </c>
      <c r="I178" s="21">
        <v>692933740.74074066</v>
      </c>
      <c r="J178" s="21">
        <v>720636185.18518519</v>
      </c>
      <c r="K178" s="21">
        <v>729738560.37037027</v>
      </c>
      <c r="L178" s="22">
        <v>751373262.96296299</v>
      </c>
      <c r="M178" s="23">
        <f t="shared" si="5"/>
        <v>688460282.33333325</v>
      </c>
      <c r="N178" s="48">
        <v>0</v>
      </c>
      <c r="O178" s="49">
        <v>0</v>
      </c>
      <c r="P178" s="49">
        <v>0</v>
      </c>
      <c r="Q178" s="49">
        <v>0</v>
      </c>
      <c r="R178" s="49" t="s">
        <v>450</v>
      </c>
      <c r="S178" s="49" t="s">
        <v>450</v>
      </c>
      <c r="T178" s="49">
        <v>0</v>
      </c>
      <c r="U178" s="49" t="s">
        <v>450</v>
      </c>
      <c r="V178" s="49" t="s">
        <v>450</v>
      </c>
      <c r="W178" s="50" t="s">
        <v>450</v>
      </c>
      <c r="X178" s="44" t="str">
        <f t="shared" si="6"/>
        <v/>
      </c>
    </row>
    <row r="179" spans="1:24" ht="20.100000000000001" customHeight="1" x14ac:dyDescent="0.25">
      <c r="A179" s="36" t="s">
        <v>80</v>
      </c>
      <c r="B179" s="11" t="s">
        <v>78</v>
      </c>
      <c r="C179" s="20">
        <v>35822408611.55883</v>
      </c>
      <c r="D179" s="21">
        <v>45898948564.059326</v>
      </c>
      <c r="E179" s="21">
        <v>54526580231.556801</v>
      </c>
      <c r="F179" s="21">
        <v>53150209167.93396</v>
      </c>
      <c r="G179" s="21">
        <v>65634109236.773636</v>
      </c>
      <c r="H179" s="21">
        <v>67327289319.732994</v>
      </c>
      <c r="I179" s="21">
        <v>62688889672.544083</v>
      </c>
      <c r="J179" s="21">
        <v>66480141187.352837</v>
      </c>
      <c r="K179" s="21">
        <v>73814947340.898376</v>
      </c>
      <c r="L179" s="22">
        <v>84066770983.333328</v>
      </c>
      <c r="M179" s="23">
        <f t="shared" si="5"/>
        <v>60941029431.574417</v>
      </c>
      <c r="N179" s="48">
        <v>706000000</v>
      </c>
      <c r="O179" s="49">
        <v>478000000</v>
      </c>
      <c r="P179" s="49">
        <v>207000000</v>
      </c>
      <c r="Q179" s="49">
        <v>357000000</v>
      </c>
      <c r="R179" s="49">
        <v>478000000</v>
      </c>
      <c r="S179" s="49">
        <v>382000000</v>
      </c>
      <c r="T179" s="49">
        <v>343000000</v>
      </c>
      <c r="U179" s="49">
        <v>208000000</v>
      </c>
      <c r="V179" s="49">
        <v>301000000</v>
      </c>
      <c r="W179" s="50" t="s">
        <v>450</v>
      </c>
      <c r="X179" s="44">
        <f t="shared" si="6"/>
        <v>384444444.44444442</v>
      </c>
    </row>
    <row r="180" spans="1:24" ht="20.100000000000001" customHeight="1" x14ac:dyDescent="0.25">
      <c r="A180" s="36" t="s">
        <v>335</v>
      </c>
      <c r="B180" s="11" t="s">
        <v>291</v>
      </c>
      <c r="C180" s="20">
        <v>2626380435.1787729</v>
      </c>
      <c r="D180" s="21">
        <v>2936612021.8579235</v>
      </c>
      <c r="E180" s="21">
        <v>3532969034.6083789</v>
      </c>
      <c r="F180" s="21">
        <v>3875409836.0655737</v>
      </c>
      <c r="G180" s="21">
        <v>4368398047.6433306</v>
      </c>
      <c r="H180" s="21">
        <v>4422276621.7870255</v>
      </c>
      <c r="I180" s="21">
        <v>4980000000</v>
      </c>
      <c r="J180" s="21">
        <v>5130909090.909091</v>
      </c>
      <c r="K180" s="21">
        <v>5210303030.303031</v>
      </c>
      <c r="L180" s="22">
        <v>4877888603.806509</v>
      </c>
      <c r="M180" s="23">
        <f t="shared" si="5"/>
        <v>4196114672.2159638</v>
      </c>
      <c r="N180" s="48" t="s">
        <v>450</v>
      </c>
      <c r="O180" s="49">
        <v>60000000</v>
      </c>
      <c r="P180" s="49">
        <v>0</v>
      </c>
      <c r="Q180" s="49">
        <v>0</v>
      </c>
      <c r="R180" s="49">
        <v>0</v>
      </c>
      <c r="S180" s="49">
        <v>0</v>
      </c>
      <c r="T180" s="49">
        <v>0</v>
      </c>
      <c r="U180" s="49" t="s">
        <v>450</v>
      </c>
      <c r="V180" s="49" t="s">
        <v>450</v>
      </c>
      <c r="W180" s="50" t="s">
        <v>450</v>
      </c>
      <c r="X180" s="44">
        <f t="shared" si="6"/>
        <v>10000000</v>
      </c>
    </row>
    <row r="181" spans="1:24" ht="20.100000000000001" customHeight="1" x14ac:dyDescent="0.25">
      <c r="A181" s="36" t="s">
        <v>344</v>
      </c>
      <c r="B181" s="11" t="s">
        <v>220</v>
      </c>
      <c r="C181" s="20">
        <v>2947943587.0929632</v>
      </c>
      <c r="D181" s="21">
        <v>3053808158.5147758</v>
      </c>
      <c r="E181" s="21">
        <v>3019779208.8316464</v>
      </c>
      <c r="F181" s="21">
        <v>3144671158.9978409</v>
      </c>
      <c r="G181" s="21">
        <v>3527776867.1802435</v>
      </c>
      <c r="H181" s="21">
        <v>4963056465.2738571</v>
      </c>
      <c r="I181" s="21">
        <v>4912817417.7831907</v>
      </c>
      <c r="J181" s="21">
        <v>4562432041.0974512</v>
      </c>
      <c r="K181" s="21">
        <v>4412891833.3686543</v>
      </c>
      <c r="L181" s="22">
        <v>4060072443.5492082</v>
      </c>
      <c r="M181" s="23">
        <f t="shared" si="5"/>
        <v>3860524918.1689835</v>
      </c>
      <c r="N181" s="48">
        <v>0</v>
      </c>
      <c r="O181" s="49">
        <v>3800000</v>
      </c>
      <c r="P181" s="49">
        <v>19500000</v>
      </c>
      <c r="Q181" s="49">
        <v>25000000</v>
      </c>
      <c r="R181" s="49">
        <v>15000000</v>
      </c>
      <c r="S181" s="49">
        <v>11400000</v>
      </c>
      <c r="T181" s="49">
        <v>0</v>
      </c>
      <c r="U181" s="49">
        <v>0</v>
      </c>
      <c r="V181" s="49">
        <v>0</v>
      </c>
      <c r="W181" s="50" t="s">
        <v>450</v>
      </c>
      <c r="X181" s="44">
        <f t="shared" si="6"/>
        <v>8300000</v>
      </c>
    </row>
    <row r="182" spans="1:24" ht="20.100000000000001" customHeight="1" x14ac:dyDescent="0.25">
      <c r="A182" s="36" t="s">
        <v>358</v>
      </c>
      <c r="B182" s="11" t="s">
        <v>310</v>
      </c>
      <c r="C182" s="20">
        <v>420032121655.68842</v>
      </c>
      <c r="D182" s="21">
        <v>487816328342.30927</v>
      </c>
      <c r="E182" s="21">
        <v>513965650650.11908</v>
      </c>
      <c r="F182" s="21">
        <v>429657033107.7373</v>
      </c>
      <c r="G182" s="21">
        <v>488379327089.83698</v>
      </c>
      <c r="H182" s="21">
        <v>563113421113.42114</v>
      </c>
      <c r="I182" s="21">
        <v>543880647757.40405</v>
      </c>
      <c r="J182" s="21">
        <v>578742001487.57141</v>
      </c>
      <c r="K182" s="21">
        <v>571100683085.09888</v>
      </c>
      <c r="L182" s="22">
        <v>492618068568.57324</v>
      </c>
      <c r="M182" s="23">
        <f t="shared" si="5"/>
        <v>508930528285.776</v>
      </c>
      <c r="N182" s="48" t="s">
        <v>450</v>
      </c>
      <c r="O182" s="49" t="s">
        <v>450</v>
      </c>
      <c r="P182" s="49" t="s">
        <v>450</v>
      </c>
      <c r="Q182" s="49" t="s">
        <v>450</v>
      </c>
      <c r="R182" s="49" t="s">
        <v>450</v>
      </c>
      <c r="S182" s="49" t="s">
        <v>450</v>
      </c>
      <c r="T182" s="49" t="s">
        <v>450</v>
      </c>
      <c r="U182" s="49" t="s">
        <v>450</v>
      </c>
      <c r="V182" s="49" t="s">
        <v>450</v>
      </c>
      <c r="W182" s="50" t="s">
        <v>450</v>
      </c>
      <c r="X182" s="44" t="str">
        <f t="shared" si="6"/>
        <v/>
      </c>
    </row>
    <row r="183" spans="1:24" ht="20.100000000000001" customHeight="1" x14ac:dyDescent="0.25">
      <c r="A183" s="36" t="s">
        <v>48</v>
      </c>
      <c r="B183" s="11" t="s">
        <v>168</v>
      </c>
      <c r="C183" s="20">
        <v>429195591242.62244</v>
      </c>
      <c r="D183" s="21">
        <v>477407802315.89471</v>
      </c>
      <c r="E183" s="21">
        <v>551546962699.65845</v>
      </c>
      <c r="F183" s="21">
        <v>539528229942.10089</v>
      </c>
      <c r="G183" s="21">
        <v>581211708792.78943</v>
      </c>
      <c r="H183" s="21">
        <v>696311671959.45947</v>
      </c>
      <c r="I183" s="21">
        <v>665408300271.74316</v>
      </c>
      <c r="J183" s="21">
        <v>684919206141.1283</v>
      </c>
      <c r="K183" s="21">
        <v>701037135966.04858</v>
      </c>
      <c r="L183" s="22">
        <v>664737543616.50049</v>
      </c>
      <c r="M183" s="23">
        <f t="shared" si="5"/>
        <v>599130415294.79456</v>
      </c>
      <c r="N183" s="48" t="s">
        <v>450</v>
      </c>
      <c r="O183" s="49" t="s">
        <v>450</v>
      </c>
      <c r="P183" s="49" t="s">
        <v>450</v>
      </c>
      <c r="Q183" s="49" t="s">
        <v>450</v>
      </c>
      <c r="R183" s="49" t="s">
        <v>450</v>
      </c>
      <c r="S183" s="49" t="s">
        <v>450</v>
      </c>
      <c r="T183" s="49" t="s">
        <v>450</v>
      </c>
      <c r="U183" s="49" t="s">
        <v>450</v>
      </c>
      <c r="V183" s="49" t="s">
        <v>450</v>
      </c>
      <c r="W183" s="50" t="s">
        <v>450</v>
      </c>
      <c r="X183" s="44" t="str">
        <f t="shared" si="6"/>
        <v/>
      </c>
    </row>
    <row r="184" spans="1:24" ht="20.100000000000001" customHeight="1" x14ac:dyDescent="0.25">
      <c r="A184" s="36" t="s">
        <v>127</v>
      </c>
      <c r="B184" s="11" t="s">
        <v>159</v>
      </c>
      <c r="C184" s="20">
        <v>2830228903.3349752</v>
      </c>
      <c r="D184" s="21">
        <v>3719515378.9177113</v>
      </c>
      <c r="E184" s="21">
        <v>5161298559.3424129</v>
      </c>
      <c r="F184" s="21">
        <v>4979471963.7922039</v>
      </c>
      <c r="G184" s="21">
        <v>5642221528.6707182</v>
      </c>
      <c r="H184" s="21">
        <v>6522755783.393034</v>
      </c>
      <c r="I184" s="21">
        <v>7633036366.0354519</v>
      </c>
      <c r="J184" s="21">
        <v>8506674782.7547131</v>
      </c>
      <c r="K184" s="21">
        <v>9236309138.0427742</v>
      </c>
      <c r="L184" s="22">
        <v>7853450374.0000973</v>
      </c>
      <c r="M184" s="23">
        <f t="shared" si="5"/>
        <v>6208496277.8284092</v>
      </c>
      <c r="N184" s="48">
        <v>0</v>
      </c>
      <c r="O184" s="49">
        <v>11000000</v>
      </c>
      <c r="P184" s="49">
        <v>68000000</v>
      </c>
      <c r="Q184" s="49">
        <v>61400000</v>
      </c>
      <c r="R184" s="49">
        <v>56000000</v>
      </c>
      <c r="S184" s="49">
        <v>49400000</v>
      </c>
      <c r="T184" s="49">
        <v>152000000</v>
      </c>
      <c r="U184" s="49">
        <v>62500000</v>
      </c>
      <c r="V184" s="49">
        <v>56730000</v>
      </c>
      <c r="W184" s="50" t="s">
        <v>450</v>
      </c>
      <c r="X184" s="44">
        <f t="shared" si="6"/>
        <v>57447777.777777776</v>
      </c>
    </row>
    <row r="185" spans="1:24" ht="20.100000000000001" customHeight="1" x14ac:dyDescent="0.25">
      <c r="A185" s="36" t="s">
        <v>149</v>
      </c>
      <c r="B185" s="11" t="s">
        <v>376</v>
      </c>
      <c r="C185" s="20">
        <v>18610460326.543652</v>
      </c>
      <c r="D185" s="21">
        <v>21501741757.484024</v>
      </c>
      <c r="E185" s="21">
        <v>27368386358.131016</v>
      </c>
      <c r="F185" s="21">
        <v>28573777052.45422</v>
      </c>
      <c r="G185" s="21">
        <v>31407908612.094296</v>
      </c>
      <c r="H185" s="21">
        <v>33878631649.415691</v>
      </c>
      <c r="I185" s="21">
        <v>39087748240.440292</v>
      </c>
      <c r="J185" s="21">
        <v>44333456244.744041</v>
      </c>
      <c r="K185" s="21">
        <v>48030400964.205345</v>
      </c>
      <c r="L185" s="22">
        <v>44895392076.511848</v>
      </c>
      <c r="M185" s="23">
        <f t="shared" si="5"/>
        <v>33768790328.202442</v>
      </c>
      <c r="N185" s="48">
        <v>184000000</v>
      </c>
      <c r="O185" s="49">
        <v>302000000</v>
      </c>
      <c r="P185" s="49">
        <v>477000000</v>
      </c>
      <c r="Q185" s="49">
        <v>522000000</v>
      </c>
      <c r="R185" s="49">
        <v>625000000</v>
      </c>
      <c r="S185" s="49">
        <v>438000000</v>
      </c>
      <c r="T185" s="49">
        <v>542000000</v>
      </c>
      <c r="U185" s="49">
        <v>82500000</v>
      </c>
      <c r="V185" s="49">
        <v>108000000</v>
      </c>
      <c r="W185" s="50" t="s">
        <v>450</v>
      </c>
      <c r="X185" s="44">
        <f t="shared" si="6"/>
        <v>364500000</v>
      </c>
    </row>
    <row r="186" spans="1:24" ht="20.100000000000001" customHeight="1" x14ac:dyDescent="0.25">
      <c r="A186" s="36" t="s">
        <v>429</v>
      </c>
      <c r="B186" s="11" t="s">
        <v>277</v>
      </c>
      <c r="C186" s="20">
        <v>221758486880.31259</v>
      </c>
      <c r="D186" s="21">
        <v>262942650543.77112</v>
      </c>
      <c r="E186" s="21">
        <v>291383081231.82031</v>
      </c>
      <c r="F186" s="21">
        <v>281574762729.75983</v>
      </c>
      <c r="G186" s="21">
        <v>340923571200.88873</v>
      </c>
      <c r="H186" s="21">
        <v>370608559050.49567</v>
      </c>
      <c r="I186" s="21">
        <v>397290682074.8252</v>
      </c>
      <c r="J186" s="21">
        <v>419888628523.07495</v>
      </c>
      <c r="K186" s="21">
        <v>404320038916.49585</v>
      </c>
      <c r="L186" s="22">
        <v>395281580952.88147</v>
      </c>
      <c r="M186" s="23">
        <f t="shared" si="5"/>
        <v>338597204210.43256</v>
      </c>
      <c r="N186" s="48">
        <v>1130000000</v>
      </c>
      <c r="O186" s="49">
        <v>1030000000</v>
      </c>
      <c r="P186" s="49">
        <v>406000000</v>
      </c>
      <c r="Q186" s="49">
        <v>539000000</v>
      </c>
      <c r="R186" s="49">
        <v>420000000</v>
      </c>
      <c r="S186" s="49">
        <v>597000000</v>
      </c>
      <c r="T186" s="49">
        <v>1170000000</v>
      </c>
      <c r="U186" s="49">
        <v>1710000000</v>
      </c>
      <c r="V186" s="49">
        <v>2020000000</v>
      </c>
      <c r="W186" s="50" t="s">
        <v>450</v>
      </c>
      <c r="X186" s="44">
        <f t="shared" si="6"/>
        <v>1002444444.4444444</v>
      </c>
    </row>
    <row r="187" spans="1:24" ht="20.100000000000001" customHeight="1" x14ac:dyDescent="0.25">
      <c r="A187" s="36" t="s">
        <v>21</v>
      </c>
      <c r="B187" s="11" t="s">
        <v>63</v>
      </c>
      <c r="C187" s="20">
        <v>463000000</v>
      </c>
      <c r="D187" s="21">
        <v>559000000</v>
      </c>
      <c r="E187" s="21">
        <v>694000000</v>
      </c>
      <c r="F187" s="21">
        <v>818000000</v>
      </c>
      <c r="G187" s="21">
        <v>934000000</v>
      </c>
      <c r="H187" s="21">
        <v>1138000000</v>
      </c>
      <c r="I187" s="21">
        <v>1295000000</v>
      </c>
      <c r="J187" s="21">
        <v>1319000000</v>
      </c>
      <c r="K187" s="21">
        <v>1371172832.7715302</v>
      </c>
      <c r="L187" s="22">
        <v>1412377919.1217501</v>
      </c>
      <c r="M187" s="23">
        <f t="shared" ref="M187:M208" si="7">IF(SUM(C187:L187)=0,"",(SUM(C187:L187))/(COUNT(C187:L187)))</f>
        <v>1000355075.189328</v>
      </c>
      <c r="N187" s="48">
        <v>0</v>
      </c>
      <c r="O187" s="49">
        <v>0</v>
      </c>
      <c r="P187" s="49">
        <v>0</v>
      </c>
      <c r="Q187" s="49">
        <v>0</v>
      </c>
      <c r="R187" s="49">
        <v>0</v>
      </c>
      <c r="S187" s="49">
        <v>0</v>
      </c>
      <c r="T187" s="49">
        <v>0</v>
      </c>
      <c r="U187" s="49">
        <v>0</v>
      </c>
      <c r="V187" s="49">
        <v>0</v>
      </c>
      <c r="W187" s="50" t="s">
        <v>450</v>
      </c>
      <c r="X187" s="44" t="str">
        <f t="shared" ref="X187:X208" si="8">IF(SUM(N187:W187)=0,"",(SUM(N187:W187))/(COUNT(N187:W187)))</f>
        <v/>
      </c>
    </row>
    <row r="188" spans="1:24" ht="20.100000000000001" customHeight="1" x14ac:dyDescent="0.25">
      <c r="A188" s="36" t="s">
        <v>110</v>
      </c>
      <c r="B188" s="11" t="s">
        <v>237</v>
      </c>
      <c r="C188" s="20">
        <v>2202809251.3130388</v>
      </c>
      <c r="D188" s="21">
        <v>2523462557.3897467</v>
      </c>
      <c r="E188" s="21">
        <v>3163416242.0587702</v>
      </c>
      <c r="F188" s="21">
        <v>3163000528.8166981</v>
      </c>
      <c r="G188" s="21">
        <v>3172945644.5584998</v>
      </c>
      <c r="H188" s="21">
        <v>3756023159.9599972</v>
      </c>
      <c r="I188" s="21">
        <v>3866617462.6185365</v>
      </c>
      <c r="J188" s="21">
        <v>4081112865.355032</v>
      </c>
      <c r="K188" s="21">
        <v>4482535926.2967348</v>
      </c>
      <c r="L188" s="22">
        <v>4002723816.6572123</v>
      </c>
      <c r="M188" s="23">
        <f t="shared" si="7"/>
        <v>3441464745.5024271</v>
      </c>
      <c r="N188" s="48">
        <v>0</v>
      </c>
      <c r="O188" s="49">
        <v>0</v>
      </c>
      <c r="P188" s="49">
        <v>0</v>
      </c>
      <c r="Q188" s="49">
        <v>44000000</v>
      </c>
      <c r="R188" s="49">
        <v>23000000</v>
      </c>
      <c r="S188" s="49">
        <v>23600000</v>
      </c>
      <c r="T188" s="49">
        <v>12600000</v>
      </c>
      <c r="U188" s="49">
        <v>20600000</v>
      </c>
      <c r="V188" s="49">
        <v>26000000</v>
      </c>
      <c r="W188" s="50" t="s">
        <v>450</v>
      </c>
      <c r="X188" s="44">
        <f t="shared" si="8"/>
        <v>16644444.444444444</v>
      </c>
    </row>
    <row r="189" spans="1:24" ht="20.100000000000001" customHeight="1" x14ac:dyDescent="0.25">
      <c r="A189" s="36" t="s">
        <v>369</v>
      </c>
      <c r="B189" s="11" t="s">
        <v>311</v>
      </c>
      <c r="C189" s="20">
        <v>287983019.89239347</v>
      </c>
      <c r="D189" s="21">
        <v>299657872.03815514</v>
      </c>
      <c r="E189" s="21">
        <v>340041546.54036248</v>
      </c>
      <c r="F189" s="21">
        <v>321303416.07274514</v>
      </c>
      <c r="G189" s="21">
        <v>369816107.03043026</v>
      </c>
      <c r="H189" s="21">
        <v>441232909.19606709</v>
      </c>
      <c r="I189" s="21">
        <v>457244315.20790929</v>
      </c>
      <c r="J189" s="21">
        <v>432889959.43332684</v>
      </c>
      <c r="K189" s="21">
        <v>434386306.62629879</v>
      </c>
      <c r="L189" s="22" t="s">
        <v>450</v>
      </c>
      <c r="M189" s="23">
        <f t="shared" si="7"/>
        <v>376061716.89307654</v>
      </c>
      <c r="N189" s="48">
        <v>0</v>
      </c>
      <c r="O189" s="49">
        <v>0</v>
      </c>
      <c r="P189" s="49">
        <v>0</v>
      </c>
      <c r="Q189" s="49">
        <v>0</v>
      </c>
      <c r="R189" s="49">
        <v>0</v>
      </c>
      <c r="S189" s="49">
        <v>0</v>
      </c>
      <c r="T189" s="49">
        <v>0</v>
      </c>
      <c r="U189" s="49">
        <v>0</v>
      </c>
      <c r="V189" s="49">
        <v>0</v>
      </c>
      <c r="W189" s="50" t="s">
        <v>450</v>
      </c>
      <c r="X189" s="44" t="str">
        <f t="shared" si="8"/>
        <v/>
      </c>
    </row>
    <row r="190" spans="1:24" ht="20.100000000000001" customHeight="1" x14ac:dyDescent="0.25">
      <c r="A190" s="36" t="s">
        <v>387</v>
      </c>
      <c r="B190" s="11" t="s">
        <v>40</v>
      </c>
      <c r="C190" s="20">
        <v>18369070082.721195</v>
      </c>
      <c r="D190" s="21">
        <v>21642304045.512009</v>
      </c>
      <c r="E190" s="21">
        <v>27870257894.234749</v>
      </c>
      <c r="F190" s="21">
        <v>19175196445.79361</v>
      </c>
      <c r="G190" s="21">
        <v>21037612736.255981</v>
      </c>
      <c r="H190" s="21">
        <v>24409826346.090836</v>
      </c>
      <c r="I190" s="21">
        <v>24580844842.602962</v>
      </c>
      <c r="J190" s="21">
        <v>27257411604.010803</v>
      </c>
      <c r="K190" s="21">
        <v>28874122633.574291</v>
      </c>
      <c r="L190" s="22">
        <v>27805745960.651051</v>
      </c>
      <c r="M190" s="23">
        <f t="shared" si="7"/>
        <v>24102239259.144749</v>
      </c>
      <c r="N190" s="48" t="s">
        <v>450</v>
      </c>
      <c r="O190" s="49" t="s">
        <v>450</v>
      </c>
      <c r="P190" s="49" t="s">
        <v>450</v>
      </c>
      <c r="Q190" s="49" t="s">
        <v>450</v>
      </c>
      <c r="R190" s="49" t="s">
        <v>450</v>
      </c>
      <c r="S190" s="49" t="s">
        <v>450</v>
      </c>
      <c r="T190" s="49" t="s">
        <v>450</v>
      </c>
      <c r="U190" s="49" t="s">
        <v>450</v>
      </c>
      <c r="V190" s="49" t="s">
        <v>450</v>
      </c>
      <c r="W190" s="50" t="s">
        <v>450</v>
      </c>
      <c r="X190" s="44" t="str">
        <f t="shared" si="8"/>
        <v/>
      </c>
    </row>
    <row r="191" spans="1:24" ht="20.100000000000001" customHeight="1" x14ac:dyDescent="0.25">
      <c r="A191" s="36" t="s">
        <v>434</v>
      </c>
      <c r="B191" s="11" t="s">
        <v>73</v>
      </c>
      <c r="C191" s="20">
        <v>34378437265.214119</v>
      </c>
      <c r="D191" s="21">
        <v>38908069299.203995</v>
      </c>
      <c r="E191" s="21">
        <v>44856586316.045784</v>
      </c>
      <c r="F191" s="21">
        <v>43454935940.161446</v>
      </c>
      <c r="G191" s="21">
        <v>44050929160.26268</v>
      </c>
      <c r="H191" s="21">
        <v>45810626509.447365</v>
      </c>
      <c r="I191" s="21">
        <v>45044176963.954155</v>
      </c>
      <c r="J191" s="21">
        <v>46255554871.668602</v>
      </c>
      <c r="K191" s="21">
        <v>47603227896.565948</v>
      </c>
      <c r="L191" s="22">
        <v>43015089722.675369</v>
      </c>
      <c r="M191" s="23">
        <f t="shared" si="7"/>
        <v>43337763394.519943</v>
      </c>
      <c r="N191" s="48">
        <v>2340000000</v>
      </c>
      <c r="O191" s="49">
        <v>76000000</v>
      </c>
      <c r="P191" s="49">
        <v>99000000</v>
      </c>
      <c r="Q191" s="49">
        <v>287000000</v>
      </c>
      <c r="R191" s="49">
        <v>966000000</v>
      </c>
      <c r="S191" s="49">
        <v>181000000</v>
      </c>
      <c r="T191" s="49">
        <v>222000000</v>
      </c>
      <c r="U191" s="49">
        <v>130000000</v>
      </c>
      <c r="V191" s="49">
        <v>114000000</v>
      </c>
      <c r="W191" s="50">
        <v>0</v>
      </c>
      <c r="X191" s="44">
        <f t="shared" si="8"/>
        <v>441500000</v>
      </c>
    </row>
    <row r="192" spans="1:24" ht="20.100000000000001" customHeight="1" x14ac:dyDescent="0.25">
      <c r="A192" s="36" t="s">
        <v>363</v>
      </c>
      <c r="B192" s="11" t="s">
        <v>270</v>
      </c>
      <c r="C192" s="20">
        <v>530900094644.73218</v>
      </c>
      <c r="D192" s="21">
        <v>647155131629.44202</v>
      </c>
      <c r="E192" s="21">
        <v>730337495197.84863</v>
      </c>
      <c r="F192" s="21">
        <v>614553921935.48389</v>
      </c>
      <c r="G192" s="21">
        <v>731168051636.94446</v>
      </c>
      <c r="H192" s="21">
        <v>774754155820.89539</v>
      </c>
      <c r="I192" s="21">
        <v>788863301224.94434</v>
      </c>
      <c r="J192" s="21">
        <v>823242587456.66565</v>
      </c>
      <c r="K192" s="21">
        <v>798797266164.03931</v>
      </c>
      <c r="L192" s="22">
        <v>718221078308.82361</v>
      </c>
      <c r="M192" s="23">
        <f t="shared" si="7"/>
        <v>715799308401.98193</v>
      </c>
      <c r="N192" s="48">
        <v>1990000000</v>
      </c>
      <c r="O192" s="49">
        <v>2220000000</v>
      </c>
      <c r="P192" s="49">
        <v>3950000000</v>
      </c>
      <c r="Q192" s="49">
        <v>3910000000</v>
      </c>
      <c r="R192" s="49">
        <v>2380000000</v>
      </c>
      <c r="S192" s="49">
        <v>3060000000</v>
      </c>
      <c r="T192" s="49">
        <v>2260000000</v>
      </c>
      <c r="U192" s="49">
        <v>1930000000</v>
      </c>
      <c r="V192" s="49">
        <v>1880000000</v>
      </c>
      <c r="W192" s="50" t="s">
        <v>450</v>
      </c>
      <c r="X192" s="44">
        <f t="shared" si="8"/>
        <v>2620000000</v>
      </c>
    </row>
    <row r="193" spans="1:24" ht="20.100000000000001" customHeight="1" x14ac:dyDescent="0.25">
      <c r="A193" s="36" t="s">
        <v>336</v>
      </c>
      <c r="B193" s="11" t="s">
        <v>28</v>
      </c>
      <c r="C193" s="20">
        <v>10277598152.424944</v>
      </c>
      <c r="D193" s="21">
        <v>12664165103.189493</v>
      </c>
      <c r="E193" s="21">
        <v>19271523178.807945</v>
      </c>
      <c r="F193" s="21">
        <v>20214385964.912281</v>
      </c>
      <c r="G193" s="21">
        <v>22583157894.736843</v>
      </c>
      <c r="H193" s="21">
        <v>29233333333.333332</v>
      </c>
      <c r="I193" s="21">
        <v>35164210526.315788</v>
      </c>
      <c r="J193" s="21">
        <v>39197543859.649124</v>
      </c>
      <c r="K193" s="21">
        <v>43485614035.087723</v>
      </c>
      <c r="L193" s="22">
        <v>37334232257.142853</v>
      </c>
      <c r="M193" s="23">
        <f t="shared" si="7"/>
        <v>26942576430.560032</v>
      </c>
      <c r="N193" s="48">
        <v>16300000</v>
      </c>
      <c r="O193" s="49">
        <v>31800000</v>
      </c>
      <c r="P193" s="49">
        <v>58000000</v>
      </c>
      <c r="Q193" s="49">
        <v>52000000</v>
      </c>
      <c r="R193" s="49">
        <v>44400000</v>
      </c>
      <c r="S193" s="49" t="s">
        <v>450</v>
      </c>
      <c r="T193" s="49">
        <v>0</v>
      </c>
      <c r="U193" s="49">
        <v>16870000</v>
      </c>
      <c r="V193" s="49">
        <v>28100000</v>
      </c>
      <c r="W193" s="50" t="s">
        <v>450</v>
      </c>
      <c r="X193" s="44">
        <f t="shared" si="8"/>
        <v>30933750</v>
      </c>
    </row>
    <row r="194" spans="1:24" ht="20.100000000000001" customHeight="1" x14ac:dyDescent="0.25">
      <c r="A194" s="36" t="s">
        <v>91</v>
      </c>
      <c r="B194" s="11" t="s">
        <v>432</v>
      </c>
      <c r="C194" s="20">
        <v>22902861.445783131</v>
      </c>
      <c r="D194" s="21">
        <v>27030374.027278051</v>
      </c>
      <c r="E194" s="21">
        <v>30290219.761784937</v>
      </c>
      <c r="F194" s="21">
        <v>27101076.275152083</v>
      </c>
      <c r="G194" s="21">
        <v>31823518.620436616</v>
      </c>
      <c r="H194" s="21">
        <v>39312016.50335224</v>
      </c>
      <c r="I194" s="21">
        <v>39875750.673017189</v>
      </c>
      <c r="J194" s="21">
        <v>38320765.11716453</v>
      </c>
      <c r="K194" s="21">
        <v>37859554.459705137</v>
      </c>
      <c r="L194" s="22" t="s">
        <v>450</v>
      </c>
      <c r="M194" s="23">
        <f t="shared" si="7"/>
        <v>32724015.209297102</v>
      </c>
      <c r="N194" s="48" t="s">
        <v>450</v>
      </c>
      <c r="O194" s="49" t="s">
        <v>450</v>
      </c>
      <c r="P194" s="49" t="s">
        <v>450</v>
      </c>
      <c r="Q194" s="49" t="s">
        <v>450</v>
      </c>
      <c r="R194" s="49" t="s">
        <v>450</v>
      </c>
      <c r="S194" s="49" t="s">
        <v>450</v>
      </c>
      <c r="T194" s="49" t="s">
        <v>450</v>
      </c>
      <c r="U194" s="49" t="s">
        <v>450</v>
      </c>
      <c r="V194" s="49" t="s">
        <v>450</v>
      </c>
      <c r="W194" s="50" t="s">
        <v>450</v>
      </c>
      <c r="X194" s="44" t="str">
        <f t="shared" si="8"/>
        <v/>
      </c>
    </row>
    <row r="195" spans="1:24" ht="20.100000000000001" customHeight="1" x14ac:dyDescent="0.25">
      <c r="A195" s="36" t="s">
        <v>205</v>
      </c>
      <c r="B195" s="11" t="s">
        <v>329</v>
      </c>
      <c r="C195" s="20">
        <v>9942597779.9926548</v>
      </c>
      <c r="D195" s="21">
        <v>12292813603.232693</v>
      </c>
      <c r="E195" s="21">
        <v>14239026629.639013</v>
      </c>
      <c r="F195" s="21">
        <v>17878178830.722725</v>
      </c>
      <c r="G195" s="21">
        <v>20181796802.857437</v>
      </c>
      <c r="H195" s="21">
        <v>20262889523.957592</v>
      </c>
      <c r="I195" s="21">
        <v>23236898742.131531</v>
      </c>
      <c r="J195" s="21">
        <v>24662957836.493954</v>
      </c>
      <c r="K195" s="21">
        <v>26998477707.096352</v>
      </c>
      <c r="L195" s="22">
        <v>26369242278.163654</v>
      </c>
      <c r="M195" s="23">
        <f t="shared" si="7"/>
        <v>19606487973.428761</v>
      </c>
      <c r="N195" s="48">
        <v>0</v>
      </c>
      <c r="O195" s="49">
        <v>501000000</v>
      </c>
      <c r="P195" s="49">
        <v>679000000</v>
      </c>
      <c r="Q195" s="49">
        <v>433000000</v>
      </c>
      <c r="R195" s="49">
        <v>257000000</v>
      </c>
      <c r="S195" s="49">
        <v>185000000</v>
      </c>
      <c r="T195" s="49">
        <v>91800000</v>
      </c>
      <c r="U195" s="49">
        <v>126000000</v>
      </c>
      <c r="V195" s="49">
        <v>133000000</v>
      </c>
      <c r="W195" s="50" t="s">
        <v>450</v>
      </c>
      <c r="X195" s="44">
        <f t="shared" si="8"/>
        <v>267311111.1111111</v>
      </c>
    </row>
    <row r="196" spans="1:24" ht="20.100000000000001" customHeight="1" x14ac:dyDescent="0.25">
      <c r="A196" s="36" t="s">
        <v>130</v>
      </c>
      <c r="B196" s="11" t="s">
        <v>271</v>
      </c>
      <c r="C196" s="20">
        <v>107753069306.93069</v>
      </c>
      <c r="D196" s="21">
        <v>142719009900.99011</v>
      </c>
      <c r="E196" s="21">
        <v>179992405832.32077</v>
      </c>
      <c r="F196" s="21">
        <v>117227769791.55971</v>
      </c>
      <c r="G196" s="21">
        <v>136419300367.9621</v>
      </c>
      <c r="H196" s="21">
        <v>163159671670.26456</v>
      </c>
      <c r="I196" s="21">
        <v>175781379051.43286</v>
      </c>
      <c r="J196" s="21">
        <v>181334417615.41348</v>
      </c>
      <c r="K196" s="21">
        <v>131805126738.28734</v>
      </c>
      <c r="L196" s="22">
        <v>90615023323.73526</v>
      </c>
      <c r="M196" s="23">
        <f t="shared" si="7"/>
        <v>142680717359.88971</v>
      </c>
      <c r="N196" s="48">
        <v>865000000</v>
      </c>
      <c r="O196" s="49">
        <v>1350000000</v>
      </c>
      <c r="P196" s="49">
        <v>1360000000</v>
      </c>
      <c r="Q196" s="49">
        <v>934000000</v>
      </c>
      <c r="R196" s="49">
        <v>413000000</v>
      </c>
      <c r="S196" s="49">
        <v>1820000000</v>
      </c>
      <c r="T196" s="49">
        <v>440000000</v>
      </c>
      <c r="U196" s="49">
        <v>185000000</v>
      </c>
      <c r="V196" s="49">
        <v>294000000</v>
      </c>
      <c r="W196" s="50" t="s">
        <v>450</v>
      </c>
      <c r="X196" s="44">
        <f t="shared" si="8"/>
        <v>851222222.22222221</v>
      </c>
    </row>
    <row r="197" spans="1:24" ht="20.100000000000001" customHeight="1" x14ac:dyDescent="0.25">
      <c r="A197" s="36" t="s">
        <v>33</v>
      </c>
      <c r="B197" s="11" t="s">
        <v>187</v>
      </c>
      <c r="C197" s="20">
        <v>222105922396.1879</v>
      </c>
      <c r="D197" s="21">
        <v>257916133424.09802</v>
      </c>
      <c r="E197" s="21">
        <v>315474615738.59772</v>
      </c>
      <c r="F197" s="21">
        <v>253547358747.4473</v>
      </c>
      <c r="G197" s="21">
        <v>286049336038.12115</v>
      </c>
      <c r="H197" s="21">
        <v>348526072157.9306</v>
      </c>
      <c r="I197" s="21">
        <v>373429543907.42004</v>
      </c>
      <c r="J197" s="21">
        <v>387192103471.74951</v>
      </c>
      <c r="K197" s="21">
        <v>399451327433.62836</v>
      </c>
      <c r="L197" s="22">
        <v>370292716133.42413</v>
      </c>
      <c r="M197" s="23">
        <f t="shared" si="7"/>
        <v>321398512944.86047</v>
      </c>
      <c r="N197" s="48" t="s">
        <v>450</v>
      </c>
      <c r="O197" s="49" t="s">
        <v>450</v>
      </c>
      <c r="P197" s="49" t="s">
        <v>450</v>
      </c>
      <c r="Q197" s="49" t="s">
        <v>450</v>
      </c>
      <c r="R197" s="49" t="s">
        <v>450</v>
      </c>
      <c r="S197" s="49" t="s">
        <v>450</v>
      </c>
      <c r="T197" s="49" t="s">
        <v>450</v>
      </c>
      <c r="U197" s="49" t="s">
        <v>450</v>
      </c>
      <c r="V197" s="49" t="s">
        <v>450</v>
      </c>
      <c r="W197" s="50" t="s">
        <v>450</v>
      </c>
      <c r="X197" s="44" t="str">
        <f t="shared" si="8"/>
        <v/>
      </c>
    </row>
    <row r="198" spans="1:24" ht="20.100000000000001" customHeight="1" x14ac:dyDescent="0.25">
      <c r="A198" s="36" t="s">
        <v>211</v>
      </c>
      <c r="B198" s="11" t="s">
        <v>199</v>
      </c>
      <c r="C198" s="20">
        <v>2588077276908.9238</v>
      </c>
      <c r="D198" s="21">
        <v>2969733893557.4229</v>
      </c>
      <c r="E198" s="21">
        <v>2793376838235.2939</v>
      </c>
      <c r="F198" s="21">
        <v>2314577036921.6387</v>
      </c>
      <c r="G198" s="21">
        <v>2403504326328.8008</v>
      </c>
      <c r="H198" s="21">
        <v>2594904662714.3086</v>
      </c>
      <c r="I198" s="21">
        <v>2630472981169.645</v>
      </c>
      <c r="J198" s="21">
        <v>2712296271989.9941</v>
      </c>
      <c r="K198" s="21">
        <v>2990201431078.2349</v>
      </c>
      <c r="L198" s="22">
        <v>2848755449421.3389</v>
      </c>
      <c r="M198" s="23">
        <f t="shared" si="7"/>
        <v>2684590016832.5605</v>
      </c>
      <c r="N198" s="48" t="s">
        <v>450</v>
      </c>
      <c r="O198" s="49" t="s">
        <v>450</v>
      </c>
      <c r="P198" s="49" t="s">
        <v>450</v>
      </c>
      <c r="Q198" s="49" t="s">
        <v>450</v>
      </c>
      <c r="R198" s="49" t="s">
        <v>450</v>
      </c>
      <c r="S198" s="49" t="s">
        <v>450</v>
      </c>
      <c r="T198" s="49" t="s">
        <v>450</v>
      </c>
      <c r="U198" s="49" t="s">
        <v>450</v>
      </c>
      <c r="V198" s="49" t="s">
        <v>450</v>
      </c>
      <c r="W198" s="50" t="s">
        <v>450</v>
      </c>
      <c r="X198" s="44" t="str">
        <f t="shared" si="8"/>
        <v/>
      </c>
    </row>
    <row r="199" spans="1:24" ht="20.100000000000001" customHeight="1" x14ac:dyDescent="0.25">
      <c r="A199" s="36" t="s">
        <v>217</v>
      </c>
      <c r="B199" s="11" t="s">
        <v>37</v>
      </c>
      <c r="C199" s="20">
        <v>13855888000000</v>
      </c>
      <c r="D199" s="21">
        <v>14477635000000</v>
      </c>
      <c r="E199" s="21">
        <v>14718582000000</v>
      </c>
      <c r="F199" s="21">
        <v>14418739000000</v>
      </c>
      <c r="G199" s="21">
        <v>14964372000000</v>
      </c>
      <c r="H199" s="21">
        <v>15517926000000</v>
      </c>
      <c r="I199" s="21">
        <v>16155255000000</v>
      </c>
      <c r="J199" s="21">
        <v>16663160000000</v>
      </c>
      <c r="K199" s="21">
        <v>17348071500000</v>
      </c>
      <c r="L199" s="22">
        <v>17946996000000</v>
      </c>
      <c r="M199" s="23">
        <f t="shared" si="7"/>
        <v>15606662450000</v>
      </c>
      <c r="N199" s="48" t="s">
        <v>450</v>
      </c>
      <c r="O199" s="49" t="s">
        <v>450</v>
      </c>
      <c r="P199" s="49" t="s">
        <v>450</v>
      </c>
      <c r="Q199" s="49" t="s">
        <v>450</v>
      </c>
      <c r="R199" s="49" t="s">
        <v>450</v>
      </c>
      <c r="S199" s="49" t="s">
        <v>450</v>
      </c>
      <c r="T199" s="49" t="s">
        <v>450</v>
      </c>
      <c r="U199" s="49" t="s">
        <v>450</v>
      </c>
      <c r="V199" s="49" t="s">
        <v>450</v>
      </c>
      <c r="W199" s="50" t="s">
        <v>450</v>
      </c>
      <c r="X199" s="44" t="str">
        <f t="shared" si="8"/>
        <v/>
      </c>
    </row>
    <row r="200" spans="1:24" ht="20.100000000000001" customHeight="1" x14ac:dyDescent="0.25">
      <c r="A200" s="36" t="s">
        <v>134</v>
      </c>
      <c r="B200" s="11" t="s">
        <v>160</v>
      </c>
      <c r="C200" s="20">
        <v>19579457966.053818</v>
      </c>
      <c r="D200" s="21">
        <v>23410572633.288189</v>
      </c>
      <c r="E200" s="21">
        <v>30366213118.407585</v>
      </c>
      <c r="F200" s="21">
        <v>31660911278.562656</v>
      </c>
      <c r="G200" s="21">
        <v>40284682481.391785</v>
      </c>
      <c r="H200" s="21">
        <v>47962439302.665756</v>
      </c>
      <c r="I200" s="21">
        <v>51265399742.69529</v>
      </c>
      <c r="J200" s="21">
        <v>57531233351.208893</v>
      </c>
      <c r="K200" s="21">
        <v>57235766827.037643</v>
      </c>
      <c r="L200" s="22">
        <v>53442697567.884377</v>
      </c>
      <c r="M200" s="23">
        <f t="shared" si="7"/>
        <v>41273937426.919601</v>
      </c>
      <c r="N200" s="48">
        <v>30000000</v>
      </c>
      <c r="O200" s="49">
        <v>30900000</v>
      </c>
      <c r="P200" s="49">
        <v>52900000</v>
      </c>
      <c r="Q200" s="49">
        <v>44700000</v>
      </c>
      <c r="R200" s="49">
        <v>41700000</v>
      </c>
      <c r="S200" s="49">
        <v>79400000</v>
      </c>
      <c r="T200" s="49">
        <v>79500000</v>
      </c>
      <c r="U200" s="49">
        <v>64600000</v>
      </c>
      <c r="V200" s="49">
        <v>92900000</v>
      </c>
      <c r="W200" s="50" t="s">
        <v>450</v>
      </c>
      <c r="X200" s="44">
        <f t="shared" si="8"/>
        <v>57400000</v>
      </c>
    </row>
    <row r="201" spans="1:24" ht="20.100000000000001" customHeight="1" x14ac:dyDescent="0.25">
      <c r="A201" s="36" t="s">
        <v>173</v>
      </c>
      <c r="B201" s="11" t="s">
        <v>256</v>
      </c>
      <c r="C201" s="20">
        <v>17030896203.196272</v>
      </c>
      <c r="D201" s="21">
        <v>22311393927.881721</v>
      </c>
      <c r="E201" s="21">
        <v>27934030937.215652</v>
      </c>
      <c r="F201" s="21">
        <v>32816828372.975262</v>
      </c>
      <c r="G201" s="21">
        <v>39332770928.942551</v>
      </c>
      <c r="H201" s="21">
        <v>45324319955.38839</v>
      </c>
      <c r="I201" s="21">
        <v>51183443224.993912</v>
      </c>
      <c r="J201" s="21">
        <v>56795656324.582336</v>
      </c>
      <c r="K201" s="21">
        <v>63132848445.013321</v>
      </c>
      <c r="L201" s="22">
        <v>66732801392.661751</v>
      </c>
      <c r="M201" s="23">
        <f t="shared" si="7"/>
        <v>42259498971.28511</v>
      </c>
      <c r="N201" s="48">
        <v>90000000</v>
      </c>
      <c r="O201" s="49">
        <v>272000000</v>
      </c>
      <c r="P201" s="49">
        <v>413000000</v>
      </c>
      <c r="Q201" s="49">
        <v>627000000</v>
      </c>
      <c r="R201" s="49">
        <v>644000000</v>
      </c>
      <c r="S201" s="49">
        <v>364000000</v>
      </c>
      <c r="T201" s="49">
        <v>237000000</v>
      </c>
      <c r="U201" s="49">
        <v>344000000</v>
      </c>
      <c r="V201" s="49">
        <v>166000000</v>
      </c>
      <c r="W201" s="50" t="s">
        <v>450</v>
      </c>
      <c r="X201" s="44">
        <f t="shared" si="8"/>
        <v>350777777.77777779</v>
      </c>
    </row>
    <row r="202" spans="1:24" ht="20.100000000000001" customHeight="1" x14ac:dyDescent="0.25">
      <c r="A202" s="36" t="s">
        <v>379</v>
      </c>
      <c r="B202" s="11" t="s">
        <v>349</v>
      </c>
      <c r="C202" s="20">
        <v>439376794.09404129</v>
      </c>
      <c r="D202" s="21">
        <v>526428309.94508845</v>
      </c>
      <c r="E202" s="21">
        <v>607958616.14341462</v>
      </c>
      <c r="F202" s="21">
        <v>610066628.69305837</v>
      </c>
      <c r="G202" s="21">
        <v>700804286.22435391</v>
      </c>
      <c r="H202" s="21">
        <v>792149700.67911637</v>
      </c>
      <c r="I202" s="21">
        <v>781702874.10605848</v>
      </c>
      <c r="J202" s="21">
        <v>801787555.86112058</v>
      </c>
      <c r="K202" s="21">
        <v>814954586.8172996</v>
      </c>
      <c r="L202" s="22" t="s">
        <v>450</v>
      </c>
      <c r="M202" s="23">
        <f t="shared" si="7"/>
        <v>675025483.61817229</v>
      </c>
      <c r="N202" s="48">
        <v>0</v>
      </c>
      <c r="O202" s="49">
        <v>0</v>
      </c>
      <c r="P202" s="49">
        <v>35000000</v>
      </c>
      <c r="Q202" s="49">
        <v>0</v>
      </c>
      <c r="R202" s="49">
        <v>0</v>
      </c>
      <c r="S202" s="49">
        <v>0</v>
      </c>
      <c r="T202" s="49">
        <v>0</v>
      </c>
      <c r="U202" s="49">
        <v>0</v>
      </c>
      <c r="V202" s="49">
        <v>0</v>
      </c>
      <c r="W202" s="50" t="s">
        <v>450</v>
      </c>
      <c r="X202" s="44">
        <f t="shared" si="8"/>
        <v>3888888.888888889</v>
      </c>
    </row>
    <row r="203" spans="1:24" ht="20.100000000000001" customHeight="1" x14ac:dyDescent="0.25">
      <c r="A203" s="36" t="s">
        <v>278</v>
      </c>
      <c r="B203" s="11" t="s">
        <v>292</v>
      </c>
      <c r="C203" s="20">
        <v>183477522123.89383</v>
      </c>
      <c r="D203" s="21">
        <v>230364229156.96323</v>
      </c>
      <c r="E203" s="21">
        <v>315600203539.823</v>
      </c>
      <c r="F203" s="21">
        <v>329418979506.2879</v>
      </c>
      <c r="G203" s="21">
        <v>393801459277.33234</v>
      </c>
      <c r="H203" s="21">
        <v>316482190800.36377</v>
      </c>
      <c r="I203" s="21">
        <v>381286237847.66748</v>
      </c>
      <c r="J203" s="21">
        <v>371336634589.94708</v>
      </c>
      <c r="K203" s="21" t="s">
        <v>450</v>
      </c>
      <c r="L203" s="22" t="s">
        <v>450</v>
      </c>
      <c r="M203" s="23">
        <f t="shared" si="7"/>
        <v>315220932105.28485</v>
      </c>
      <c r="N203" s="48">
        <v>1090000000</v>
      </c>
      <c r="O203" s="49">
        <v>592000000</v>
      </c>
      <c r="P203" s="49">
        <v>391000000</v>
      </c>
      <c r="Q203" s="49">
        <v>546000000</v>
      </c>
      <c r="R203" s="49">
        <v>423000000</v>
      </c>
      <c r="S203" s="49">
        <v>0</v>
      </c>
      <c r="T203" s="49">
        <v>379000000</v>
      </c>
      <c r="U203" s="49">
        <v>488000000</v>
      </c>
      <c r="V203" s="49">
        <v>301000000</v>
      </c>
      <c r="W203" s="50" t="s">
        <v>450</v>
      </c>
      <c r="X203" s="44">
        <f t="shared" si="8"/>
        <v>467777777.77777779</v>
      </c>
    </row>
    <row r="204" spans="1:24" ht="20.100000000000001" customHeight="1" x14ac:dyDescent="0.25">
      <c r="A204" s="36" t="s">
        <v>222</v>
      </c>
      <c r="B204" s="11" t="s">
        <v>433</v>
      </c>
      <c r="C204" s="20">
        <v>66371664817.043625</v>
      </c>
      <c r="D204" s="21">
        <v>77414425532.245163</v>
      </c>
      <c r="E204" s="21">
        <v>99130304099.127426</v>
      </c>
      <c r="F204" s="21">
        <v>106014600963.97733</v>
      </c>
      <c r="G204" s="21">
        <v>115931749904.83922</v>
      </c>
      <c r="H204" s="21">
        <v>135539487317.00774</v>
      </c>
      <c r="I204" s="21">
        <v>155820001920.49164</v>
      </c>
      <c r="J204" s="21">
        <v>171222025117.38089</v>
      </c>
      <c r="K204" s="21">
        <v>186204652922.26215</v>
      </c>
      <c r="L204" s="22">
        <v>193599379094.85916</v>
      </c>
      <c r="M204" s="23">
        <f t="shared" si="7"/>
        <v>130724829168.92343</v>
      </c>
      <c r="N204" s="48">
        <v>682000000</v>
      </c>
      <c r="O204" s="49">
        <v>645000000</v>
      </c>
      <c r="P204" s="49">
        <v>0</v>
      </c>
      <c r="Q204" s="49">
        <v>267000000</v>
      </c>
      <c r="R204" s="49">
        <v>0</v>
      </c>
      <c r="S204" s="49">
        <v>0</v>
      </c>
      <c r="T204" s="49">
        <v>0</v>
      </c>
      <c r="U204" s="49">
        <v>0</v>
      </c>
      <c r="V204" s="49">
        <v>0</v>
      </c>
      <c r="W204" s="50" t="s">
        <v>450</v>
      </c>
      <c r="X204" s="44">
        <f t="shared" si="8"/>
        <v>177111111.1111111</v>
      </c>
    </row>
    <row r="205" spans="1:24" ht="20.100000000000001" customHeight="1" x14ac:dyDescent="0.25">
      <c r="A205" s="36" t="s">
        <v>71</v>
      </c>
      <c r="B205" s="11" t="s">
        <v>118</v>
      </c>
      <c r="C205" s="20">
        <v>4910100000</v>
      </c>
      <c r="D205" s="21">
        <v>5505800000.000001</v>
      </c>
      <c r="E205" s="21">
        <v>6673500000</v>
      </c>
      <c r="F205" s="21">
        <v>7268200000</v>
      </c>
      <c r="G205" s="21">
        <v>8913100000</v>
      </c>
      <c r="H205" s="21">
        <v>10459845737.430168</v>
      </c>
      <c r="I205" s="21">
        <v>11279399999.999998</v>
      </c>
      <c r="J205" s="21">
        <v>12475999999.999998</v>
      </c>
      <c r="K205" s="21">
        <v>12715600000</v>
      </c>
      <c r="L205" s="22">
        <v>12677400000</v>
      </c>
      <c r="M205" s="23">
        <f t="shared" si="7"/>
        <v>9287894573.7430172</v>
      </c>
      <c r="N205" s="48" t="s">
        <v>450</v>
      </c>
      <c r="O205" s="49">
        <v>0</v>
      </c>
      <c r="P205" s="49">
        <v>0</v>
      </c>
      <c r="Q205" s="49">
        <v>597000000</v>
      </c>
      <c r="R205" s="49">
        <v>47000000</v>
      </c>
      <c r="S205" s="49">
        <v>56600000</v>
      </c>
      <c r="T205" s="49">
        <v>41700000</v>
      </c>
      <c r="U205" s="49">
        <v>34500000</v>
      </c>
      <c r="V205" s="49">
        <v>24650000</v>
      </c>
      <c r="W205" s="50">
        <v>0</v>
      </c>
      <c r="X205" s="44">
        <f t="shared" si="8"/>
        <v>89050000</v>
      </c>
    </row>
    <row r="206" spans="1:24" ht="20.100000000000001" customHeight="1" x14ac:dyDescent="0.25">
      <c r="A206" s="36" t="s">
        <v>70</v>
      </c>
      <c r="B206" s="11" t="s">
        <v>45</v>
      </c>
      <c r="C206" s="20">
        <v>19081726103.214478</v>
      </c>
      <c r="D206" s="21">
        <v>25633674563.549282</v>
      </c>
      <c r="E206" s="21">
        <v>30397203368.97253</v>
      </c>
      <c r="F206" s="21">
        <v>28459501429.651245</v>
      </c>
      <c r="G206" s="21">
        <v>30906753495.150051</v>
      </c>
      <c r="H206" s="21">
        <v>31078858746.492046</v>
      </c>
      <c r="I206" s="21">
        <v>32074766834.74527</v>
      </c>
      <c r="J206" s="21">
        <v>35954502303.50412</v>
      </c>
      <c r="K206" s="21" t="s">
        <v>450</v>
      </c>
      <c r="L206" s="22" t="s">
        <v>450</v>
      </c>
      <c r="M206" s="23">
        <f t="shared" si="7"/>
        <v>29198373355.659878</v>
      </c>
      <c r="N206" s="48">
        <v>271000000</v>
      </c>
      <c r="O206" s="49">
        <v>21300000</v>
      </c>
      <c r="P206" s="49">
        <v>50100000</v>
      </c>
      <c r="Q206" s="49">
        <v>50000000</v>
      </c>
      <c r="R206" s="49">
        <v>59000000</v>
      </c>
      <c r="S206" s="49">
        <v>365000000</v>
      </c>
      <c r="T206" s="49">
        <v>0</v>
      </c>
      <c r="U206" s="49">
        <v>0</v>
      </c>
      <c r="V206" s="49">
        <v>0</v>
      </c>
      <c r="W206" s="50" t="s">
        <v>450</v>
      </c>
      <c r="X206" s="44">
        <f t="shared" si="8"/>
        <v>90711111.111111104</v>
      </c>
    </row>
    <row r="207" spans="1:24" ht="20.100000000000001" customHeight="1" x14ac:dyDescent="0.25">
      <c r="A207" s="36" t="s">
        <v>282</v>
      </c>
      <c r="B207" s="11" t="s">
        <v>397</v>
      </c>
      <c r="C207" s="20">
        <v>12756858899.281174</v>
      </c>
      <c r="D207" s="21">
        <v>14056957976.264833</v>
      </c>
      <c r="E207" s="21">
        <v>17910858637.904797</v>
      </c>
      <c r="F207" s="21">
        <v>15328342303.957512</v>
      </c>
      <c r="G207" s="21">
        <v>20265552104.396404</v>
      </c>
      <c r="H207" s="21">
        <v>23459515284.205978</v>
      </c>
      <c r="I207" s="21">
        <v>25503060411.456684</v>
      </c>
      <c r="J207" s="21">
        <v>28045517946.106487</v>
      </c>
      <c r="K207" s="21">
        <v>27134637888.441036</v>
      </c>
      <c r="L207" s="22">
        <v>21201564248.387878</v>
      </c>
      <c r="M207" s="23">
        <f t="shared" si="7"/>
        <v>20566286570.040276</v>
      </c>
      <c r="N207" s="48">
        <v>238000000</v>
      </c>
      <c r="O207" s="49">
        <v>141000000</v>
      </c>
      <c r="P207" s="49">
        <v>131000000</v>
      </c>
      <c r="Q207" s="49">
        <v>114000000</v>
      </c>
      <c r="R207" s="49">
        <v>623000000</v>
      </c>
      <c r="S207" s="49">
        <v>127000000</v>
      </c>
      <c r="T207" s="49">
        <v>58000000</v>
      </c>
      <c r="U207" s="49">
        <v>39400000</v>
      </c>
      <c r="V207" s="49">
        <v>39000000</v>
      </c>
      <c r="W207" s="50" t="s">
        <v>450</v>
      </c>
      <c r="X207" s="44">
        <f t="shared" si="8"/>
        <v>167822222.22222221</v>
      </c>
    </row>
    <row r="208" spans="1:24" ht="20.100000000000001" customHeight="1" x14ac:dyDescent="0.25">
      <c r="A208" s="36" t="s">
        <v>29</v>
      </c>
      <c r="B208" s="11" t="s">
        <v>223</v>
      </c>
      <c r="C208" s="20">
        <v>5443896500</v>
      </c>
      <c r="D208" s="21">
        <v>5291950100</v>
      </c>
      <c r="E208" s="21">
        <v>4415702800</v>
      </c>
      <c r="F208" s="21">
        <v>8157077400</v>
      </c>
      <c r="G208" s="21">
        <v>9422161300</v>
      </c>
      <c r="H208" s="21">
        <v>10956226600</v>
      </c>
      <c r="I208" s="21">
        <v>12392715500</v>
      </c>
      <c r="J208" s="21">
        <v>13490227100</v>
      </c>
      <c r="K208" s="21">
        <v>14196912500.000002</v>
      </c>
      <c r="L208" s="22">
        <v>13892940503.582901</v>
      </c>
      <c r="M208" s="23">
        <f t="shared" si="7"/>
        <v>9765981030.3582897</v>
      </c>
      <c r="N208" s="48">
        <v>20000000</v>
      </c>
      <c r="O208" s="49">
        <v>0</v>
      </c>
      <c r="P208" s="49">
        <v>123000000</v>
      </c>
      <c r="Q208" s="49">
        <v>200000000</v>
      </c>
      <c r="R208" s="49">
        <v>191000000</v>
      </c>
      <c r="S208" s="49">
        <v>271000000</v>
      </c>
      <c r="T208" s="49">
        <v>194000000</v>
      </c>
      <c r="U208" s="49">
        <v>155000000</v>
      </c>
      <c r="V208" s="49">
        <v>130000000</v>
      </c>
      <c r="W208" s="50" t="s">
        <v>450</v>
      </c>
      <c r="X208" s="44">
        <f t="shared" si="8"/>
        <v>142666666.66666666</v>
      </c>
    </row>
    <row r="212" spans="3:13" x14ac:dyDescent="0.25">
      <c r="C212" s="18"/>
      <c r="D212" s="18"/>
      <c r="E212" s="18"/>
      <c r="F212" s="18"/>
      <c r="G212" s="18"/>
      <c r="H212" s="18"/>
      <c r="I212" s="18"/>
      <c r="J212" s="18"/>
      <c r="K212" s="18"/>
      <c r="L212" s="18"/>
      <c r="M212" s="1"/>
    </row>
    <row r="213" spans="3:13" x14ac:dyDescent="0.25">
      <c r="C213" s="18"/>
      <c r="D213" s="18"/>
      <c r="E213" s="18"/>
      <c r="F213" s="18"/>
      <c r="G213" s="18"/>
      <c r="H213" s="18"/>
      <c r="I213" s="18"/>
      <c r="J213" s="18"/>
      <c r="K213" s="18"/>
      <c r="L213" s="18"/>
      <c r="M213" s="1"/>
    </row>
  </sheetData>
  <mergeCells count="6">
    <mergeCell ref="B1:X1"/>
    <mergeCell ref="B2:C2"/>
    <mergeCell ref="B3:C3"/>
    <mergeCell ref="B4:C4"/>
    <mergeCell ref="C6:L6"/>
    <mergeCell ref="N6:W6"/>
  </mergeCells>
  <hyperlinks>
    <hyperlink ref="B4" r:id="rId1"/>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7">
    <tabColor rgb="FFC00000"/>
  </sheetPr>
  <dimension ref="A1:X213"/>
  <sheetViews>
    <sheetView showGridLines="0" workbookViewId="0">
      <pane xSplit="1" topLeftCell="B1" activePane="topRight" state="frozen"/>
      <selection pane="topRight"/>
    </sheetView>
  </sheetViews>
  <sheetFormatPr defaultRowHeight="15" x14ac:dyDescent="0.25"/>
  <cols>
    <col min="1" max="1" width="30.7109375" style="37" customWidth="1"/>
    <col min="2" max="2" width="20.7109375" style="9" customWidth="1"/>
    <col min="3" max="12" width="20.7109375" style="26" customWidth="1"/>
    <col min="13" max="13" width="20.7109375" style="9" customWidth="1"/>
    <col min="14" max="23" width="15.7109375" style="25" customWidth="1"/>
    <col min="24" max="24" width="20.85546875" style="56" bestFit="1" customWidth="1"/>
    <col min="25" max="16384" width="9.140625" style="2"/>
  </cols>
  <sheetData>
    <row r="1" spans="1:24" ht="60" customHeight="1" x14ac:dyDescent="0.25">
      <c r="A1" s="67" t="s">
        <v>447</v>
      </c>
      <c r="B1" s="140" t="s">
        <v>456</v>
      </c>
      <c r="C1" s="140"/>
      <c r="D1" s="140"/>
      <c r="E1" s="140"/>
      <c r="F1" s="140"/>
      <c r="G1" s="140"/>
      <c r="H1" s="140"/>
      <c r="I1" s="140"/>
      <c r="J1" s="140"/>
      <c r="K1" s="140"/>
      <c r="L1" s="140"/>
      <c r="M1" s="140"/>
      <c r="N1" s="140"/>
      <c r="O1" s="140"/>
      <c r="P1" s="140"/>
      <c r="Q1" s="140"/>
      <c r="R1" s="140"/>
      <c r="S1" s="140"/>
      <c r="T1" s="140"/>
      <c r="U1" s="140"/>
      <c r="V1" s="140"/>
      <c r="W1" s="140"/>
      <c r="X1" s="140"/>
    </row>
    <row r="2" spans="1:24" ht="30" customHeight="1" x14ac:dyDescent="0.25">
      <c r="A2" s="31" t="s">
        <v>441</v>
      </c>
      <c r="B2" s="136" t="s">
        <v>550</v>
      </c>
      <c r="C2" s="136"/>
      <c r="D2" s="93"/>
      <c r="E2" s="93"/>
      <c r="F2" s="93"/>
      <c r="G2" s="93"/>
      <c r="H2" s="93"/>
      <c r="I2" s="93"/>
      <c r="J2" s="93"/>
      <c r="K2" s="3"/>
      <c r="L2" s="3"/>
      <c r="M2" s="3"/>
      <c r="N2" s="38"/>
      <c r="O2" s="96"/>
      <c r="P2" s="96"/>
      <c r="Q2" s="96"/>
      <c r="R2" s="96"/>
      <c r="S2" s="96"/>
      <c r="T2" s="96"/>
      <c r="U2" s="96"/>
      <c r="V2" s="38"/>
      <c r="W2" s="38"/>
      <c r="X2" s="51"/>
    </row>
    <row r="3" spans="1:24" ht="30" customHeight="1" x14ac:dyDescent="0.25">
      <c r="A3" s="31" t="s">
        <v>448</v>
      </c>
      <c r="B3" s="137" t="str">
        <f>("br.linkedin.com/in/brunocandea/en")</f>
        <v>br.linkedin.com/in/brunocandea/en</v>
      </c>
      <c r="C3" s="137"/>
      <c r="D3" s="94"/>
      <c r="E3" s="94"/>
      <c r="F3" s="94"/>
      <c r="G3" s="94"/>
      <c r="H3" s="94"/>
      <c r="I3" s="94"/>
      <c r="J3" s="94"/>
      <c r="K3" s="38"/>
      <c r="L3" s="38"/>
      <c r="M3" s="30"/>
      <c r="N3" s="38"/>
      <c r="O3" s="96"/>
      <c r="P3" s="96"/>
      <c r="Q3" s="96"/>
      <c r="R3" s="96"/>
      <c r="S3" s="96"/>
      <c r="T3" s="96"/>
      <c r="U3" s="96"/>
      <c r="V3" s="38"/>
      <c r="W3" s="38"/>
      <c r="X3" s="51"/>
    </row>
    <row r="4" spans="1:24" ht="30" customHeight="1" x14ac:dyDescent="0.25">
      <c r="A4" s="31" t="s">
        <v>449</v>
      </c>
      <c r="B4" s="152" t="s">
        <v>551</v>
      </c>
      <c r="C4" s="138"/>
      <c r="D4" s="95"/>
      <c r="E4" s="95"/>
      <c r="F4" s="95"/>
      <c r="G4" s="95"/>
      <c r="H4" s="95"/>
      <c r="I4" s="95"/>
      <c r="J4" s="95"/>
      <c r="K4" s="38"/>
      <c r="L4" s="38"/>
      <c r="M4" s="30"/>
      <c r="N4" s="38"/>
      <c r="O4" s="96"/>
      <c r="P4" s="96"/>
      <c r="Q4" s="96"/>
      <c r="R4" s="96"/>
      <c r="S4" s="96"/>
      <c r="T4" s="96"/>
      <c r="U4" s="96"/>
      <c r="V4" s="38"/>
      <c r="W4" s="38"/>
      <c r="X4" s="51"/>
    </row>
    <row r="5" spans="1:24" s="6" customFormat="1" ht="20.100000000000001" customHeight="1" x14ac:dyDescent="0.25">
      <c r="A5" s="32"/>
      <c r="B5" s="10"/>
      <c r="C5" s="17"/>
      <c r="D5" s="17"/>
      <c r="E5" s="17"/>
      <c r="F5" s="17"/>
      <c r="G5" s="17"/>
      <c r="H5" s="17"/>
      <c r="I5" s="17"/>
      <c r="J5" s="17"/>
      <c r="K5" s="17"/>
      <c r="L5" s="17"/>
      <c r="M5" s="10"/>
      <c r="N5" s="10"/>
      <c r="O5" s="10"/>
      <c r="P5" s="10"/>
      <c r="Q5" s="10"/>
      <c r="R5" s="10"/>
      <c r="S5" s="10"/>
      <c r="T5" s="10"/>
      <c r="U5" s="10"/>
      <c r="V5" s="10"/>
      <c r="W5" s="10"/>
      <c r="X5" s="52"/>
    </row>
    <row r="6" spans="1:24" s="9" customFormat="1" ht="45.75" customHeight="1" x14ac:dyDescent="0.25">
      <c r="A6" s="33" t="s">
        <v>446</v>
      </c>
      <c r="B6" s="14" t="s">
        <v>415</v>
      </c>
      <c r="C6" s="141" t="s">
        <v>440</v>
      </c>
      <c r="D6" s="142"/>
      <c r="E6" s="142"/>
      <c r="F6" s="142"/>
      <c r="G6" s="142"/>
      <c r="H6" s="142"/>
      <c r="I6" s="142"/>
      <c r="J6" s="142"/>
      <c r="K6" s="142"/>
      <c r="L6" s="143"/>
      <c r="M6" s="13" t="s">
        <v>439</v>
      </c>
      <c r="N6" s="144" t="s">
        <v>438</v>
      </c>
      <c r="O6" s="145"/>
      <c r="P6" s="145"/>
      <c r="Q6" s="145"/>
      <c r="R6" s="145"/>
      <c r="S6" s="145"/>
      <c r="T6" s="145"/>
      <c r="U6" s="145"/>
      <c r="V6" s="145"/>
      <c r="W6" s="146"/>
      <c r="X6" s="53" t="s">
        <v>443</v>
      </c>
    </row>
    <row r="7" spans="1:24" s="6" customFormat="1" ht="6.95" customHeight="1" x14ac:dyDescent="0.25">
      <c r="A7" s="34"/>
      <c r="B7" s="5"/>
      <c r="C7" s="17"/>
      <c r="D7" s="17"/>
      <c r="E7" s="17"/>
      <c r="F7" s="17"/>
      <c r="G7" s="17"/>
      <c r="H7" s="17"/>
      <c r="I7" s="17"/>
      <c r="J7" s="17"/>
      <c r="K7" s="17"/>
      <c r="L7" s="17"/>
      <c r="M7" s="10"/>
      <c r="N7" s="8"/>
      <c r="O7" s="8"/>
      <c r="P7" s="8"/>
      <c r="Q7" s="8"/>
      <c r="R7" s="8"/>
      <c r="S7" s="8"/>
      <c r="T7" s="8"/>
      <c r="U7" s="8"/>
      <c r="V7" s="8"/>
      <c r="W7" s="8"/>
      <c r="X7" s="54"/>
    </row>
    <row r="8" spans="1:24" ht="28.5" customHeight="1" x14ac:dyDescent="0.25">
      <c r="A8" s="74" t="s">
        <v>445</v>
      </c>
      <c r="B8" s="69">
        <f>COUNTA(B12:B208)</f>
        <v>197</v>
      </c>
      <c r="C8" s="70">
        <f t="shared" ref="C8:X8" si="0">COUNT(C12:C208)</f>
        <v>196</v>
      </c>
      <c r="D8" s="70">
        <f t="shared" si="0"/>
        <v>196</v>
      </c>
      <c r="E8" s="70">
        <f t="shared" si="0"/>
        <v>197</v>
      </c>
      <c r="F8" s="70">
        <f t="shared" si="0"/>
        <v>197</v>
      </c>
      <c r="G8" s="70">
        <f t="shared" si="0"/>
        <v>197</v>
      </c>
      <c r="H8" s="70">
        <f t="shared" si="0"/>
        <v>197</v>
      </c>
      <c r="I8" s="70">
        <f t="shared" si="0"/>
        <v>194</v>
      </c>
      <c r="J8" s="70">
        <f t="shared" si="0"/>
        <v>193</v>
      </c>
      <c r="K8" s="70">
        <f t="shared" si="0"/>
        <v>184</v>
      </c>
      <c r="L8" s="70">
        <f t="shared" si="0"/>
        <v>169</v>
      </c>
      <c r="M8" s="71">
        <f t="shared" si="0"/>
        <v>197</v>
      </c>
      <c r="N8" s="70">
        <f t="shared" si="0"/>
        <v>49</v>
      </c>
      <c r="O8" s="70">
        <f t="shared" si="0"/>
        <v>51</v>
      </c>
      <c r="P8" s="70">
        <f t="shared" si="0"/>
        <v>49</v>
      </c>
      <c r="Q8" s="70">
        <f t="shared" si="0"/>
        <v>51</v>
      </c>
      <c r="R8" s="70">
        <f t="shared" si="0"/>
        <v>48</v>
      </c>
      <c r="S8" s="70">
        <f t="shared" si="0"/>
        <v>49</v>
      </c>
      <c r="T8" s="70">
        <f t="shared" si="0"/>
        <v>41</v>
      </c>
      <c r="U8" s="70">
        <f t="shared" si="0"/>
        <v>33</v>
      </c>
      <c r="V8" s="70">
        <f t="shared" si="0"/>
        <v>33</v>
      </c>
      <c r="W8" s="70">
        <f t="shared" si="0"/>
        <v>24</v>
      </c>
      <c r="X8" s="71">
        <f t="shared" si="0"/>
        <v>86</v>
      </c>
    </row>
    <row r="9" spans="1:24" s="6" customFormat="1" ht="6.95" customHeight="1" x14ac:dyDescent="0.25">
      <c r="A9" s="35"/>
      <c r="B9" s="4"/>
      <c r="C9" s="17"/>
      <c r="D9" s="17"/>
      <c r="E9" s="17"/>
      <c r="F9" s="17"/>
      <c r="G9" s="17"/>
      <c r="H9" s="17"/>
      <c r="I9" s="17"/>
      <c r="J9" s="17"/>
      <c r="K9" s="17"/>
      <c r="L9" s="17"/>
      <c r="M9" s="10"/>
      <c r="N9" s="7"/>
      <c r="O9" s="7"/>
      <c r="P9" s="7"/>
      <c r="Q9" s="7"/>
      <c r="R9" s="7"/>
      <c r="S9" s="7"/>
      <c r="T9" s="7"/>
      <c r="U9" s="7"/>
      <c r="V9" s="7"/>
      <c r="W9" s="7"/>
      <c r="X9" s="55"/>
    </row>
    <row r="10" spans="1:24" ht="30" customHeight="1" x14ac:dyDescent="0.25">
      <c r="A10" s="46" t="s">
        <v>300</v>
      </c>
      <c r="B10" s="47"/>
      <c r="C10" s="43">
        <v>2006</v>
      </c>
      <c r="D10" s="40">
        <v>2007</v>
      </c>
      <c r="E10" s="40">
        <v>2008</v>
      </c>
      <c r="F10" s="40">
        <v>2009</v>
      </c>
      <c r="G10" s="40">
        <v>2010</v>
      </c>
      <c r="H10" s="40">
        <v>2011</v>
      </c>
      <c r="I10" s="40">
        <v>2012</v>
      </c>
      <c r="J10" s="40">
        <v>2013</v>
      </c>
      <c r="K10" s="40">
        <v>2014</v>
      </c>
      <c r="L10" s="44">
        <v>2015</v>
      </c>
      <c r="M10" s="45" t="s">
        <v>435</v>
      </c>
      <c r="N10" s="43">
        <v>2006</v>
      </c>
      <c r="O10" s="40">
        <v>2007</v>
      </c>
      <c r="P10" s="40">
        <v>2008</v>
      </c>
      <c r="Q10" s="40">
        <v>2009</v>
      </c>
      <c r="R10" s="40">
        <v>2010</v>
      </c>
      <c r="S10" s="40">
        <v>2011</v>
      </c>
      <c r="T10" s="40">
        <v>2012</v>
      </c>
      <c r="U10" s="40">
        <v>2013</v>
      </c>
      <c r="V10" s="40">
        <v>2014</v>
      </c>
      <c r="W10" s="40">
        <v>2015</v>
      </c>
      <c r="X10" s="45" t="s">
        <v>444</v>
      </c>
    </row>
    <row r="11" spans="1:24" s="6" customFormat="1" ht="6.95" customHeight="1" x14ac:dyDescent="0.25">
      <c r="A11" s="32"/>
      <c r="B11" s="10"/>
      <c r="C11" s="18"/>
      <c r="D11" s="18"/>
      <c r="E11" s="18"/>
      <c r="F11" s="18"/>
      <c r="G11" s="18"/>
      <c r="H11" s="18"/>
      <c r="I11" s="18"/>
      <c r="J11" s="18"/>
      <c r="K11" s="18"/>
      <c r="L11" s="18"/>
      <c r="M11" s="1"/>
      <c r="N11" s="19"/>
      <c r="O11" s="19"/>
      <c r="P11" s="19"/>
      <c r="Q11" s="19"/>
      <c r="R11" s="19"/>
      <c r="S11" s="19"/>
      <c r="T11" s="19"/>
      <c r="U11" s="19"/>
      <c r="V11" s="19"/>
      <c r="W11" s="19"/>
      <c r="X11" s="52"/>
    </row>
    <row r="12" spans="1:24" ht="20.100000000000001" customHeight="1" x14ac:dyDescent="0.25">
      <c r="A12" s="36" t="s">
        <v>334</v>
      </c>
      <c r="B12" s="11" t="s">
        <v>254</v>
      </c>
      <c r="C12" s="20">
        <v>7057598406.61553</v>
      </c>
      <c r="D12" s="21">
        <v>9843842455.4832268</v>
      </c>
      <c r="E12" s="21">
        <v>10190529882.487797</v>
      </c>
      <c r="F12" s="21">
        <v>12486943505.738142</v>
      </c>
      <c r="G12" s="21">
        <v>15936800636.248709</v>
      </c>
      <c r="H12" s="21">
        <v>17930239399.814899</v>
      </c>
      <c r="I12" s="21">
        <v>20536542736.729668</v>
      </c>
      <c r="J12" s="21">
        <v>20046334303.966091</v>
      </c>
      <c r="K12" s="21">
        <v>20050189881.665878</v>
      </c>
      <c r="L12" s="22">
        <v>19199437988.802254</v>
      </c>
      <c r="M12" s="23">
        <f>IF(SUM(C12:L12)=0,"",(SUM(C12:L12))/(COUNT(C12:L12)))</f>
        <v>15327845919.755222</v>
      </c>
      <c r="N12" s="48" t="s">
        <v>450</v>
      </c>
      <c r="O12" s="49" t="s">
        <v>450</v>
      </c>
      <c r="P12" s="49" t="s">
        <v>450</v>
      </c>
      <c r="Q12" s="49" t="s">
        <v>450</v>
      </c>
      <c r="R12" s="49" t="s">
        <v>450</v>
      </c>
      <c r="S12" s="49" t="s">
        <v>450</v>
      </c>
      <c r="T12" s="49" t="s">
        <v>450</v>
      </c>
      <c r="U12" s="49" t="s">
        <v>450</v>
      </c>
      <c r="V12" s="49" t="s">
        <v>450</v>
      </c>
      <c r="W12" s="50" t="s">
        <v>450</v>
      </c>
      <c r="X12" s="44" t="str">
        <f>IF(SUM(N12:W12)=0,"",(SUM(N12:W12))/(COUNT(N12:W12)))</f>
        <v/>
      </c>
    </row>
    <row r="13" spans="1:24" ht="20.100000000000001" customHeight="1" x14ac:dyDescent="0.25">
      <c r="A13" s="36" t="s">
        <v>296</v>
      </c>
      <c r="B13" s="11" t="s">
        <v>115</v>
      </c>
      <c r="C13" s="20">
        <v>8992642348.9579563</v>
      </c>
      <c r="D13" s="21">
        <v>10701011896.7708</v>
      </c>
      <c r="E13" s="21">
        <v>12881352687.777283</v>
      </c>
      <c r="F13" s="21">
        <v>12044212903.816774</v>
      </c>
      <c r="G13" s="21">
        <v>11926953258.916031</v>
      </c>
      <c r="H13" s="21">
        <v>12890867538.530153</v>
      </c>
      <c r="I13" s="21">
        <v>12319784787.298746</v>
      </c>
      <c r="J13" s="21">
        <v>12781029643.593611</v>
      </c>
      <c r="K13" s="21">
        <v>13277963807.082344</v>
      </c>
      <c r="L13" s="22">
        <v>11455595709.141256</v>
      </c>
      <c r="M13" s="23">
        <f t="shared" ref="M13:M71" si="1">IF(SUM(C13:L13)=0,"",(SUM(C13:L13))/(COUNT(C13:L13)))</f>
        <v>11927141458.188496</v>
      </c>
      <c r="N13" s="48" t="s">
        <v>450</v>
      </c>
      <c r="O13" s="49" t="s">
        <v>450</v>
      </c>
      <c r="P13" s="49" t="s">
        <v>450</v>
      </c>
      <c r="Q13" s="49">
        <v>664000000</v>
      </c>
      <c r="R13" s="49">
        <v>28000000</v>
      </c>
      <c r="S13" s="49">
        <v>19560000</v>
      </c>
      <c r="T13" s="49">
        <v>58600000</v>
      </c>
      <c r="U13" s="49">
        <v>164000000</v>
      </c>
      <c r="V13" s="49">
        <v>177000000</v>
      </c>
      <c r="W13" s="50" t="s">
        <v>450</v>
      </c>
      <c r="X13" s="44">
        <f t="shared" ref="X13:X71" si="2">IF(SUM(N13:W13)=0,"",(SUM(N13:W13))/(COUNT(N13:W13)))</f>
        <v>185193333.33333334</v>
      </c>
    </row>
    <row r="14" spans="1:24" ht="20.100000000000001" customHeight="1" x14ac:dyDescent="0.25">
      <c r="A14" s="36" t="s">
        <v>136</v>
      </c>
      <c r="B14" s="11" t="s">
        <v>248</v>
      </c>
      <c r="C14" s="20">
        <v>117027304787.83591</v>
      </c>
      <c r="D14" s="21">
        <v>134977088396.41866</v>
      </c>
      <c r="E14" s="21">
        <v>171000692134.74792</v>
      </c>
      <c r="F14" s="21">
        <v>137211039899.56969</v>
      </c>
      <c r="G14" s="21">
        <v>161207268840.91092</v>
      </c>
      <c r="H14" s="21">
        <v>200013050828.17026</v>
      </c>
      <c r="I14" s="21">
        <v>209047389599.66983</v>
      </c>
      <c r="J14" s="21">
        <v>209703529364.33142</v>
      </c>
      <c r="K14" s="21">
        <v>213518488688.11978</v>
      </c>
      <c r="L14" s="22">
        <v>166838617796.55463</v>
      </c>
      <c r="M14" s="23">
        <f t="shared" si="1"/>
        <v>172054447033.63293</v>
      </c>
      <c r="N14" s="48">
        <v>2320000000</v>
      </c>
      <c r="O14" s="49" t="s">
        <v>450</v>
      </c>
      <c r="P14" s="49" t="s">
        <v>450</v>
      </c>
      <c r="Q14" s="49">
        <v>350000000</v>
      </c>
      <c r="R14" s="49" t="s">
        <v>450</v>
      </c>
      <c r="S14" s="49" t="s">
        <v>450</v>
      </c>
      <c r="T14" s="49" t="s">
        <v>450</v>
      </c>
      <c r="U14" s="49" t="s">
        <v>450</v>
      </c>
      <c r="V14" s="49" t="s">
        <v>450</v>
      </c>
      <c r="W14" s="50" t="s">
        <v>450</v>
      </c>
      <c r="X14" s="44">
        <f t="shared" si="2"/>
        <v>1335000000</v>
      </c>
    </row>
    <row r="15" spans="1:24" ht="20.100000000000001" customHeight="1" x14ac:dyDescent="0.25">
      <c r="A15" s="36" t="s">
        <v>298</v>
      </c>
      <c r="B15" s="11" t="s">
        <v>150</v>
      </c>
      <c r="C15" s="20">
        <v>3536451645.5643101</v>
      </c>
      <c r="D15" s="21">
        <v>4010785102.0512905</v>
      </c>
      <c r="E15" s="21">
        <v>4001349339.5705252</v>
      </c>
      <c r="F15" s="21">
        <v>3649863492.5242624</v>
      </c>
      <c r="G15" s="21">
        <v>3346317328.5246129</v>
      </c>
      <c r="H15" s="21">
        <v>3427235708.643261</v>
      </c>
      <c r="I15" s="21">
        <v>3146177740.6366954</v>
      </c>
      <c r="J15" s="21">
        <v>3249100666.8710241</v>
      </c>
      <c r="K15" s="21" t="s">
        <v>450</v>
      </c>
      <c r="L15" s="22" t="s">
        <v>450</v>
      </c>
      <c r="M15" s="23">
        <f t="shared" si="1"/>
        <v>3545910128.0482478</v>
      </c>
      <c r="N15" s="48" t="s">
        <v>450</v>
      </c>
      <c r="O15" s="49" t="s">
        <v>450</v>
      </c>
      <c r="P15" s="49" t="s">
        <v>450</v>
      </c>
      <c r="Q15" s="49" t="s">
        <v>450</v>
      </c>
      <c r="R15" s="49" t="s">
        <v>450</v>
      </c>
      <c r="S15" s="49" t="s">
        <v>450</v>
      </c>
      <c r="T15" s="49" t="s">
        <v>450</v>
      </c>
      <c r="U15" s="49" t="s">
        <v>450</v>
      </c>
      <c r="V15" s="49" t="s">
        <v>450</v>
      </c>
      <c r="W15" s="50" t="s">
        <v>450</v>
      </c>
      <c r="X15" s="44" t="str">
        <f t="shared" si="2"/>
        <v/>
      </c>
    </row>
    <row r="16" spans="1:24" ht="20.100000000000001" customHeight="1" x14ac:dyDescent="0.25">
      <c r="A16" s="36" t="s">
        <v>31</v>
      </c>
      <c r="B16" s="11" t="s">
        <v>275</v>
      </c>
      <c r="C16" s="20">
        <v>41789478661.309647</v>
      </c>
      <c r="D16" s="21">
        <v>60448921272.232582</v>
      </c>
      <c r="E16" s="21">
        <v>84178032716.097092</v>
      </c>
      <c r="F16" s="21">
        <v>75492384801.369492</v>
      </c>
      <c r="G16" s="21">
        <v>82470913120.731369</v>
      </c>
      <c r="H16" s="21">
        <v>104115923082.73726</v>
      </c>
      <c r="I16" s="21">
        <v>115398371427.67314</v>
      </c>
      <c r="J16" s="21">
        <v>124912063308.20166</v>
      </c>
      <c r="K16" s="21">
        <v>126775134686.43695</v>
      </c>
      <c r="L16" s="22">
        <v>102643104696.20784</v>
      </c>
      <c r="M16" s="23">
        <f t="shared" si="1"/>
        <v>91822432777.299713</v>
      </c>
      <c r="N16" s="48">
        <v>9400000</v>
      </c>
      <c r="O16" s="49">
        <v>0</v>
      </c>
      <c r="P16" s="49">
        <v>0</v>
      </c>
      <c r="Q16" s="49">
        <v>120000000</v>
      </c>
      <c r="R16" s="49" t="s">
        <v>450</v>
      </c>
      <c r="S16" s="49" t="s">
        <v>450</v>
      </c>
      <c r="T16" s="49" t="s">
        <v>450</v>
      </c>
      <c r="U16" s="49" t="s">
        <v>450</v>
      </c>
      <c r="V16" s="49" t="s">
        <v>450</v>
      </c>
      <c r="W16" s="50" t="s">
        <v>450</v>
      </c>
      <c r="X16" s="44">
        <f t="shared" si="2"/>
        <v>32350000</v>
      </c>
    </row>
    <row r="17" spans="1:24" ht="20.100000000000001" customHeight="1" x14ac:dyDescent="0.25">
      <c r="A17" s="36" t="s">
        <v>157</v>
      </c>
      <c r="B17" s="11" t="s">
        <v>152</v>
      </c>
      <c r="C17" s="20">
        <v>1135143592.5925925</v>
      </c>
      <c r="D17" s="21">
        <v>1289254333.3333333</v>
      </c>
      <c r="E17" s="21">
        <v>1347349851.8518517</v>
      </c>
      <c r="F17" s="21">
        <v>1206410370.3703704</v>
      </c>
      <c r="G17" s="21">
        <v>1135539037.0370369</v>
      </c>
      <c r="H17" s="21">
        <v>1129918370.3703701</v>
      </c>
      <c r="I17" s="21">
        <v>1204713111.1111109</v>
      </c>
      <c r="J17" s="21">
        <v>1200587518.5185184</v>
      </c>
      <c r="K17" s="21">
        <v>1220976000</v>
      </c>
      <c r="L17" s="22">
        <v>1297285370.3703704</v>
      </c>
      <c r="M17" s="23">
        <f t="shared" si="1"/>
        <v>1216717755.5555556</v>
      </c>
      <c r="N17" s="48" t="s">
        <v>450</v>
      </c>
      <c r="O17" s="49" t="s">
        <v>450</v>
      </c>
      <c r="P17" s="49" t="s">
        <v>450</v>
      </c>
      <c r="Q17" s="49" t="s">
        <v>450</v>
      </c>
      <c r="R17" s="49" t="s">
        <v>450</v>
      </c>
      <c r="S17" s="49" t="s">
        <v>450</v>
      </c>
      <c r="T17" s="49" t="s">
        <v>450</v>
      </c>
      <c r="U17" s="49" t="s">
        <v>450</v>
      </c>
      <c r="V17" s="49" t="s">
        <v>450</v>
      </c>
      <c r="W17" s="50" t="s">
        <v>450</v>
      </c>
      <c r="X17" s="44" t="str">
        <f t="shared" si="2"/>
        <v/>
      </c>
    </row>
    <row r="18" spans="1:24" ht="20.100000000000001" customHeight="1" x14ac:dyDescent="0.25">
      <c r="A18" s="36" t="s">
        <v>161</v>
      </c>
      <c r="B18" s="11" t="s">
        <v>137</v>
      </c>
      <c r="C18" s="20">
        <v>262666517346.67361</v>
      </c>
      <c r="D18" s="21">
        <v>329317513142.71057</v>
      </c>
      <c r="E18" s="21">
        <v>403781994527.78564</v>
      </c>
      <c r="F18" s="21">
        <v>376627876887.77417</v>
      </c>
      <c r="G18" s="21">
        <v>461640242696.1709</v>
      </c>
      <c r="H18" s="21">
        <v>557890203658.12463</v>
      </c>
      <c r="I18" s="21">
        <v>604378456915.57947</v>
      </c>
      <c r="J18" s="21">
        <v>623932049499.49573</v>
      </c>
      <c r="K18" s="21">
        <v>548054865646.53442</v>
      </c>
      <c r="L18" s="22" t="s">
        <v>450</v>
      </c>
      <c r="M18" s="23">
        <f t="shared" si="1"/>
        <v>463143302257.87207</v>
      </c>
      <c r="N18" s="48">
        <v>1930000000</v>
      </c>
      <c r="O18" s="49">
        <v>489000000</v>
      </c>
      <c r="P18" s="49">
        <v>718000000</v>
      </c>
      <c r="Q18" s="49">
        <v>344000000</v>
      </c>
      <c r="R18" s="49">
        <v>323000000</v>
      </c>
      <c r="S18" s="49">
        <v>565000000</v>
      </c>
      <c r="T18" s="49">
        <v>593000000</v>
      </c>
      <c r="U18" s="49">
        <v>828000000</v>
      </c>
      <c r="V18" s="49" t="s">
        <v>450</v>
      </c>
      <c r="W18" s="50" t="s">
        <v>450</v>
      </c>
      <c r="X18" s="44">
        <f t="shared" si="2"/>
        <v>723750000</v>
      </c>
    </row>
    <row r="19" spans="1:24" ht="20.100000000000001" customHeight="1" x14ac:dyDescent="0.25">
      <c r="A19" s="36" t="s">
        <v>172</v>
      </c>
      <c r="B19" s="11" t="s">
        <v>104</v>
      </c>
      <c r="C19" s="20">
        <v>6384451606.1420965</v>
      </c>
      <c r="D19" s="21">
        <v>9206301700.3961945</v>
      </c>
      <c r="E19" s="21">
        <v>11662040713.875309</v>
      </c>
      <c r="F19" s="21">
        <v>8647936747.9870396</v>
      </c>
      <c r="G19" s="21">
        <v>9260284937.7978134</v>
      </c>
      <c r="H19" s="21">
        <v>10142111334.496105</v>
      </c>
      <c r="I19" s="21">
        <v>10619320048.585737</v>
      </c>
      <c r="J19" s="21">
        <v>11121465767.406683</v>
      </c>
      <c r="K19" s="21">
        <v>11644438422.98443</v>
      </c>
      <c r="L19" s="22">
        <v>10561401185.097956</v>
      </c>
      <c r="M19" s="23">
        <f t="shared" si="1"/>
        <v>9924975246.4769382</v>
      </c>
      <c r="N19" s="48">
        <v>220000000</v>
      </c>
      <c r="O19" s="49">
        <v>37000000</v>
      </c>
      <c r="P19" s="49">
        <v>70000000</v>
      </c>
      <c r="Q19" s="49">
        <v>78100000</v>
      </c>
      <c r="R19" s="49">
        <v>107000000</v>
      </c>
      <c r="S19" s="49">
        <v>0</v>
      </c>
      <c r="T19" s="49" t="s">
        <v>450</v>
      </c>
      <c r="U19" s="49" t="s">
        <v>450</v>
      </c>
      <c r="V19" s="49" t="s">
        <v>450</v>
      </c>
      <c r="W19" s="50">
        <v>250000000</v>
      </c>
      <c r="X19" s="44">
        <f t="shared" si="2"/>
        <v>108871428.57142857</v>
      </c>
    </row>
    <row r="20" spans="1:24" ht="20.100000000000001" customHeight="1" x14ac:dyDescent="0.25">
      <c r="A20" s="36" t="s">
        <v>404</v>
      </c>
      <c r="B20" s="11" t="s">
        <v>52</v>
      </c>
      <c r="C20" s="20">
        <v>2421474860.3351955</v>
      </c>
      <c r="D20" s="21">
        <v>2623726256.9832401</v>
      </c>
      <c r="E20" s="21">
        <v>2791960893.8547487</v>
      </c>
      <c r="F20" s="21">
        <v>2498932960.8938546</v>
      </c>
      <c r="G20" s="21">
        <v>2467703910.6145253</v>
      </c>
      <c r="H20" s="21">
        <v>2584463687.1508379</v>
      </c>
      <c r="I20" s="21" t="s">
        <v>450</v>
      </c>
      <c r="J20" s="21" t="s">
        <v>450</v>
      </c>
      <c r="K20" s="21" t="s">
        <v>450</v>
      </c>
      <c r="L20" s="22" t="s">
        <v>450</v>
      </c>
      <c r="M20" s="23">
        <f t="shared" si="1"/>
        <v>2564710428.3054004</v>
      </c>
      <c r="N20" s="48" t="s">
        <v>450</v>
      </c>
      <c r="O20" s="49" t="s">
        <v>450</v>
      </c>
      <c r="P20" s="49" t="s">
        <v>450</v>
      </c>
      <c r="Q20" s="49" t="s">
        <v>450</v>
      </c>
      <c r="R20" s="49" t="s">
        <v>450</v>
      </c>
      <c r="S20" s="49" t="s">
        <v>450</v>
      </c>
      <c r="T20" s="49" t="s">
        <v>450</v>
      </c>
      <c r="U20" s="49" t="s">
        <v>450</v>
      </c>
      <c r="V20" s="49" t="s">
        <v>450</v>
      </c>
      <c r="W20" s="50" t="s">
        <v>450</v>
      </c>
      <c r="X20" s="44" t="str">
        <f t="shared" si="2"/>
        <v/>
      </c>
    </row>
    <row r="21" spans="1:24" ht="20.100000000000001" customHeight="1" x14ac:dyDescent="0.25">
      <c r="A21" s="36" t="s">
        <v>348</v>
      </c>
      <c r="B21" s="11" t="s">
        <v>357</v>
      </c>
      <c r="C21" s="20">
        <v>746880802635.51965</v>
      </c>
      <c r="D21" s="21">
        <v>853053309256.49683</v>
      </c>
      <c r="E21" s="21">
        <v>1054557743957.0277</v>
      </c>
      <c r="F21" s="21">
        <v>926563834486.8208</v>
      </c>
      <c r="G21" s="21">
        <v>1142250506474.0598</v>
      </c>
      <c r="H21" s="21">
        <v>1389919156068.2244</v>
      </c>
      <c r="I21" s="21">
        <v>1537477830480.5115</v>
      </c>
      <c r="J21" s="21">
        <v>1563950959269.5188</v>
      </c>
      <c r="K21" s="21">
        <v>1454675479665.8406</v>
      </c>
      <c r="L21" s="22">
        <v>1339539063150.0125</v>
      </c>
      <c r="M21" s="23">
        <f t="shared" si="1"/>
        <v>1200886868544.4031</v>
      </c>
      <c r="N21" s="48" t="s">
        <v>450</v>
      </c>
      <c r="O21" s="49" t="s">
        <v>450</v>
      </c>
      <c r="P21" s="49" t="s">
        <v>450</v>
      </c>
      <c r="Q21" s="49" t="s">
        <v>450</v>
      </c>
      <c r="R21" s="49" t="s">
        <v>450</v>
      </c>
      <c r="S21" s="49" t="s">
        <v>450</v>
      </c>
      <c r="T21" s="49" t="s">
        <v>450</v>
      </c>
      <c r="U21" s="49" t="s">
        <v>450</v>
      </c>
      <c r="V21" s="49" t="s">
        <v>450</v>
      </c>
      <c r="W21" s="50" t="s">
        <v>450</v>
      </c>
      <c r="X21" s="44" t="str">
        <f t="shared" si="2"/>
        <v/>
      </c>
    </row>
    <row r="22" spans="1:24" ht="20.100000000000001" customHeight="1" x14ac:dyDescent="0.25">
      <c r="A22" s="36" t="s">
        <v>206</v>
      </c>
      <c r="B22" s="11" t="s">
        <v>252</v>
      </c>
      <c r="C22" s="20">
        <v>334309371471.58447</v>
      </c>
      <c r="D22" s="21">
        <v>386458951546.67395</v>
      </c>
      <c r="E22" s="21">
        <v>427611527757.43372</v>
      </c>
      <c r="F22" s="21">
        <v>397594276187.82996</v>
      </c>
      <c r="G22" s="21">
        <v>390235099337.74835</v>
      </c>
      <c r="H22" s="21">
        <v>429010675562.96912</v>
      </c>
      <c r="I22" s="21">
        <v>407373026611.60547</v>
      </c>
      <c r="J22" s="21">
        <v>428698577647.39447</v>
      </c>
      <c r="K22" s="21">
        <v>436887543466.94971</v>
      </c>
      <c r="L22" s="22">
        <v>374055872241.32196</v>
      </c>
      <c r="M22" s="23">
        <f t="shared" si="1"/>
        <v>401223492183.15106</v>
      </c>
      <c r="N22" s="48" t="s">
        <v>450</v>
      </c>
      <c r="O22" s="49" t="s">
        <v>450</v>
      </c>
      <c r="P22" s="49" t="s">
        <v>450</v>
      </c>
      <c r="Q22" s="49" t="s">
        <v>450</v>
      </c>
      <c r="R22" s="49" t="s">
        <v>450</v>
      </c>
      <c r="S22" s="49" t="s">
        <v>450</v>
      </c>
      <c r="T22" s="49" t="s">
        <v>450</v>
      </c>
      <c r="U22" s="49" t="s">
        <v>450</v>
      </c>
      <c r="V22" s="49" t="s">
        <v>450</v>
      </c>
      <c r="W22" s="50" t="s">
        <v>450</v>
      </c>
      <c r="X22" s="44" t="str">
        <f t="shared" si="2"/>
        <v/>
      </c>
    </row>
    <row r="23" spans="1:24" ht="20.100000000000001" customHeight="1" x14ac:dyDescent="0.25">
      <c r="A23" s="36" t="s">
        <v>368</v>
      </c>
      <c r="B23" s="11" t="s">
        <v>146</v>
      </c>
      <c r="C23" s="20">
        <v>20983019923.886276</v>
      </c>
      <c r="D23" s="21">
        <v>33050343782.775902</v>
      </c>
      <c r="E23" s="21">
        <v>48852482960.077896</v>
      </c>
      <c r="F23" s="21">
        <v>44291490420.502617</v>
      </c>
      <c r="G23" s="21">
        <v>52902703376.105644</v>
      </c>
      <c r="H23" s="21">
        <v>65951627200.202614</v>
      </c>
      <c r="I23" s="21">
        <v>68730906313.64563</v>
      </c>
      <c r="J23" s="21">
        <v>73560484384.958572</v>
      </c>
      <c r="K23" s="21">
        <v>75198010965.191895</v>
      </c>
      <c r="L23" s="22">
        <v>53047140347.45266</v>
      </c>
      <c r="M23" s="23">
        <f t="shared" si="1"/>
        <v>53656820967.479965</v>
      </c>
      <c r="N23" s="48" t="s">
        <v>450</v>
      </c>
      <c r="O23" s="49" t="s">
        <v>450</v>
      </c>
      <c r="P23" s="49" t="s">
        <v>450</v>
      </c>
      <c r="Q23" s="49" t="s">
        <v>450</v>
      </c>
      <c r="R23" s="49" t="s">
        <v>450</v>
      </c>
      <c r="S23" s="49" t="s">
        <v>450</v>
      </c>
      <c r="T23" s="49" t="s">
        <v>450</v>
      </c>
      <c r="U23" s="49" t="s">
        <v>450</v>
      </c>
      <c r="V23" s="49" t="s">
        <v>450</v>
      </c>
      <c r="W23" s="50" t="s">
        <v>450</v>
      </c>
      <c r="X23" s="44" t="str">
        <f t="shared" si="2"/>
        <v/>
      </c>
    </row>
    <row r="24" spans="1:24" ht="20.100000000000001" customHeight="1" x14ac:dyDescent="0.25">
      <c r="A24" s="36" t="s">
        <v>253</v>
      </c>
      <c r="B24" s="11" t="s">
        <v>250</v>
      </c>
      <c r="C24" s="20">
        <v>7965588000</v>
      </c>
      <c r="D24" s="21">
        <v>8318995999.999999</v>
      </c>
      <c r="E24" s="21">
        <v>8246649999.999999</v>
      </c>
      <c r="F24" s="21">
        <v>7820420000.000001</v>
      </c>
      <c r="G24" s="21">
        <v>7909580000</v>
      </c>
      <c r="H24" s="21">
        <v>7889750000.000001</v>
      </c>
      <c r="I24" s="21">
        <v>8234470000</v>
      </c>
      <c r="J24" s="21">
        <v>8431750000</v>
      </c>
      <c r="K24" s="21">
        <v>8510500000</v>
      </c>
      <c r="L24" s="22">
        <v>8884441432.0562401</v>
      </c>
      <c r="M24" s="23">
        <f t="shared" si="1"/>
        <v>8221214543.2056246</v>
      </c>
      <c r="N24" s="48" t="s">
        <v>450</v>
      </c>
      <c r="O24" s="49" t="s">
        <v>450</v>
      </c>
      <c r="P24" s="49" t="s">
        <v>450</v>
      </c>
      <c r="Q24" s="49" t="s">
        <v>450</v>
      </c>
      <c r="R24" s="49" t="s">
        <v>450</v>
      </c>
      <c r="S24" s="49" t="s">
        <v>450</v>
      </c>
      <c r="T24" s="49" t="s">
        <v>450</v>
      </c>
      <c r="U24" s="49" t="s">
        <v>450</v>
      </c>
      <c r="V24" s="49" t="s">
        <v>450</v>
      </c>
      <c r="W24" s="50" t="s">
        <v>450</v>
      </c>
      <c r="X24" s="44" t="str">
        <f t="shared" si="2"/>
        <v/>
      </c>
    </row>
    <row r="25" spans="1:24" ht="20.100000000000001" customHeight="1" x14ac:dyDescent="0.25">
      <c r="A25" s="36" t="s">
        <v>370</v>
      </c>
      <c r="B25" s="11" t="s">
        <v>184</v>
      </c>
      <c r="C25" s="20">
        <v>18505053191.489361</v>
      </c>
      <c r="D25" s="21">
        <v>21729999999.999996</v>
      </c>
      <c r="E25" s="21">
        <v>25710877659.574467</v>
      </c>
      <c r="F25" s="21">
        <v>22938218085.106384</v>
      </c>
      <c r="G25" s="21">
        <v>25713271276.595749</v>
      </c>
      <c r="H25" s="21">
        <v>29044069148.936165</v>
      </c>
      <c r="I25" s="21">
        <v>30756462765.957447</v>
      </c>
      <c r="J25" s="21">
        <v>32897606382.978722</v>
      </c>
      <c r="K25" s="21">
        <v>33851063829.787235</v>
      </c>
      <c r="L25" s="22">
        <v>32221489361.702129</v>
      </c>
      <c r="M25" s="23">
        <f t="shared" si="1"/>
        <v>27336811170.212765</v>
      </c>
      <c r="N25" s="48" t="s">
        <v>450</v>
      </c>
      <c r="O25" s="49" t="s">
        <v>450</v>
      </c>
      <c r="P25" s="49" t="s">
        <v>450</v>
      </c>
      <c r="Q25" s="49" t="s">
        <v>450</v>
      </c>
      <c r="R25" s="49" t="s">
        <v>450</v>
      </c>
      <c r="S25" s="49" t="s">
        <v>450</v>
      </c>
      <c r="T25" s="49" t="s">
        <v>450</v>
      </c>
      <c r="U25" s="49" t="s">
        <v>450</v>
      </c>
      <c r="V25" s="49" t="s">
        <v>450</v>
      </c>
      <c r="W25" s="50" t="s">
        <v>450</v>
      </c>
      <c r="X25" s="44" t="str">
        <f t="shared" si="2"/>
        <v/>
      </c>
    </row>
    <row r="26" spans="1:24" ht="20.100000000000001" customHeight="1" x14ac:dyDescent="0.25">
      <c r="A26" s="36" t="s">
        <v>325</v>
      </c>
      <c r="B26" s="11" t="s">
        <v>201</v>
      </c>
      <c r="C26" s="20">
        <v>71819083683.740326</v>
      </c>
      <c r="D26" s="21">
        <v>79611888213.14798</v>
      </c>
      <c r="E26" s="21">
        <v>91631278239.323715</v>
      </c>
      <c r="F26" s="21">
        <v>102477791472.39049</v>
      </c>
      <c r="G26" s="21">
        <v>115279077465.22643</v>
      </c>
      <c r="H26" s="21">
        <v>128637938711.3856</v>
      </c>
      <c r="I26" s="21">
        <v>133355749482.47754</v>
      </c>
      <c r="J26" s="21">
        <v>149990451022.28983</v>
      </c>
      <c r="K26" s="21">
        <v>172885454931.45309</v>
      </c>
      <c r="L26" s="22">
        <v>195078665827.56451</v>
      </c>
      <c r="M26" s="23">
        <f t="shared" si="1"/>
        <v>124076737904.89995</v>
      </c>
      <c r="N26" s="48">
        <v>40500000</v>
      </c>
      <c r="O26" s="49">
        <v>25400000</v>
      </c>
      <c r="P26" s="49">
        <v>177000000</v>
      </c>
      <c r="Q26" s="49">
        <v>88530000</v>
      </c>
      <c r="R26" s="49">
        <v>137000000</v>
      </c>
      <c r="S26" s="49">
        <v>325000000</v>
      </c>
      <c r="T26" s="49">
        <v>1530000000</v>
      </c>
      <c r="U26" s="49">
        <v>40300000</v>
      </c>
      <c r="V26" s="49">
        <v>519000000</v>
      </c>
      <c r="W26" s="50" t="s">
        <v>450</v>
      </c>
      <c r="X26" s="44">
        <f t="shared" si="2"/>
        <v>320303333.33333331</v>
      </c>
    </row>
    <row r="27" spans="1:24" ht="20.100000000000001" customHeight="1" x14ac:dyDescent="0.25">
      <c r="A27" s="36" t="s">
        <v>171</v>
      </c>
      <c r="B27" s="11" t="s">
        <v>35</v>
      </c>
      <c r="C27" s="20">
        <v>4303500000</v>
      </c>
      <c r="D27" s="21">
        <v>4546000000</v>
      </c>
      <c r="E27" s="21">
        <v>4595000000</v>
      </c>
      <c r="F27" s="21">
        <v>4602000000</v>
      </c>
      <c r="G27" s="21">
        <v>4445500000</v>
      </c>
      <c r="H27" s="21">
        <v>4358000000</v>
      </c>
      <c r="I27" s="21">
        <v>4313000000</v>
      </c>
      <c r="J27" s="21">
        <v>4281000000</v>
      </c>
      <c r="K27" s="21">
        <v>4354500000</v>
      </c>
      <c r="L27" s="22">
        <v>4451000000</v>
      </c>
      <c r="M27" s="23">
        <f t="shared" si="1"/>
        <v>4424950000</v>
      </c>
      <c r="N27" s="48" t="s">
        <v>450</v>
      </c>
      <c r="O27" s="49" t="s">
        <v>450</v>
      </c>
      <c r="P27" s="49" t="s">
        <v>450</v>
      </c>
      <c r="Q27" s="49" t="s">
        <v>450</v>
      </c>
      <c r="R27" s="49" t="s">
        <v>450</v>
      </c>
      <c r="S27" s="49" t="s">
        <v>450</v>
      </c>
      <c r="T27" s="49" t="s">
        <v>450</v>
      </c>
      <c r="U27" s="49" t="s">
        <v>450</v>
      </c>
      <c r="V27" s="49" t="s">
        <v>450</v>
      </c>
      <c r="W27" s="50" t="s">
        <v>450</v>
      </c>
      <c r="X27" s="44" t="str">
        <f t="shared" si="2"/>
        <v/>
      </c>
    </row>
    <row r="28" spans="1:24" ht="20.100000000000001" customHeight="1" x14ac:dyDescent="0.25">
      <c r="A28" s="36" t="s">
        <v>372</v>
      </c>
      <c r="B28" s="11" t="s">
        <v>388</v>
      </c>
      <c r="C28" s="20">
        <v>36961821893.697563</v>
      </c>
      <c r="D28" s="21">
        <v>45275747860.644218</v>
      </c>
      <c r="E28" s="21">
        <v>60752177438.889542</v>
      </c>
      <c r="F28" s="21">
        <v>49208656976.038956</v>
      </c>
      <c r="G28" s="21">
        <v>55220932613.957985</v>
      </c>
      <c r="H28" s="21">
        <v>59734593904.64016</v>
      </c>
      <c r="I28" s="21">
        <v>63615445566.848282</v>
      </c>
      <c r="J28" s="21">
        <v>73097619636.820862</v>
      </c>
      <c r="K28" s="21">
        <v>76103961203.440582</v>
      </c>
      <c r="L28" s="22">
        <v>54608962634.990753</v>
      </c>
      <c r="M28" s="23">
        <f t="shared" si="1"/>
        <v>57457991972.996887</v>
      </c>
      <c r="N28" s="48" t="s">
        <v>450</v>
      </c>
      <c r="O28" s="49">
        <v>625000000</v>
      </c>
      <c r="P28" s="49">
        <v>625000000</v>
      </c>
      <c r="Q28" s="49">
        <v>625000000</v>
      </c>
      <c r="R28" s="49">
        <v>625000000</v>
      </c>
      <c r="S28" s="49">
        <v>2500000000</v>
      </c>
      <c r="T28" s="49" t="s">
        <v>450</v>
      </c>
      <c r="U28" s="49" t="s">
        <v>450</v>
      </c>
      <c r="V28" s="49" t="s">
        <v>450</v>
      </c>
      <c r="W28" s="50" t="s">
        <v>450</v>
      </c>
      <c r="X28" s="44">
        <f t="shared" si="2"/>
        <v>1000000000</v>
      </c>
    </row>
    <row r="29" spans="1:24" ht="20.100000000000001" customHeight="1" x14ac:dyDescent="0.25">
      <c r="A29" s="36" t="s">
        <v>380</v>
      </c>
      <c r="B29" s="11" t="s">
        <v>378</v>
      </c>
      <c r="C29" s="20">
        <v>409813072387.4043</v>
      </c>
      <c r="D29" s="21">
        <v>471821790309.33478</v>
      </c>
      <c r="E29" s="21">
        <v>518626043650.2124</v>
      </c>
      <c r="F29" s="21">
        <v>484552653514.86523</v>
      </c>
      <c r="G29" s="21">
        <v>483577483443.70862</v>
      </c>
      <c r="H29" s="21">
        <v>526975257158.74335</v>
      </c>
      <c r="I29" s="21">
        <v>497815990388.02283</v>
      </c>
      <c r="J29" s="21">
        <v>521370527591.37561</v>
      </c>
      <c r="K29" s="21">
        <v>531234803749.45343</v>
      </c>
      <c r="L29" s="22">
        <v>454039037373.84943</v>
      </c>
      <c r="M29" s="23">
        <f t="shared" si="1"/>
        <v>489982665956.69696</v>
      </c>
      <c r="N29" s="48" t="s">
        <v>450</v>
      </c>
      <c r="O29" s="49" t="s">
        <v>450</v>
      </c>
      <c r="P29" s="49" t="s">
        <v>450</v>
      </c>
      <c r="Q29" s="49" t="s">
        <v>450</v>
      </c>
      <c r="R29" s="49" t="s">
        <v>450</v>
      </c>
      <c r="S29" s="49" t="s">
        <v>450</v>
      </c>
      <c r="T29" s="49" t="s">
        <v>450</v>
      </c>
      <c r="U29" s="49" t="s">
        <v>450</v>
      </c>
      <c r="V29" s="49" t="s">
        <v>450</v>
      </c>
      <c r="W29" s="50" t="s">
        <v>450</v>
      </c>
      <c r="X29" s="44" t="str">
        <f t="shared" si="2"/>
        <v/>
      </c>
    </row>
    <row r="30" spans="1:24" ht="20.100000000000001" customHeight="1" x14ac:dyDescent="0.25">
      <c r="A30" s="36" t="s">
        <v>391</v>
      </c>
      <c r="B30" s="11" t="s">
        <v>318</v>
      </c>
      <c r="C30" s="20">
        <v>1217442150</v>
      </c>
      <c r="D30" s="21">
        <v>1290542550</v>
      </c>
      <c r="E30" s="21">
        <v>1368625150</v>
      </c>
      <c r="F30" s="21">
        <v>1336957250</v>
      </c>
      <c r="G30" s="21">
        <v>1397113450.0000002</v>
      </c>
      <c r="H30" s="21">
        <v>1486712300</v>
      </c>
      <c r="I30" s="21">
        <v>1573618750.0000002</v>
      </c>
      <c r="J30" s="21">
        <v>1625828100</v>
      </c>
      <c r="K30" s="21">
        <v>1717861750.0000002</v>
      </c>
      <c r="L30" s="22">
        <v>1763000000</v>
      </c>
      <c r="M30" s="23">
        <f t="shared" si="1"/>
        <v>1477770145</v>
      </c>
      <c r="N30" s="48">
        <v>16000000</v>
      </c>
      <c r="O30" s="49">
        <v>85500000</v>
      </c>
      <c r="P30" s="49">
        <v>75000000</v>
      </c>
      <c r="Q30" s="49">
        <v>21500000</v>
      </c>
      <c r="R30" s="49">
        <v>22200000</v>
      </c>
      <c r="S30" s="49">
        <v>0</v>
      </c>
      <c r="T30" s="49" t="s">
        <v>450</v>
      </c>
      <c r="U30" s="49" t="s">
        <v>450</v>
      </c>
      <c r="V30" s="49" t="s">
        <v>450</v>
      </c>
      <c r="W30" s="50" t="s">
        <v>450</v>
      </c>
      <c r="X30" s="44">
        <f t="shared" si="2"/>
        <v>36700000</v>
      </c>
    </row>
    <row r="31" spans="1:24" ht="20.100000000000001" customHeight="1" x14ac:dyDescent="0.25">
      <c r="A31" s="36" t="s">
        <v>197</v>
      </c>
      <c r="B31" s="11" t="s">
        <v>340</v>
      </c>
      <c r="C31" s="20">
        <v>5142380779.4410343</v>
      </c>
      <c r="D31" s="21">
        <v>5969535131.5801554</v>
      </c>
      <c r="E31" s="21">
        <v>7132787396.6654711</v>
      </c>
      <c r="F31" s="21">
        <v>7097198711.6102266</v>
      </c>
      <c r="G31" s="21">
        <v>6970240895.4988823</v>
      </c>
      <c r="H31" s="21">
        <v>7814081155.6498766</v>
      </c>
      <c r="I31" s="21">
        <v>8117100933.5253696</v>
      </c>
      <c r="J31" s="21">
        <v>9110800744.8789558</v>
      </c>
      <c r="K31" s="21">
        <v>9575356734.7268982</v>
      </c>
      <c r="L31" s="22">
        <v>8476125180.5944538</v>
      </c>
      <c r="M31" s="23">
        <f t="shared" si="1"/>
        <v>7540560766.4171324</v>
      </c>
      <c r="N31" s="48" t="s">
        <v>450</v>
      </c>
      <c r="O31" s="49" t="s">
        <v>450</v>
      </c>
      <c r="P31" s="49" t="s">
        <v>450</v>
      </c>
      <c r="Q31" s="49" t="s">
        <v>450</v>
      </c>
      <c r="R31" s="49" t="s">
        <v>450</v>
      </c>
      <c r="S31" s="49" t="s">
        <v>450</v>
      </c>
      <c r="T31" s="49" t="s">
        <v>450</v>
      </c>
      <c r="U31" s="49" t="s">
        <v>450</v>
      </c>
      <c r="V31" s="49" t="s">
        <v>450</v>
      </c>
      <c r="W31" s="50" t="s">
        <v>450</v>
      </c>
      <c r="X31" s="44" t="str">
        <f t="shared" si="2"/>
        <v/>
      </c>
    </row>
    <row r="32" spans="1:24" ht="20.100000000000001" customHeight="1" x14ac:dyDescent="0.25">
      <c r="A32" s="36" t="s">
        <v>81</v>
      </c>
      <c r="B32" s="11" t="s">
        <v>333</v>
      </c>
      <c r="C32" s="20">
        <v>5414299000</v>
      </c>
      <c r="D32" s="21">
        <v>5895048000</v>
      </c>
      <c r="E32" s="21">
        <v>6109928000</v>
      </c>
      <c r="F32" s="21">
        <v>5806378000</v>
      </c>
      <c r="G32" s="21">
        <v>5744414000</v>
      </c>
      <c r="H32" s="21">
        <v>5550771000</v>
      </c>
      <c r="I32" s="21">
        <v>5537537000</v>
      </c>
      <c r="J32" s="21">
        <v>5573710000</v>
      </c>
      <c r="K32" s="21" t="s">
        <v>450</v>
      </c>
      <c r="L32" s="22" t="s">
        <v>450</v>
      </c>
      <c r="M32" s="23">
        <f t="shared" si="1"/>
        <v>5704010625</v>
      </c>
      <c r="N32" s="48" t="s">
        <v>450</v>
      </c>
      <c r="O32" s="49" t="s">
        <v>450</v>
      </c>
      <c r="P32" s="49" t="s">
        <v>450</v>
      </c>
      <c r="Q32" s="49" t="s">
        <v>450</v>
      </c>
      <c r="R32" s="49" t="s">
        <v>450</v>
      </c>
      <c r="S32" s="49" t="s">
        <v>450</v>
      </c>
      <c r="T32" s="49" t="s">
        <v>450</v>
      </c>
      <c r="U32" s="49" t="s">
        <v>450</v>
      </c>
      <c r="V32" s="49" t="s">
        <v>450</v>
      </c>
      <c r="W32" s="50" t="s">
        <v>450</v>
      </c>
      <c r="X32" s="44" t="str">
        <f t="shared" si="2"/>
        <v/>
      </c>
    </row>
    <row r="33" spans="1:24" ht="20.100000000000001" customHeight="1" x14ac:dyDescent="0.25">
      <c r="A33" s="36" t="s">
        <v>56</v>
      </c>
      <c r="B33" s="11" t="s">
        <v>167</v>
      </c>
      <c r="C33" s="20">
        <v>897731524.92992246</v>
      </c>
      <c r="D33" s="21">
        <v>1196091805.0231569</v>
      </c>
      <c r="E33" s="21">
        <v>1258332337.283819</v>
      </c>
      <c r="F33" s="21">
        <v>1264758197.9659252</v>
      </c>
      <c r="G33" s="21">
        <v>1585472534.1054721</v>
      </c>
      <c r="H33" s="21">
        <v>1820207625.8021665</v>
      </c>
      <c r="I33" s="21">
        <v>1823692109.6165216</v>
      </c>
      <c r="J33" s="21">
        <v>1798333725.8395367</v>
      </c>
      <c r="K33" s="21">
        <v>1958819914.9591591</v>
      </c>
      <c r="L33" s="22">
        <v>1962221695.6941261</v>
      </c>
      <c r="M33" s="23">
        <f t="shared" si="1"/>
        <v>1556566147.1219807</v>
      </c>
      <c r="N33" s="48" t="s">
        <v>450</v>
      </c>
      <c r="O33" s="49" t="s">
        <v>450</v>
      </c>
      <c r="P33" s="49" t="s">
        <v>450</v>
      </c>
      <c r="Q33" s="49">
        <v>201000000</v>
      </c>
      <c r="R33" s="49" t="s">
        <v>450</v>
      </c>
      <c r="S33" s="49" t="s">
        <v>450</v>
      </c>
      <c r="T33" s="49" t="s">
        <v>450</v>
      </c>
      <c r="U33" s="49" t="s">
        <v>450</v>
      </c>
      <c r="V33" s="49" t="s">
        <v>450</v>
      </c>
      <c r="W33" s="50" t="s">
        <v>450</v>
      </c>
      <c r="X33" s="44">
        <f t="shared" si="2"/>
        <v>201000000</v>
      </c>
    </row>
    <row r="34" spans="1:24" ht="20.100000000000001" customHeight="1" x14ac:dyDescent="0.25">
      <c r="A34" s="36" t="s">
        <v>322</v>
      </c>
      <c r="B34" s="11" t="s">
        <v>79</v>
      </c>
      <c r="C34" s="20">
        <v>11451869164.71117</v>
      </c>
      <c r="D34" s="21">
        <v>13120183156.714895</v>
      </c>
      <c r="E34" s="21">
        <v>16674324634.237322</v>
      </c>
      <c r="F34" s="21">
        <v>17339992165.242165</v>
      </c>
      <c r="G34" s="21">
        <v>19649631308.164806</v>
      </c>
      <c r="H34" s="21">
        <v>23963033443.851803</v>
      </c>
      <c r="I34" s="21">
        <v>27084497539.797394</v>
      </c>
      <c r="J34" s="21">
        <v>30659338929.088276</v>
      </c>
      <c r="K34" s="21">
        <v>32996187988.422581</v>
      </c>
      <c r="L34" s="22">
        <v>33196819571.635315</v>
      </c>
      <c r="M34" s="23">
        <f t="shared" si="1"/>
        <v>22613587790.186573</v>
      </c>
      <c r="N34" s="48">
        <v>53500000</v>
      </c>
      <c r="O34" s="49">
        <v>63800000</v>
      </c>
      <c r="P34" s="49">
        <v>20000000</v>
      </c>
      <c r="Q34" s="49">
        <v>0</v>
      </c>
      <c r="R34" s="49" t="s">
        <v>450</v>
      </c>
      <c r="S34" s="49" t="s">
        <v>450</v>
      </c>
      <c r="T34" s="49" t="s">
        <v>450</v>
      </c>
      <c r="U34" s="49" t="s">
        <v>450</v>
      </c>
      <c r="V34" s="49" t="s">
        <v>450</v>
      </c>
      <c r="W34" s="50" t="s">
        <v>450</v>
      </c>
      <c r="X34" s="44">
        <f t="shared" si="2"/>
        <v>34325000</v>
      </c>
    </row>
    <row r="35" spans="1:24" ht="20.100000000000001" customHeight="1" x14ac:dyDescent="0.25">
      <c r="A35" s="36" t="s">
        <v>301</v>
      </c>
      <c r="B35" s="11" t="s">
        <v>400</v>
      </c>
      <c r="C35" s="20">
        <v>12866524918.222052</v>
      </c>
      <c r="D35" s="21">
        <v>15776422673.19804</v>
      </c>
      <c r="E35" s="21">
        <v>19101454463.750748</v>
      </c>
      <c r="F35" s="21">
        <v>17600630726.614109</v>
      </c>
      <c r="G35" s="21">
        <v>17163117551.46262</v>
      </c>
      <c r="H35" s="21">
        <v>18628022743.425732</v>
      </c>
      <c r="I35" s="21">
        <v>17207367625.804756</v>
      </c>
      <c r="J35" s="21">
        <v>18154290272.215054</v>
      </c>
      <c r="K35" s="21">
        <v>18521476054.809387</v>
      </c>
      <c r="L35" s="22">
        <v>15995392117.947264</v>
      </c>
      <c r="M35" s="23">
        <f t="shared" si="1"/>
        <v>17101469914.744976</v>
      </c>
      <c r="N35" s="48" t="s">
        <v>450</v>
      </c>
      <c r="O35" s="49" t="s">
        <v>450</v>
      </c>
      <c r="P35" s="49" t="s">
        <v>450</v>
      </c>
      <c r="Q35" s="49" t="s">
        <v>450</v>
      </c>
      <c r="R35" s="49" t="s">
        <v>450</v>
      </c>
      <c r="S35" s="49" t="s">
        <v>450</v>
      </c>
      <c r="T35" s="49">
        <v>662000000</v>
      </c>
      <c r="U35" s="49" t="s">
        <v>450</v>
      </c>
      <c r="V35" s="49" t="s">
        <v>450</v>
      </c>
      <c r="W35" s="50" t="s">
        <v>450</v>
      </c>
      <c r="X35" s="44">
        <f t="shared" si="2"/>
        <v>662000000</v>
      </c>
    </row>
    <row r="36" spans="1:24" ht="20.100000000000001" customHeight="1" x14ac:dyDescent="0.25">
      <c r="A36" s="36" t="s">
        <v>60</v>
      </c>
      <c r="B36" s="11" t="s">
        <v>289</v>
      </c>
      <c r="C36" s="20">
        <v>10126940513.312546</v>
      </c>
      <c r="D36" s="21">
        <v>10939053365.478596</v>
      </c>
      <c r="E36" s="21">
        <v>10945070441.928253</v>
      </c>
      <c r="F36" s="21">
        <v>10267128733.351036</v>
      </c>
      <c r="G36" s="21">
        <v>12786662034.856337</v>
      </c>
      <c r="H36" s="21">
        <v>15682931970.401569</v>
      </c>
      <c r="I36" s="21">
        <v>14686249032.037905</v>
      </c>
      <c r="J36" s="21">
        <v>14814801573.11405</v>
      </c>
      <c r="K36" s="21">
        <v>15880195735.289202</v>
      </c>
      <c r="L36" s="22">
        <v>14390863395.317146</v>
      </c>
      <c r="M36" s="23">
        <f t="shared" si="1"/>
        <v>13051989679.508663</v>
      </c>
      <c r="N36" s="48" t="s">
        <v>450</v>
      </c>
      <c r="O36" s="49" t="s">
        <v>450</v>
      </c>
      <c r="P36" s="49" t="s">
        <v>450</v>
      </c>
      <c r="Q36" s="49" t="s">
        <v>450</v>
      </c>
      <c r="R36" s="49" t="s">
        <v>450</v>
      </c>
      <c r="S36" s="49">
        <v>104000000</v>
      </c>
      <c r="T36" s="49" t="s">
        <v>450</v>
      </c>
      <c r="U36" s="49" t="s">
        <v>450</v>
      </c>
      <c r="V36" s="49" t="s">
        <v>450</v>
      </c>
      <c r="W36" s="50" t="s">
        <v>450</v>
      </c>
      <c r="X36" s="44">
        <f t="shared" si="2"/>
        <v>104000000</v>
      </c>
    </row>
    <row r="37" spans="1:24" ht="20.100000000000001" customHeight="1" x14ac:dyDescent="0.25">
      <c r="A37" s="36" t="s">
        <v>371</v>
      </c>
      <c r="B37" s="11" t="s">
        <v>148</v>
      </c>
      <c r="C37" s="20">
        <v>1107640325472.3486</v>
      </c>
      <c r="D37" s="21">
        <v>1397084381901.2893</v>
      </c>
      <c r="E37" s="21">
        <v>1695824517395.572</v>
      </c>
      <c r="F37" s="21">
        <v>1667020106031.8096</v>
      </c>
      <c r="G37" s="21">
        <v>2208872214643.019</v>
      </c>
      <c r="H37" s="21">
        <v>2614573170731.707</v>
      </c>
      <c r="I37" s="21">
        <v>2460658440428.0376</v>
      </c>
      <c r="J37" s="21">
        <v>2465773850934.5581</v>
      </c>
      <c r="K37" s="21">
        <v>2417046323841.9038</v>
      </c>
      <c r="L37" s="22">
        <v>1774724818900.4775</v>
      </c>
      <c r="M37" s="23">
        <f t="shared" si="1"/>
        <v>1980921815028.0723</v>
      </c>
      <c r="N37" s="48">
        <v>5970000000</v>
      </c>
      <c r="O37" s="49">
        <v>8500000000</v>
      </c>
      <c r="P37" s="49">
        <v>9440000000</v>
      </c>
      <c r="Q37" s="49">
        <v>23500000000</v>
      </c>
      <c r="R37" s="49">
        <v>10700000000</v>
      </c>
      <c r="S37" s="49">
        <v>17700000000</v>
      </c>
      <c r="T37" s="49">
        <v>30400000000</v>
      </c>
      <c r="U37" s="49">
        <v>9610000000</v>
      </c>
      <c r="V37" s="49">
        <v>10900000000</v>
      </c>
      <c r="W37" s="50">
        <v>657000000</v>
      </c>
      <c r="X37" s="44">
        <f t="shared" si="2"/>
        <v>12737700000</v>
      </c>
    </row>
    <row r="38" spans="1:24" ht="20.100000000000001" customHeight="1" x14ac:dyDescent="0.25">
      <c r="A38" s="36" t="s">
        <v>178</v>
      </c>
      <c r="B38" s="11" t="s">
        <v>145</v>
      </c>
      <c r="C38" s="20">
        <v>11470703002.076908</v>
      </c>
      <c r="D38" s="21">
        <v>12247694247.229778</v>
      </c>
      <c r="E38" s="21">
        <v>14393099068.585943</v>
      </c>
      <c r="F38" s="21">
        <v>10732366286.264265</v>
      </c>
      <c r="G38" s="21">
        <v>12370616061.606161</v>
      </c>
      <c r="H38" s="21">
        <v>16691533190.237701</v>
      </c>
      <c r="I38" s="21">
        <v>16953505121.638922</v>
      </c>
      <c r="J38" s="21">
        <v>16110693734.015345</v>
      </c>
      <c r="K38" s="21">
        <v>17104656669.297554</v>
      </c>
      <c r="L38" s="22">
        <v>15492035784.420685</v>
      </c>
      <c r="M38" s="23">
        <f t="shared" si="1"/>
        <v>14356690316.537327</v>
      </c>
      <c r="N38" s="48" t="s">
        <v>450</v>
      </c>
      <c r="O38" s="49" t="s">
        <v>450</v>
      </c>
      <c r="P38" s="49" t="s">
        <v>450</v>
      </c>
      <c r="Q38" s="49" t="s">
        <v>450</v>
      </c>
      <c r="R38" s="49" t="s">
        <v>450</v>
      </c>
      <c r="S38" s="49" t="s">
        <v>450</v>
      </c>
      <c r="T38" s="49" t="s">
        <v>450</v>
      </c>
      <c r="U38" s="49" t="s">
        <v>450</v>
      </c>
      <c r="V38" s="49" t="s">
        <v>450</v>
      </c>
      <c r="W38" s="50" t="s">
        <v>450</v>
      </c>
      <c r="X38" s="44" t="str">
        <f t="shared" si="2"/>
        <v/>
      </c>
    </row>
    <row r="39" spans="1:24" ht="20.100000000000001" customHeight="1" x14ac:dyDescent="0.25">
      <c r="A39" s="36" t="s">
        <v>64</v>
      </c>
      <c r="B39" s="11" t="s">
        <v>265</v>
      </c>
      <c r="C39" s="20">
        <v>34304448149.810814</v>
      </c>
      <c r="D39" s="21">
        <v>44765733379.986008</v>
      </c>
      <c r="E39" s="21">
        <v>54666642734.275673</v>
      </c>
      <c r="F39" s="21">
        <v>51783454183.550148</v>
      </c>
      <c r="G39" s="21">
        <v>49939168133.206985</v>
      </c>
      <c r="H39" s="21">
        <v>56949835051.546387</v>
      </c>
      <c r="I39" s="21">
        <v>53576670827.85807</v>
      </c>
      <c r="J39" s="21">
        <v>55626359256.24321</v>
      </c>
      <c r="K39" s="21">
        <v>56717054673.721352</v>
      </c>
      <c r="L39" s="22">
        <v>48952959079.573792</v>
      </c>
      <c r="M39" s="23">
        <f t="shared" si="1"/>
        <v>50728232546.977249</v>
      </c>
      <c r="N39" s="48">
        <v>826000000</v>
      </c>
      <c r="O39" s="49">
        <v>411000000</v>
      </c>
      <c r="P39" s="49">
        <v>608000000</v>
      </c>
      <c r="Q39" s="49">
        <v>504000000</v>
      </c>
      <c r="R39" s="49">
        <v>216000000</v>
      </c>
      <c r="S39" s="49">
        <v>679000000</v>
      </c>
      <c r="T39" s="49">
        <v>370000000</v>
      </c>
      <c r="U39" s="49">
        <v>165000000</v>
      </c>
      <c r="V39" s="49" t="s">
        <v>450</v>
      </c>
      <c r="W39" s="50" t="s">
        <v>450</v>
      </c>
      <c r="X39" s="44">
        <f t="shared" si="2"/>
        <v>472375000</v>
      </c>
    </row>
    <row r="40" spans="1:24" ht="20.100000000000001" customHeight="1" x14ac:dyDescent="0.25">
      <c r="A40" s="36" t="s">
        <v>226</v>
      </c>
      <c r="B40" s="11" t="s">
        <v>267</v>
      </c>
      <c r="C40" s="20">
        <v>5844669845.5373316</v>
      </c>
      <c r="D40" s="21">
        <v>6771277870.9641209</v>
      </c>
      <c r="E40" s="21">
        <v>8369637065.4025469</v>
      </c>
      <c r="F40" s="21">
        <v>8369175126.2531605</v>
      </c>
      <c r="G40" s="21">
        <v>8979966766.072319</v>
      </c>
      <c r="H40" s="21">
        <v>10724061338.587366</v>
      </c>
      <c r="I40" s="21">
        <v>11166061507.802425</v>
      </c>
      <c r="J40" s="21">
        <v>12114166020.724394</v>
      </c>
      <c r="K40" s="21">
        <v>12549126616.147024</v>
      </c>
      <c r="L40" s="22">
        <v>11099473096.834505</v>
      </c>
      <c r="M40" s="23">
        <f t="shared" si="1"/>
        <v>9598761525.432518</v>
      </c>
      <c r="N40" s="48" t="s">
        <v>450</v>
      </c>
      <c r="O40" s="49" t="s">
        <v>450</v>
      </c>
      <c r="P40" s="49" t="s">
        <v>450</v>
      </c>
      <c r="Q40" s="49" t="s">
        <v>450</v>
      </c>
      <c r="R40" s="49" t="s">
        <v>450</v>
      </c>
      <c r="S40" s="49" t="s">
        <v>450</v>
      </c>
      <c r="T40" s="49" t="s">
        <v>450</v>
      </c>
      <c r="U40" s="49" t="s">
        <v>450</v>
      </c>
      <c r="V40" s="49" t="s">
        <v>450</v>
      </c>
      <c r="W40" s="50" t="s">
        <v>450</v>
      </c>
      <c r="X40" s="44" t="str">
        <f t="shared" si="2"/>
        <v/>
      </c>
    </row>
    <row r="41" spans="1:24" ht="20.100000000000001" customHeight="1" x14ac:dyDescent="0.25">
      <c r="A41" s="36" t="s">
        <v>423</v>
      </c>
      <c r="B41" s="11" t="s">
        <v>166</v>
      </c>
      <c r="C41" s="20">
        <v>1273180597.027113</v>
      </c>
      <c r="D41" s="21">
        <v>1356078278.1882143</v>
      </c>
      <c r="E41" s="21">
        <v>1611634331.6486895</v>
      </c>
      <c r="F41" s="21">
        <v>1739781488.7457049</v>
      </c>
      <c r="G41" s="21">
        <v>2026864469.3638821</v>
      </c>
      <c r="H41" s="21">
        <v>2355652125.8518443</v>
      </c>
      <c r="I41" s="21">
        <v>2472384906.9979353</v>
      </c>
      <c r="J41" s="21">
        <v>2714505634.5262928</v>
      </c>
      <c r="K41" s="21">
        <v>3093647226.8107047</v>
      </c>
      <c r="L41" s="22">
        <v>3085184836.8912635</v>
      </c>
      <c r="M41" s="23">
        <f t="shared" si="1"/>
        <v>2172891389.6051645</v>
      </c>
      <c r="N41" s="48" t="s">
        <v>450</v>
      </c>
      <c r="O41" s="49" t="s">
        <v>450</v>
      </c>
      <c r="P41" s="49" t="s">
        <v>450</v>
      </c>
      <c r="Q41" s="49" t="s">
        <v>450</v>
      </c>
      <c r="R41" s="49" t="s">
        <v>450</v>
      </c>
      <c r="S41" s="49" t="s">
        <v>450</v>
      </c>
      <c r="T41" s="49" t="s">
        <v>450</v>
      </c>
      <c r="U41" s="49" t="s">
        <v>450</v>
      </c>
      <c r="V41" s="49" t="s">
        <v>450</v>
      </c>
      <c r="W41" s="50" t="s">
        <v>450</v>
      </c>
      <c r="X41" s="44" t="str">
        <f t="shared" si="2"/>
        <v/>
      </c>
    </row>
    <row r="42" spans="1:24" ht="20.100000000000001" customHeight="1" x14ac:dyDescent="0.25">
      <c r="A42" s="36" t="s">
        <v>179</v>
      </c>
      <c r="B42" s="11" t="s">
        <v>25</v>
      </c>
      <c r="C42" s="20">
        <v>1107891063.4386301</v>
      </c>
      <c r="D42" s="21">
        <v>1513933983.2239838</v>
      </c>
      <c r="E42" s="21">
        <v>1789333748.6799023</v>
      </c>
      <c r="F42" s="21">
        <v>1711817181.5296857</v>
      </c>
      <c r="G42" s="21">
        <v>1664310769.5522876</v>
      </c>
      <c r="H42" s="21">
        <v>1864824080.6925581</v>
      </c>
      <c r="I42" s="21">
        <v>1751888561.7274745</v>
      </c>
      <c r="J42" s="21">
        <v>1837908563.3027456</v>
      </c>
      <c r="K42" s="21">
        <v>1871187070.9953449</v>
      </c>
      <c r="L42" s="22">
        <v>1629759975.0770271</v>
      </c>
      <c r="M42" s="23">
        <f t="shared" si="1"/>
        <v>1674285499.8219638</v>
      </c>
      <c r="N42" s="48" t="s">
        <v>450</v>
      </c>
      <c r="O42" s="49" t="s">
        <v>450</v>
      </c>
      <c r="P42" s="49" t="s">
        <v>450</v>
      </c>
      <c r="Q42" s="49" t="s">
        <v>450</v>
      </c>
      <c r="R42" s="49">
        <v>80000000</v>
      </c>
      <c r="S42" s="49" t="s">
        <v>450</v>
      </c>
      <c r="T42" s="49" t="s">
        <v>450</v>
      </c>
      <c r="U42" s="49" t="s">
        <v>450</v>
      </c>
      <c r="V42" s="49" t="s">
        <v>450</v>
      </c>
      <c r="W42" s="50" t="s">
        <v>450</v>
      </c>
      <c r="X42" s="44">
        <f t="shared" si="2"/>
        <v>80000000</v>
      </c>
    </row>
    <row r="43" spans="1:24" ht="20.100000000000001" customHeight="1" x14ac:dyDescent="0.25">
      <c r="A43" s="36" t="s">
        <v>210</v>
      </c>
      <c r="B43" s="11" t="s">
        <v>331</v>
      </c>
      <c r="C43" s="20">
        <v>7274595706.6715412</v>
      </c>
      <c r="D43" s="21">
        <v>8639235842.180748</v>
      </c>
      <c r="E43" s="21">
        <v>10351914093.172338</v>
      </c>
      <c r="F43" s="21">
        <v>10401851850.610819</v>
      </c>
      <c r="G43" s="21">
        <v>11242275198.97827</v>
      </c>
      <c r="H43" s="21">
        <v>12829541141.012688</v>
      </c>
      <c r="I43" s="21">
        <v>14038383450.185966</v>
      </c>
      <c r="J43" s="21">
        <v>15449630418.548637</v>
      </c>
      <c r="K43" s="21">
        <v>16777820332.705883</v>
      </c>
      <c r="L43" s="22">
        <v>18049954289.430058</v>
      </c>
      <c r="M43" s="23">
        <f t="shared" si="1"/>
        <v>12505520232.349697</v>
      </c>
      <c r="N43" s="48" t="s">
        <v>450</v>
      </c>
      <c r="O43" s="49">
        <v>655000000</v>
      </c>
      <c r="P43" s="49">
        <v>47100000</v>
      </c>
      <c r="Q43" s="49" t="s">
        <v>450</v>
      </c>
      <c r="R43" s="49">
        <v>1860000000</v>
      </c>
      <c r="S43" s="49" t="s">
        <v>450</v>
      </c>
      <c r="T43" s="49" t="s">
        <v>450</v>
      </c>
      <c r="U43" s="49" t="s">
        <v>450</v>
      </c>
      <c r="V43" s="49" t="s">
        <v>450</v>
      </c>
      <c r="W43" s="50" t="s">
        <v>450</v>
      </c>
      <c r="X43" s="44">
        <f t="shared" si="2"/>
        <v>854033333.33333337</v>
      </c>
    </row>
    <row r="44" spans="1:24" ht="20.100000000000001" customHeight="1" x14ac:dyDescent="0.25">
      <c r="A44" s="36" t="s">
        <v>72</v>
      </c>
      <c r="B44" s="11" t="s">
        <v>185</v>
      </c>
      <c r="C44" s="20">
        <v>17953066721.094933</v>
      </c>
      <c r="D44" s="21">
        <v>20431780377.860516</v>
      </c>
      <c r="E44" s="21">
        <v>23322254113.562302</v>
      </c>
      <c r="F44" s="21">
        <v>23381142146.648472</v>
      </c>
      <c r="G44" s="21">
        <v>23622483983.710125</v>
      </c>
      <c r="H44" s="21">
        <v>26587311527.571064</v>
      </c>
      <c r="I44" s="21">
        <v>26472056037.769592</v>
      </c>
      <c r="J44" s="21">
        <v>29567504655.493481</v>
      </c>
      <c r="K44" s="21">
        <v>32050817632.960159</v>
      </c>
      <c r="L44" s="22">
        <v>29198372811.203659</v>
      </c>
      <c r="M44" s="23">
        <f t="shared" si="1"/>
        <v>25258679000.787426</v>
      </c>
      <c r="N44" s="48">
        <v>440000000</v>
      </c>
      <c r="O44" s="49">
        <v>0</v>
      </c>
      <c r="P44" s="49">
        <v>0</v>
      </c>
      <c r="Q44" s="49">
        <v>126000000</v>
      </c>
      <c r="R44" s="49">
        <v>342000000</v>
      </c>
      <c r="S44" s="49" t="s">
        <v>450</v>
      </c>
      <c r="T44" s="49" t="s">
        <v>450</v>
      </c>
      <c r="U44" s="49" t="s">
        <v>450</v>
      </c>
      <c r="V44" s="49" t="s">
        <v>450</v>
      </c>
      <c r="W44" s="50" t="s">
        <v>450</v>
      </c>
      <c r="X44" s="44">
        <f t="shared" si="2"/>
        <v>181600000</v>
      </c>
    </row>
    <row r="45" spans="1:24" ht="20.100000000000001" customHeight="1" x14ac:dyDescent="0.25">
      <c r="A45" s="36" t="s">
        <v>323</v>
      </c>
      <c r="B45" s="11" t="s">
        <v>107</v>
      </c>
      <c r="C45" s="20">
        <v>1315415197461.2129</v>
      </c>
      <c r="D45" s="21">
        <v>1464977190205.7537</v>
      </c>
      <c r="E45" s="21">
        <v>1549131208997.1885</v>
      </c>
      <c r="F45" s="21">
        <v>1371153004986.4404</v>
      </c>
      <c r="G45" s="21">
        <v>1613406134731.1201</v>
      </c>
      <c r="H45" s="21">
        <v>1788703385548.2566</v>
      </c>
      <c r="I45" s="21">
        <v>1824288757447.5667</v>
      </c>
      <c r="J45" s="21">
        <v>1837443486716.3425</v>
      </c>
      <c r="K45" s="21">
        <v>1783775590895.927</v>
      </c>
      <c r="L45" s="22">
        <v>1550536520141.9324</v>
      </c>
      <c r="M45" s="23">
        <f t="shared" si="1"/>
        <v>1609883047713.1741</v>
      </c>
      <c r="N45" s="48" t="s">
        <v>450</v>
      </c>
      <c r="O45" s="49" t="s">
        <v>450</v>
      </c>
      <c r="P45" s="49" t="s">
        <v>450</v>
      </c>
      <c r="Q45" s="49" t="s">
        <v>450</v>
      </c>
      <c r="R45" s="49" t="s">
        <v>450</v>
      </c>
      <c r="S45" s="49" t="s">
        <v>450</v>
      </c>
      <c r="T45" s="49" t="s">
        <v>450</v>
      </c>
      <c r="U45" s="49" t="s">
        <v>450</v>
      </c>
      <c r="V45" s="49" t="s">
        <v>450</v>
      </c>
      <c r="W45" s="50" t="s">
        <v>450</v>
      </c>
      <c r="X45" s="44" t="str">
        <f t="shared" si="2"/>
        <v/>
      </c>
    </row>
    <row r="46" spans="1:24" ht="20.100000000000001" customHeight="1" x14ac:dyDescent="0.25">
      <c r="A46" s="36" t="s">
        <v>66</v>
      </c>
      <c r="B46" s="11" t="s">
        <v>190</v>
      </c>
      <c r="C46" s="20">
        <v>1460562038.3709695</v>
      </c>
      <c r="D46" s="21">
        <v>1698125617.9230442</v>
      </c>
      <c r="E46" s="21">
        <v>1985370057.9247274</v>
      </c>
      <c r="F46" s="21">
        <v>1981728140.7783325</v>
      </c>
      <c r="G46" s="21">
        <v>1986014845.6318383</v>
      </c>
      <c r="H46" s="21">
        <v>2212699746.8137674</v>
      </c>
      <c r="I46" s="21">
        <v>2184183758.31567</v>
      </c>
      <c r="J46" s="21">
        <v>1494073354.3842604</v>
      </c>
      <c r="K46" s="21">
        <v>1691091491.9652517</v>
      </c>
      <c r="L46" s="22">
        <v>1503299943.6131063</v>
      </c>
      <c r="M46" s="23">
        <f t="shared" si="1"/>
        <v>1819714899.5720971</v>
      </c>
      <c r="N46" s="48" t="s">
        <v>450</v>
      </c>
      <c r="O46" s="49" t="s">
        <v>450</v>
      </c>
      <c r="P46" s="49" t="s">
        <v>450</v>
      </c>
      <c r="Q46" s="49" t="s">
        <v>450</v>
      </c>
      <c r="R46" s="49" t="s">
        <v>450</v>
      </c>
      <c r="S46" s="49" t="s">
        <v>450</v>
      </c>
      <c r="T46" s="49" t="s">
        <v>450</v>
      </c>
      <c r="U46" s="49" t="s">
        <v>450</v>
      </c>
      <c r="V46" s="49" t="s">
        <v>450</v>
      </c>
      <c r="W46" s="50" t="s">
        <v>450</v>
      </c>
      <c r="X46" s="44" t="str">
        <f t="shared" si="2"/>
        <v/>
      </c>
    </row>
    <row r="47" spans="1:24" ht="20.100000000000001" customHeight="1" x14ac:dyDescent="0.25">
      <c r="A47" s="36" t="s">
        <v>13</v>
      </c>
      <c r="B47" s="11" t="s">
        <v>268</v>
      </c>
      <c r="C47" s="20">
        <v>7422102519.5684767</v>
      </c>
      <c r="D47" s="21">
        <v>8638711756.6281834</v>
      </c>
      <c r="E47" s="21">
        <v>10351933631.718803</v>
      </c>
      <c r="F47" s="21">
        <v>9253484289.6743355</v>
      </c>
      <c r="G47" s="21">
        <v>10657705072.288366</v>
      </c>
      <c r="H47" s="21">
        <v>12156380062.047136</v>
      </c>
      <c r="I47" s="21">
        <v>12368070168.972256</v>
      </c>
      <c r="J47" s="21">
        <v>12949854262.812727</v>
      </c>
      <c r="K47" s="21">
        <v>13922223233.5184</v>
      </c>
      <c r="L47" s="22">
        <v>10888798113.786552</v>
      </c>
      <c r="M47" s="23">
        <f t="shared" si="1"/>
        <v>10860926311.101522</v>
      </c>
      <c r="N47" s="48" t="s">
        <v>450</v>
      </c>
      <c r="O47" s="49" t="s">
        <v>450</v>
      </c>
      <c r="P47" s="49" t="s">
        <v>450</v>
      </c>
      <c r="Q47" s="49" t="s">
        <v>450</v>
      </c>
      <c r="R47" s="49" t="s">
        <v>450</v>
      </c>
      <c r="S47" s="49" t="s">
        <v>450</v>
      </c>
      <c r="T47" s="49" t="s">
        <v>450</v>
      </c>
      <c r="U47" s="49" t="s">
        <v>450</v>
      </c>
      <c r="V47" s="49" t="s">
        <v>450</v>
      </c>
      <c r="W47" s="50" t="s">
        <v>450</v>
      </c>
      <c r="X47" s="44" t="str">
        <f t="shared" si="2"/>
        <v/>
      </c>
    </row>
    <row r="48" spans="1:24" ht="20.100000000000001" customHeight="1" x14ac:dyDescent="0.25">
      <c r="A48" s="36" t="s">
        <v>430</v>
      </c>
      <c r="B48" s="11" t="s">
        <v>196</v>
      </c>
      <c r="C48" s="20">
        <v>154671012210.64542</v>
      </c>
      <c r="D48" s="21">
        <v>173081277147.79309</v>
      </c>
      <c r="E48" s="21">
        <v>179626674542.47375</v>
      </c>
      <c r="F48" s="21">
        <v>171956955710.40021</v>
      </c>
      <c r="G48" s="21">
        <v>217538271334.73801</v>
      </c>
      <c r="H48" s="21">
        <v>250832362674.08499</v>
      </c>
      <c r="I48" s="21">
        <v>265231582123.49631</v>
      </c>
      <c r="J48" s="21">
        <v>277078709134.86084</v>
      </c>
      <c r="K48" s="21">
        <v>258733363811.89771</v>
      </c>
      <c r="L48" s="22">
        <v>240215707927.03705</v>
      </c>
      <c r="M48" s="23">
        <f t="shared" si="1"/>
        <v>218896591661.74274</v>
      </c>
      <c r="N48" s="48">
        <v>119000000</v>
      </c>
      <c r="O48" s="49">
        <v>446000000</v>
      </c>
      <c r="P48" s="49">
        <v>80870000</v>
      </c>
      <c r="Q48" s="49">
        <v>725000000</v>
      </c>
      <c r="R48" s="49">
        <v>292000000</v>
      </c>
      <c r="S48" s="49">
        <v>212000000</v>
      </c>
      <c r="T48" s="49">
        <v>1250000000</v>
      </c>
      <c r="U48" s="49">
        <v>6140000000</v>
      </c>
      <c r="V48" s="49">
        <v>3820000000</v>
      </c>
      <c r="W48" s="50">
        <v>2010000000</v>
      </c>
      <c r="X48" s="44">
        <f t="shared" si="2"/>
        <v>1509487000</v>
      </c>
    </row>
    <row r="49" spans="1:24" ht="20.100000000000001" customHeight="1" x14ac:dyDescent="0.25">
      <c r="A49" s="36" t="s">
        <v>287</v>
      </c>
      <c r="B49" s="11" t="s">
        <v>144</v>
      </c>
      <c r="C49" s="20">
        <v>2729784031906.0879</v>
      </c>
      <c r="D49" s="21">
        <v>3523094314820.9004</v>
      </c>
      <c r="E49" s="21">
        <v>4558431073438.1973</v>
      </c>
      <c r="F49" s="21">
        <v>5059419738267.4121</v>
      </c>
      <c r="G49" s="21">
        <v>6039658508485.5918</v>
      </c>
      <c r="H49" s="21">
        <v>7492432097810.1064</v>
      </c>
      <c r="I49" s="21">
        <v>8461623162714.0684</v>
      </c>
      <c r="J49" s="21">
        <v>9490602600148.4883</v>
      </c>
      <c r="K49" s="21">
        <v>10351111762216.363</v>
      </c>
      <c r="L49" s="22">
        <v>10866443998394.219</v>
      </c>
      <c r="M49" s="23">
        <f t="shared" si="1"/>
        <v>6857260128820.1426</v>
      </c>
      <c r="N49" s="48">
        <v>1200000000</v>
      </c>
      <c r="O49" s="49">
        <v>2210000000</v>
      </c>
      <c r="P49" s="49">
        <v>679000000</v>
      </c>
      <c r="Q49" s="49">
        <v>3150000000</v>
      </c>
      <c r="R49" s="49">
        <v>473000000</v>
      </c>
      <c r="S49" s="49">
        <v>2520000000</v>
      </c>
      <c r="T49" s="49">
        <v>1770000000</v>
      </c>
      <c r="U49" s="49">
        <v>3320000000</v>
      </c>
      <c r="V49" s="49">
        <v>1380000000</v>
      </c>
      <c r="W49" s="50">
        <v>241000000</v>
      </c>
      <c r="X49" s="44">
        <f t="shared" si="2"/>
        <v>1694300000</v>
      </c>
    </row>
    <row r="50" spans="1:24" ht="20.100000000000001" customHeight="1" x14ac:dyDescent="0.25">
      <c r="A50" s="36" t="s">
        <v>345</v>
      </c>
      <c r="B50" s="11" t="s">
        <v>238</v>
      </c>
      <c r="C50" s="20">
        <v>162590146096.41431</v>
      </c>
      <c r="D50" s="21">
        <v>207416494642.37894</v>
      </c>
      <c r="E50" s="21">
        <v>243982437870.84012</v>
      </c>
      <c r="F50" s="21">
        <v>233821670544.25751</v>
      </c>
      <c r="G50" s="21">
        <v>287018184637.52924</v>
      </c>
      <c r="H50" s="21">
        <v>335415156702.18616</v>
      </c>
      <c r="I50" s="21">
        <v>369659700375.51984</v>
      </c>
      <c r="J50" s="21">
        <v>380191881860.37213</v>
      </c>
      <c r="K50" s="21">
        <v>378416020533.71472</v>
      </c>
      <c r="L50" s="22">
        <v>292080155633.30994</v>
      </c>
      <c r="M50" s="23">
        <f t="shared" si="1"/>
        <v>289059184889.65234</v>
      </c>
      <c r="N50" s="48">
        <v>148000000</v>
      </c>
      <c r="O50" s="49">
        <v>496000000</v>
      </c>
      <c r="P50" s="49">
        <v>159000000</v>
      </c>
      <c r="Q50" s="49">
        <v>142000000</v>
      </c>
      <c r="R50" s="49">
        <v>235000000</v>
      </c>
      <c r="S50" s="49">
        <v>684000000</v>
      </c>
      <c r="T50" s="49" t="s">
        <v>450</v>
      </c>
      <c r="U50" s="49">
        <v>1400000000</v>
      </c>
      <c r="V50" s="49">
        <v>775000000</v>
      </c>
      <c r="W50" s="50" t="s">
        <v>450</v>
      </c>
      <c r="X50" s="44">
        <f t="shared" si="2"/>
        <v>504875000</v>
      </c>
    </row>
    <row r="51" spans="1:24" ht="20.100000000000001" customHeight="1" x14ac:dyDescent="0.25">
      <c r="A51" s="36" t="s">
        <v>405</v>
      </c>
      <c r="B51" s="11" t="s">
        <v>120</v>
      </c>
      <c r="C51" s="20">
        <v>406111873.53984696</v>
      </c>
      <c r="D51" s="21">
        <v>462453582.87362671</v>
      </c>
      <c r="E51" s="21">
        <v>517477678.55149007</v>
      </c>
      <c r="F51" s="21">
        <v>514788082.33695215</v>
      </c>
      <c r="G51" s="21">
        <v>516962886.78666222</v>
      </c>
      <c r="H51" s="21">
        <v>566024620.52818334</v>
      </c>
      <c r="I51" s="21">
        <v>550476566.06045246</v>
      </c>
      <c r="J51" s="21">
        <v>598925513.20397627</v>
      </c>
      <c r="K51" s="21">
        <v>623751044.541731</v>
      </c>
      <c r="L51" s="22" t="s">
        <v>450</v>
      </c>
      <c r="M51" s="23">
        <f t="shared" si="1"/>
        <v>528552427.60254681</v>
      </c>
      <c r="N51" s="48" t="s">
        <v>450</v>
      </c>
      <c r="O51" s="49" t="s">
        <v>450</v>
      </c>
      <c r="P51" s="49" t="s">
        <v>450</v>
      </c>
      <c r="Q51" s="49" t="s">
        <v>450</v>
      </c>
      <c r="R51" s="49" t="s">
        <v>450</v>
      </c>
      <c r="S51" s="49" t="s">
        <v>450</v>
      </c>
      <c r="T51" s="49" t="s">
        <v>450</v>
      </c>
      <c r="U51" s="49" t="s">
        <v>450</v>
      </c>
      <c r="V51" s="49" t="s">
        <v>450</v>
      </c>
      <c r="W51" s="50" t="s">
        <v>450</v>
      </c>
      <c r="X51" s="44" t="str">
        <f t="shared" si="2"/>
        <v/>
      </c>
    </row>
    <row r="52" spans="1:24" ht="20.100000000000001" customHeight="1" x14ac:dyDescent="0.25">
      <c r="A52" s="36" t="s">
        <v>176</v>
      </c>
      <c r="B52" s="11" t="s">
        <v>67</v>
      </c>
      <c r="C52" s="20">
        <v>14296507096.413504</v>
      </c>
      <c r="D52" s="21">
        <v>16364029327.345648</v>
      </c>
      <c r="E52" s="21">
        <v>19206060270.252144</v>
      </c>
      <c r="F52" s="21">
        <v>18262773820.805454</v>
      </c>
      <c r="G52" s="21">
        <v>20523285374.186985</v>
      </c>
      <c r="H52" s="21">
        <v>23849009737.666897</v>
      </c>
      <c r="I52" s="21">
        <v>27463220380.005379</v>
      </c>
      <c r="J52" s="21">
        <v>30014813755.77195</v>
      </c>
      <c r="K52" s="21">
        <v>32782281736.28344</v>
      </c>
      <c r="L52" s="22">
        <v>35237742278.136688</v>
      </c>
      <c r="M52" s="23">
        <f t="shared" si="1"/>
        <v>23799972377.686806</v>
      </c>
      <c r="N52" s="48" t="s">
        <v>450</v>
      </c>
      <c r="O52" s="49" t="s">
        <v>450</v>
      </c>
      <c r="P52" s="49" t="s">
        <v>450</v>
      </c>
      <c r="Q52" s="49" t="s">
        <v>450</v>
      </c>
      <c r="R52" s="49" t="s">
        <v>450</v>
      </c>
      <c r="S52" s="49" t="s">
        <v>450</v>
      </c>
      <c r="T52" s="49" t="s">
        <v>450</v>
      </c>
      <c r="U52" s="49" t="s">
        <v>450</v>
      </c>
      <c r="V52" s="49" t="s">
        <v>450</v>
      </c>
      <c r="W52" s="50" t="s">
        <v>450</v>
      </c>
      <c r="X52" s="44" t="str">
        <f t="shared" si="2"/>
        <v/>
      </c>
    </row>
    <row r="53" spans="1:24" ht="20.100000000000001" customHeight="1" x14ac:dyDescent="0.25">
      <c r="A53" s="36" t="s">
        <v>123</v>
      </c>
      <c r="B53" s="11" t="s">
        <v>424</v>
      </c>
      <c r="C53" s="20">
        <v>7731261310.933217</v>
      </c>
      <c r="D53" s="21">
        <v>8394688284.0622387</v>
      </c>
      <c r="E53" s="21">
        <v>11859014004.077219</v>
      </c>
      <c r="F53" s="21">
        <v>9593536531.2377758</v>
      </c>
      <c r="G53" s="21">
        <v>12007880590.457462</v>
      </c>
      <c r="H53" s="21">
        <v>14425607224.168039</v>
      </c>
      <c r="I53" s="21">
        <v>13677930123.591871</v>
      </c>
      <c r="J53" s="21">
        <v>14085852120.476074</v>
      </c>
      <c r="K53" s="21">
        <v>14177437627.296906</v>
      </c>
      <c r="L53" s="22">
        <v>8553154505.8358488</v>
      </c>
      <c r="M53" s="23">
        <f t="shared" si="1"/>
        <v>11450636232.213665</v>
      </c>
      <c r="N53" s="48" t="s">
        <v>450</v>
      </c>
      <c r="O53" s="49" t="s">
        <v>450</v>
      </c>
      <c r="P53" s="49" t="s">
        <v>450</v>
      </c>
      <c r="Q53" s="49" t="s">
        <v>450</v>
      </c>
      <c r="R53" s="49" t="s">
        <v>450</v>
      </c>
      <c r="S53" s="49" t="s">
        <v>450</v>
      </c>
      <c r="T53" s="49" t="s">
        <v>450</v>
      </c>
      <c r="U53" s="49" t="s">
        <v>450</v>
      </c>
      <c r="V53" s="49" t="s">
        <v>450</v>
      </c>
      <c r="W53" s="50" t="s">
        <v>450</v>
      </c>
      <c r="X53" s="44" t="str">
        <f t="shared" si="2"/>
        <v/>
      </c>
    </row>
    <row r="54" spans="1:24" ht="20.100000000000001" customHeight="1" x14ac:dyDescent="0.25">
      <c r="A54" s="36" t="s">
        <v>263</v>
      </c>
      <c r="B54" s="11" t="s">
        <v>44</v>
      </c>
      <c r="C54" s="20">
        <v>22526463618.698864</v>
      </c>
      <c r="D54" s="21">
        <v>26322000105.23444</v>
      </c>
      <c r="E54" s="21">
        <v>29837895769.059067</v>
      </c>
      <c r="F54" s="21">
        <v>29382694860.853893</v>
      </c>
      <c r="G54" s="21">
        <v>36298327620.195313</v>
      </c>
      <c r="H54" s="21">
        <v>41237293551.347389</v>
      </c>
      <c r="I54" s="21">
        <v>45300669857.47998</v>
      </c>
      <c r="J54" s="21">
        <v>49236713603.224548</v>
      </c>
      <c r="K54" s="21">
        <v>49552639049.244576</v>
      </c>
      <c r="L54" s="22">
        <v>51106697023.746414</v>
      </c>
      <c r="M54" s="23">
        <f t="shared" si="1"/>
        <v>38080139505.908447</v>
      </c>
      <c r="N54" s="48" t="s">
        <v>450</v>
      </c>
      <c r="O54" s="49" t="s">
        <v>450</v>
      </c>
      <c r="P54" s="49" t="s">
        <v>450</v>
      </c>
      <c r="Q54" s="49">
        <v>110000000</v>
      </c>
      <c r="R54" s="49" t="s">
        <v>450</v>
      </c>
      <c r="S54" s="49" t="s">
        <v>450</v>
      </c>
      <c r="T54" s="49" t="s">
        <v>450</v>
      </c>
      <c r="U54" s="49">
        <v>416000000</v>
      </c>
      <c r="V54" s="49">
        <v>165000000</v>
      </c>
      <c r="W54" s="50" t="s">
        <v>450</v>
      </c>
      <c r="X54" s="44">
        <f t="shared" si="2"/>
        <v>230333333.33333334</v>
      </c>
    </row>
    <row r="55" spans="1:24" ht="20.100000000000001" customHeight="1" x14ac:dyDescent="0.25">
      <c r="A55" s="36" t="s">
        <v>162</v>
      </c>
      <c r="B55" s="11" t="s">
        <v>164</v>
      </c>
      <c r="C55" s="20">
        <v>17800887796.49873</v>
      </c>
      <c r="D55" s="21">
        <v>20343635319.617382</v>
      </c>
      <c r="E55" s="21">
        <v>24224903099.628342</v>
      </c>
      <c r="F55" s="21">
        <v>24277493862.062496</v>
      </c>
      <c r="G55" s="21">
        <v>24884505034.556419</v>
      </c>
      <c r="H55" s="21">
        <v>25381616734.06926</v>
      </c>
      <c r="I55" s="21">
        <v>27040562587.177055</v>
      </c>
      <c r="J55" s="21">
        <v>31292560974.41502</v>
      </c>
      <c r="K55" s="21">
        <v>34253607832.488899</v>
      </c>
      <c r="L55" s="22">
        <v>31752543539.220165</v>
      </c>
      <c r="M55" s="23">
        <f t="shared" si="1"/>
        <v>26125231677.973373</v>
      </c>
      <c r="N55" s="48" t="s">
        <v>450</v>
      </c>
      <c r="O55" s="49" t="s">
        <v>450</v>
      </c>
      <c r="P55" s="49">
        <v>108000000</v>
      </c>
      <c r="Q55" s="49">
        <v>0</v>
      </c>
      <c r="R55" s="49">
        <v>5500000</v>
      </c>
      <c r="S55" s="49">
        <v>5500000</v>
      </c>
      <c r="T55" s="49">
        <v>50000000</v>
      </c>
      <c r="U55" s="49">
        <v>350000000</v>
      </c>
      <c r="V55" s="49">
        <v>269000000</v>
      </c>
      <c r="W55" s="50" t="s">
        <v>450</v>
      </c>
      <c r="X55" s="44">
        <f t="shared" si="2"/>
        <v>112571428.57142857</v>
      </c>
    </row>
    <row r="56" spans="1:24" ht="20.100000000000001" customHeight="1" x14ac:dyDescent="0.25">
      <c r="A56" s="36" t="s">
        <v>425</v>
      </c>
      <c r="B56" s="11" t="s">
        <v>4</v>
      </c>
      <c r="C56" s="20">
        <v>50453577898.48864</v>
      </c>
      <c r="D56" s="21">
        <v>60093155532.767784</v>
      </c>
      <c r="E56" s="21">
        <v>70481451814.311798</v>
      </c>
      <c r="F56" s="21">
        <v>62703095750.525742</v>
      </c>
      <c r="G56" s="21">
        <v>59680624422.370201</v>
      </c>
      <c r="H56" s="21">
        <v>62249565358.987793</v>
      </c>
      <c r="I56" s="21">
        <v>56485301967.420479</v>
      </c>
      <c r="J56" s="21">
        <v>57770884728.649559</v>
      </c>
      <c r="K56" s="21">
        <v>57136241867.019241</v>
      </c>
      <c r="L56" s="22">
        <v>48732003674.379951</v>
      </c>
      <c r="M56" s="23">
        <f t="shared" si="1"/>
        <v>58578590301.492111</v>
      </c>
      <c r="N56" s="48" t="s">
        <v>450</v>
      </c>
      <c r="O56" s="49" t="s">
        <v>450</v>
      </c>
      <c r="P56" s="49" t="s">
        <v>450</v>
      </c>
      <c r="Q56" s="49" t="s">
        <v>450</v>
      </c>
      <c r="R56" s="49" t="s">
        <v>450</v>
      </c>
      <c r="S56" s="49" t="s">
        <v>450</v>
      </c>
      <c r="T56" s="49" t="s">
        <v>450</v>
      </c>
      <c r="U56" s="49" t="s">
        <v>450</v>
      </c>
      <c r="V56" s="49" t="s">
        <v>450</v>
      </c>
      <c r="W56" s="50" t="s">
        <v>450</v>
      </c>
      <c r="X56" s="44" t="str">
        <f t="shared" si="2"/>
        <v/>
      </c>
    </row>
    <row r="57" spans="1:24" ht="20.100000000000001" customHeight="1" x14ac:dyDescent="0.25">
      <c r="A57" s="36" t="s">
        <v>128</v>
      </c>
      <c r="B57" s="11" t="s">
        <v>312</v>
      </c>
      <c r="C57" s="20">
        <v>52742100000</v>
      </c>
      <c r="D57" s="21">
        <v>58603500000</v>
      </c>
      <c r="E57" s="21">
        <v>60806300000</v>
      </c>
      <c r="F57" s="21">
        <v>62078600000</v>
      </c>
      <c r="G57" s="21">
        <v>64328200000</v>
      </c>
      <c r="H57" s="21">
        <v>68990140000</v>
      </c>
      <c r="I57" s="21">
        <v>73139050000</v>
      </c>
      <c r="J57" s="21">
        <v>77149700000</v>
      </c>
      <c r="K57" s="21" t="s">
        <v>450</v>
      </c>
      <c r="L57" s="22" t="s">
        <v>450</v>
      </c>
      <c r="M57" s="23">
        <f t="shared" si="1"/>
        <v>64729698750</v>
      </c>
      <c r="N57" s="48">
        <v>60000000</v>
      </c>
      <c r="O57" s="49" t="s">
        <v>450</v>
      </c>
      <c r="P57" s="49" t="s">
        <v>450</v>
      </c>
      <c r="Q57" s="49" t="s">
        <v>450</v>
      </c>
      <c r="R57" s="49" t="s">
        <v>450</v>
      </c>
      <c r="S57" s="49" t="s">
        <v>450</v>
      </c>
      <c r="T57" s="49" t="s">
        <v>450</v>
      </c>
      <c r="U57" s="49" t="s">
        <v>450</v>
      </c>
      <c r="V57" s="49" t="s">
        <v>450</v>
      </c>
      <c r="W57" s="50" t="s">
        <v>450</v>
      </c>
      <c r="X57" s="44">
        <f t="shared" si="2"/>
        <v>60000000</v>
      </c>
    </row>
    <row r="58" spans="1:24" ht="20.100000000000001" customHeight="1" x14ac:dyDescent="0.25">
      <c r="A58" s="36" t="s">
        <v>163</v>
      </c>
      <c r="B58" s="11" t="s">
        <v>396</v>
      </c>
      <c r="C58" s="20">
        <v>19866878478.674843</v>
      </c>
      <c r="D58" s="21">
        <v>23716042497.13435</v>
      </c>
      <c r="E58" s="21">
        <v>27493064742.357307</v>
      </c>
      <c r="F58" s="21">
        <v>25593262400.864544</v>
      </c>
      <c r="G58" s="21">
        <v>25247424010.981068</v>
      </c>
      <c r="H58" s="21">
        <v>27089174646.323917</v>
      </c>
      <c r="I58" s="21">
        <v>24940600822.106205</v>
      </c>
      <c r="J58" s="21">
        <v>24055947955.390335</v>
      </c>
      <c r="K58" s="21">
        <v>23227106275.706512</v>
      </c>
      <c r="L58" s="22">
        <v>19319729400.022182</v>
      </c>
      <c r="M58" s="23">
        <f t="shared" si="1"/>
        <v>24054923122.956127</v>
      </c>
      <c r="N58" s="48" t="s">
        <v>450</v>
      </c>
      <c r="O58" s="49" t="s">
        <v>450</v>
      </c>
      <c r="P58" s="49" t="s">
        <v>450</v>
      </c>
      <c r="Q58" s="49" t="s">
        <v>450</v>
      </c>
      <c r="R58" s="49" t="s">
        <v>450</v>
      </c>
      <c r="S58" s="49" t="s">
        <v>450</v>
      </c>
      <c r="T58" s="49" t="s">
        <v>450</v>
      </c>
      <c r="U58" s="49" t="s">
        <v>450</v>
      </c>
      <c r="V58" s="49" t="s">
        <v>450</v>
      </c>
      <c r="W58" s="50" t="s">
        <v>450</v>
      </c>
      <c r="X58" s="44" t="str">
        <f t="shared" si="2"/>
        <v/>
      </c>
    </row>
    <row r="59" spans="1:24" ht="20.100000000000001" customHeight="1" x14ac:dyDescent="0.25">
      <c r="A59" s="36" t="s">
        <v>147</v>
      </c>
      <c r="B59" s="11" t="s">
        <v>286</v>
      </c>
      <c r="C59" s="20">
        <v>155213006071.97861</v>
      </c>
      <c r="D59" s="21">
        <v>188818155388.12537</v>
      </c>
      <c r="E59" s="21">
        <v>235204812643.14627</v>
      </c>
      <c r="F59" s="21">
        <v>205729790694.01459</v>
      </c>
      <c r="G59" s="21">
        <v>207015860050.371</v>
      </c>
      <c r="H59" s="21">
        <v>227313162936.0473</v>
      </c>
      <c r="I59" s="21">
        <v>206441578342.48499</v>
      </c>
      <c r="J59" s="21">
        <v>208328435108.81589</v>
      </c>
      <c r="K59" s="21">
        <v>205269709743.46622</v>
      </c>
      <c r="L59" s="22">
        <v>181811026983.07843</v>
      </c>
      <c r="M59" s="23">
        <f t="shared" si="1"/>
        <v>202114553796.15286</v>
      </c>
      <c r="N59" s="48" t="s">
        <v>450</v>
      </c>
      <c r="O59" s="49" t="s">
        <v>450</v>
      </c>
      <c r="P59" s="49" t="s">
        <v>450</v>
      </c>
      <c r="Q59" s="49" t="s">
        <v>450</v>
      </c>
      <c r="R59" s="49" t="s">
        <v>450</v>
      </c>
      <c r="S59" s="49" t="s">
        <v>450</v>
      </c>
      <c r="T59" s="49" t="s">
        <v>450</v>
      </c>
      <c r="U59" s="49" t="s">
        <v>450</v>
      </c>
      <c r="V59" s="49" t="s">
        <v>450</v>
      </c>
      <c r="W59" s="50" t="s">
        <v>450</v>
      </c>
      <c r="X59" s="44" t="str">
        <f t="shared" si="2"/>
        <v/>
      </c>
    </row>
    <row r="60" spans="1:24" ht="20.100000000000001" customHeight="1" x14ac:dyDescent="0.25">
      <c r="A60" s="36" t="s">
        <v>293</v>
      </c>
      <c r="B60" s="11" t="s">
        <v>227</v>
      </c>
      <c r="C60" s="20">
        <v>282961088316.40546</v>
      </c>
      <c r="D60" s="21">
        <v>319500339842.3866</v>
      </c>
      <c r="E60" s="21">
        <v>352591553716.09033</v>
      </c>
      <c r="F60" s="21">
        <v>319762353336.19354</v>
      </c>
      <c r="G60" s="21">
        <v>319810991980.93915</v>
      </c>
      <c r="H60" s="21">
        <v>341498686832.93909</v>
      </c>
      <c r="I60" s="21">
        <v>325012162409.9787</v>
      </c>
      <c r="J60" s="21">
        <v>338927058604.18201</v>
      </c>
      <c r="K60" s="21">
        <v>346119472127.52545</v>
      </c>
      <c r="L60" s="22">
        <v>295164313328.84235</v>
      </c>
      <c r="M60" s="23">
        <f t="shared" si="1"/>
        <v>324134802049.54822</v>
      </c>
      <c r="N60" s="48" t="s">
        <v>450</v>
      </c>
      <c r="O60" s="49" t="s">
        <v>450</v>
      </c>
      <c r="P60" s="49" t="s">
        <v>450</v>
      </c>
      <c r="Q60" s="49" t="s">
        <v>450</v>
      </c>
      <c r="R60" s="49" t="s">
        <v>450</v>
      </c>
      <c r="S60" s="49" t="s">
        <v>450</v>
      </c>
      <c r="T60" s="49" t="s">
        <v>450</v>
      </c>
      <c r="U60" s="49" t="s">
        <v>450</v>
      </c>
      <c r="V60" s="49" t="s">
        <v>450</v>
      </c>
      <c r="W60" s="50" t="s">
        <v>450</v>
      </c>
      <c r="X60" s="44" t="str">
        <f t="shared" si="2"/>
        <v/>
      </c>
    </row>
    <row r="61" spans="1:24" ht="20.100000000000001" customHeight="1" x14ac:dyDescent="0.25">
      <c r="A61" s="36" t="s">
        <v>174</v>
      </c>
      <c r="B61" s="11" t="s">
        <v>246</v>
      </c>
      <c r="C61" s="20">
        <v>768873684.03283799</v>
      </c>
      <c r="D61" s="21">
        <v>847918929.10798383</v>
      </c>
      <c r="E61" s="21">
        <v>999105339.26772857</v>
      </c>
      <c r="F61" s="21">
        <v>1049110684.724934</v>
      </c>
      <c r="G61" s="21">
        <v>1128611700.3618031</v>
      </c>
      <c r="H61" s="21">
        <v>1239144501.7752545</v>
      </c>
      <c r="I61" s="21">
        <v>1353632941.5206981</v>
      </c>
      <c r="J61" s="21">
        <v>1455416073.5084767</v>
      </c>
      <c r="K61" s="21">
        <v>1589025859.8457348</v>
      </c>
      <c r="L61" s="22" t="s">
        <v>450</v>
      </c>
      <c r="M61" s="23">
        <f t="shared" si="1"/>
        <v>1158982190.4606056</v>
      </c>
      <c r="N61" s="48" t="s">
        <v>450</v>
      </c>
      <c r="O61" s="49" t="s">
        <v>450</v>
      </c>
      <c r="P61" s="49" t="s">
        <v>450</v>
      </c>
      <c r="Q61" s="49" t="s">
        <v>450</v>
      </c>
      <c r="R61" s="49" t="s">
        <v>450</v>
      </c>
      <c r="S61" s="49" t="s">
        <v>450</v>
      </c>
      <c r="T61" s="49" t="s">
        <v>450</v>
      </c>
      <c r="U61" s="49" t="s">
        <v>450</v>
      </c>
      <c r="V61" s="49" t="s">
        <v>450</v>
      </c>
      <c r="W61" s="50" t="s">
        <v>450</v>
      </c>
      <c r="X61" s="44" t="str">
        <f t="shared" si="2"/>
        <v/>
      </c>
    </row>
    <row r="62" spans="1:24" ht="20.100000000000001" customHeight="1" x14ac:dyDescent="0.25">
      <c r="A62" s="36" t="s">
        <v>92</v>
      </c>
      <c r="B62" s="11" t="s">
        <v>420</v>
      </c>
      <c r="C62" s="20">
        <v>390370370.37037033</v>
      </c>
      <c r="D62" s="21">
        <v>421481481.48148143</v>
      </c>
      <c r="E62" s="21">
        <v>458148148.14814812</v>
      </c>
      <c r="F62" s="21">
        <v>489259259.25925922</v>
      </c>
      <c r="G62" s="21">
        <v>493703703.70370364</v>
      </c>
      <c r="H62" s="21">
        <v>501481481.48148143</v>
      </c>
      <c r="I62" s="21">
        <v>485185185.18518513</v>
      </c>
      <c r="J62" s="21">
        <v>506666666.66666663</v>
      </c>
      <c r="K62" s="21">
        <v>524604999.99999994</v>
      </c>
      <c r="L62" s="22">
        <v>537777777.77777779</v>
      </c>
      <c r="M62" s="23">
        <f t="shared" si="1"/>
        <v>480867907.4074074</v>
      </c>
      <c r="N62" s="48" t="s">
        <v>450</v>
      </c>
      <c r="O62" s="49" t="s">
        <v>450</v>
      </c>
      <c r="P62" s="49" t="s">
        <v>450</v>
      </c>
      <c r="Q62" s="49" t="s">
        <v>450</v>
      </c>
      <c r="R62" s="49" t="s">
        <v>450</v>
      </c>
      <c r="S62" s="49" t="s">
        <v>450</v>
      </c>
      <c r="T62" s="49" t="s">
        <v>450</v>
      </c>
      <c r="U62" s="49" t="s">
        <v>450</v>
      </c>
      <c r="V62" s="49" t="s">
        <v>450</v>
      </c>
      <c r="W62" s="50" t="s">
        <v>450</v>
      </c>
      <c r="X62" s="44" t="str">
        <f t="shared" si="2"/>
        <v/>
      </c>
    </row>
    <row r="63" spans="1:24" ht="20.100000000000001" customHeight="1" x14ac:dyDescent="0.25">
      <c r="A63" s="36" t="s">
        <v>181</v>
      </c>
      <c r="B63" s="11" t="s">
        <v>99</v>
      </c>
      <c r="C63" s="20">
        <v>35952890849.447922</v>
      </c>
      <c r="D63" s="21">
        <v>44073886687.232544</v>
      </c>
      <c r="E63" s="21">
        <v>48152993004.286789</v>
      </c>
      <c r="F63" s="21">
        <v>48193458082.838852</v>
      </c>
      <c r="G63" s="21">
        <v>53864484468.228737</v>
      </c>
      <c r="H63" s="21">
        <v>58361928552.026588</v>
      </c>
      <c r="I63" s="21">
        <v>60595109805.050987</v>
      </c>
      <c r="J63" s="21">
        <v>61198323068.97467</v>
      </c>
      <c r="K63" s="21">
        <v>63968906782.073654</v>
      </c>
      <c r="L63" s="22">
        <v>67103263863.394295</v>
      </c>
      <c r="M63" s="23">
        <f t="shared" si="1"/>
        <v>54146524516.355499</v>
      </c>
      <c r="N63" s="48">
        <v>0</v>
      </c>
      <c r="O63" s="49" t="s">
        <v>450</v>
      </c>
      <c r="P63" s="49">
        <v>0</v>
      </c>
      <c r="Q63" s="49" t="s">
        <v>450</v>
      </c>
      <c r="R63" s="49" t="s">
        <v>450</v>
      </c>
      <c r="S63" s="49">
        <v>366000000</v>
      </c>
      <c r="T63" s="49">
        <v>100000000</v>
      </c>
      <c r="U63" s="49" t="s">
        <v>450</v>
      </c>
      <c r="V63" s="49">
        <v>277000000</v>
      </c>
      <c r="W63" s="50" t="s">
        <v>450</v>
      </c>
      <c r="X63" s="44">
        <f t="shared" si="2"/>
        <v>148600000</v>
      </c>
    </row>
    <row r="64" spans="1:24" ht="20.100000000000001" customHeight="1" x14ac:dyDescent="0.25">
      <c r="A64" s="36" t="s">
        <v>27</v>
      </c>
      <c r="B64" s="11" t="s">
        <v>2</v>
      </c>
      <c r="C64" s="20">
        <v>46802044000</v>
      </c>
      <c r="D64" s="21">
        <v>51007777000.000008</v>
      </c>
      <c r="E64" s="21">
        <v>61762635000.000008</v>
      </c>
      <c r="F64" s="21">
        <v>62519686000</v>
      </c>
      <c r="G64" s="21">
        <v>69555367000</v>
      </c>
      <c r="H64" s="21">
        <v>79276664000</v>
      </c>
      <c r="I64" s="21">
        <v>87924544000</v>
      </c>
      <c r="J64" s="21">
        <v>94776170000</v>
      </c>
      <c r="K64" s="21">
        <v>100917372000</v>
      </c>
      <c r="L64" s="22">
        <v>100871770000</v>
      </c>
      <c r="M64" s="23">
        <f t="shared" si="1"/>
        <v>75541402900</v>
      </c>
      <c r="N64" s="48">
        <v>129000000</v>
      </c>
      <c r="O64" s="49" t="s">
        <v>450</v>
      </c>
      <c r="P64" s="49" t="s">
        <v>450</v>
      </c>
      <c r="Q64" s="49" t="s">
        <v>450</v>
      </c>
      <c r="R64" s="49" t="s">
        <v>450</v>
      </c>
      <c r="S64" s="49" t="s">
        <v>450</v>
      </c>
      <c r="T64" s="49" t="s">
        <v>450</v>
      </c>
      <c r="U64" s="49">
        <v>112000000</v>
      </c>
      <c r="V64" s="49" t="s">
        <v>450</v>
      </c>
      <c r="W64" s="50" t="s">
        <v>450</v>
      </c>
      <c r="X64" s="44">
        <f t="shared" si="2"/>
        <v>120500000</v>
      </c>
    </row>
    <row r="65" spans="1:24" ht="20.100000000000001" customHeight="1" x14ac:dyDescent="0.25">
      <c r="A65" s="36" t="s">
        <v>234</v>
      </c>
      <c r="B65" s="11" t="s">
        <v>395</v>
      </c>
      <c r="C65" s="20">
        <v>107484034870.97391</v>
      </c>
      <c r="D65" s="21">
        <v>130478960092.49852</v>
      </c>
      <c r="E65" s="21">
        <v>162818181818.18182</v>
      </c>
      <c r="F65" s="21">
        <v>188982374700.80511</v>
      </c>
      <c r="G65" s="21">
        <v>218888324504.7529</v>
      </c>
      <c r="H65" s="21">
        <v>236001858960.01514</v>
      </c>
      <c r="I65" s="21">
        <v>276353323880.22351</v>
      </c>
      <c r="J65" s="21">
        <v>286011230726.27429</v>
      </c>
      <c r="K65" s="21">
        <v>301498960051.63879</v>
      </c>
      <c r="L65" s="22">
        <v>330778550716.74585</v>
      </c>
      <c r="M65" s="23">
        <f t="shared" si="1"/>
        <v>223929580032.21094</v>
      </c>
      <c r="N65" s="48" t="s">
        <v>450</v>
      </c>
      <c r="O65" s="49">
        <v>469000000</v>
      </c>
      <c r="P65" s="49" t="s">
        <v>450</v>
      </c>
      <c r="Q65" s="49" t="s">
        <v>450</v>
      </c>
      <c r="R65" s="49">
        <v>315000000</v>
      </c>
      <c r="S65" s="49" t="s">
        <v>450</v>
      </c>
      <c r="T65" s="49" t="s">
        <v>450</v>
      </c>
      <c r="U65" s="49" t="s">
        <v>450</v>
      </c>
      <c r="V65" s="49" t="s">
        <v>450</v>
      </c>
      <c r="W65" s="50" t="s">
        <v>450</v>
      </c>
      <c r="X65" s="44">
        <f t="shared" si="2"/>
        <v>392000000</v>
      </c>
    </row>
    <row r="66" spans="1:24" ht="20.100000000000001" customHeight="1" x14ac:dyDescent="0.25">
      <c r="A66" s="36" t="s">
        <v>260</v>
      </c>
      <c r="B66" s="11" t="s">
        <v>406</v>
      </c>
      <c r="C66" s="20">
        <v>18550700000</v>
      </c>
      <c r="D66" s="21">
        <v>20104900000</v>
      </c>
      <c r="E66" s="21">
        <v>21431000000</v>
      </c>
      <c r="F66" s="21">
        <v>20661000000</v>
      </c>
      <c r="G66" s="21">
        <v>21418300000</v>
      </c>
      <c r="H66" s="21">
        <v>23139000000</v>
      </c>
      <c r="I66" s="21">
        <v>23813600000</v>
      </c>
      <c r="J66" s="21">
        <v>24350900000.000004</v>
      </c>
      <c r="K66" s="21">
        <v>25054200000</v>
      </c>
      <c r="L66" s="22">
        <v>25850200000.000004</v>
      </c>
      <c r="M66" s="23">
        <f t="shared" si="1"/>
        <v>22437380000</v>
      </c>
      <c r="N66" s="48">
        <v>0</v>
      </c>
      <c r="O66" s="49">
        <v>0</v>
      </c>
      <c r="P66" s="49">
        <v>0</v>
      </c>
      <c r="Q66" s="49">
        <v>0</v>
      </c>
      <c r="R66" s="49">
        <v>16000000</v>
      </c>
      <c r="S66" s="49" t="s">
        <v>450</v>
      </c>
      <c r="T66" s="49" t="s">
        <v>450</v>
      </c>
      <c r="U66" s="49" t="s">
        <v>450</v>
      </c>
      <c r="V66" s="49" t="s">
        <v>450</v>
      </c>
      <c r="W66" s="50">
        <v>2000000</v>
      </c>
      <c r="X66" s="44">
        <f t="shared" si="2"/>
        <v>3000000</v>
      </c>
    </row>
    <row r="67" spans="1:24" ht="20.100000000000001" customHeight="1" x14ac:dyDescent="0.25">
      <c r="A67" s="36" t="s">
        <v>53</v>
      </c>
      <c r="B67" s="11" t="s">
        <v>16</v>
      </c>
      <c r="C67" s="20">
        <v>9144693758.2103786</v>
      </c>
      <c r="D67" s="21">
        <v>10776721748.095219</v>
      </c>
      <c r="E67" s="21">
        <v>16021701871.773291</v>
      </c>
      <c r="F67" s="21">
        <v>10219467607.382933</v>
      </c>
      <c r="G67" s="21">
        <v>12709498548.489027</v>
      </c>
      <c r="H67" s="21">
        <v>17229758159.783039</v>
      </c>
      <c r="I67" s="21">
        <v>18011041667.13187</v>
      </c>
      <c r="J67" s="21">
        <v>17135584684.640919</v>
      </c>
      <c r="K67" s="21">
        <v>15529729676.688612</v>
      </c>
      <c r="L67" s="22">
        <v>9397792253.2692986</v>
      </c>
      <c r="M67" s="23">
        <f t="shared" si="1"/>
        <v>13617598997.546459</v>
      </c>
      <c r="N67" s="48" t="s">
        <v>450</v>
      </c>
      <c r="O67" s="49" t="s">
        <v>450</v>
      </c>
      <c r="P67" s="49" t="s">
        <v>450</v>
      </c>
      <c r="Q67" s="49" t="s">
        <v>450</v>
      </c>
      <c r="R67" s="49" t="s">
        <v>450</v>
      </c>
      <c r="S67" s="49" t="s">
        <v>450</v>
      </c>
      <c r="T67" s="49" t="s">
        <v>450</v>
      </c>
      <c r="U67" s="49" t="s">
        <v>450</v>
      </c>
      <c r="V67" s="49" t="s">
        <v>450</v>
      </c>
      <c r="W67" s="50" t="s">
        <v>450</v>
      </c>
      <c r="X67" s="44" t="str">
        <f t="shared" si="2"/>
        <v/>
      </c>
    </row>
    <row r="68" spans="1:24" ht="20.100000000000001" customHeight="1" x14ac:dyDescent="0.25">
      <c r="A68" s="36" t="s">
        <v>204</v>
      </c>
      <c r="B68" s="11" t="s">
        <v>182</v>
      </c>
      <c r="C68" s="20">
        <v>1211161879.6747968</v>
      </c>
      <c r="D68" s="21">
        <v>1317974491.0569105</v>
      </c>
      <c r="E68" s="21">
        <v>1380188800</v>
      </c>
      <c r="F68" s="21">
        <v>1856695551.2195122</v>
      </c>
      <c r="G68" s="21">
        <v>2117039512.195122</v>
      </c>
      <c r="H68" s="21">
        <v>2607739837.3983741</v>
      </c>
      <c r="I68" s="21" t="s">
        <v>450</v>
      </c>
      <c r="J68" s="21" t="s">
        <v>450</v>
      </c>
      <c r="K68" s="21" t="s">
        <v>450</v>
      </c>
      <c r="L68" s="22" t="s">
        <v>450</v>
      </c>
      <c r="M68" s="23">
        <f t="shared" si="1"/>
        <v>1748466678.590786</v>
      </c>
      <c r="N68" s="48" t="s">
        <v>450</v>
      </c>
      <c r="O68" s="49" t="s">
        <v>450</v>
      </c>
      <c r="P68" s="49" t="s">
        <v>450</v>
      </c>
      <c r="Q68" s="49" t="s">
        <v>450</v>
      </c>
      <c r="R68" s="49" t="s">
        <v>450</v>
      </c>
      <c r="S68" s="49" t="s">
        <v>450</v>
      </c>
      <c r="T68" s="49" t="s">
        <v>450</v>
      </c>
      <c r="U68" s="49" t="s">
        <v>450</v>
      </c>
      <c r="V68" s="49" t="s">
        <v>450</v>
      </c>
      <c r="W68" s="50" t="s">
        <v>450</v>
      </c>
      <c r="X68" s="44" t="str">
        <f t="shared" si="2"/>
        <v/>
      </c>
    </row>
    <row r="69" spans="1:24" ht="20.100000000000001" customHeight="1" x14ac:dyDescent="0.25">
      <c r="A69" s="36" t="s">
        <v>132</v>
      </c>
      <c r="B69" s="11" t="s">
        <v>34</v>
      </c>
      <c r="C69" s="20">
        <v>16963630661.146656</v>
      </c>
      <c r="D69" s="21">
        <v>22237065425.677525</v>
      </c>
      <c r="E69" s="21">
        <v>24194038377.032372</v>
      </c>
      <c r="F69" s="21">
        <v>19652486801.889416</v>
      </c>
      <c r="G69" s="21">
        <v>19494662251.655628</v>
      </c>
      <c r="H69" s="21">
        <v>23168793438.976925</v>
      </c>
      <c r="I69" s="21">
        <v>23135266649.13253</v>
      </c>
      <c r="J69" s="21">
        <v>25246787741.95166</v>
      </c>
      <c r="K69" s="21">
        <v>26485161115.944584</v>
      </c>
      <c r="L69" s="22">
        <v>22691482754.796497</v>
      </c>
      <c r="M69" s="23">
        <f t="shared" si="1"/>
        <v>22326937521.820381</v>
      </c>
      <c r="N69" s="48" t="s">
        <v>450</v>
      </c>
      <c r="O69" s="49" t="s">
        <v>450</v>
      </c>
      <c r="P69" s="49" t="s">
        <v>450</v>
      </c>
      <c r="Q69" s="49" t="s">
        <v>450</v>
      </c>
      <c r="R69" s="49" t="s">
        <v>450</v>
      </c>
      <c r="S69" s="49" t="s">
        <v>450</v>
      </c>
      <c r="T69" s="49" t="s">
        <v>450</v>
      </c>
      <c r="U69" s="49" t="s">
        <v>450</v>
      </c>
      <c r="V69" s="49" t="s">
        <v>450</v>
      </c>
      <c r="W69" s="50" t="s">
        <v>450</v>
      </c>
      <c r="X69" s="44" t="str">
        <f t="shared" si="2"/>
        <v/>
      </c>
    </row>
    <row r="70" spans="1:24" ht="20.100000000000001" customHeight="1" x14ac:dyDescent="0.25">
      <c r="A70" s="36" t="s">
        <v>30</v>
      </c>
      <c r="B70" s="11" t="s">
        <v>314</v>
      </c>
      <c r="C70" s="20">
        <v>15280861834.602404</v>
      </c>
      <c r="D70" s="21">
        <v>19707616772.799637</v>
      </c>
      <c r="E70" s="21">
        <v>27066912635.222847</v>
      </c>
      <c r="F70" s="21">
        <v>32437389116.038013</v>
      </c>
      <c r="G70" s="21">
        <v>29933790334.341785</v>
      </c>
      <c r="H70" s="21">
        <v>31952763089.330025</v>
      </c>
      <c r="I70" s="21">
        <v>43310721414.082886</v>
      </c>
      <c r="J70" s="21">
        <v>47648211133.218285</v>
      </c>
      <c r="K70" s="21">
        <v>55612228233.51786</v>
      </c>
      <c r="L70" s="22">
        <v>61537143095.387413</v>
      </c>
      <c r="M70" s="23">
        <f t="shared" si="1"/>
        <v>36448763765.854111</v>
      </c>
      <c r="N70" s="48" t="s">
        <v>450</v>
      </c>
      <c r="O70" s="49" t="s">
        <v>450</v>
      </c>
      <c r="P70" s="49" t="s">
        <v>450</v>
      </c>
      <c r="Q70" s="49">
        <v>4000000</v>
      </c>
      <c r="R70" s="49" t="s">
        <v>450</v>
      </c>
      <c r="S70" s="49" t="s">
        <v>450</v>
      </c>
      <c r="T70" s="49" t="s">
        <v>450</v>
      </c>
      <c r="U70" s="49" t="s">
        <v>450</v>
      </c>
      <c r="V70" s="49" t="s">
        <v>450</v>
      </c>
      <c r="W70" s="50" t="s">
        <v>450</v>
      </c>
      <c r="X70" s="44">
        <f t="shared" si="2"/>
        <v>4000000</v>
      </c>
    </row>
    <row r="71" spans="1:24" ht="20.100000000000001" customHeight="1" x14ac:dyDescent="0.25">
      <c r="A71" s="36" t="s">
        <v>383</v>
      </c>
      <c r="B71" s="11" t="s">
        <v>307</v>
      </c>
      <c r="C71" s="20">
        <v>1970142377.9150686</v>
      </c>
      <c r="D71" s="21">
        <v>2278229533.0509558</v>
      </c>
      <c r="E71" s="21">
        <v>2413237402.1480341</v>
      </c>
      <c r="F71" s="21">
        <v>2257097731.5501862</v>
      </c>
      <c r="G71" s="21">
        <v>2301178416.0061874</v>
      </c>
      <c r="H71" s="21">
        <v>2468748767.9772048</v>
      </c>
      <c r="I71" s="21">
        <v>2356505419.097549</v>
      </c>
      <c r="J71" s="21">
        <v>2613458942.4813943</v>
      </c>
      <c r="K71" s="21" t="s">
        <v>450</v>
      </c>
      <c r="L71" s="22" t="s">
        <v>450</v>
      </c>
      <c r="M71" s="23">
        <f t="shared" si="1"/>
        <v>2332324823.7783227</v>
      </c>
      <c r="N71" s="48" t="s">
        <v>450</v>
      </c>
      <c r="O71" s="49" t="s">
        <v>450</v>
      </c>
      <c r="P71" s="49" t="s">
        <v>450</v>
      </c>
      <c r="Q71" s="49" t="s">
        <v>450</v>
      </c>
      <c r="R71" s="49" t="s">
        <v>450</v>
      </c>
      <c r="S71" s="49" t="s">
        <v>450</v>
      </c>
      <c r="T71" s="49" t="s">
        <v>450</v>
      </c>
      <c r="U71" s="49" t="s">
        <v>450</v>
      </c>
      <c r="V71" s="49" t="s">
        <v>450</v>
      </c>
      <c r="W71" s="50" t="s">
        <v>450</v>
      </c>
      <c r="X71" s="44" t="str">
        <f t="shared" si="2"/>
        <v/>
      </c>
    </row>
    <row r="72" spans="1:24" ht="20.100000000000001" customHeight="1" x14ac:dyDescent="0.25">
      <c r="A72" s="36" t="s">
        <v>85</v>
      </c>
      <c r="B72" s="11" t="s">
        <v>362</v>
      </c>
      <c r="C72" s="20">
        <v>3102741451.0166359</v>
      </c>
      <c r="D72" s="21">
        <v>3405050611.687263</v>
      </c>
      <c r="E72" s="21">
        <v>3523185919.5582609</v>
      </c>
      <c r="F72" s="21">
        <v>2870624635.6803193</v>
      </c>
      <c r="G72" s="21">
        <v>3140508835.9484968</v>
      </c>
      <c r="H72" s="21">
        <v>3774537140.3078299</v>
      </c>
      <c r="I72" s="21">
        <v>3977652382.8146825</v>
      </c>
      <c r="J72" s="21">
        <v>4196263712.3927441</v>
      </c>
      <c r="K72" s="21">
        <v>4531870926.7207117</v>
      </c>
      <c r="L72" s="22">
        <v>4386008744.5346651</v>
      </c>
      <c r="M72" s="23">
        <f t="shared" ref="M72:M131" si="3">IF(SUM(C72:L72)=0,"",(SUM(C72:L72))/(COUNT(C72:L72)))</f>
        <v>3690844436.0661612</v>
      </c>
      <c r="N72" s="48" t="s">
        <v>450</v>
      </c>
      <c r="O72" s="49" t="s">
        <v>450</v>
      </c>
      <c r="P72" s="49" t="s">
        <v>450</v>
      </c>
      <c r="Q72" s="49" t="s">
        <v>450</v>
      </c>
      <c r="R72" s="49" t="s">
        <v>450</v>
      </c>
      <c r="S72" s="49" t="s">
        <v>450</v>
      </c>
      <c r="T72" s="49" t="s">
        <v>450</v>
      </c>
      <c r="U72" s="49" t="s">
        <v>450</v>
      </c>
      <c r="V72" s="49" t="s">
        <v>450</v>
      </c>
      <c r="W72" s="50" t="s">
        <v>450</v>
      </c>
      <c r="X72" s="44" t="str">
        <f t="shared" ref="X72:X131" si="4">IF(SUM(N72:W72)=0,"",(SUM(N72:W72))/(COUNT(N72:W72)))</f>
        <v/>
      </c>
    </row>
    <row r="73" spans="1:24" ht="20.100000000000001" customHeight="1" x14ac:dyDescent="0.25">
      <c r="A73" s="36" t="s">
        <v>117</v>
      </c>
      <c r="B73" s="11" t="s">
        <v>355</v>
      </c>
      <c r="C73" s="20">
        <v>216552502822.73239</v>
      </c>
      <c r="D73" s="21">
        <v>255384615384.61539</v>
      </c>
      <c r="E73" s="21">
        <v>283742493042.33191</v>
      </c>
      <c r="F73" s="21">
        <v>251499027507.64102</v>
      </c>
      <c r="G73" s="21">
        <v>247814569536.42383</v>
      </c>
      <c r="H73" s="21">
        <v>273657214345.28772</v>
      </c>
      <c r="I73" s="21">
        <v>256706466091.08923</v>
      </c>
      <c r="J73" s="21">
        <v>269980111642.89841</v>
      </c>
      <c r="K73" s="21">
        <v>272335981538.93732</v>
      </c>
      <c r="L73" s="22">
        <v>229810358212.26575</v>
      </c>
      <c r="M73" s="23">
        <f t="shared" si="3"/>
        <v>255748334012.4223</v>
      </c>
      <c r="N73" s="48" t="s">
        <v>450</v>
      </c>
      <c r="O73" s="49" t="s">
        <v>450</v>
      </c>
      <c r="P73" s="49" t="s">
        <v>450</v>
      </c>
      <c r="Q73" s="49" t="s">
        <v>450</v>
      </c>
      <c r="R73" s="49" t="s">
        <v>450</v>
      </c>
      <c r="S73" s="49" t="s">
        <v>450</v>
      </c>
      <c r="T73" s="49" t="s">
        <v>450</v>
      </c>
      <c r="U73" s="49" t="s">
        <v>450</v>
      </c>
      <c r="V73" s="49" t="s">
        <v>450</v>
      </c>
      <c r="W73" s="50" t="s">
        <v>450</v>
      </c>
      <c r="X73" s="44" t="str">
        <f t="shared" si="4"/>
        <v/>
      </c>
    </row>
    <row r="74" spans="1:24" ht="20.100000000000001" customHeight="1" x14ac:dyDescent="0.25">
      <c r="A74" s="36" t="s">
        <v>330</v>
      </c>
      <c r="B74" s="11" t="s">
        <v>403</v>
      </c>
      <c r="C74" s="20">
        <v>2325011918203.4878</v>
      </c>
      <c r="D74" s="21">
        <v>2663112510265.5352</v>
      </c>
      <c r="E74" s="21">
        <v>2923465651091.2554</v>
      </c>
      <c r="F74" s="21">
        <v>2693827452070.0195</v>
      </c>
      <c r="G74" s="21">
        <v>2646994701986.7549</v>
      </c>
      <c r="H74" s="21">
        <v>2862502085070.8921</v>
      </c>
      <c r="I74" s="21">
        <v>2681416108537.3901</v>
      </c>
      <c r="J74" s="21">
        <v>2808511203185.3896</v>
      </c>
      <c r="K74" s="21">
        <v>2829192039171.8403</v>
      </c>
      <c r="L74" s="22">
        <v>2421682377730.9526</v>
      </c>
      <c r="M74" s="23">
        <f t="shared" si="3"/>
        <v>2685571604731.3521</v>
      </c>
      <c r="N74" s="48" t="s">
        <v>450</v>
      </c>
      <c r="O74" s="49" t="s">
        <v>450</v>
      </c>
      <c r="P74" s="49" t="s">
        <v>450</v>
      </c>
      <c r="Q74" s="49" t="s">
        <v>450</v>
      </c>
      <c r="R74" s="49" t="s">
        <v>450</v>
      </c>
      <c r="S74" s="49" t="s">
        <v>450</v>
      </c>
      <c r="T74" s="49" t="s">
        <v>450</v>
      </c>
      <c r="U74" s="49" t="s">
        <v>450</v>
      </c>
      <c r="V74" s="49" t="s">
        <v>450</v>
      </c>
      <c r="W74" s="50" t="s">
        <v>450</v>
      </c>
      <c r="X74" s="44" t="str">
        <f t="shared" si="4"/>
        <v/>
      </c>
    </row>
    <row r="75" spans="1:24" ht="20.100000000000001" customHeight="1" x14ac:dyDescent="0.25">
      <c r="A75" s="36" t="s">
        <v>284</v>
      </c>
      <c r="B75" s="11" t="s">
        <v>273</v>
      </c>
      <c r="C75" s="20">
        <v>10154041929.652142</v>
      </c>
      <c r="D75" s="21">
        <v>12438956756.445471</v>
      </c>
      <c r="E75" s="21">
        <v>15508574820.351612</v>
      </c>
      <c r="F75" s="21">
        <v>12065138272.753786</v>
      </c>
      <c r="G75" s="21">
        <v>14358584300.30064</v>
      </c>
      <c r="H75" s="21">
        <v>18186478119.958183</v>
      </c>
      <c r="I75" s="21">
        <v>17171447372.33342</v>
      </c>
      <c r="J75" s="21">
        <v>17590716232.491295</v>
      </c>
      <c r="K75" s="21">
        <v>18179717776.159702</v>
      </c>
      <c r="L75" s="22">
        <v>14339723934.672359</v>
      </c>
      <c r="M75" s="23">
        <f t="shared" si="3"/>
        <v>14999337951.51186</v>
      </c>
      <c r="N75" s="48" t="s">
        <v>450</v>
      </c>
      <c r="O75" s="49">
        <v>0</v>
      </c>
      <c r="P75" s="49" t="s">
        <v>450</v>
      </c>
      <c r="Q75" s="49" t="s">
        <v>450</v>
      </c>
      <c r="R75" s="49" t="s">
        <v>450</v>
      </c>
      <c r="S75" s="49" t="s">
        <v>450</v>
      </c>
      <c r="T75" s="49" t="s">
        <v>450</v>
      </c>
      <c r="U75" s="49" t="s">
        <v>450</v>
      </c>
      <c r="V75" s="49" t="s">
        <v>450</v>
      </c>
      <c r="W75" s="50" t="s">
        <v>450</v>
      </c>
      <c r="X75" s="44" t="str">
        <f t="shared" si="4"/>
        <v/>
      </c>
    </row>
    <row r="76" spans="1:24" ht="20.100000000000001" customHeight="1" x14ac:dyDescent="0.25">
      <c r="A76" s="36" t="s">
        <v>229</v>
      </c>
      <c r="B76" s="11" t="s">
        <v>421</v>
      </c>
      <c r="C76" s="20">
        <v>655068695.95271099</v>
      </c>
      <c r="D76" s="21">
        <v>798870894.20827067</v>
      </c>
      <c r="E76" s="21">
        <v>965769128.17000413</v>
      </c>
      <c r="F76" s="21">
        <v>900639747.93952942</v>
      </c>
      <c r="G76" s="21">
        <v>952429030.41553617</v>
      </c>
      <c r="H76" s="21">
        <v>904256643.41598356</v>
      </c>
      <c r="I76" s="21">
        <v>912569686.78590024</v>
      </c>
      <c r="J76" s="21">
        <v>903779657.12432849</v>
      </c>
      <c r="K76" s="21">
        <v>850903179.26094818</v>
      </c>
      <c r="L76" s="22" t="s">
        <v>450</v>
      </c>
      <c r="M76" s="23">
        <f t="shared" si="3"/>
        <v>871587407.03035688</v>
      </c>
      <c r="N76" s="48">
        <v>0</v>
      </c>
      <c r="O76" s="49" t="s">
        <v>450</v>
      </c>
      <c r="P76" s="49" t="s">
        <v>450</v>
      </c>
      <c r="Q76" s="49" t="s">
        <v>450</v>
      </c>
      <c r="R76" s="49" t="s">
        <v>450</v>
      </c>
      <c r="S76" s="49" t="s">
        <v>450</v>
      </c>
      <c r="T76" s="49" t="s">
        <v>450</v>
      </c>
      <c r="U76" s="49" t="s">
        <v>450</v>
      </c>
      <c r="V76" s="49" t="s">
        <v>450</v>
      </c>
      <c r="W76" s="50" t="s">
        <v>450</v>
      </c>
      <c r="X76" s="44" t="str">
        <f t="shared" si="4"/>
        <v/>
      </c>
    </row>
    <row r="77" spans="1:24" ht="20.100000000000001" customHeight="1" x14ac:dyDescent="0.25">
      <c r="A77" s="36" t="s">
        <v>177</v>
      </c>
      <c r="B77" s="11" t="s">
        <v>188</v>
      </c>
      <c r="C77" s="20">
        <v>7745406200.8537416</v>
      </c>
      <c r="D77" s="21">
        <v>10172869679.736605</v>
      </c>
      <c r="E77" s="21">
        <v>12795044472.7663</v>
      </c>
      <c r="F77" s="21">
        <v>10766809099.072134</v>
      </c>
      <c r="G77" s="21">
        <v>11638536890.534702</v>
      </c>
      <c r="H77" s="21">
        <v>14434619982.211679</v>
      </c>
      <c r="I77" s="21">
        <v>15846474595.773029</v>
      </c>
      <c r="J77" s="21">
        <v>16140047072.261631</v>
      </c>
      <c r="K77" s="21">
        <v>16509305827.717052</v>
      </c>
      <c r="L77" s="22">
        <v>13965385801.789101</v>
      </c>
      <c r="M77" s="23">
        <f t="shared" si="3"/>
        <v>13001449962.271597</v>
      </c>
      <c r="N77" s="48">
        <v>94500000</v>
      </c>
      <c r="O77" s="49">
        <v>458000000</v>
      </c>
      <c r="P77" s="49">
        <v>67800000</v>
      </c>
      <c r="Q77" s="49">
        <v>47700000</v>
      </c>
      <c r="R77" s="49">
        <v>15700000</v>
      </c>
      <c r="S77" s="49">
        <v>261000000</v>
      </c>
      <c r="T77" s="49" t="s">
        <v>450</v>
      </c>
      <c r="U77" s="49" t="s">
        <v>450</v>
      </c>
      <c r="V77" s="49" t="s">
        <v>450</v>
      </c>
      <c r="W77" s="50">
        <v>417000000</v>
      </c>
      <c r="X77" s="44">
        <f t="shared" si="4"/>
        <v>194528571.42857143</v>
      </c>
    </row>
    <row r="78" spans="1:24" ht="20.100000000000001" customHeight="1" x14ac:dyDescent="0.25">
      <c r="A78" s="36" t="s">
        <v>5</v>
      </c>
      <c r="B78" s="11" t="s">
        <v>39</v>
      </c>
      <c r="C78" s="20">
        <v>3002446368084.3057</v>
      </c>
      <c r="D78" s="21">
        <v>3439953462907.1992</v>
      </c>
      <c r="E78" s="21">
        <v>3752365607148.0884</v>
      </c>
      <c r="F78" s="21">
        <v>3418005001389.2749</v>
      </c>
      <c r="G78" s="21">
        <v>3417298013245.0332</v>
      </c>
      <c r="H78" s="21">
        <v>3757464553794.8286</v>
      </c>
      <c r="I78" s="21">
        <v>3539615377794.5078</v>
      </c>
      <c r="J78" s="21">
        <v>3745317149399.1323</v>
      </c>
      <c r="K78" s="21">
        <v>3868291231823.7744</v>
      </c>
      <c r="L78" s="22">
        <v>3355772429854.7192</v>
      </c>
      <c r="M78" s="23">
        <f t="shared" si="3"/>
        <v>3529652919544.0869</v>
      </c>
      <c r="N78" s="48" t="s">
        <v>450</v>
      </c>
      <c r="O78" s="49" t="s">
        <v>450</v>
      </c>
      <c r="P78" s="49" t="s">
        <v>450</v>
      </c>
      <c r="Q78" s="49" t="s">
        <v>450</v>
      </c>
      <c r="R78" s="49" t="s">
        <v>450</v>
      </c>
      <c r="S78" s="49" t="s">
        <v>450</v>
      </c>
      <c r="T78" s="49" t="s">
        <v>450</v>
      </c>
      <c r="U78" s="49" t="s">
        <v>450</v>
      </c>
      <c r="V78" s="49" t="s">
        <v>450</v>
      </c>
      <c r="W78" s="50" t="s">
        <v>450</v>
      </c>
      <c r="X78" s="44" t="str">
        <f t="shared" si="4"/>
        <v/>
      </c>
    </row>
    <row r="79" spans="1:24" ht="20.100000000000001" customHeight="1" x14ac:dyDescent="0.25">
      <c r="A79" s="36" t="s">
        <v>235</v>
      </c>
      <c r="B79" s="11" t="s">
        <v>245</v>
      </c>
      <c r="C79" s="20">
        <v>20409257610.474632</v>
      </c>
      <c r="D79" s="21">
        <v>24758819717.707443</v>
      </c>
      <c r="E79" s="21">
        <v>28526891010.492489</v>
      </c>
      <c r="F79" s="21">
        <v>25977847813.742184</v>
      </c>
      <c r="G79" s="21">
        <v>32174772955.974846</v>
      </c>
      <c r="H79" s="21">
        <v>39566292432.861488</v>
      </c>
      <c r="I79" s="21">
        <v>41939728978.728149</v>
      </c>
      <c r="J79" s="21">
        <v>47805069494.90815</v>
      </c>
      <c r="K79" s="21">
        <v>38616536131.647987</v>
      </c>
      <c r="L79" s="22">
        <v>37864368219.916946</v>
      </c>
      <c r="M79" s="23">
        <f t="shared" si="3"/>
        <v>33763958436.645428</v>
      </c>
      <c r="N79" s="48" t="s">
        <v>450</v>
      </c>
      <c r="O79" s="49">
        <v>300000000</v>
      </c>
      <c r="P79" s="49" t="s">
        <v>450</v>
      </c>
      <c r="Q79" s="49">
        <v>140000000</v>
      </c>
      <c r="R79" s="49" t="s">
        <v>450</v>
      </c>
      <c r="S79" s="49">
        <v>360000000</v>
      </c>
      <c r="T79" s="49">
        <v>440000000</v>
      </c>
      <c r="U79" s="49">
        <v>440000000</v>
      </c>
      <c r="V79" s="49">
        <v>900000000</v>
      </c>
      <c r="W79" s="50" t="s">
        <v>450</v>
      </c>
      <c r="X79" s="44">
        <f t="shared" si="4"/>
        <v>430000000</v>
      </c>
    </row>
    <row r="80" spans="1:24" ht="20.100000000000001" customHeight="1" x14ac:dyDescent="0.25">
      <c r="A80" s="36" t="s">
        <v>308</v>
      </c>
      <c r="B80" s="11" t="s">
        <v>346</v>
      </c>
      <c r="C80" s="20">
        <v>273317737046.79462</v>
      </c>
      <c r="D80" s="21">
        <v>318497936901.17712</v>
      </c>
      <c r="E80" s="21">
        <v>354460802548.70367</v>
      </c>
      <c r="F80" s="21">
        <v>330000252153.37592</v>
      </c>
      <c r="G80" s="21">
        <v>299379400264.90063</v>
      </c>
      <c r="H80" s="21">
        <v>287779921184.32025</v>
      </c>
      <c r="I80" s="21">
        <v>245670666639.04691</v>
      </c>
      <c r="J80" s="21">
        <v>239509850570.4473</v>
      </c>
      <c r="K80" s="21">
        <v>235574074998.31436</v>
      </c>
      <c r="L80" s="22">
        <v>195212006432.29456</v>
      </c>
      <c r="M80" s="23">
        <f t="shared" si="3"/>
        <v>277940264873.93756</v>
      </c>
      <c r="N80" s="48" t="s">
        <v>450</v>
      </c>
      <c r="O80" s="49" t="s">
        <v>450</v>
      </c>
      <c r="P80" s="49" t="s">
        <v>450</v>
      </c>
      <c r="Q80" s="49" t="s">
        <v>450</v>
      </c>
      <c r="R80" s="49" t="s">
        <v>450</v>
      </c>
      <c r="S80" s="49" t="s">
        <v>450</v>
      </c>
      <c r="T80" s="49" t="s">
        <v>450</v>
      </c>
      <c r="U80" s="49" t="s">
        <v>450</v>
      </c>
      <c r="V80" s="49" t="s">
        <v>450</v>
      </c>
      <c r="W80" s="50" t="s">
        <v>450</v>
      </c>
      <c r="X80" s="44" t="str">
        <f t="shared" si="4"/>
        <v/>
      </c>
    </row>
    <row r="81" spans="1:24" ht="20.100000000000001" customHeight="1" x14ac:dyDescent="0.25">
      <c r="A81" s="36" t="s">
        <v>42</v>
      </c>
      <c r="B81" s="11" t="s">
        <v>151</v>
      </c>
      <c r="C81" s="20">
        <v>1811232804.7651582</v>
      </c>
      <c r="D81" s="21">
        <v>2039990870.1816072</v>
      </c>
      <c r="E81" s="21">
        <v>2301745558.0533862</v>
      </c>
      <c r="F81" s="21">
        <v>2314737666.7951684</v>
      </c>
      <c r="G81" s="21">
        <v>2287220565.1596041</v>
      </c>
      <c r="H81" s="21">
        <v>2503747856.8459482</v>
      </c>
      <c r="I81" s="21">
        <v>2356004770.7988687</v>
      </c>
      <c r="J81" s="21">
        <v>2419043094.3211927</v>
      </c>
      <c r="K81" s="21">
        <v>2441226080.0361085</v>
      </c>
      <c r="L81" s="22" t="s">
        <v>450</v>
      </c>
      <c r="M81" s="23">
        <f t="shared" si="3"/>
        <v>2274994362.9952269</v>
      </c>
      <c r="N81" s="48" t="s">
        <v>450</v>
      </c>
      <c r="O81" s="49" t="s">
        <v>450</v>
      </c>
      <c r="P81" s="49" t="s">
        <v>450</v>
      </c>
      <c r="Q81" s="49" t="s">
        <v>450</v>
      </c>
      <c r="R81" s="49" t="s">
        <v>450</v>
      </c>
      <c r="S81" s="49" t="s">
        <v>450</v>
      </c>
      <c r="T81" s="49" t="s">
        <v>450</v>
      </c>
      <c r="U81" s="49" t="s">
        <v>450</v>
      </c>
      <c r="V81" s="49" t="s">
        <v>450</v>
      </c>
      <c r="W81" s="50" t="s">
        <v>450</v>
      </c>
      <c r="X81" s="44" t="str">
        <f t="shared" si="4"/>
        <v/>
      </c>
    </row>
    <row r="82" spans="1:24" ht="20.100000000000001" customHeight="1" x14ac:dyDescent="0.25">
      <c r="A82" s="36" t="s">
        <v>165</v>
      </c>
      <c r="B82" s="11" t="s">
        <v>240</v>
      </c>
      <c r="C82" s="20">
        <v>698518518.51851845</v>
      </c>
      <c r="D82" s="21">
        <v>758518518.51851845</v>
      </c>
      <c r="E82" s="21">
        <v>825925925.92592585</v>
      </c>
      <c r="F82" s="21">
        <v>771278111.11111093</v>
      </c>
      <c r="G82" s="21">
        <v>771015888.88888896</v>
      </c>
      <c r="H82" s="21">
        <v>778648666.66666663</v>
      </c>
      <c r="I82" s="21">
        <v>799882148.14814806</v>
      </c>
      <c r="J82" s="21">
        <v>842571333.33333325</v>
      </c>
      <c r="K82" s="21">
        <v>911803777.77777767</v>
      </c>
      <c r="L82" s="22">
        <v>978148148.14814806</v>
      </c>
      <c r="M82" s="23">
        <f t="shared" si="3"/>
        <v>813631103.70370352</v>
      </c>
      <c r="N82" s="48">
        <v>500000</v>
      </c>
      <c r="O82" s="49">
        <v>1600000</v>
      </c>
      <c r="P82" s="49">
        <v>8600000</v>
      </c>
      <c r="Q82" s="49">
        <v>13600000</v>
      </c>
      <c r="R82" s="49" t="s">
        <v>450</v>
      </c>
      <c r="S82" s="49" t="s">
        <v>450</v>
      </c>
      <c r="T82" s="49" t="s">
        <v>450</v>
      </c>
      <c r="U82" s="49" t="s">
        <v>450</v>
      </c>
      <c r="V82" s="49" t="s">
        <v>450</v>
      </c>
      <c r="W82" s="50" t="s">
        <v>450</v>
      </c>
      <c r="X82" s="44">
        <f t="shared" si="4"/>
        <v>6075000</v>
      </c>
    </row>
    <row r="83" spans="1:24" ht="20.100000000000001" customHeight="1" x14ac:dyDescent="0.25">
      <c r="A83" s="36" t="s">
        <v>82</v>
      </c>
      <c r="B83" s="11" t="s">
        <v>239</v>
      </c>
      <c r="C83" s="20">
        <v>30231249362.205692</v>
      </c>
      <c r="D83" s="21">
        <v>34113107084.943638</v>
      </c>
      <c r="E83" s="21">
        <v>39136436553.26799</v>
      </c>
      <c r="F83" s="21">
        <v>37733609938.892502</v>
      </c>
      <c r="G83" s="21">
        <v>41338008617.111862</v>
      </c>
      <c r="H83" s="21">
        <v>47654783850.638756</v>
      </c>
      <c r="I83" s="21">
        <v>50388460920.182037</v>
      </c>
      <c r="J83" s="21">
        <v>53851143340.800705</v>
      </c>
      <c r="K83" s="21">
        <v>58722323918.160423</v>
      </c>
      <c r="L83" s="22">
        <v>63794348774.625084</v>
      </c>
      <c r="M83" s="23">
        <f t="shared" si="3"/>
        <v>45696347236.08287</v>
      </c>
      <c r="N83" s="48">
        <v>43500000</v>
      </c>
      <c r="O83" s="49">
        <v>227000000</v>
      </c>
      <c r="P83" s="49" t="s">
        <v>450</v>
      </c>
      <c r="Q83" s="49" t="s">
        <v>450</v>
      </c>
      <c r="R83" s="49">
        <v>758000000</v>
      </c>
      <c r="S83" s="49">
        <v>24000000</v>
      </c>
      <c r="T83" s="49">
        <v>450000000</v>
      </c>
      <c r="U83" s="49" t="s">
        <v>450</v>
      </c>
      <c r="V83" s="49">
        <v>224000000</v>
      </c>
      <c r="W83" s="50">
        <v>0</v>
      </c>
      <c r="X83" s="44">
        <f t="shared" si="4"/>
        <v>246642857.14285713</v>
      </c>
    </row>
    <row r="84" spans="1:24" ht="20.100000000000001" customHeight="1" x14ac:dyDescent="0.25">
      <c r="A84" s="36" t="s">
        <v>214</v>
      </c>
      <c r="B84" s="11" t="s">
        <v>46</v>
      </c>
      <c r="C84" s="20">
        <v>2931625104.5010924</v>
      </c>
      <c r="D84" s="21">
        <v>4134173275.1243997</v>
      </c>
      <c r="E84" s="21">
        <v>4515824647.4393873</v>
      </c>
      <c r="F84" s="21">
        <v>4609923756.1848545</v>
      </c>
      <c r="G84" s="21">
        <v>4735956493.0647907</v>
      </c>
      <c r="H84" s="21">
        <v>5067360009.3919649</v>
      </c>
      <c r="I84" s="21">
        <v>5667229758.9878025</v>
      </c>
      <c r="J84" s="21">
        <v>6231725484.5594339</v>
      </c>
      <c r="K84" s="21">
        <v>6624068015.5003929</v>
      </c>
      <c r="L84" s="22">
        <v>6699203543.2904739</v>
      </c>
      <c r="M84" s="23">
        <f t="shared" si="3"/>
        <v>5121709008.8044596</v>
      </c>
      <c r="N84" s="48" t="s">
        <v>450</v>
      </c>
      <c r="O84" s="49" t="s">
        <v>450</v>
      </c>
      <c r="P84" s="49" t="s">
        <v>450</v>
      </c>
      <c r="Q84" s="49" t="s">
        <v>450</v>
      </c>
      <c r="R84" s="49" t="s">
        <v>450</v>
      </c>
      <c r="S84" s="49" t="s">
        <v>450</v>
      </c>
      <c r="T84" s="49" t="s">
        <v>450</v>
      </c>
      <c r="U84" s="49" t="s">
        <v>450</v>
      </c>
      <c r="V84" s="49" t="s">
        <v>450</v>
      </c>
      <c r="W84" s="50" t="s">
        <v>450</v>
      </c>
      <c r="X84" s="44" t="str">
        <f t="shared" si="4"/>
        <v/>
      </c>
    </row>
    <row r="85" spans="1:24" ht="20.100000000000001" customHeight="1" x14ac:dyDescent="0.25">
      <c r="A85" s="36" t="s">
        <v>75</v>
      </c>
      <c r="B85" s="11" t="s">
        <v>69</v>
      </c>
      <c r="C85" s="20">
        <v>591829897.54924548</v>
      </c>
      <c r="D85" s="21">
        <v>695606313.87466419</v>
      </c>
      <c r="E85" s="21">
        <v>864107768.26658654</v>
      </c>
      <c r="F85" s="21">
        <v>825796952.68291736</v>
      </c>
      <c r="G85" s="21">
        <v>847491366.89087367</v>
      </c>
      <c r="H85" s="21">
        <v>1105497903.7984176</v>
      </c>
      <c r="I85" s="21">
        <v>995582730.59075606</v>
      </c>
      <c r="J85" s="21">
        <v>1026663832.8880252</v>
      </c>
      <c r="K85" s="21">
        <v>1109009637.6525793</v>
      </c>
      <c r="L85" s="22">
        <v>1056851007.5670027</v>
      </c>
      <c r="M85" s="23">
        <f t="shared" si="3"/>
        <v>911843741.17610705</v>
      </c>
      <c r="N85" s="48" t="s">
        <v>450</v>
      </c>
      <c r="O85" s="49" t="s">
        <v>450</v>
      </c>
      <c r="P85" s="49" t="s">
        <v>450</v>
      </c>
      <c r="Q85" s="49" t="s">
        <v>450</v>
      </c>
      <c r="R85" s="49" t="s">
        <v>450</v>
      </c>
      <c r="S85" s="49" t="s">
        <v>450</v>
      </c>
      <c r="T85" s="49" t="s">
        <v>450</v>
      </c>
      <c r="U85" s="49" t="s">
        <v>450</v>
      </c>
      <c r="V85" s="49" t="s">
        <v>450</v>
      </c>
      <c r="W85" s="50" t="s">
        <v>450</v>
      </c>
      <c r="X85" s="44" t="str">
        <f t="shared" si="4"/>
        <v/>
      </c>
    </row>
    <row r="86" spans="1:24" ht="20.100000000000001" customHeight="1" x14ac:dyDescent="0.25">
      <c r="A86" s="36" t="s">
        <v>133</v>
      </c>
      <c r="B86" s="11" t="s">
        <v>272</v>
      </c>
      <c r="C86" s="20">
        <v>1458446872.269758</v>
      </c>
      <c r="D86" s="21">
        <v>1740334781.837312</v>
      </c>
      <c r="E86" s="21">
        <v>1922598121.2306628</v>
      </c>
      <c r="F86" s="21">
        <v>2025565089.4827168</v>
      </c>
      <c r="G86" s="21">
        <v>2259288396.2446685</v>
      </c>
      <c r="H86" s="21">
        <v>2576602497.3347874</v>
      </c>
      <c r="I86" s="21">
        <v>2851154075.9538512</v>
      </c>
      <c r="J86" s="21">
        <v>2990006533.7774873</v>
      </c>
      <c r="K86" s="21">
        <v>3077086275.9458504</v>
      </c>
      <c r="L86" s="22">
        <v>3166029055.6900725</v>
      </c>
      <c r="M86" s="23">
        <f t="shared" si="3"/>
        <v>2406711169.9767165</v>
      </c>
      <c r="N86" s="48" t="s">
        <v>450</v>
      </c>
      <c r="O86" s="49" t="s">
        <v>450</v>
      </c>
      <c r="P86" s="49" t="s">
        <v>450</v>
      </c>
      <c r="Q86" s="49" t="s">
        <v>450</v>
      </c>
      <c r="R86" s="49" t="s">
        <v>450</v>
      </c>
      <c r="S86" s="49" t="s">
        <v>450</v>
      </c>
      <c r="T86" s="49" t="s">
        <v>450</v>
      </c>
      <c r="U86" s="49" t="s">
        <v>450</v>
      </c>
      <c r="V86" s="49" t="s">
        <v>450</v>
      </c>
      <c r="W86" s="50" t="s">
        <v>450</v>
      </c>
      <c r="X86" s="44" t="str">
        <f t="shared" si="4"/>
        <v/>
      </c>
    </row>
    <row r="87" spans="1:24" ht="20.100000000000001" customHeight="1" x14ac:dyDescent="0.25">
      <c r="A87" s="36" t="s">
        <v>198</v>
      </c>
      <c r="B87" s="11" t="s">
        <v>20</v>
      </c>
      <c r="C87" s="20">
        <v>4757289751.6442051</v>
      </c>
      <c r="D87" s="21">
        <v>5885325589.9764175</v>
      </c>
      <c r="E87" s="21">
        <v>6548530572.3529139</v>
      </c>
      <c r="F87" s="21">
        <v>6584649419.2834768</v>
      </c>
      <c r="G87" s="21">
        <v>6622541528.5688763</v>
      </c>
      <c r="H87" s="21">
        <v>7516834160.2527666</v>
      </c>
      <c r="I87" s="21">
        <v>7890216507.689127</v>
      </c>
      <c r="J87" s="21">
        <v>8452718010.077611</v>
      </c>
      <c r="K87" s="21">
        <v>8776370457.0206928</v>
      </c>
      <c r="L87" s="22">
        <v>8877465911.267355</v>
      </c>
      <c r="M87" s="23">
        <f t="shared" si="3"/>
        <v>7191194190.813344</v>
      </c>
      <c r="N87" s="48" t="s">
        <v>450</v>
      </c>
      <c r="O87" s="49" t="s">
        <v>450</v>
      </c>
      <c r="P87" s="49" t="s">
        <v>450</v>
      </c>
      <c r="Q87" s="49">
        <v>57000000</v>
      </c>
      <c r="R87" s="49" t="s">
        <v>450</v>
      </c>
      <c r="S87" s="49" t="s">
        <v>450</v>
      </c>
      <c r="T87" s="49" t="s">
        <v>450</v>
      </c>
      <c r="U87" s="49" t="s">
        <v>450</v>
      </c>
      <c r="V87" s="49" t="s">
        <v>450</v>
      </c>
      <c r="W87" s="50" t="s">
        <v>450</v>
      </c>
      <c r="X87" s="44">
        <f t="shared" si="4"/>
        <v>57000000</v>
      </c>
    </row>
    <row r="88" spans="1:24" ht="20.100000000000001" customHeight="1" x14ac:dyDescent="0.25">
      <c r="A88" s="36" t="s">
        <v>262</v>
      </c>
      <c r="B88" s="11" t="s">
        <v>3</v>
      </c>
      <c r="C88" s="20">
        <v>10841742347.796839</v>
      </c>
      <c r="D88" s="21">
        <v>12275501784.297134</v>
      </c>
      <c r="E88" s="21">
        <v>13789715132.50201</v>
      </c>
      <c r="F88" s="21">
        <v>14587496229.18111</v>
      </c>
      <c r="G88" s="21">
        <v>15839344591.984165</v>
      </c>
      <c r="H88" s="21">
        <v>17710315005.999863</v>
      </c>
      <c r="I88" s="21">
        <v>18528601901.323956</v>
      </c>
      <c r="J88" s="21">
        <v>18496438641.476814</v>
      </c>
      <c r="K88" s="21">
        <v>19380958759.049671</v>
      </c>
      <c r="L88" s="22">
        <v>20152043003.442547</v>
      </c>
      <c r="M88" s="23">
        <f t="shared" si="3"/>
        <v>16160215739.70541</v>
      </c>
      <c r="N88" s="48" t="s">
        <v>450</v>
      </c>
      <c r="O88" s="49" t="s">
        <v>450</v>
      </c>
      <c r="P88" s="49" t="s">
        <v>450</v>
      </c>
      <c r="Q88" s="49" t="s">
        <v>450</v>
      </c>
      <c r="R88" s="49">
        <v>250000000</v>
      </c>
      <c r="S88" s="49">
        <v>145000000</v>
      </c>
      <c r="T88" s="49" t="s">
        <v>450</v>
      </c>
      <c r="U88" s="49">
        <v>317000000</v>
      </c>
      <c r="V88" s="49">
        <v>554000000</v>
      </c>
      <c r="W88" s="50">
        <v>430000000</v>
      </c>
      <c r="X88" s="44">
        <f t="shared" si="4"/>
        <v>339200000</v>
      </c>
    </row>
    <row r="89" spans="1:24" ht="20.100000000000001" customHeight="1" x14ac:dyDescent="0.25">
      <c r="A89" s="36" t="s">
        <v>305</v>
      </c>
      <c r="B89" s="11" t="s">
        <v>192</v>
      </c>
      <c r="C89" s="20">
        <v>193536265094.36389</v>
      </c>
      <c r="D89" s="21">
        <v>211597405593.86777</v>
      </c>
      <c r="E89" s="21">
        <v>219279678430.16385</v>
      </c>
      <c r="F89" s="21">
        <v>214046415026.18747</v>
      </c>
      <c r="G89" s="21">
        <v>228637697575.03992</v>
      </c>
      <c r="H89" s="21">
        <v>248513617677.28674</v>
      </c>
      <c r="I89" s="21">
        <v>262629441493.47635</v>
      </c>
      <c r="J89" s="21">
        <v>275742650850.9541</v>
      </c>
      <c r="K89" s="21">
        <v>291229801008.49872</v>
      </c>
      <c r="L89" s="22">
        <v>309928790732.47504</v>
      </c>
      <c r="M89" s="23">
        <f t="shared" si="3"/>
        <v>245514176348.23138</v>
      </c>
      <c r="N89" s="48" t="s">
        <v>450</v>
      </c>
      <c r="O89" s="49" t="s">
        <v>450</v>
      </c>
      <c r="P89" s="49" t="s">
        <v>450</v>
      </c>
      <c r="Q89" s="49" t="s">
        <v>450</v>
      </c>
      <c r="R89" s="49" t="s">
        <v>450</v>
      </c>
      <c r="S89" s="49" t="s">
        <v>450</v>
      </c>
      <c r="T89" s="49" t="s">
        <v>450</v>
      </c>
      <c r="U89" s="49" t="s">
        <v>450</v>
      </c>
      <c r="V89" s="49" t="s">
        <v>450</v>
      </c>
      <c r="W89" s="50" t="s">
        <v>450</v>
      </c>
      <c r="X89" s="44" t="str">
        <f t="shared" si="4"/>
        <v/>
      </c>
    </row>
    <row r="90" spans="1:24" ht="20.100000000000001" customHeight="1" x14ac:dyDescent="0.25">
      <c r="A90" s="36" t="s">
        <v>399</v>
      </c>
      <c r="B90" s="11" t="s">
        <v>200</v>
      </c>
      <c r="C90" s="20">
        <v>114733732591.85321</v>
      </c>
      <c r="D90" s="21">
        <v>139079807957.26959</v>
      </c>
      <c r="E90" s="21">
        <v>157094861350.05255</v>
      </c>
      <c r="F90" s="21">
        <v>129774040645.10677</v>
      </c>
      <c r="G90" s="21">
        <v>130093753005.67471</v>
      </c>
      <c r="H90" s="21">
        <v>139930994006.61511</v>
      </c>
      <c r="I90" s="21">
        <v>127176184359.09282</v>
      </c>
      <c r="J90" s="21">
        <v>134401774737.92441</v>
      </c>
      <c r="K90" s="21">
        <v>138346650088.97186</v>
      </c>
      <c r="L90" s="22">
        <v>120687138088.12079</v>
      </c>
      <c r="M90" s="23">
        <f t="shared" si="3"/>
        <v>133131893683.06819</v>
      </c>
      <c r="N90" s="48" t="s">
        <v>450</v>
      </c>
      <c r="O90" s="49" t="s">
        <v>450</v>
      </c>
      <c r="P90" s="49" t="s">
        <v>450</v>
      </c>
      <c r="Q90" s="49" t="s">
        <v>450</v>
      </c>
      <c r="R90" s="49" t="s">
        <v>450</v>
      </c>
      <c r="S90" s="49" t="s">
        <v>450</v>
      </c>
      <c r="T90" s="49" t="s">
        <v>450</v>
      </c>
      <c r="U90" s="49" t="s">
        <v>450</v>
      </c>
      <c r="V90" s="49" t="s">
        <v>450</v>
      </c>
      <c r="W90" s="50" t="s">
        <v>450</v>
      </c>
      <c r="X90" s="44" t="str">
        <f t="shared" si="4"/>
        <v/>
      </c>
    </row>
    <row r="91" spans="1:24" ht="20.100000000000001" customHeight="1" x14ac:dyDescent="0.25">
      <c r="A91" s="36" t="s">
        <v>55</v>
      </c>
      <c r="B91" s="11" t="s">
        <v>373</v>
      </c>
      <c r="C91" s="20">
        <v>17041293815.901964</v>
      </c>
      <c r="D91" s="21">
        <v>21293841230.192802</v>
      </c>
      <c r="E91" s="21">
        <v>17530651669.909115</v>
      </c>
      <c r="F91" s="21">
        <v>12855269883.79015</v>
      </c>
      <c r="G91" s="21">
        <v>13236887873.051607</v>
      </c>
      <c r="H91" s="21">
        <v>14665358676.716629</v>
      </c>
      <c r="I91" s="21">
        <v>14194519025.264088</v>
      </c>
      <c r="J91" s="21">
        <v>15376604281.450382</v>
      </c>
      <c r="K91" s="21">
        <v>17036097481.806551</v>
      </c>
      <c r="L91" s="22">
        <v>16598494830.914186</v>
      </c>
      <c r="M91" s="23">
        <f t="shared" si="3"/>
        <v>15982901876.899746</v>
      </c>
      <c r="N91" s="48" t="s">
        <v>450</v>
      </c>
      <c r="O91" s="49" t="s">
        <v>450</v>
      </c>
      <c r="P91" s="49" t="s">
        <v>450</v>
      </c>
      <c r="Q91" s="49" t="s">
        <v>450</v>
      </c>
      <c r="R91" s="49" t="s">
        <v>450</v>
      </c>
      <c r="S91" s="49" t="s">
        <v>450</v>
      </c>
      <c r="T91" s="49" t="s">
        <v>450</v>
      </c>
      <c r="U91" s="49" t="s">
        <v>450</v>
      </c>
      <c r="V91" s="49" t="s">
        <v>450</v>
      </c>
      <c r="W91" s="50" t="s">
        <v>450</v>
      </c>
      <c r="X91" s="44" t="str">
        <f t="shared" si="4"/>
        <v/>
      </c>
    </row>
    <row r="92" spans="1:24" ht="20.100000000000001" customHeight="1" x14ac:dyDescent="0.25">
      <c r="A92" s="36" t="s">
        <v>409</v>
      </c>
      <c r="B92" s="11" t="s">
        <v>155</v>
      </c>
      <c r="C92" s="20">
        <v>949116769619.21582</v>
      </c>
      <c r="D92" s="21">
        <v>1238699170079.01</v>
      </c>
      <c r="E92" s="21">
        <v>1224097069459.6638</v>
      </c>
      <c r="F92" s="21">
        <v>1365371474048.1877</v>
      </c>
      <c r="G92" s="21">
        <v>1708458876829.916</v>
      </c>
      <c r="H92" s="21">
        <v>1815865716201.582</v>
      </c>
      <c r="I92" s="21">
        <v>1824960308640.7075</v>
      </c>
      <c r="J92" s="21">
        <v>1863208343557.8057</v>
      </c>
      <c r="K92" s="21">
        <v>2042438591343.9836</v>
      </c>
      <c r="L92" s="22">
        <v>2073542978208.7725</v>
      </c>
      <c r="M92" s="23">
        <f t="shared" si="3"/>
        <v>1610575929798.8848</v>
      </c>
      <c r="N92" s="48">
        <v>5500000000</v>
      </c>
      <c r="O92" s="49">
        <v>10200000000</v>
      </c>
      <c r="P92" s="49">
        <v>12900000000</v>
      </c>
      <c r="Q92" s="49">
        <v>24500000000</v>
      </c>
      <c r="R92" s="49">
        <v>37800000000</v>
      </c>
      <c r="S92" s="49">
        <v>18700000000</v>
      </c>
      <c r="T92" s="49">
        <v>9080000000</v>
      </c>
      <c r="U92" s="49">
        <v>3060000000</v>
      </c>
      <c r="V92" s="49">
        <v>2870000000</v>
      </c>
      <c r="W92" s="50">
        <v>265000000</v>
      </c>
      <c r="X92" s="44">
        <f t="shared" si="4"/>
        <v>12487500000</v>
      </c>
    </row>
    <row r="93" spans="1:24" ht="20.100000000000001" customHeight="1" x14ac:dyDescent="0.25">
      <c r="A93" s="36" t="s">
        <v>231</v>
      </c>
      <c r="B93" s="11" t="s">
        <v>337</v>
      </c>
      <c r="C93" s="20">
        <v>364570515631.49194</v>
      </c>
      <c r="D93" s="21">
        <v>432216737774.8606</v>
      </c>
      <c r="E93" s="21">
        <v>510228634992.25824</v>
      </c>
      <c r="F93" s="21">
        <v>539580085612.40143</v>
      </c>
      <c r="G93" s="21">
        <v>755094157594.52661</v>
      </c>
      <c r="H93" s="21">
        <v>892969104529.57434</v>
      </c>
      <c r="I93" s="21">
        <v>917869913364.91638</v>
      </c>
      <c r="J93" s="21">
        <v>912524136718.01917</v>
      </c>
      <c r="K93" s="21">
        <v>890487074595.96619</v>
      </c>
      <c r="L93" s="22">
        <v>861933968740.33203</v>
      </c>
      <c r="M93" s="23">
        <f t="shared" si="3"/>
        <v>707747432955.43469</v>
      </c>
      <c r="N93" s="48">
        <v>662000000</v>
      </c>
      <c r="O93" s="49">
        <v>423000000</v>
      </c>
      <c r="P93" s="49">
        <v>2890000000</v>
      </c>
      <c r="Q93" s="49">
        <v>0</v>
      </c>
      <c r="R93" s="49">
        <v>2300000000</v>
      </c>
      <c r="S93" s="49">
        <v>366000000</v>
      </c>
      <c r="T93" s="49">
        <v>288000000</v>
      </c>
      <c r="U93" s="49">
        <v>1930000000</v>
      </c>
      <c r="V93" s="49">
        <v>1650000000</v>
      </c>
      <c r="W93" s="50">
        <v>191000000</v>
      </c>
      <c r="X93" s="44">
        <f t="shared" si="4"/>
        <v>1070000000</v>
      </c>
    </row>
    <row r="94" spans="1:24" ht="20.100000000000001" customHeight="1" x14ac:dyDescent="0.25">
      <c r="A94" s="36" t="s">
        <v>209</v>
      </c>
      <c r="B94" s="11" t="s">
        <v>59</v>
      </c>
      <c r="C94" s="20">
        <v>258645743978.38635</v>
      </c>
      <c r="D94" s="21">
        <v>337474485087.27112</v>
      </c>
      <c r="E94" s="21">
        <v>397189565318.89502</v>
      </c>
      <c r="F94" s="21">
        <v>398978104575.33112</v>
      </c>
      <c r="G94" s="21">
        <v>467790215915.47601</v>
      </c>
      <c r="H94" s="21">
        <v>592037800186.86536</v>
      </c>
      <c r="I94" s="21">
        <v>587209369682.67017</v>
      </c>
      <c r="J94" s="21">
        <v>511620875086.77966</v>
      </c>
      <c r="K94" s="21">
        <v>425326068422.88123</v>
      </c>
      <c r="L94" s="22" t="s">
        <v>450</v>
      </c>
      <c r="M94" s="23">
        <f t="shared" si="3"/>
        <v>441808025361.61743</v>
      </c>
      <c r="N94" s="48" t="s">
        <v>450</v>
      </c>
      <c r="O94" s="49">
        <v>158000000</v>
      </c>
      <c r="P94" s="49" t="s">
        <v>450</v>
      </c>
      <c r="Q94" s="49" t="s">
        <v>450</v>
      </c>
      <c r="R94" s="49" t="s">
        <v>450</v>
      </c>
      <c r="S94" s="49" t="s">
        <v>450</v>
      </c>
      <c r="T94" s="49" t="s">
        <v>450</v>
      </c>
      <c r="U94" s="49" t="s">
        <v>450</v>
      </c>
      <c r="V94" s="49" t="s">
        <v>450</v>
      </c>
      <c r="W94" s="50" t="s">
        <v>450</v>
      </c>
      <c r="X94" s="44">
        <f t="shared" si="4"/>
        <v>158000000</v>
      </c>
    </row>
    <row r="95" spans="1:24" ht="20.100000000000001" customHeight="1" x14ac:dyDescent="0.25">
      <c r="A95" s="36" t="s">
        <v>129</v>
      </c>
      <c r="B95" s="11" t="s">
        <v>359</v>
      </c>
      <c r="C95" s="20">
        <v>65140293687.539459</v>
      </c>
      <c r="D95" s="21">
        <v>88840050497.095734</v>
      </c>
      <c r="E95" s="21">
        <v>131613661510.47458</v>
      </c>
      <c r="F95" s="21">
        <v>111660855042.73506</v>
      </c>
      <c r="G95" s="21">
        <v>138516722649.57266</v>
      </c>
      <c r="H95" s="21">
        <v>185749664444.44446</v>
      </c>
      <c r="I95" s="21">
        <v>218000986222.63867</v>
      </c>
      <c r="J95" s="21">
        <v>232497236277.87308</v>
      </c>
      <c r="K95" s="21">
        <v>223508094682.67581</v>
      </c>
      <c r="L95" s="22">
        <v>168606686710.64212</v>
      </c>
      <c r="M95" s="23">
        <f t="shared" si="3"/>
        <v>156413425172.56915</v>
      </c>
      <c r="N95" s="48" t="s">
        <v>450</v>
      </c>
      <c r="O95" s="49">
        <v>240000000</v>
      </c>
      <c r="P95" s="49">
        <v>500000000</v>
      </c>
      <c r="Q95" s="49">
        <v>480000000</v>
      </c>
      <c r="R95" s="49">
        <v>250000000</v>
      </c>
      <c r="S95" s="49" t="s">
        <v>450</v>
      </c>
      <c r="T95" s="49" t="s">
        <v>450</v>
      </c>
      <c r="U95" s="49">
        <v>250000000</v>
      </c>
      <c r="V95" s="49" t="s">
        <v>450</v>
      </c>
      <c r="W95" s="50" t="s">
        <v>450</v>
      </c>
      <c r="X95" s="44">
        <f t="shared" si="4"/>
        <v>344000000</v>
      </c>
    </row>
    <row r="96" spans="1:24" ht="20.100000000000001" customHeight="1" x14ac:dyDescent="0.25">
      <c r="A96" s="36" t="s">
        <v>143</v>
      </c>
      <c r="B96" s="11" t="s">
        <v>295</v>
      </c>
      <c r="C96" s="20">
        <v>231995095847.44699</v>
      </c>
      <c r="D96" s="21">
        <v>269714892827.81274</v>
      </c>
      <c r="E96" s="21">
        <v>274713996338.06943</v>
      </c>
      <c r="F96" s="21">
        <v>235387174076.13226</v>
      </c>
      <c r="G96" s="21">
        <v>220076114437.08609</v>
      </c>
      <c r="H96" s="21">
        <v>241784795802.05725</v>
      </c>
      <c r="I96" s="21">
        <v>224652132155.01166</v>
      </c>
      <c r="J96" s="21">
        <v>238259956626.79105</v>
      </c>
      <c r="K96" s="21">
        <v>250813607686.10849</v>
      </c>
      <c r="L96" s="22">
        <v>238020405899.96674</v>
      </c>
      <c r="M96" s="23">
        <f t="shared" si="3"/>
        <v>242541817169.64828</v>
      </c>
      <c r="N96" s="48" t="s">
        <v>450</v>
      </c>
      <c r="O96" s="49" t="s">
        <v>450</v>
      </c>
      <c r="P96" s="49" t="s">
        <v>450</v>
      </c>
      <c r="Q96" s="49" t="s">
        <v>450</v>
      </c>
      <c r="R96" s="49" t="s">
        <v>450</v>
      </c>
      <c r="S96" s="49" t="s">
        <v>450</v>
      </c>
      <c r="T96" s="49" t="s">
        <v>450</v>
      </c>
      <c r="U96" s="49" t="s">
        <v>450</v>
      </c>
      <c r="V96" s="49" t="s">
        <v>450</v>
      </c>
      <c r="W96" s="50" t="s">
        <v>450</v>
      </c>
      <c r="X96" s="44" t="str">
        <f t="shared" si="4"/>
        <v/>
      </c>
    </row>
    <row r="97" spans="1:24" ht="20.100000000000001" customHeight="1" x14ac:dyDescent="0.25">
      <c r="A97" s="36" t="s">
        <v>276</v>
      </c>
      <c r="B97" s="11" t="s">
        <v>419</v>
      </c>
      <c r="C97" s="20">
        <v>3344402193.2460756</v>
      </c>
      <c r="D97" s="21">
        <v>5686310748.5751791</v>
      </c>
      <c r="E97" s="21">
        <v>5827830311.1636066</v>
      </c>
      <c r="F97" s="21">
        <v>5047757847.8531065</v>
      </c>
      <c r="G97" s="21">
        <v>5420291954.7188911</v>
      </c>
      <c r="H97" s="21">
        <v>6066057183.2447329</v>
      </c>
      <c r="I97" s="21">
        <v>6432879504.4909353</v>
      </c>
      <c r="J97" s="21">
        <v>6754330154.7600431</v>
      </c>
      <c r="K97" s="21" t="s">
        <v>450</v>
      </c>
      <c r="L97" s="22" t="s">
        <v>450</v>
      </c>
      <c r="M97" s="23">
        <f t="shared" si="3"/>
        <v>5572482487.2565708</v>
      </c>
      <c r="N97" s="48" t="s">
        <v>450</v>
      </c>
      <c r="O97" s="49" t="s">
        <v>450</v>
      </c>
      <c r="P97" s="49" t="s">
        <v>450</v>
      </c>
      <c r="Q97" s="49" t="s">
        <v>450</v>
      </c>
      <c r="R97" s="49" t="s">
        <v>450</v>
      </c>
      <c r="S97" s="49" t="s">
        <v>450</v>
      </c>
      <c r="T97" s="49" t="s">
        <v>450</v>
      </c>
      <c r="U97" s="49" t="s">
        <v>450</v>
      </c>
      <c r="V97" s="49" t="s">
        <v>450</v>
      </c>
      <c r="W97" s="50" t="s">
        <v>450</v>
      </c>
      <c r="X97" s="44" t="str">
        <f t="shared" si="4"/>
        <v/>
      </c>
    </row>
    <row r="98" spans="1:24" ht="20.100000000000001" customHeight="1" x14ac:dyDescent="0.25">
      <c r="A98" s="36" t="s">
        <v>153</v>
      </c>
      <c r="B98" s="11" t="s">
        <v>350</v>
      </c>
      <c r="C98" s="20">
        <v>154511423313.43417</v>
      </c>
      <c r="D98" s="21">
        <v>179564275455.80679</v>
      </c>
      <c r="E98" s="21">
        <v>216760312151.61649</v>
      </c>
      <c r="F98" s="21">
        <v>208068814688.60461</v>
      </c>
      <c r="G98" s="21">
        <v>234321743781.75983</v>
      </c>
      <c r="H98" s="21">
        <v>261764344205.02499</v>
      </c>
      <c r="I98" s="21">
        <v>259613579190.3317</v>
      </c>
      <c r="J98" s="21">
        <v>292408330563.86395</v>
      </c>
      <c r="K98" s="21">
        <v>305674837195.00262</v>
      </c>
      <c r="L98" s="22">
        <v>296075434804.98096</v>
      </c>
      <c r="M98" s="23">
        <f t="shared" si="3"/>
        <v>240876309535.04263</v>
      </c>
      <c r="N98" s="48" t="s">
        <v>450</v>
      </c>
      <c r="O98" s="49" t="s">
        <v>450</v>
      </c>
      <c r="P98" s="49" t="s">
        <v>450</v>
      </c>
      <c r="Q98" s="49" t="s">
        <v>450</v>
      </c>
      <c r="R98" s="49" t="s">
        <v>450</v>
      </c>
      <c r="S98" s="49" t="s">
        <v>450</v>
      </c>
      <c r="T98" s="49" t="s">
        <v>450</v>
      </c>
      <c r="U98" s="49" t="s">
        <v>450</v>
      </c>
      <c r="V98" s="49" t="s">
        <v>450</v>
      </c>
      <c r="W98" s="50" t="s">
        <v>450</v>
      </c>
      <c r="X98" s="44" t="str">
        <f t="shared" si="4"/>
        <v/>
      </c>
    </row>
    <row r="99" spans="1:24" ht="20.100000000000001" customHeight="1" x14ac:dyDescent="0.25">
      <c r="A99" s="36" t="s">
        <v>364</v>
      </c>
      <c r="B99" s="11" t="s">
        <v>264</v>
      </c>
      <c r="C99" s="20">
        <v>1942633841801.5305</v>
      </c>
      <c r="D99" s="21">
        <v>2203053327128.3877</v>
      </c>
      <c r="E99" s="21">
        <v>2390729210487.769</v>
      </c>
      <c r="F99" s="21">
        <v>2185160158794.1094</v>
      </c>
      <c r="G99" s="21">
        <v>2125184794172.1853</v>
      </c>
      <c r="H99" s="21">
        <v>2276150874756.7417</v>
      </c>
      <c r="I99" s="21">
        <v>2072823111961.1003</v>
      </c>
      <c r="J99" s="21">
        <v>2130330362918.3735</v>
      </c>
      <c r="K99" s="21">
        <v>2138540909211.1199</v>
      </c>
      <c r="L99" s="22">
        <v>1814762858045.9133</v>
      </c>
      <c r="M99" s="23">
        <f t="shared" si="3"/>
        <v>2127936944927.7231</v>
      </c>
      <c r="N99" s="48" t="s">
        <v>450</v>
      </c>
      <c r="O99" s="49" t="s">
        <v>450</v>
      </c>
      <c r="P99" s="49" t="s">
        <v>450</v>
      </c>
      <c r="Q99" s="49" t="s">
        <v>450</v>
      </c>
      <c r="R99" s="49" t="s">
        <v>450</v>
      </c>
      <c r="S99" s="49" t="s">
        <v>450</v>
      </c>
      <c r="T99" s="49" t="s">
        <v>450</v>
      </c>
      <c r="U99" s="49" t="s">
        <v>450</v>
      </c>
      <c r="V99" s="49" t="s">
        <v>450</v>
      </c>
      <c r="W99" s="50" t="s">
        <v>450</v>
      </c>
      <c r="X99" s="44" t="str">
        <f t="shared" si="4"/>
        <v/>
      </c>
    </row>
    <row r="100" spans="1:24" ht="20.100000000000001" customHeight="1" x14ac:dyDescent="0.25">
      <c r="A100" s="36" t="s">
        <v>294</v>
      </c>
      <c r="B100" s="11" t="s">
        <v>315</v>
      </c>
      <c r="C100" s="20">
        <v>11905525197.328476</v>
      </c>
      <c r="D100" s="21">
        <v>12824094989.863884</v>
      </c>
      <c r="E100" s="21">
        <v>13678551837.63028</v>
      </c>
      <c r="F100" s="21">
        <v>12037473160.809132</v>
      </c>
      <c r="G100" s="21">
        <v>13190512703.135729</v>
      </c>
      <c r="H100" s="21">
        <v>14396816914.498142</v>
      </c>
      <c r="I100" s="21">
        <v>14746420946.173731</v>
      </c>
      <c r="J100" s="21">
        <v>14262303586.054024</v>
      </c>
      <c r="K100" s="21">
        <v>13927110141.570028</v>
      </c>
      <c r="L100" s="22">
        <v>14005654598.959759</v>
      </c>
      <c r="M100" s="23">
        <f t="shared" si="3"/>
        <v>13497446407.60232</v>
      </c>
      <c r="N100" s="48">
        <v>78000000</v>
      </c>
      <c r="O100" s="49" t="s">
        <v>450</v>
      </c>
      <c r="P100" s="49" t="s">
        <v>450</v>
      </c>
      <c r="Q100" s="49" t="s">
        <v>450</v>
      </c>
      <c r="R100" s="49">
        <v>132000000</v>
      </c>
      <c r="S100" s="49" t="s">
        <v>450</v>
      </c>
      <c r="T100" s="49" t="s">
        <v>450</v>
      </c>
      <c r="U100" s="49" t="s">
        <v>450</v>
      </c>
      <c r="V100" s="49" t="s">
        <v>450</v>
      </c>
      <c r="W100" s="50">
        <v>150000000</v>
      </c>
      <c r="X100" s="44">
        <f t="shared" si="4"/>
        <v>120000000</v>
      </c>
    </row>
    <row r="101" spans="1:24" ht="20.100000000000001" customHeight="1" x14ac:dyDescent="0.25">
      <c r="A101" s="36" t="s">
        <v>170</v>
      </c>
      <c r="B101" s="11" t="s">
        <v>19</v>
      </c>
      <c r="C101" s="20">
        <v>4356750212598.0122</v>
      </c>
      <c r="D101" s="21">
        <v>4356347794333.0771</v>
      </c>
      <c r="E101" s="21">
        <v>4849184641953.5703</v>
      </c>
      <c r="F101" s="21">
        <v>5035141567658.8994</v>
      </c>
      <c r="G101" s="21">
        <v>5498717815809.7695</v>
      </c>
      <c r="H101" s="21">
        <v>5908989186412.2197</v>
      </c>
      <c r="I101" s="21">
        <v>5957250118648.7529</v>
      </c>
      <c r="J101" s="21">
        <v>4908862837290.4727</v>
      </c>
      <c r="K101" s="21">
        <v>4596156556721.9004</v>
      </c>
      <c r="L101" s="22">
        <v>4123257609614.7368</v>
      </c>
      <c r="M101" s="23">
        <f t="shared" si="3"/>
        <v>4959065834104.1396</v>
      </c>
      <c r="N101" s="48" t="s">
        <v>450</v>
      </c>
      <c r="O101" s="49" t="s">
        <v>450</v>
      </c>
      <c r="P101" s="49" t="s">
        <v>450</v>
      </c>
      <c r="Q101" s="49" t="s">
        <v>450</v>
      </c>
      <c r="R101" s="49" t="s">
        <v>450</v>
      </c>
      <c r="S101" s="49" t="s">
        <v>450</v>
      </c>
      <c r="T101" s="49" t="s">
        <v>450</v>
      </c>
      <c r="U101" s="49" t="s">
        <v>450</v>
      </c>
      <c r="V101" s="49" t="s">
        <v>450</v>
      </c>
      <c r="W101" s="50" t="s">
        <v>450</v>
      </c>
      <c r="X101" s="44" t="str">
        <f t="shared" si="4"/>
        <v/>
      </c>
    </row>
    <row r="102" spans="1:24" ht="20.100000000000001" customHeight="1" x14ac:dyDescent="0.25">
      <c r="A102" s="36" t="s">
        <v>389</v>
      </c>
      <c r="B102" s="11" t="s">
        <v>302</v>
      </c>
      <c r="C102" s="20">
        <v>15056936953.455572</v>
      </c>
      <c r="D102" s="21">
        <v>17110609732.016926</v>
      </c>
      <c r="E102" s="21">
        <v>21971835282.513737</v>
      </c>
      <c r="F102" s="21">
        <v>23818322957.746483</v>
      </c>
      <c r="G102" s="21">
        <v>26425379436.61972</v>
      </c>
      <c r="H102" s="21">
        <v>28840263380.281693</v>
      </c>
      <c r="I102" s="21">
        <v>30937277605.633804</v>
      </c>
      <c r="J102" s="21">
        <v>33593843661.971832</v>
      </c>
      <c r="K102" s="21">
        <v>35826925774.647896</v>
      </c>
      <c r="L102" s="22">
        <v>37517410299.273949</v>
      </c>
      <c r="M102" s="23">
        <f t="shared" si="3"/>
        <v>27109880508.416161</v>
      </c>
      <c r="N102" s="48" t="s">
        <v>450</v>
      </c>
      <c r="O102" s="49">
        <v>420000000</v>
      </c>
      <c r="P102" s="49">
        <v>104000000</v>
      </c>
      <c r="Q102" s="49">
        <v>465000000</v>
      </c>
      <c r="R102" s="49" t="s">
        <v>450</v>
      </c>
      <c r="S102" s="49" t="s">
        <v>450</v>
      </c>
      <c r="T102" s="49">
        <v>350000000</v>
      </c>
      <c r="U102" s="49">
        <v>1100000000</v>
      </c>
      <c r="V102" s="49">
        <v>161000000</v>
      </c>
      <c r="W102" s="50">
        <v>428000000</v>
      </c>
      <c r="X102" s="44">
        <f t="shared" si="4"/>
        <v>432571428.5714286</v>
      </c>
    </row>
    <row r="103" spans="1:24" ht="20.100000000000001" customHeight="1" x14ac:dyDescent="0.25">
      <c r="A103" s="36" t="s">
        <v>401</v>
      </c>
      <c r="B103" s="11" t="s">
        <v>1</v>
      </c>
      <c r="C103" s="20">
        <v>81003884545.409851</v>
      </c>
      <c r="D103" s="21">
        <v>104849886825.58414</v>
      </c>
      <c r="E103" s="21">
        <v>133441612246.79797</v>
      </c>
      <c r="F103" s="21">
        <v>115308661142.92726</v>
      </c>
      <c r="G103" s="21">
        <v>148047348240.64334</v>
      </c>
      <c r="H103" s="21">
        <v>200379345222.50595</v>
      </c>
      <c r="I103" s="21">
        <v>215902443457.12128</v>
      </c>
      <c r="J103" s="21">
        <v>243775211464.99161</v>
      </c>
      <c r="K103" s="21">
        <v>227437054841.26776</v>
      </c>
      <c r="L103" s="22">
        <v>184360630555.50418</v>
      </c>
      <c r="M103" s="23">
        <f t="shared" si="3"/>
        <v>165450607854.27533</v>
      </c>
      <c r="N103" s="48">
        <v>0</v>
      </c>
      <c r="O103" s="49">
        <v>0</v>
      </c>
      <c r="P103" s="49">
        <v>0</v>
      </c>
      <c r="Q103" s="49">
        <v>23000000</v>
      </c>
      <c r="R103" s="49">
        <v>14500000</v>
      </c>
      <c r="S103" s="49">
        <v>28200000</v>
      </c>
      <c r="T103" s="49" t="s">
        <v>450</v>
      </c>
      <c r="U103" s="49" t="s">
        <v>450</v>
      </c>
      <c r="V103" s="49" t="s">
        <v>450</v>
      </c>
      <c r="W103" s="50" t="s">
        <v>450</v>
      </c>
      <c r="X103" s="44">
        <f t="shared" si="4"/>
        <v>10950000</v>
      </c>
    </row>
    <row r="104" spans="1:24" ht="20.100000000000001" customHeight="1" x14ac:dyDescent="0.25">
      <c r="A104" s="36" t="s">
        <v>230</v>
      </c>
      <c r="B104" s="11" t="s">
        <v>100</v>
      </c>
      <c r="C104" s="20">
        <v>25825524820.806427</v>
      </c>
      <c r="D104" s="21">
        <v>31958195182.240604</v>
      </c>
      <c r="E104" s="21">
        <v>35895153327.849686</v>
      </c>
      <c r="F104" s="21">
        <v>37021512048.815796</v>
      </c>
      <c r="G104" s="21">
        <v>39999659233.755547</v>
      </c>
      <c r="H104" s="21">
        <v>41953433591.410057</v>
      </c>
      <c r="I104" s="21">
        <v>50410164013.55265</v>
      </c>
      <c r="J104" s="21">
        <v>55100780396.387024</v>
      </c>
      <c r="K104" s="21">
        <v>61395415492.332993</v>
      </c>
      <c r="L104" s="22">
        <v>63398041540.367004</v>
      </c>
      <c r="M104" s="23">
        <f t="shared" si="3"/>
        <v>44295787964.751778</v>
      </c>
      <c r="N104" s="48">
        <v>133000000</v>
      </c>
      <c r="O104" s="49" t="s">
        <v>450</v>
      </c>
      <c r="P104" s="49">
        <v>205000000</v>
      </c>
      <c r="Q104" s="49">
        <v>127000000</v>
      </c>
      <c r="R104" s="49" t="s">
        <v>450</v>
      </c>
      <c r="S104" s="49">
        <v>170000000</v>
      </c>
      <c r="T104" s="49">
        <v>252000000</v>
      </c>
      <c r="U104" s="49">
        <v>200000000</v>
      </c>
      <c r="V104" s="49">
        <v>731000000</v>
      </c>
      <c r="W104" s="50" t="s">
        <v>450</v>
      </c>
      <c r="X104" s="44">
        <f t="shared" si="4"/>
        <v>259714285.7142857</v>
      </c>
    </row>
    <row r="105" spans="1:24" ht="20.100000000000001" customHeight="1" x14ac:dyDescent="0.25">
      <c r="A105" s="36" t="s">
        <v>18</v>
      </c>
      <c r="B105" s="11" t="s">
        <v>41</v>
      </c>
      <c r="C105" s="20">
        <v>104668674.69879517</v>
      </c>
      <c r="D105" s="21">
        <v>123002259.22516944</v>
      </c>
      <c r="E105" s="21">
        <v>135044455.6282503</v>
      </c>
      <c r="F105" s="21">
        <v>127125253.47059742</v>
      </c>
      <c r="G105" s="21">
        <v>150431113.55714548</v>
      </c>
      <c r="H105" s="21">
        <v>172253739.04074261</v>
      </c>
      <c r="I105" s="21">
        <v>174984468.83412716</v>
      </c>
      <c r="J105" s="21">
        <v>168951535.04537556</v>
      </c>
      <c r="K105" s="21">
        <v>166756805.48043987</v>
      </c>
      <c r="L105" s="22">
        <v>145237022.01186988</v>
      </c>
      <c r="M105" s="23">
        <f t="shared" si="3"/>
        <v>146845532.69925129</v>
      </c>
      <c r="N105" s="48" t="s">
        <v>450</v>
      </c>
      <c r="O105" s="49" t="s">
        <v>450</v>
      </c>
      <c r="P105" s="49" t="s">
        <v>450</v>
      </c>
      <c r="Q105" s="49" t="s">
        <v>450</v>
      </c>
      <c r="R105" s="49" t="s">
        <v>450</v>
      </c>
      <c r="S105" s="49" t="s">
        <v>450</v>
      </c>
      <c r="T105" s="49" t="s">
        <v>450</v>
      </c>
      <c r="U105" s="49" t="s">
        <v>450</v>
      </c>
      <c r="V105" s="49" t="s">
        <v>450</v>
      </c>
      <c r="W105" s="50" t="s">
        <v>450</v>
      </c>
      <c r="X105" s="44" t="str">
        <f t="shared" si="4"/>
        <v/>
      </c>
    </row>
    <row r="106" spans="1:24" ht="20.100000000000001" customHeight="1" x14ac:dyDescent="0.25">
      <c r="A106" s="36" t="s">
        <v>124</v>
      </c>
      <c r="B106" s="11" t="s">
        <v>279</v>
      </c>
      <c r="C106" s="20">
        <v>1011797457138.5032</v>
      </c>
      <c r="D106" s="21">
        <v>1122679154632.4143</v>
      </c>
      <c r="E106" s="21">
        <v>1002219052967.5375</v>
      </c>
      <c r="F106" s="21">
        <v>901934953364.71057</v>
      </c>
      <c r="G106" s="21">
        <v>1094499338702.7156</v>
      </c>
      <c r="H106" s="21">
        <v>1202463682633.8474</v>
      </c>
      <c r="I106" s="21">
        <v>1222807195712.4854</v>
      </c>
      <c r="J106" s="21">
        <v>1305604981271.9133</v>
      </c>
      <c r="K106" s="21">
        <v>1411333926201.2412</v>
      </c>
      <c r="L106" s="22">
        <v>1377873107856.3328</v>
      </c>
      <c r="M106" s="23">
        <f t="shared" si="3"/>
        <v>1165321285048.1699</v>
      </c>
      <c r="N106" s="48" t="s">
        <v>450</v>
      </c>
      <c r="O106" s="49" t="s">
        <v>450</v>
      </c>
      <c r="P106" s="49" t="s">
        <v>450</v>
      </c>
      <c r="Q106" s="49" t="s">
        <v>450</v>
      </c>
      <c r="R106" s="49" t="s">
        <v>450</v>
      </c>
      <c r="S106" s="49" t="s">
        <v>450</v>
      </c>
      <c r="T106" s="49" t="s">
        <v>450</v>
      </c>
      <c r="U106" s="49" t="s">
        <v>450</v>
      </c>
      <c r="V106" s="49" t="s">
        <v>450</v>
      </c>
      <c r="W106" s="50" t="s">
        <v>450</v>
      </c>
      <c r="X106" s="44" t="str">
        <f t="shared" si="4"/>
        <v/>
      </c>
    </row>
    <row r="107" spans="1:24" ht="20.100000000000001" customHeight="1" x14ac:dyDescent="0.25">
      <c r="A107" s="36" t="s">
        <v>10</v>
      </c>
      <c r="B107" s="11" t="s">
        <v>212</v>
      </c>
      <c r="C107" s="20">
        <v>4078158323.9242253</v>
      </c>
      <c r="D107" s="21">
        <v>4833561456.3372574</v>
      </c>
      <c r="E107" s="21">
        <v>5687488208.5835648</v>
      </c>
      <c r="F107" s="21">
        <v>5653792720.2000551</v>
      </c>
      <c r="G107" s="21">
        <v>5829933774.8344383</v>
      </c>
      <c r="H107" s="21">
        <v>6692521545.7325544</v>
      </c>
      <c r="I107" s="21">
        <v>6500321212.899909</v>
      </c>
      <c r="J107" s="21">
        <v>7073021773.7652683</v>
      </c>
      <c r="K107" s="21">
        <v>7384901154.3054266</v>
      </c>
      <c r="L107" s="22">
        <v>6385937673.2837973</v>
      </c>
      <c r="M107" s="23">
        <f t="shared" si="3"/>
        <v>6011963784.3866491</v>
      </c>
      <c r="N107" s="48" t="s">
        <v>450</v>
      </c>
      <c r="O107" s="49" t="s">
        <v>450</v>
      </c>
      <c r="P107" s="49" t="s">
        <v>450</v>
      </c>
      <c r="Q107" s="49" t="s">
        <v>450</v>
      </c>
      <c r="R107" s="49" t="s">
        <v>450</v>
      </c>
      <c r="S107" s="49" t="s">
        <v>450</v>
      </c>
      <c r="T107" s="49">
        <v>424000000</v>
      </c>
      <c r="U107" s="49" t="s">
        <v>450</v>
      </c>
      <c r="V107" s="49" t="s">
        <v>450</v>
      </c>
      <c r="W107" s="50" t="s">
        <v>450</v>
      </c>
      <c r="X107" s="44">
        <f t="shared" si="4"/>
        <v>424000000</v>
      </c>
    </row>
    <row r="108" spans="1:24" ht="20.100000000000001" customHeight="1" x14ac:dyDescent="0.25">
      <c r="A108" s="36" t="s">
        <v>96</v>
      </c>
      <c r="B108" s="11" t="s">
        <v>186</v>
      </c>
      <c r="C108" s="20">
        <v>101550654720.88214</v>
      </c>
      <c r="D108" s="21">
        <v>114641097818.43771</v>
      </c>
      <c r="E108" s="21">
        <v>147395833333.33334</v>
      </c>
      <c r="F108" s="21">
        <v>105899930507.29674</v>
      </c>
      <c r="G108" s="21">
        <v>115419050942.07953</v>
      </c>
      <c r="H108" s="21">
        <v>154027536231.88403</v>
      </c>
      <c r="I108" s="21">
        <v>174070025008.93173</v>
      </c>
      <c r="J108" s="21">
        <v>174161495063.46967</v>
      </c>
      <c r="K108" s="21">
        <v>163612438510.18973</v>
      </c>
      <c r="L108" s="22">
        <v>112811565304.08774</v>
      </c>
      <c r="M108" s="23">
        <f t="shared" si="3"/>
        <v>136358962744.05923</v>
      </c>
      <c r="N108" s="48" t="s">
        <v>450</v>
      </c>
      <c r="O108" s="49" t="s">
        <v>450</v>
      </c>
      <c r="P108" s="49" t="s">
        <v>450</v>
      </c>
      <c r="Q108" s="49" t="s">
        <v>450</v>
      </c>
      <c r="R108" s="49" t="s">
        <v>450</v>
      </c>
      <c r="S108" s="49" t="s">
        <v>450</v>
      </c>
      <c r="T108" s="49" t="s">
        <v>450</v>
      </c>
      <c r="U108" s="49" t="s">
        <v>450</v>
      </c>
      <c r="V108" s="49" t="s">
        <v>450</v>
      </c>
      <c r="W108" s="50" t="s">
        <v>450</v>
      </c>
      <c r="X108" s="44" t="str">
        <f t="shared" si="4"/>
        <v/>
      </c>
    </row>
    <row r="109" spans="1:24" ht="20.100000000000001" customHeight="1" x14ac:dyDescent="0.25">
      <c r="A109" s="36" t="s">
        <v>328</v>
      </c>
      <c r="B109" s="11" t="s">
        <v>228</v>
      </c>
      <c r="C109" s="20">
        <v>2834168889.4201913</v>
      </c>
      <c r="D109" s="21">
        <v>3802566170.8154349</v>
      </c>
      <c r="E109" s="21">
        <v>5139957784.91084</v>
      </c>
      <c r="F109" s="21">
        <v>4690062255.1224699</v>
      </c>
      <c r="G109" s="21">
        <v>4794357795.0713921</v>
      </c>
      <c r="H109" s="21">
        <v>6197766118.5985575</v>
      </c>
      <c r="I109" s="21">
        <v>6605139933.4106312</v>
      </c>
      <c r="J109" s="21">
        <v>7335027591.9162807</v>
      </c>
      <c r="K109" s="21">
        <v>7468096566.7115841</v>
      </c>
      <c r="L109" s="22">
        <v>6571853849.0058479</v>
      </c>
      <c r="M109" s="23">
        <f t="shared" si="3"/>
        <v>5543899695.4983234</v>
      </c>
      <c r="N109" s="48" t="s">
        <v>450</v>
      </c>
      <c r="O109" s="49" t="s">
        <v>450</v>
      </c>
      <c r="P109" s="49" t="s">
        <v>450</v>
      </c>
      <c r="Q109" s="49" t="s">
        <v>450</v>
      </c>
      <c r="R109" s="49" t="s">
        <v>450</v>
      </c>
      <c r="S109" s="49" t="s">
        <v>450</v>
      </c>
      <c r="T109" s="49" t="s">
        <v>450</v>
      </c>
      <c r="U109" s="49" t="s">
        <v>450</v>
      </c>
      <c r="V109" s="49">
        <v>40000000</v>
      </c>
      <c r="W109" s="50" t="s">
        <v>450</v>
      </c>
      <c r="X109" s="44">
        <f t="shared" si="4"/>
        <v>40000000</v>
      </c>
    </row>
    <row r="110" spans="1:24" ht="20.100000000000001" customHeight="1" x14ac:dyDescent="0.25">
      <c r="A110" s="36" t="s">
        <v>11</v>
      </c>
      <c r="B110" s="11" t="s">
        <v>218</v>
      </c>
      <c r="C110" s="20">
        <v>3452882514.001658</v>
      </c>
      <c r="D110" s="21">
        <v>4222962987.5385919</v>
      </c>
      <c r="E110" s="21">
        <v>5443915120.5079479</v>
      </c>
      <c r="F110" s="21">
        <v>5832915387.0890837</v>
      </c>
      <c r="G110" s="21">
        <v>7181441139.8980589</v>
      </c>
      <c r="H110" s="21">
        <v>8283218733.6076775</v>
      </c>
      <c r="I110" s="21">
        <v>9359185244.2459698</v>
      </c>
      <c r="J110" s="21">
        <v>11192471435.442448</v>
      </c>
      <c r="K110" s="21">
        <v>11715619755.858408</v>
      </c>
      <c r="L110" s="22">
        <v>12327488340.734131</v>
      </c>
      <c r="M110" s="23">
        <f t="shared" si="3"/>
        <v>7901210065.8923979</v>
      </c>
      <c r="N110" s="48">
        <v>1070000000</v>
      </c>
      <c r="O110" s="49" t="s">
        <v>450</v>
      </c>
      <c r="P110" s="49">
        <v>205000000</v>
      </c>
      <c r="Q110" s="49" t="s">
        <v>450</v>
      </c>
      <c r="R110" s="49">
        <v>3860000000</v>
      </c>
      <c r="S110" s="49">
        <v>452000000</v>
      </c>
      <c r="T110" s="49">
        <v>501000000</v>
      </c>
      <c r="U110" s="49" t="s">
        <v>450</v>
      </c>
      <c r="V110" s="49">
        <v>2020000000</v>
      </c>
      <c r="W110" s="50" t="s">
        <v>450</v>
      </c>
      <c r="X110" s="44">
        <f t="shared" si="4"/>
        <v>1351333333.3333333</v>
      </c>
    </row>
    <row r="111" spans="1:24" ht="20.100000000000001" customHeight="1" x14ac:dyDescent="0.25">
      <c r="A111" s="36" t="s">
        <v>111</v>
      </c>
      <c r="B111" s="11" t="s">
        <v>102</v>
      </c>
      <c r="C111" s="20">
        <v>21410922999.749184</v>
      </c>
      <c r="D111" s="21">
        <v>30847189167.008617</v>
      </c>
      <c r="E111" s="21">
        <v>35542093261.219116</v>
      </c>
      <c r="F111" s="21">
        <v>26144610786.76675</v>
      </c>
      <c r="G111" s="21">
        <v>23743309485.956543</v>
      </c>
      <c r="H111" s="21">
        <v>28385281828.379139</v>
      </c>
      <c r="I111" s="21">
        <v>28023276371.579082</v>
      </c>
      <c r="J111" s="21">
        <v>30221574614.976097</v>
      </c>
      <c r="K111" s="21">
        <v>31286809075.228863</v>
      </c>
      <c r="L111" s="22">
        <v>27035266718.420761</v>
      </c>
      <c r="M111" s="23">
        <f t="shared" si="3"/>
        <v>28264033430.928413</v>
      </c>
      <c r="N111" s="48" t="s">
        <v>450</v>
      </c>
      <c r="O111" s="49" t="s">
        <v>450</v>
      </c>
      <c r="P111" s="49" t="s">
        <v>450</v>
      </c>
      <c r="Q111" s="49" t="s">
        <v>450</v>
      </c>
      <c r="R111" s="49" t="s">
        <v>450</v>
      </c>
      <c r="S111" s="49" t="s">
        <v>450</v>
      </c>
      <c r="T111" s="49" t="s">
        <v>450</v>
      </c>
      <c r="U111" s="49" t="s">
        <v>450</v>
      </c>
      <c r="V111" s="49" t="s">
        <v>450</v>
      </c>
      <c r="W111" s="50" t="s">
        <v>450</v>
      </c>
      <c r="X111" s="44" t="str">
        <f t="shared" si="4"/>
        <v/>
      </c>
    </row>
    <row r="112" spans="1:24" ht="20.100000000000001" customHeight="1" x14ac:dyDescent="0.25">
      <c r="A112" s="36" t="s">
        <v>23</v>
      </c>
      <c r="B112" s="11" t="s">
        <v>416</v>
      </c>
      <c r="C112" s="20">
        <v>21796351575.456055</v>
      </c>
      <c r="D112" s="21">
        <v>24577114427.860695</v>
      </c>
      <c r="E112" s="21">
        <v>28829850746.268658</v>
      </c>
      <c r="F112" s="21">
        <v>35139635157.545609</v>
      </c>
      <c r="G112" s="21">
        <v>38009950248.75621</v>
      </c>
      <c r="H112" s="21">
        <v>40078938640.132668</v>
      </c>
      <c r="I112" s="21">
        <v>43205095854.063011</v>
      </c>
      <c r="J112" s="21">
        <v>44352418120.437737</v>
      </c>
      <c r="K112" s="21">
        <v>45730945273.631836</v>
      </c>
      <c r="L112" s="22">
        <v>47102873631.84079</v>
      </c>
      <c r="M112" s="23">
        <f t="shared" si="3"/>
        <v>36882317367.599327</v>
      </c>
      <c r="N112" s="48" t="s">
        <v>450</v>
      </c>
      <c r="O112" s="49" t="s">
        <v>450</v>
      </c>
      <c r="P112" s="49" t="s">
        <v>450</v>
      </c>
      <c r="Q112" s="49" t="s">
        <v>450</v>
      </c>
      <c r="R112" s="49" t="s">
        <v>450</v>
      </c>
      <c r="S112" s="49" t="s">
        <v>450</v>
      </c>
      <c r="T112" s="49" t="s">
        <v>450</v>
      </c>
      <c r="U112" s="49" t="s">
        <v>450</v>
      </c>
      <c r="V112" s="49" t="s">
        <v>450</v>
      </c>
      <c r="W112" s="50" t="s">
        <v>450</v>
      </c>
      <c r="X112" s="44" t="str">
        <f t="shared" si="4"/>
        <v/>
      </c>
    </row>
    <row r="113" spans="1:24" ht="20.100000000000001" customHeight="1" x14ac:dyDescent="0.25">
      <c r="A113" s="36" t="s">
        <v>361</v>
      </c>
      <c r="B113" s="11" t="s">
        <v>339</v>
      </c>
      <c r="C113" s="20">
        <v>1428852972.0150633</v>
      </c>
      <c r="D113" s="21">
        <v>1597476793.3687229</v>
      </c>
      <c r="E113" s="21">
        <v>1630672202.5855806</v>
      </c>
      <c r="F113" s="21">
        <v>1711412960.1000745</v>
      </c>
      <c r="G113" s="21">
        <v>2187482926.2962356</v>
      </c>
      <c r="H113" s="21">
        <v>2523309140.4883556</v>
      </c>
      <c r="I113" s="21">
        <v>2384043848.9646769</v>
      </c>
      <c r="J113" s="21">
        <v>2218102350.05334</v>
      </c>
      <c r="K113" s="21">
        <v>2181300505.8649001</v>
      </c>
      <c r="L113" s="22" t="s">
        <v>450</v>
      </c>
      <c r="M113" s="23">
        <f t="shared" si="3"/>
        <v>1984739299.9707723</v>
      </c>
      <c r="N113" s="48" t="s">
        <v>450</v>
      </c>
      <c r="O113" s="49" t="s">
        <v>450</v>
      </c>
      <c r="P113" s="49" t="s">
        <v>450</v>
      </c>
      <c r="Q113" s="49" t="s">
        <v>450</v>
      </c>
      <c r="R113" s="49" t="s">
        <v>450</v>
      </c>
      <c r="S113" s="49" t="s">
        <v>450</v>
      </c>
      <c r="T113" s="49" t="s">
        <v>450</v>
      </c>
      <c r="U113" s="49" t="s">
        <v>450</v>
      </c>
      <c r="V113" s="49" t="s">
        <v>450</v>
      </c>
      <c r="W113" s="50" t="s">
        <v>450</v>
      </c>
      <c r="X113" s="44" t="str">
        <f t="shared" si="4"/>
        <v/>
      </c>
    </row>
    <row r="114" spans="1:24" ht="20.100000000000001" customHeight="1" x14ac:dyDescent="0.25">
      <c r="A114" s="36" t="s">
        <v>216</v>
      </c>
      <c r="B114" s="11" t="s">
        <v>156</v>
      </c>
      <c r="C114" s="20">
        <v>604028900</v>
      </c>
      <c r="D114" s="21">
        <v>739027199.99999988</v>
      </c>
      <c r="E114" s="21">
        <v>850040499.99999988</v>
      </c>
      <c r="F114" s="21">
        <v>1155147400</v>
      </c>
      <c r="G114" s="21">
        <v>1292697100</v>
      </c>
      <c r="H114" s="21">
        <v>1545400000.0000002</v>
      </c>
      <c r="I114" s="21">
        <v>1735500000</v>
      </c>
      <c r="J114" s="21">
        <v>1946500000</v>
      </c>
      <c r="K114" s="21">
        <v>2013000000</v>
      </c>
      <c r="L114" s="22">
        <v>2053000000</v>
      </c>
      <c r="M114" s="23">
        <f t="shared" si="3"/>
        <v>1393434110</v>
      </c>
      <c r="N114" s="48" t="s">
        <v>450</v>
      </c>
      <c r="O114" s="49" t="s">
        <v>450</v>
      </c>
      <c r="P114" s="49" t="s">
        <v>450</v>
      </c>
      <c r="Q114" s="49">
        <v>340000000</v>
      </c>
      <c r="R114" s="49">
        <v>0</v>
      </c>
      <c r="S114" s="49" t="s">
        <v>450</v>
      </c>
      <c r="T114" s="49" t="s">
        <v>450</v>
      </c>
      <c r="U114" s="49" t="s">
        <v>450</v>
      </c>
      <c r="V114" s="49" t="s">
        <v>450</v>
      </c>
      <c r="W114" s="50" t="s">
        <v>450</v>
      </c>
      <c r="X114" s="44">
        <f t="shared" si="4"/>
        <v>170000000</v>
      </c>
    </row>
    <row r="115" spans="1:24" ht="20.100000000000001" customHeight="1" x14ac:dyDescent="0.25">
      <c r="A115" s="36" t="s">
        <v>367</v>
      </c>
      <c r="B115" s="11" t="s">
        <v>189</v>
      </c>
      <c r="C115" s="20">
        <v>54961936662.606575</v>
      </c>
      <c r="D115" s="21">
        <v>67516236337.715828</v>
      </c>
      <c r="E115" s="21">
        <v>87140405361.229156</v>
      </c>
      <c r="F115" s="21">
        <v>63028320702.034302</v>
      </c>
      <c r="G115" s="21">
        <v>74773444900.536789</v>
      </c>
      <c r="H115" s="21">
        <v>34699395523.607254</v>
      </c>
      <c r="I115" s="21">
        <v>81905365776.333511</v>
      </c>
      <c r="J115" s="21">
        <v>65504442871.746475</v>
      </c>
      <c r="K115" s="21">
        <v>41142722414.335106</v>
      </c>
      <c r="L115" s="22">
        <v>29152707344.714249</v>
      </c>
      <c r="M115" s="23">
        <f t="shared" si="3"/>
        <v>59982497789.485924</v>
      </c>
      <c r="N115" s="48" t="s">
        <v>450</v>
      </c>
      <c r="O115" s="49" t="s">
        <v>450</v>
      </c>
      <c r="P115" s="49" t="s">
        <v>450</v>
      </c>
      <c r="Q115" s="49" t="s">
        <v>450</v>
      </c>
      <c r="R115" s="49" t="s">
        <v>450</v>
      </c>
      <c r="S115" s="49" t="s">
        <v>450</v>
      </c>
      <c r="T115" s="49" t="s">
        <v>450</v>
      </c>
      <c r="U115" s="49" t="s">
        <v>450</v>
      </c>
      <c r="V115" s="49" t="s">
        <v>450</v>
      </c>
      <c r="W115" s="50" t="s">
        <v>450</v>
      </c>
      <c r="X115" s="44" t="str">
        <f t="shared" si="4"/>
        <v/>
      </c>
    </row>
    <row r="116" spans="1:24" ht="20.100000000000001" customHeight="1" x14ac:dyDescent="0.25">
      <c r="A116" s="36" t="s">
        <v>62</v>
      </c>
      <c r="B116" s="11" t="s">
        <v>22</v>
      </c>
      <c r="C116" s="20">
        <v>4000101033.3563762</v>
      </c>
      <c r="D116" s="21">
        <v>4601430548.885251</v>
      </c>
      <c r="E116" s="21">
        <v>5081479840.0871572</v>
      </c>
      <c r="F116" s="21">
        <v>4504376589.9239044</v>
      </c>
      <c r="G116" s="21">
        <v>5082338964.8730526</v>
      </c>
      <c r="H116" s="21">
        <v>5739705822.4816866</v>
      </c>
      <c r="I116" s="21">
        <v>5487773452.4401731</v>
      </c>
      <c r="J116" s="21" t="s">
        <v>450</v>
      </c>
      <c r="K116" s="21" t="s">
        <v>450</v>
      </c>
      <c r="L116" s="22" t="s">
        <v>450</v>
      </c>
      <c r="M116" s="23">
        <f t="shared" si="3"/>
        <v>4928172321.7210855</v>
      </c>
      <c r="N116" s="48" t="s">
        <v>450</v>
      </c>
      <c r="O116" s="49" t="s">
        <v>450</v>
      </c>
      <c r="P116" s="49" t="s">
        <v>450</v>
      </c>
      <c r="Q116" s="49" t="s">
        <v>450</v>
      </c>
      <c r="R116" s="49" t="s">
        <v>450</v>
      </c>
      <c r="S116" s="49" t="s">
        <v>450</v>
      </c>
      <c r="T116" s="49" t="s">
        <v>450</v>
      </c>
      <c r="U116" s="49" t="s">
        <v>450</v>
      </c>
      <c r="V116" s="49" t="s">
        <v>450</v>
      </c>
      <c r="W116" s="50" t="s">
        <v>450</v>
      </c>
      <c r="X116" s="44" t="str">
        <f t="shared" si="4"/>
        <v/>
      </c>
    </row>
    <row r="117" spans="1:24" ht="20.100000000000001" customHeight="1" x14ac:dyDescent="0.25">
      <c r="A117" s="36" t="s">
        <v>341</v>
      </c>
      <c r="B117" s="11" t="s">
        <v>393</v>
      </c>
      <c r="C117" s="20">
        <v>30216060233.404442</v>
      </c>
      <c r="D117" s="21">
        <v>39738180076.628349</v>
      </c>
      <c r="E117" s="21">
        <v>47850551148.836525</v>
      </c>
      <c r="F117" s="21">
        <v>37440673477.898254</v>
      </c>
      <c r="G117" s="21">
        <v>37132564255.4319</v>
      </c>
      <c r="H117" s="21">
        <v>43505562065.126633</v>
      </c>
      <c r="I117" s="21">
        <v>42852204396.451981</v>
      </c>
      <c r="J117" s="21">
        <v>46418255974.508766</v>
      </c>
      <c r="K117" s="21">
        <v>48353937110.256065</v>
      </c>
      <c r="L117" s="22">
        <v>41243983586.558723</v>
      </c>
      <c r="M117" s="23">
        <f t="shared" si="3"/>
        <v>41475197232.510162</v>
      </c>
      <c r="N117" s="48">
        <v>96000000</v>
      </c>
      <c r="O117" s="49">
        <v>103000000</v>
      </c>
      <c r="P117" s="49">
        <v>163000000</v>
      </c>
      <c r="Q117" s="49">
        <v>56000000</v>
      </c>
      <c r="R117" s="49">
        <v>46500000</v>
      </c>
      <c r="S117" s="49">
        <v>0</v>
      </c>
      <c r="T117" s="49" t="s">
        <v>450</v>
      </c>
      <c r="U117" s="49" t="s">
        <v>450</v>
      </c>
      <c r="V117" s="49" t="s">
        <v>450</v>
      </c>
      <c r="W117" s="50">
        <v>130000000</v>
      </c>
      <c r="X117" s="44">
        <f t="shared" si="4"/>
        <v>84928571.428571433</v>
      </c>
    </row>
    <row r="118" spans="1:24" ht="20.100000000000001" customHeight="1" x14ac:dyDescent="0.25">
      <c r="A118" s="36" t="s">
        <v>180</v>
      </c>
      <c r="B118" s="11" t="s">
        <v>338</v>
      </c>
      <c r="C118" s="20">
        <v>41913561661.021202</v>
      </c>
      <c r="D118" s="21">
        <v>50323159047.358337</v>
      </c>
      <c r="E118" s="21">
        <v>55144865973.341148</v>
      </c>
      <c r="F118" s="21">
        <v>50386496248.958046</v>
      </c>
      <c r="G118" s="21">
        <v>52351655629.139076</v>
      </c>
      <c r="H118" s="21">
        <v>58697386711.148178</v>
      </c>
      <c r="I118" s="21">
        <v>55986712367.799324</v>
      </c>
      <c r="J118" s="21">
        <v>61794506555.505119</v>
      </c>
      <c r="K118" s="21">
        <v>64873963098.486794</v>
      </c>
      <c r="L118" s="22">
        <v>57793612066.097374</v>
      </c>
      <c r="M118" s="23">
        <f t="shared" si="3"/>
        <v>54926591935.88546</v>
      </c>
      <c r="N118" s="48" t="s">
        <v>450</v>
      </c>
      <c r="O118" s="49" t="s">
        <v>450</v>
      </c>
      <c r="P118" s="49" t="s">
        <v>450</v>
      </c>
      <c r="Q118" s="49" t="s">
        <v>450</v>
      </c>
      <c r="R118" s="49" t="s">
        <v>450</v>
      </c>
      <c r="S118" s="49" t="s">
        <v>450</v>
      </c>
      <c r="T118" s="49" t="s">
        <v>450</v>
      </c>
      <c r="U118" s="49" t="s">
        <v>450</v>
      </c>
      <c r="V118" s="49" t="s">
        <v>450</v>
      </c>
      <c r="W118" s="50" t="s">
        <v>450</v>
      </c>
      <c r="X118" s="44" t="str">
        <f t="shared" si="4"/>
        <v/>
      </c>
    </row>
    <row r="119" spans="1:24" ht="20.100000000000001" customHeight="1" x14ac:dyDescent="0.25">
      <c r="A119" s="36" t="s">
        <v>9</v>
      </c>
      <c r="B119" s="11" t="s">
        <v>274</v>
      </c>
      <c r="C119" s="20">
        <v>14789661809.183392</v>
      </c>
      <c r="D119" s="21">
        <v>18340472131.310749</v>
      </c>
      <c r="E119" s="21">
        <v>20917457388.311871</v>
      </c>
      <c r="F119" s="21">
        <v>21475520709.392181</v>
      </c>
      <c r="G119" s="21">
        <v>28123640998.725349</v>
      </c>
      <c r="H119" s="21">
        <v>36709847596.717468</v>
      </c>
      <c r="I119" s="21">
        <v>43028648668.944542</v>
      </c>
      <c r="J119" s="21">
        <v>51548871615.78611</v>
      </c>
      <c r="K119" s="21">
        <v>55522993326.739365</v>
      </c>
      <c r="L119" s="22">
        <v>46177532874.139008</v>
      </c>
      <c r="M119" s="23">
        <f t="shared" si="3"/>
        <v>33663464711.924999</v>
      </c>
      <c r="N119" s="48" t="s">
        <v>450</v>
      </c>
      <c r="O119" s="49" t="s">
        <v>450</v>
      </c>
      <c r="P119" s="49" t="s">
        <v>450</v>
      </c>
      <c r="Q119" s="49" t="s">
        <v>450</v>
      </c>
      <c r="R119" s="49" t="s">
        <v>450</v>
      </c>
      <c r="S119" s="49" t="s">
        <v>450</v>
      </c>
      <c r="T119" s="49" t="s">
        <v>450</v>
      </c>
      <c r="U119" s="49" t="s">
        <v>450</v>
      </c>
      <c r="V119" s="49" t="s">
        <v>450</v>
      </c>
      <c r="W119" s="50" t="s">
        <v>450</v>
      </c>
      <c r="X119" s="44" t="str">
        <f t="shared" si="4"/>
        <v/>
      </c>
    </row>
    <row r="120" spans="1:24" ht="20.100000000000001" customHeight="1" x14ac:dyDescent="0.25">
      <c r="A120" s="36" t="s">
        <v>86</v>
      </c>
      <c r="B120" s="11" t="s">
        <v>131</v>
      </c>
      <c r="C120" s="20">
        <v>6861222331.9631653</v>
      </c>
      <c r="D120" s="21">
        <v>8336478142.0887203</v>
      </c>
      <c r="E120" s="21">
        <v>9909548410.8274403</v>
      </c>
      <c r="F120" s="21">
        <v>9401731495.7166119</v>
      </c>
      <c r="G120" s="21">
        <v>9407168702.4313011</v>
      </c>
      <c r="H120" s="21">
        <v>10494632699.385948</v>
      </c>
      <c r="I120" s="21">
        <v>9745251126.0109043</v>
      </c>
      <c r="J120" s="21">
        <v>10817712138.945108</v>
      </c>
      <c r="K120" s="21">
        <v>11318966946.687023</v>
      </c>
      <c r="L120" s="22">
        <v>10086021260.994417</v>
      </c>
      <c r="M120" s="23">
        <f t="shared" si="3"/>
        <v>9637873325.505064</v>
      </c>
      <c r="N120" s="48">
        <v>391000000</v>
      </c>
      <c r="O120" s="49">
        <v>233000000</v>
      </c>
      <c r="P120" s="49" t="s">
        <v>450</v>
      </c>
      <c r="Q120" s="49">
        <v>31000000</v>
      </c>
      <c r="R120" s="49" t="s">
        <v>450</v>
      </c>
      <c r="S120" s="49" t="s">
        <v>450</v>
      </c>
      <c r="T120" s="49" t="s">
        <v>450</v>
      </c>
      <c r="U120" s="49" t="s">
        <v>450</v>
      </c>
      <c r="V120" s="49" t="s">
        <v>450</v>
      </c>
      <c r="W120" s="50" t="s">
        <v>450</v>
      </c>
      <c r="X120" s="44">
        <f t="shared" si="4"/>
        <v>218333333.33333334</v>
      </c>
    </row>
    <row r="121" spans="1:24" ht="20.100000000000001" customHeight="1" x14ac:dyDescent="0.25">
      <c r="A121" s="36" t="s">
        <v>411</v>
      </c>
      <c r="B121" s="11" t="s">
        <v>108</v>
      </c>
      <c r="C121" s="20">
        <v>5515884348.5490398</v>
      </c>
      <c r="D121" s="21">
        <v>7342923489.0961609</v>
      </c>
      <c r="E121" s="21">
        <v>9413002920.9700832</v>
      </c>
      <c r="F121" s="21">
        <v>8550363974.7924271</v>
      </c>
      <c r="G121" s="21">
        <v>8729936135.744875</v>
      </c>
      <c r="H121" s="21">
        <v>9892702357.566906</v>
      </c>
      <c r="I121" s="21">
        <v>9919780071.2876415</v>
      </c>
      <c r="J121" s="21">
        <v>10613473832.738943</v>
      </c>
      <c r="K121" s="21">
        <v>11011062173.025749</v>
      </c>
      <c r="L121" s="22">
        <v>9980522718.4801197</v>
      </c>
      <c r="M121" s="23">
        <f t="shared" si="3"/>
        <v>9096965202.225193</v>
      </c>
      <c r="N121" s="48" t="s">
        <v>450</v>
      </c>
      <c r="O121" s="49">
        <v>17800000</v>
      </c>
      <c r="P121" s="49" t="s">
        <v>450</v>
      </c>
      <c r="Q121" s="49" t="s">
        <v>450</v>
      </c>
      <c r="R121" s="49" t="s">
        <v>450</v>
      </c>
      <c r="S121" s="49" t="s">
        <v>450</v>
      </c>
      <c r="T121" s="49" t="s">
        <v>450</v>
      </c>
      <c r="U121" s="49" t="s">
        <v>450</v>
      </c>
      <c r="V121" s="49" t="s">
        <v>450</v>
      </c>
      <c r="W121" s="50" t="s">
        <v>450</v>
      </c>
      <c r="X121" s="44">
        <f t="shared" si="4"/>
        <v>17800000</v>
      </c>
    </row>
    <row r="122" spans="1:24" ht="20.100000000000001" customHeight="1" x14ac:dyDescent="0.25">
      <c r="A122" s="36" t="s">
        <v>375</v>
      </c>
      <c r="B122" s="11" t="s">
        <v>94</v>
      </c>
      <c r="C122" s="20">
        <v>3998020176.9339294</v>
      </c>
      <c r="D122" s="21">
        <v>4432937045.7989683</v>
      </c>
      <c r="E122" s="21">
        <v>5321012192.3361855</v>
      </c>
      <c r="F122" s="21">
        <v>6191127665.1963034</v>
      </c>
      <c r="G122" s="21">
        <v>6959655570.8909817</v>
      </c>
      <c r="H122" s="21">
        <v>8004000737.3071671</v>
      </c>
      <c r="I122" s="21">
        <v>6028487928.8335085</v>
      </c>
      <c r="J122" s="21">
        <v>5518880768.5795546</v>
      </c>
      <c r="K122" s="21">
        <v>6047813437.3180437</v>
      </c>
      <c r="L122" s="22">
        <v>6565382258.6015291</v>
      </c>
      <c r="M122" s="23">
        <f t="shared" si="3"/>
        <v>5906731778.1796179</v>
      </c>
      <c r="N122" s="48" t="s">
        <v>450</v>
      </c>
      <c r="O122" s="49" t="s">
        <v>450</v>
      </c>
      <c r="P122" s="49" t="s">
        <v>450</v>
      </c>
      <c r="Q122" s="49" t="s">
        <v>450</v>
      </c>
      <c r="R122" s="49" t="s">
        <v>450</v>
      </c>
      <c r="S122" s="49" t="s">
        <v>450</v>
      </c>
      <c r="T122" s="49" t="s">
        <v>450</v>
      </c>
      <c r="U122" s="49" t="s">
        <v>450</v>
      </c>
      <c r="V122" s="49" t="s">
        <v>450</v>
      </c>
      <c r="W122" s="50" t="s">
        <v>450</v>
      </c>
      <c r="X122" s="44" t="str">
        <f t="shared" si="4"/>
        <v/>
      </c>
    </row>
    <row r="123" spans="1:24" ht="20.100000000000001" customHeight="1" x14ac:dyDescent="0.25">
      <c r="A123" s="36" t="s">
        <v>213</v>
      </c>
      <c r="B123" s="11" t="s">
        <v>427</v>
      </c>
      <c r="C123" s="20">
        <v>162690965596.20523</v>
      </c>
      <c r="D123" s="21">
        <v>193547824063.29996</v>
      </c>
      <c r="E123" s="21">
        <v>230813597937.52625</v>
      </c>
      <c r="F123" s="21">
        <v>202257586267.55563</v>
      </c>
      <c r="G123" s="21">
        <v>255016919685.82162</v>
      </c>
      <c r="H123" s="21">
        <v>297951960784.31372</v>
      </c>
      <c r="I123" s="21">
        <v>314442825692.82568</v>
      </c>
      <c r="J123" s="21">
        <v>323342854422.54596</v>
      </c>
      <c r="K123" s="21">
        <v>338103822298.26758</v>
      </c>
      <c r="L123" s="22">
        <v>296217641787.22314</v>
      </c>
      <c r="M123" s="23">
        <f t="shared" si="3"/>
        <v>261438599853.5585</v>
      </c>
      <c r="N123" s="48">
        <v>203000000</v>
      </c>
      <c r="O123" s="49">
        <v>0</v>
      </c>
      <c r="P123" s="49">
        <v>0</v>
      </c>
      <c r="Q123" s="49">
        <v>182000000</v>
      </c>
      <c r="R123" s="49">
        <v>34000000</v>
      </c>
      <c r="S123" s="49">
        <v>24000000</v>
      </c>
      <c r="T123" s="49">
        <v>2180000000</v>
      </c>
      <c r="U123" s="49">
        <v>1280000000</v>
      </c>
      <c r="V123" s="49" t="s">
        <v>450</v>
      </c>
      <c r="W123" s="50" t="s">
        <v>450</v>
      </c>
      <c r="X123" s="44">
        <f t="shared" si="4"/>
        <v>487875000</v>
      </c>
    </row>
    <row r="124" spans="1:24" ht="20.100000000000001" customHeight="1" x14ac:dyDescent="0.25">
      <c r="A124" s="36" t="s">
        <v>257</v>
      </c>
      <c r="B124" s="11" t="s">
        <v>54</v>
      </c>
      <c r="C124" s="20">
        <v>1474698125</v>
      </c>
      <c r="D124" s="21">
        <v>1745998937.5</v>
      </c>
      <c r="E124" s="21">
        <v>2117773601.5625002</v>
      </c>
      <c r="F124" s="21">
        <v>2166330187.4999995</v>
      </c>
      <c r="G124" s="21">
        <v>2323401757.8125</v>
      </c>
      <c r="H124" s="21">
        <v>2449576516.9154911</v>
      </c>
      <c r="I124" s="21">
        <v>2514041557.0239558</v>
      </c>
      <c r="J124" s="21">
        <v>2795200010.4121251</v>
      </c>
      <c r="K124" s="21">
        <v>3063899508.4653196</v>
      </c>
      <c r="L124" s="22">
        <v>3142812004.1909885</v>
      </c>
      <c r="M124" s="23">
        <f t="shared" si="3"/>
        <v>2379373220.638288</v>
      </c>
      <c r="N124" s="48" t="s">
        <v>450</v>
      </c>
      <c r="O124" s="49" t="s">
        <v>450</v>
      </c>
      <c r="P124" s="49" t="s">
        <v>450</v>
      </c>
      <c r="Q124" s="49" t="s">
        <v>450</v>
      </c>
      <c r="R124" s="49" t="s">
        <v>450</v>
      </c>
      <c r="S124" s="49" t="s">
        <v>450</v>
      </c>
      <c r="T124" s="49" t="s">
        <v>450</v>
      </c>
      <c r="U124" s="49" t="s">
        <v>450</v>
      </c>
      <c r="V124" s="49" t="s">
        <v>450</v>
      </c>
      <c r="W124" s="50" t="s">
        <v>450</v>
      </c>
      <c r="X124" s="44" t="str">
        <f t="shared" si="4"/>
        <v/>
      </c>
    </row>
    <row r="125" spans="1:24" ht="20.100000000000001" customHeight="1" x14ac:dyDescent="0.25">
      <c r="A125" s="36" t="s">
        <v>244</v>
      </c>
      <c r="B125" s="11" t="s">
        <v>17</v>
      </c>
      <c r="C125" s="20">
        <v>6899799785.844099</v>
      </c>
      <c r="D125" s="21">
        <v>8145694631.8835354</v>
      </c>
      <c r="E125" s="21">
        <v>9750822511.4798775</v>
      </c>
      <c r="F125" s="21">
        <v>10181021770.43256</v>
      </c>
      <c r="G125" s="21">
        <v>10678749467.469719</v>
      </c>
      <c r="H125" s="21">
        <v>12978107560.598228</v>
      </c>
      <c r="I125" s="21">
        <v>12442747897.222303</v>
      </c>
      <c r="J125" s="21">
        <v>13245777669.824305</v>
      </c>
      <c r="K125" s="21">
        <v>14388384092.559387</v>
      </c>
      <c r="L125" s="22">
        <v>13100263697.055149</v>
      </c>
      <c r="M125" s="23">
        <f t="shared" si="3"/>
        <v>11181136908.436916</v>
      </c>
      <c r="N125" s="48" t="s">
        <v>450</v>
      </c>
      <c r="O125" s="49" t="s">
        <v>450</v>
      </c>
      <c r="P125" s="49" t="s">
        <v>450</v>
      </c>
      <c r="Q125" s="49" t="s">
        <v>450</v>
      </c>
      <c r="R125" s="49" t="s">
        <v>450</v>
      </c>
      <c r="S125" s="49" t="s">
        <v>450</v>
      </c>
      <c r="T125" s="49" t="s">
        <v>450</v>
      </c>
      <c r="U125" s="49" t="s">
        <v>450</v>
      </c>
      <c r="V125" s="49" t="s">
        <v>450</v>
      </c>
      <c r="W125" s="50" t="s">
        <v>450</v>
      </c>
      <c r="X125" s="44" t="str">
        <f t="shared" si="4"/>
        <v/>
      </c>
    </row>
    <row r="126" spans="1:24" ht="20.100000000000001" customHeight="1" x14ac:dyDescent="0.25">
      <c r="A126" s="36" t="s">
        <v>191</v>
      </c>
      <c r="B126" s="11" t="s">
        <v>65</v>
      </c>
      <c r="C126" s="20">
        <v>6365500031.8847914</v>
      </c>
      <c r="D126" s="21">
        <v>7466219568.5274839</v>
      </c>
      <c r="E126" s="21">
        <v>8554293727.0867443</v>
      </c>
      <c r="F126" s="21">
        <v>8099400960.9762745</v>
      </c>
      <c r="G126" s="21">
        <v>8163355021.1232729</v>
      </c>
      <c r="H126" s="21">
        <v>9302635890.1604652</v>
      </c>
      <c r="I126" s="21">
        <v>8882509103.8270512</v>
      </c>
      <c r="J126" s="21">
        <v>9642848650.1180992</v>
      </c>
      <c r="K126" s="21" t="s">
        <v>450</v>
      </c>
      <c r="L126" s="22" t="s">
        <v>450</v>
      </c>
      <c r="M126" s="23">
        <f t="shared" si="3"/>
        <v>8309595369.2130222</v>
      </c>
      <c r="N126" s="48" t="s">
        <v>450</v>
      </c>
      <c r="O126" s="49" t="s">
        <v>450</v>
      </c>
      <c r="P126" s="49" t="s">
        <v>450</v>
      </c>
      <c r="Q126" s="49" t="s">
        <v>450</v>
      </c>
      <c r="R126" s="49" t="s">
        <v>450</v>
      </c>
      <c r="S126" s="49" t="s">
        <v>450</v>
      </c>
      <c r="T126" s="49" t="s">
        <v>450</v>
      </c>
      <c r="U126" s="49" t="s">
        <v>450</v>
      </c>
      <c r="V126" s="49" t="s">
        <v>450</v>
      </c>
      <c r="W126" s="50" t="s">
        <v>450</v>
      </c>
      <c r="X126" s="44" t="str">
        <f t="shared" si="4"/>
        <v/>
      </c>
    </row>
    <row r="127" spans="1:24" ht="20.100000000000001" customHeight="1" x14ac:dyDescent="0.25">
      <c r="A127" s="36" t="s">
        <v>57</v>
      </c>
      <c r="B127" s="11" t="s">
        <v>392</v>
      </c>
      <c r="C127" s="20">
        <v>143656582.76082</v>
      </c>
      <c r="D127" s="21">
        <v>150071644.83740601</v>
      </c>
      <c r="E127" s="21">
        <v>152793449.10891601</v>
      </c>
      <c r="F127" s="21">
        <v>152130186.03477299</v>
      </c>
      <c r="G127" s="21">
        <v>163803078.27887601</v>
      </c>
      <c r="H127" s="21">
        <v>172861423.41758001</v>
      </c>
      <c r="I127" s="21">
        <v>184439555.469872</v>
      </c>
      <c r="J127" s="21">
        <v>190180248.29337701</v>
      </c>
      <c r="K127" s="21">
        <v>186716625.753117</v>
      </c>
      <c r="L127" s="22" t="s">
        <v>450</v>
      </c>
      <c r="M127" s="23">
        <f t="shared" si="3"/>
        <v>166294754.88385969</v>
      </c>
      <c r="N127" s="48" t="s">
        <v>450</v>
      </c>
      <c r="O127" s="49" t="s">
        <v>450</v>
      </c>
      <c r="P127" s="49" t="s">
        <v>450</v>
      </c>
      <c r="Q127" s="49" t="s">
        <v>450</v>
      </c>
      <c r="R127" s="49" t="s">
        <v>450</v>
      </c>
      <c r="S127" s="49" t="s">
        <v>450</v>
      </c>
      <c r="T127" s="49" t="s">
        <v>450</v>
      </c>
      <c r="U127" s="49" t="s">
        <v>450</v>
      </c>
      <c r="V127" s="49" t="s">
        <v>450</v>
      </c>
      <c r="W127" s="50" t="s">
        <v>450</v>
      </c>
      <c r="X127" s="44" t="str">
        <f t="shared" si="4"/>
        <v/>
      </c>
    </row>
    <row r="128" spans="1:24" ht="20.100000000000001" customHeight="1" x14ac:dyDescent="0.25">
      <c r="A128" s="36" t="s">
        <v>258</v>
      </c>
      <c r="B128" s="11" t="s">
        <v>7</v>
      </c>
      <c r="C128" s="20">
        <v>3040716679.0766935</v>
      </c>
      <c r="D128" s="21">
        <v>3356757497.1208005</v>
      </c>
      <c r="E128" s="21">
        <v>4031047704.3986378</v>
      </c>
      <c r="F128" s="21">
        <v>3662281667.9466305</v>
      </c>
      <c r="G128" s="21">
        <v>4337791530.8788357</v>
      </c>
      <c r="H128" s="21">
        <v>5166340390.5255365</v>
      </c>
      <c r="I128" s="21">
        <v>5231255478.3898592</v>
      </c>
      <c r="J128" s="21">
        <v>5645739651.5363836</v>
      </c>
      <c r="K128" s="21">
        <v>5442297174.1112118</v>
      </c>
      <c r="L128" s="22" t="s">
        <v>450</v>
      </c>
      <c r="M128" s="23">
        <f t="shared" si="3"/>
        <v>4434914197.1093988</v>
      </c>
      <c r="N128" s="48" t="s">
        <v>450</v>
      </c>
      <c r="O128" s="49" t="s">
        <v>450</v>
      </c>
      <c r="P128" s="49" t="s">
        <v>450</v>
      </c>
      <c r="Q128" s="49" t="s">
        <v>450</v>
      </c>
      <c r="R128" s="49" t="s">
        <v>450</v>
      </c>
      <c r="S128" s="49" t="s">
        <v>450</v>
      </c>
      <c r="T128" s="49" t="s">
        <v>450</v>
      </c>
      <c r="U128" s="49" t="s">
        <v>450</v>
      </c>
      <c r="V128" s="49" t="s">
        <v>450</v>
      </c>
      <c r="W128" s="50" t="s">
        <v>450</v>
      </c>
      <c r="X128" s="44" t="str">
        <f t="shared" si="4"/>
        <v/>
      </c>
    </row>
    <row r="129" spans="1:24" ht="20.100000000000001" customHeight="1" x14ac:dyDescent="0.25">
      <c r="A129" s="36" t="s">
        <v>407</v>
      </c>
      <c r="B129" s="11" t="s">
        <v>241</v>
      </c>
      <c r="C129" s="20">
        <v>6731529167.6259375</v>
      </c>
      <c r="D129" s="21">
        <v>7792052679.8174601</v>
      </c>
      <c r="E129" s="21">
        <v>9641089804.8698196</v>
      </c>
      <c r="F129" s="21">
        <v>8834661042.9351864</v>
      </c>
      <c r="G129" s="21">
        <v>9718233910.6820335</v>
      </c>
      <c r="H129" s="21">
        <v>11252386260.712046</v>
      </c>
      <c r="I129" s="21">
        <v>11445657237.936773</v>
      </c>
      <c r="J129" s="21">
        <v>11931866299.256712</v>
      </c>
      <c r="K129" s="21">
        <v>12612959479.583038</v>
      </c>
      <c r="L129" s="22">
        <v>11510952257.343105</v>
      </c>
      <c r="M129" s="23">
        <f t="shared" si="3"/>
        <v>10147138814.076212</v>
      </c>
      <c r="N129" s="48" t="s">
        <v>450</v>
      </c>
      <c r="O129" s="49" t="s">
        <v>450</v>
      </c>
      <c r="P129" s="49" t="s">
        <v>450</v>
      </c>
      <c r="Q129" s="49" t="s">
        <v>450</v>
      </c>
      <c r="R129" s="49" t="s">
        <v>450</v>
      </c>
      <c r="S129" s="49" t="s">
        <v>450</v>
      </c>
      <c r="T129" s="49" t="s">
        <v>450</v>
      </c>
      <c r="U129" s="49" t="s">
        <v>450</v>
      </c>
      <c r="V129" s="49" t="s">
        <v>450</v>
      </c>
      <c r="W129" s="50" t="s">
        <v>450</v>
      </c>
      <c r="X129" s="44" t="str">
        <f t="shared" si="4"/>
        <v/>
      </c>
    </row>
    <row r="130" spans="1:24" ht="20.100000000000001" customHeight="1" x14ac:dyDescent="0.25">
      <c r="A130" s="36" t="s">
        <v>408</v>
      </c>
      <c r="B130" s="11" t="s">
        <v>384</v>
      </c>
      <c r="C130" s="20">
        <v>965281191371.84375</v>
      </c>
      <c r="D130" s="21">
        <v>1043471321169.0853</v>
      </c>
      <c r="E130" s="21">
        <v>1101275278668.7874</v>
      </c>
      <c r="F130" s="21">
        <v>894948748436.74841</v>
      </c>
      <c r="G130" s="21">
        <v>1051128603513.7703</v>
      </c>
      <c r="H130" s="21">
        <v>1171187519660.6377</v>
      </c>
      <c r="I130" s="21">
        <v>1186598324461.8247</v>
      </c>
      <c r="J130" s="21">
        <v>1261832901816.4736</v>
      </c>
      <c r="K130" s="21">
        <v>1297845522512.6951</v>
      </c>
      <c r="L130" s="22">
        <v>1144331343172.4539</v>
      </c>
      <c r="M130" s="23">
        <f t="shared" si="3"/>
        <v>1111790075478.4319</v>
      </c>
      <c r="N130" s="48">
        <v>801000000</v>
      </c>
      <c r="O130" s="49">
        <v>120000000</v>
      </c>
      <c r="P130" s="49">
        <v>562000000</v>
      </c>
      <c r="Q130" s="49">
        <v>0</v>
      </c>
      <c r="R130" s="49">
        <v>800000000</v>
      </c>
      <c r="S130" s="49">
        <v>1210000000</v>
      </c>
      <c r="T130" s="49">
        <v>1410000000</v>
      </c>
      <c r="U130" s="49">
        <v>1980000000</v>
      </c>
      <c r="V130" s="49">
        <v>4190000000</v>
      </c>
      <c r="W130" s="50">
        <v>1510000000</v>
      </c>
      <c r="X130" s="44">
        <f t="shared" si="4"/>
        <v>1258300000</v>
      </c>
    </row>
    <row r="131" spans="1:24" ht="20.100000000000001" customHeight="1" x14ac:dyDescent="0.25">
      <c r="A131" s="36" t="s">
        <v>219</v>
      </c>
      <c r="B131" s="11" t="s">
        <v>426</v>
      </c>
      <c r="C131" s="20">
        <v>252991200</v>
      </c>
      <c r="D131" s="21">
        <v>255890800</v>
      </c>
      <c r="E131" s="21">
        <v>261339600</v>
      </c>
      <c r="F131" s="21">
        <v>277510900</v>
      </c>
      <c r="G131" s="21">
        <v>294117200</v>
      </c>
      <c r="H131" s="21">
        <v>310287500</v>
      </c>
      <c r="I131" s="21">
        <v>325835160.290555</v>
      </c>
      <c r="J131" s="21">
        <v>315725616.95894903</v>
      </c>
      <c r="K131" s="21">
        <v>318071978.57574701</v>
      </c>
      <c r="L131" s="22" t="s">
        <v>450</v>
      </c>
      <c r="M131" s="23">
        <f t="shared" si="3"/>
        <v>290196661.75836122</v>
      </c>
      <c r="N131" s="48" t="s">
        <v>450</v>
      </c>
      <c r="O131" s="49" t="s">
        <v>450</v>
      </c>
      <c r="P131" s="49" t="s">
        <v>450</v>
      </c>
      <c r="Q131" s="49" t="s">
        <v>450</v>
      </c>
      <c r="R131" s="49" t="s">
        <v>450</v>
      </c>
      <c r="S131" s="49" t="s">
        <v>450</v>
      </c>
      <c r="T131" s="49" t="s">
        <v>450</v>
      </c>
      <c r="U131" s="49" t="s">
        <v>450</v>
      </c>
      <c r="V131" s="49" t="s">
        <v>450</v>
      </c>
      <c r="W131" s="50" t="s">
        <v>450</v>
      </c>
      <c r="X131" s="44" t="str">
        <f t="shared" si="4"/>
        <v/>
      </c>
    </row>
    <row r="132" spans="1:24" ht="20.100000000000001" customHeight="1" x14ac:dyDescent="0.25">
      <c r="A132" s="36" t="s">
        <v>139</v>
      </c>
      <c r="B132" s="11" t="s">
        <v>417</v>
      </c>
      <c r="C132" s="20">
        <v>3408272498.1151609</v>
      </c>
      <c r="D132" s="21">
        <v>4401154128.1229658</v>
      </c>
      <c r="E132" s="21">
        <v>6054806100.8468046</v>
      </c>
      <c r="F132" s="21">
        <v>5439422031.3962708</v>
      </c>
      <c r="G132" s="21">
        <v>5811604051.96737</v>
      </c>
      <c r="H132" s="21">
        <v>7015206498.2195482</v>
      </c>
      <c r="I132" s="21">
        <v>7284686576.2835016</v>
      </c>
      <c r="J132" s="21">
        <v>7985349731.4647093</v>
      </c>
      <c r="K132" s="21">
        <v>7983271110.6044626</v>
      </c>
      <c r="L132" s="22">
        <v>6551161404.0935698</v>
      </c>
      <c r="M132" s="23">
        <f t="shared" ref="M132:M186" si="5">IF(SUM(C132:L132)=0,"",(SUM(C132:L132))/(COUNT(C132:L132)))</f>
        <v>6193493413.1114359</v>
      </c>
      <c r="N132" s="48">
        <v>15000000</v>
      </c>
      <c r="O132" s="49">
        <v>17000000</v>
      </c>
      <c r="P132" s="49">
        <v>13000000</v>
      </c>
      <c r="Q132" s="49">
        <v>23000000</v>
      </c>
      <c r="R132" s="49">
        <v>0</v>
      </c>
      <c r="S132" s="49">
        <v>0</v>
      </c>
      <c r="T132" s="49" t="s">
        <v>450</v>
      </c>
      <c r="U132" s="49" t="s">
        <v>450</v>
      </c>
      <c r="V132" s="49" t="s">
        <v>450</v>
      </c>
      <c r="W132" s="50" t="s">
        <v>450</v>
      </c>
      <c r="X132" s="44">
        <f t="shared" ref="X132:X186" si="6">IF(SUM(N132:W132)=0,"",(SUM(N132:W132))/(COUNT(N132:W132)))</f>
        <v>11333333.333333334</v>
      </c>
    </row>
    <row r="133" spans="1:24" ht="20.100000000000001" customHeight="1" x14ac:dyDescent="0.25">
      <c r="A133" s="36" t="s">
        <v>251</v>
      </c>
      <c r="B133" s="11" t="s">
        <v>385</v>
      </c>
      <c r="C133" s="20">
        <v>4663488363.0976982</v>
      </c>
      <c r="D133" s="21">
        <v>5974371695.9504538</v>
      </c>
      <c r="E133" s="21">
        <v>6919241412.0936451</v>
      </c>
      <c r="F133" s="21">
        <v>5557245122.3157635</v>
      </c>
      <c r="G133" s="21">
        <v>5350674803.338583</v>
      </c>
      <c r="H133" s="21">
        <v>6074884388.5893745</v>
      </c>
      <c r="I133" s="21" t="s">
        <v>450</v>
      </c>
      <c r="J133" s="21" t="s">
        <v>450</v>
      </c>
      <c r="K133" s="21" t="s">
        <v>450</v>
      </c>
      <c r="L133" s="22" t="s">
        <v>450</v>
      </c>
      <c r="M133" s="23">
        <f t="shared" si="5"/>
        <v>5756650964.2309217</v>
      </c>
      <c r="N133" s="48" t="s">
        <v>450</v>
      </c>
      <c r="O133" s="49" t="s">
        <v>450</v>
      </c>
      <c r="P133" s="49" t="s">
        <v>450</v>
      </c>
      <c r="Q133" s="49" t="s">
        <v>450</v>
      </c>
      <c r="R133" s="49" t="s">
        <v>450</v>
      </c>
      <c r="S133" s="49" t="s">
        <v>450</v>
      </c>
      <c r="T133" s="49" t="s">
        <v>450</v>
      </c>
      <c r="U133" s="49" t="s">
        <v>450</v>
      </c>
      <c r="V133" s="49" t="s">
        <v>450</v>
      </c>
      <c r="W133" s="50" t="s">
        <v>450</v>
      </c>
      <c r="X133" s="44" t="str">
        <f t="shared" si="6"/>
        <v/>
      </c>
    </row>
    <row r="134" spans="1:24" ht="20.100000000000001" customHeight="1" x14ac:dyDescent="0.25">
      <c r="A134" s="36" t="s">
        <v>101</v>
      </c>
      <c r="B134" s="11" t="s">
        <v>266</v>
      </c>
      <c r="C134" s="20">
        <v>3414055662.5709968</v>
      </c>
      <c r="D134" s="21">
        <v>4234999702.7065086</v>
      </c>
      <c r="E134" s="21">
        <v>5623216609.6346264</v>
      </c>
      <c r="F134" s="21">
        <v>4583850367.8897209</v>
      </c>
      <c r="G134" s="21">
        <v>7189482029.6824846</v>
      </c>
      <c r="H134" s="21">
        <v>10409797336.186127</v>
      </c>
      <c r="I134" s="21">
        <v>12292770631.19669</v>
      </c>
      <c r="J134" s="21">
        <v>12582122604.176838</v>
      </c>
      <c r="K134" s="21">
        <v>12226514714.534708</v>
      </c>
      <c r="L134" s="22">
        <v>11757940908.627743</v>
      </c>
      <c r="M134" s="23">
        <f t="shared" si="5"/>
        <v>8431475056.720645</v>
      </c>
      <c r="N134" s="48" t="s">
        <v>450</v>
      </c>
      <c r="O134" s="49" t="s">
        <v>450</v>
      </c>
      <c r="P134" s="49" t="s">
        <v>450</v>
      </c>
      <c r="Q134" s="49" t="s">
        <v>450</v>
      </c>
      <c r="R134" s="49" t="s">
        <v>450</v>
      </c>
      <c r="S134" s="49" t="s">
        <v>450</v>
      </c>
      <c r="T134" s="49">
        <v>120000000</v>
      </c>
      <c r="U134" s="49" t="s">
        <v>450</v>
      </c>
      <c r="V134" s="49" t="s">
        <v>450</v>
      </c>
      <c r="W134" s="50" t="s">
        <v>450</v>
      </c>
      <c r="X134" s="44">
        <f t="shared" si="6"/>
        <v>120000000</v>
      </c>
    </row>
    <row r="135" spans="1:24" ht="20.100000000000001" customHeight="1" x14ac:dyDescent="0.25">
      <c r="A135" s="36" t="s">
        <v>43</v>
      </c>
      <c r="B135" s="11" t="s">
        <v>316</v>
      </c>
      <c r="C135" s="20">
        <v>2696020574.5828629</v>
      </c>
      <c r="D135" s="21">
        <v>3668857103.7503419</v>
      </c>
      <c r="E135" s="21">
        <v>4519731946.682291</v>
      </c>
      <c r="F135" s="21">
        <v>4141382328.4245625</v>
      </c>
      <c r="G135" s="21">
        <v>4139192052.9801326</v>
      </c>
      <c r="H135" s="21">
        <v>4538199888.7962179</v>
      </c>
      <c r="I135" s="21">
        <v>4087725812.6686368</v>
      </c>
      <c r="J135" s="21">
        <v>4464497583.5147905</v>
      </c>
      <c r="K135" s="21">
        <v>4587741791.1063938</v>
      </c>
      <c r="L135" s="22">
        <v>3992640233.1701899</v>
      </c>
      <c r="M135" s="23">
        <f t="shared" si="5"/>
        <v>4083598931.5676413</v>
      </c>
      <c r="N135" s="48" t="s">
        <v>450</v>
      </c>
      <c r="O135" s="49" t="s">
        <v>450</v>
      </c>
      <c r="P135" s="49" t="s">
        <v>450</v>
      </c>
      <c r="Q135" s="49">
        <v>268000000</v>
      </c>
      <c r="R135" s="49" t="s">
        <v>450</v>
      </c>
      <c r="S135" s="49" t="s">
        <v>450</v>
      </c>
      <c r="T135" s="49" t="s">
        <v>450</v>
      </c>
      <c r="U135" s="49" t="s">
        <v>450</v>
      </c>
      <c r="V135" s="49" t="s">
        <v>450</v>
      </c>
      <c r="W135" s="50" t="s">
        <v>450</v>
      </c>
      <c r="X135" s="44">
        <f t="shared" si="6"/>
        <v>268000000</v>
      </c>
    </row>
    <row r="136" spans="1:24" ht="20.100000000000001" customHeight="1" x14ac:dyDescent="0.25">
      <c r="A136" s="36" t="s">
        <v>414</v>
      </c>
      <c r="B136" s="11" t="s">
        <v>38</v>
      </c>
      <c r="C136" s="20">
        <v>68640825480.922279</v>
      </c>
      <c r="D136" s="21">
        <v>79041539006.139923</v>
      </c>
      <c r="E136" s="21">
        <v>92507257783.569672</v>
      </c>
      <c r="F136" s="21">
        <v>92897320375.817596</v>
      </c>
      <c r="G136" s="21">
        <v>93216746661.597672</v>
      </c>
      <c r="H136" s="21">
        <v>101370474295.10872</v>
      </c>
      <c r="I136" s="21">
        <v>98266306615.363235</v>
      </c>
      <c r="J136" s="21">
        <v>107235262625.66177</v>
      </c>
      <c r="K136" s="21">
        <v>110009040838.41881</v>
      </c>
      <c r="L136" s="22">
        <v>100359546357.6498</v>
      </c>
      <c r="M136" s="23">
        <f t="shared" si="5"/>
        <v>94354432004.024933</v>
      </c>
      <c r="N136" s="48" t="s">
        <v>450</v>
      </c>
      <c r="O136" s="49" t="s">
        <v>450</v>
      </c>
      <c r="P136" s="49" t="s">
        <v>450</v>
      </c>
      <c r="Q136" s="49" t="s">
        <v>450</v>
      </c>
      <c r="R136" s="49" t="s">
        <v>450</v>
      </c>
      <c r="S136" s="49">
        <v>85000000</v>
      </c>
      <c r="T136" s="49">
        <v>1870000000</v>
      </c>
      <c r="U136" s="49">
        <v>1440000000</v>
      </c>
      <c r="V136" s="49">
        <v>2600000000</v>
      </c>
      <c r="W136" s="50">
        <v>1800000000</v>
      </c>
      <c r="X136" s="44">
        <f t="shared" si="6"/>
        <v>1559000000</v>
      </c>
    </row>
    <row r="137" spans="1:24" ht="20.100000000000001" customHeight="1" x14ac:dyDescent="0.25">
      <c r="A137" s="36" t="s">
        <v>122</v>
      </c>
      <c r="B137" s="11" t="s">
        <v>326</v>
      </c>
      <c r="C137" s="20">
        <v>8312078525.085824</v>
      </c>
      <c r="D137" s="21">
        <v>9366742309.4933109</v>
      </c>
      <c r="E137" s="21">
        <v>11494837053.40609</v>
      </c>
      <c r="F137" s="21">
        <v>10911698208.101519</v>
      </c>
      <c r="G137" s="21">
        <v>10154238250.181831</v>
      </c>
      <c r="H137" s="21">
        <v>13131168011.806961</v>
      </c>
      <c r="I137" s="21">
        <v>14534278446.308725</v>
      </c>
      <c r="J137" s="21">
        <v>16018848990.669046</v>
      </c>
      <c r="K137" s="21">
        <v>16945889409.843491</v>
      </c>
      <c r="L137" s="22">
        <v>14688606237.729002</v>
      </c>
      <c r="M137" s="23">
        <f t="shared" si="5"/>
        <v>12555838544.262581</v>
      </c>
      <c r="N137" s="48" t="s">
        <v>450</v>
      </c>
      <c r="O137" s="49" t="s">
        <v>450</v>
      </c>
      <c r="P137" s="49" t="s">
        <v>450</v>
      </c>
      <c r="Q137" s="49" t="s">
        <v>450</v>
      </c>
      <c r="R137" s="49" t="s">
        <v>450</v>
      </c>
      <c r="S137" s="49" t="s">
        <v>450</v>
      </c>
      <c r="T137" s="49" t="s">
        <v>450</v>
      </c>
      <c r="U137" s="49">
        <v>98670000</v>
      </c>
      <c r="V137" s="49">
        <v>250000000</v>
      </c>
      <c r="W137" s="50" t="s">
        <v>450</v>
      </c>
      <c r="X137" s="44">
        <f t="shared" si="6"/>
        <v>174335000</v>
      </c>
    </row>
    <row r="138" spans="1:24" ht="20.100000000000001" customHeight="1" x14ac:dyDescent="0.25">
      <c r="A138" s="36" t="s">
        <v>390</v>
      </c>
      <c r="B138" s="11" t="s">
        <v>114</v>
      </c>
      <c r="C138" s="20">
        <v>7978734401.5358496</v>
      </c>
      <c r="D138" s="21">
        <v>8740865600.2498093</v>
      </c>
      <c r="E138" s="21">
        <v>8486721916.912797</v>
      </c>
      <c r="F138" s="21">
        <v>8876191120.7618885</v>
      </c>
      <c r="G138" s="21">
        <v>11282192605.037428</v>
      </c>
      <c r="H138" s="21">
        <v>12409629835.699825</v>
      </c>
      <c r="I138" s="21">
        <v>13016152023.594397</v>
      </c>
      <c r="J138" s="21">
        <v>12720433346.029768</v>
      </c>
      <c r="K138" s="21">
        <v>12838336840.224737</v>
      </c>
      <c r="L138" s="22">
        <v>11546088223.211796</v>
      </c>
      <c r="M138" s="23">
        <f t="shared" si="5"/>
        <v>10789534591.325829</v>
      </c>
      <c r="N138" s="48" t="s">
        <v>450</v>
      </c>
      <c r="O138" s="49" t="s">
        <v>450</v>
      </c>
      <c r="P138" s="49" t="s">
        <v>450</v>
      </c>
      <c r="Q138" s="49" t="s">
        <v>450</v>
      </c>
      <c r="R138" s="49" t="s">
        <v>450</v>
      </c>
      <c r="S138" s="49" t="s">
        <v>450</v>
      </c>
      <c r="T138" s="49" t="s">
        <v>450</v>
      </c>
      <c r="U138" s="49" t="s">
        <v>450</v>
      </c>
      <c r="V138" s="49" t="s">
        <v>450</v>
      </c>
      <c r="W138" s="50" t="s">
        <v>450</v>
      </c>
      <c r="X138" s="44" t="str">
        <f t="shared" si="6"/>
        <v/>
      </c>
    </row>
    <row r="139" spans="1:24" ht="20.100000000000001" customHeight="1" x14ac:dyDescent="0.25">
      <c r="A139" s="36" t="s">
        <v>24</v>
      </c>
      <c r="B139" s="11" t="s">
        <v>51</v>
      </c>
      <c r="C139" s="20">
        <v>9043715355.8880978</v>
      </c>
      <c r="D139" s="21">
        <v>10325618017.378969</v>
      </c>
      <c r="E139" s="21">
        <v>12545438605.395878</v>
      </c>
      <c r="F139" s="21">
        <v>12854985464.076431</v>
      </c>
      <c r="G139" s="21">
        <v>16002656434.474615</v>
      </c>
      <c r="H139" s="21">
        <v>18913574370.76004</v>
      </c>
      <c r="I139" s="21">
        <v>18851513891.065998</v>
      </c>
      <c r="J139" s="21">
        <v>19271168018.48201</v>
      </c>
      <c r="K139" s="21">
        <v>19769642122.583298</v>
      </c>
      <c r="L139" s="22">
        <v>20880545907.426445</v>
      </c>
      <c r="M139" s="23">
        <f t="shared" si="5"/>
        <v>15845885818.75318</v>
      </c>
      <c r="N139" s="48" t="s">
        <v>450</v>
      </c>
      <c r="O139" s="49" t="s">
        <v>450</v>
      </c>
      <c r="P139" s="49">
        <v>206000000</v>
      </c>
      <c r="Q139" s="49" t="s">
        <v>450</v>
      </c>
      <c r="R139" s="49">
        <v>39100000</v>
      </c>
      <c r="S139" s="49">
        <v>99200000</v>
      </c>
      <c r="T139" s="49">
        <v>267000000</v>
      </c>
      <c r="U139" s="49" t="s">
        <v>450</v>
      </c>
      <c r="V139" s="49">
        <v>39300000</v>
      </c>
      <c r="W139" s="50" t="s">
        <v>450</v>
      </c>
      <c r="X139" s="44">
        <f t="shared" si="6"/>
        <v>130120000</v>
      </c>
    </row>
    <row r="140" spans="1:24" ht="20.100000000000001" customHeight="1" x14ac:dyDescent="0.25">
      <c r="A140" s="36" t="s">
        <v>8</v>
      </c>
      <c r="B140" s="11" t="s">
        <v>374</v>
      </c>
      <c r="C140" s="20">
        <v>726649102998.36902</v>
      </c>
      <c r="D140" s="21">
        <v>839419655078.01807</v>
      </c>
      <c r="E140" s="21">
        <v>936228211513.10974</v>
      </c>
      <c r="F140" s="21">
        <v>857932759099.74988</v>
      </c>
      <c r="G140" s="21">
        <v>836439735099.33777</v>
      </c>
      <c r="H140" s="21">
        <v>893701695857.65906</v>
      </c>
      <c r="I140" s="21">
        <v>828946812396.78809</v>
      </c>
      <c r="J140" s="21">
        <v>864169242952.92542</v>
      </c>
      <c r="K140" s="21">
        <v>879319321494.63855</v>
      </c>
      <c r="L140" s="22">
        <v>752547410446.93359</v>
      </c>
      <c r="M140" s="23">
        <f t="shared" si="5"/>
        <v>841535394693.75305</v>
      </c>
      <c r="N140" s="48" t="s">
        <v>450</v>
      </c>
      <c r="O140" s="49" t="s">
        <v>450</v>
      </c>
      <c r="P140" s="49" t="s">
        <v>450</v>
      </c>
      <c r="Q140" s="49" t="s">
        <v>450</v>
      </c>
      <c r="R140" s="49" t="s">
        <v>450</v>
      </c>
      <c r="S140" s="49" t="s">
        <v>450</v>
      </c>
      <c r="T140" s="49" t="s">
        <v>450</v>
      </c>
      <c r="U140" s="49" t="s">
        <v>450</v>
      </c>
      <c r="V140" s="49" t="s">
        <v>450</v>
      </c>
      <c r="W140" s="50" t="s">
        <v>450</v>
      </c>
      <c r="X140" s="44" t="str">
        <f t="shared" si="6"/>
        <v/>
      </c>
    </row>
    <row r="141" spans="1:24" ht="20.100000000000001" customHeight="1" x14ac:dyDescent="0.25">
      <c r="A141" s="36" t="s">
        <v>103</v>
      </c>
      <c r="B141" s="11" t="s">
        <v>26</v>
      </c>
      <c r="C141" s="20">
        <v>111606899682.25148</v>
      </c>
      <c r="D141" s="21">
        <v>137314617476.29897</v>
      </c>
      <c r="E141" s="21">
        <v>133278976593.80051</v>
      </c>
      <c r="F141" s="21">
        <v>121337372727.84059</v>
      </c>
      <c r="G141" s="21">
        <v>146584522265.45612</v>
      </c>
      <c r="H141" s="21">
        <v>168462632327.3819</v>
      </c>
      <c r="I141" s="21">
        <v>176617424296.72922</v>
      </c>
      <c r="J141" s="21">
        <v>190690896703.83002</v>
      </c>
      <c r="K141" s="21">
        <v>200142409766.82071</v>
      </c>
      <c r="L141" s="22">
        <v>173754075210.51624</v>
      </c>
      <c r="M141" s="23">
        <f t="shared" si="5"/>
        <v>155978982705.09259</v>
      </c>
      <c r="N141" s="48" t="s">
        <v>450</v>
      </c>
      <c r="O141" s="49" t="s">
        <v>450</v>
      </c>
      <c r="P141" s="49" t="s">
        <v>450</v>
      </c>
      <c r="Q141" s="49" t="s">
        <v>450</v>
      </c>
      <c r="R141" s="49" t="s">
        <v>450</v>
      </c>
      <c r="S141" s="49" t="s">
        <v>450</v>
      </c>
      <c r="T141" s="49" t="s">
        <v>450</v>
      </c>
      <c r="U141" s="49" t="s">
        <v>450</v>
      </c>
      <c r="V141" s="49" t="s">
        <v>450</v>
      </c>
      <c r="W141" s="50" t="s">
        <v>450</v>
      </c>
      <c r="X141" s="44" t="str">
        <f t="shared" si="6"/>
        <v/>
      </c>
    </row>
    <row r="142" spans="1:24" ht="20.100000000000001" customHeight="1" x14ac:dyDescent="0.25">
      <c r="A142" s="36" t="s">
        <v>303</v>
      </c>
      <c r="B142" s="11" t="s">
        <v>207</v>
      </c>
      <c r="C142" s="20">
        <v>6786294637.3360271</v>
      </c>
      <c r="D142" s="21">
        <v>7458103361.6373692</v>
      </c>
      <c r="E142" s="21">
        <v>8491388728.5018005</v>
      </c>
      <c r="F142" s="21">
        <v>8380731879.7463541</v>
      </c>
      <c r="G142" s="21">
        <v>8741313140.2488251</v>
      </c>
      <c r="H142" s="21">
        <v>9755619760.1461372</v>
      </c>
      <c r="I142" s="21">
        <v>10438842115.626307</v>
      </c>
      <c r="J142" s="21">
        <v>10874735110.823694</v>
      </c>
      <c r="K142" s="21">
        <v>11790221756.277769</v>
      </c>
      <c r="L142" s="22">
        <v>12692562187.49325</v>
      </c>
      <c r="M142" s="23">
        <f t="shared" si="5"/>
        <v>9540981267.7837543</v>
      </c>
      <c r="N142" s="48">
        <v>0</v>
      </c>
      <c r="O142" s="49">
        <v>95000000</v>
      </c>
      <c r="P142" s="49">
        <v>0</v>
      </c>
      <c r="Q142" s="49" t="s">
        <v>450</v>
      </c>
      <c r="R142" s="49">
        <v>425000000</v>
      </c>
      <c r="S142" s="49">
        <v>110000000</v>
      </c>
      <c r="T142" s="49">
        <v>130000000</v>
      </c>
      <c r="U142" s="49" t="s">
        <v>450</v>
      </c>
      <c r="V142" s="49">
        <v>33000000</v>
      </c>
      <c r="W142" s="50" t="s">
        <v>450</v>
      </c>
      <c r="X142" s="44">
        <f t="shared" si="6"/>
        <v>113285714.28571428</v>
      </c>
    </row>
    <row r="143" spans="1:24" ht="20.100000000000001" customHeight="1" x14ac:dyDescent="0.25">
      <c r="A143" s="36" t="s">
        <v>394</v>
      </c>
      <c r="B143" s="11" t="s">
        <v>398</v>
      </c>
      <c r="C143" s="20">
        <v>3646728060.0646296</v>
      </c>
      <c r="D143" s="21">
        <v>4291363390.9129529</v>
      </c>
      <c r="E143" s="21">
        <v>5403363917.3095989</v>
      </c>
      <c r="F143" s="21">
        <v>5397121856.3520374</v>
      </c>
      <c r="G143" s="21">
        <v>5718589799.2436562</v>
      </c>
      <c r="H143" s="21">
        <v>6409169889.5089083</v>
      </c>
      <c r="I143" s="21">
        <v>6942209594.5543337</v>
      </c>
      <c r="J143" s="21">
        <v>7667951987.6933041</v>
      </c>
      <c r="K143" s="21">
        <v>8245312136.5654345</v>
      </c>
      <c r="L143" s="22">
        <v>7142951342.4223022</v>
      </c>
      <c r="M143" s="23">
        <f t="shared" si="5"/>
        <v>6086476197.4627171</v>
      </c>
      <c r="N143" s="48" t="s">
        <v>450</v>
      </c>
      <c r="O143" s="49" t="s">
        <v>450</v>
      </c>
      <c r="P143" s="49" t="s">
        <v>450</v>
      </c>
      <c r="Q143" s="49" t="s">
        <v>450</v>
      </c>
      <c r="R143" s="49" t="s">
        <v>450</v>
      </c>
      <c r="S143" s="49" t="s">
        <v>450</v>
      </c>
      <c r="T143" s="49" t="s">
        <v>450</v>
      </c>
      <c r="U143" s="49" t="s">
        <v>450</v>
      </c>
      <c r="V143" s="49" t="s">
        <v>450</v>
      </c>
      <c r="W143" s="50" t="s">
        <v>450</v>
      </c>
      <c r="X143" s="44" t="str">
        <f t="shared" si="6"/>
        <v/>
      </c>
    </row>
    <row r="144" spans="1:24" ht="20.100000000000001" customHeight="1" x14ac:dyDescent="0.25">
      <c r="A144" s="36" t="s">
        <v>125</v>
      </c>
      <c r="B144" s="11" t="s">
        <v>242</v>
      </c>
      <c r="C144" s="20">
        <v>145429764861.24939</v>
      </c>
      <c r="D144" s="21">
        <v>166451213395.63986</v>
      </c>
      <c r="E144" s="21">
        <v>208064753766.47043</v>
      </c>
      <c r="F144" s="21">
        <v>169481317540.36389</v>
      </c>
      <c r="G144" s="21">
        <v>369062464570.38684</v>
      </c>
      <c r="H144" s="21">
        <v>411743801711.64203</v>
      </c>
      <c r="I144" s="21">
        <v>460953836444.36426</v>
      </c>
      <c r="J144" s="21">
        <v>514966287206.50519</v>
      </c>
      <c r="K144" s="21">
        <v>568498939784.02112</v>
      </c>
      <c r="L144" s="22">
        <v>481066152870.26617</v>
      </c>
      <c r="M144" s="23">
        <f t="shared" si="5"/>
        <v>349571853215.09094</v>
      </c>
      <c r="N144" s="48" t="s">
        <v>450</v>
      </c>
      <c r="O144" s="49">
        <v>280000000</v>
      </c>
      <c r="P144" s="49" t="s">
        <v>450</v>
      </c>
      <c r="Q144" s="49" t="s">
        <v>450</v>
      </c>
      <c r="R144" s="49" t="s">
        <v>450</v>
      </c>
      <c r="S144" s="49" t="s">
        <v>450</v>
      </c>
      <c r="T144" s="49">
        <v>0</v>
      </c>
      <c r="U144" s="49">
        <v>407000000</v>
      </c>
      <c r="V144" s="49" t="s">
        <v>450</v>
      </c>
      <c r="W144" s="50" t="s">
        <v>450</v>
      </c>
      <c r="X144" s="44">
        <f t="shared" si="6"/>
        <v>229000000</v>
      </c>
    </row>
    <row r="145" spans="1:24" ht="20.100000000000001" customHeight="1" x14ac:dyDescent="0.25">
      <c r="A145" s="36" t="s">
        <v>203</v>
      </c>
      <c r="B145" s="11" t="s">
        <v>95</v>
      </c>
      <c r="C145" s="20">
        <v>345424664369.35748</v>
      </c>
      <c r="D145" s="21">
        <v>400883873279.08289</v>
      </c>
      <c r="E145" s="21">
        <v>461946808510.63831</v>
      </c>
      <c r="F145" s="21">
        <v>386383919342.27057</v>
      </c>
      <c r="G145" s="21">
        <v>428524701366.59937</v>
      </c>
      <c r="H145" s="21">
        <v>498157406416.1582</v>
      </c>
      <c r="I145" s="21">
        <v>509704856037.81696</v>
      </c>
      <c r="J145" s="21">
        <v>522746212765.95746</v>
      </c>
      <c r="K145" s="21">
        <v>500519016133.29779</v>
      </c>
      <c r="L145" s="22">
        <v>388314890978.60889</v>
      </c>
      <c r="M145" s="23">
        <f t="shared" si="5"/>
        <v>444260634919.9787</v>
      </c>
      <c r="N145" s="48" t="s">
        <v>450</v>
      </c>
      <c r="O145" s="49" t="s">
        <v>450</v>
      </c>
      <c r="P145" s="49" t="s">
        <v>450</v>
      </c>
      <c r="Q145" s="49" t="s">
        <v>450</v>
      </c>
      <c r="R145" s="49" t="s">
        <v>450</v>
      </c>
      <c r="S145" s="49" t="s">
        <v>450</v>
      </c>
      <c r="T145" s="49" t="s">
        <v>450</v>
      </c>
      <c r="U145" s="49" t="s">
        <v>450</v>
      </c>
      <c r="V145" s="49" t="s">
        <v>450</v>
      </c>
      <c r="W145" s="50" t="s">
        <v>450</v>
      </c>
      <c r="X145" s="44" t="str">
        <f t="shared" si="6"/>
        <v/>
      </c>
    </row>
    <row r="146" spans="1:24" ht="20.100000000000001" customHeight="1" x14ac:dyDescent="0.25">
      <c r="A146" s="36" t="s">
        <v>247</v>
      </c>
      <c r="B146" s="11" t="s">
        <v>332</v>
      </c>
      <c r="C146" s="20">
        <v>37215864759.427826</v>
      </c>
      <c r="D146" s="21">
        <v>42085305591.677505</v>
      </c>
      <c r="E146" s="21">
        <v>60905331599.479836</v>
      </c>
      <c r="F146" s="21">
        <v>48388296488.946671</v>
      </c>
      <c r="G146" s="21">
        <v>58641352405.721718</v>
      </c>
      <c r="H146" s="21">
        <v>67937581274.382317</v>
      </c>
      <c r="I146" s="21">
        <v>76341482444.733414</v>
      </c>
      <c r="J146" s="21">
        <v>78182574772.431732</v>
      </c>
      <c r="K146" s="21">
        <v>81796618985.695709</v>
      </c>
      <c r="L146" s="22">
        <v>70254876462.938873</v>
      </c>
      <c r="M146" s="23">
        <f t="shared" si="5"/>
        <v>62174928478.543556</v>
      </c>
      <c r="N146" s="48" t="s">
        <v>450</v>
      </c>
      <c r="O146" s="49" t="s">
        <v>450</v>
      </c>
      <c r="P146" s="49" t="s">
        <v>450</v>
      </c>
      <c r="Q146" s="49" t="s">
        <v>450</v>
      </c>
      <c r="R146" s="49" t="s">
        <v>450</v>
      </c>
      <c r="S146" s="49" t="s">
        <v>450</v>
      </c>
      <c r="T146" s="49" t="s">
        <v>450</v>
      </c>
      <c r="U146" s="49" t="s">
        <v>450</v>
      </c>
      <c r="V146" s="49" t="s">
        <v>450</v>
      </c>
      <c r="W146" s="50" t="s">
        <v>450</v>
      </c>
      <c r="X146" s="44" t="str">
        <f t="shared" si="6"/>
        <v/>
      </c>
    </row>
    <row r="147" spans="1:24" ht="20.100000000000001" customHeight="1" x14ac:dyDescent="0.25">
      <c r="A147" s="36" t="s">
        <v>422</v>
      </c>
      <c r="B147" s="11" t="s">
        <v>304</v>
      </c>
      <c r="C147" s="20">
        <v>137264061106.04344</v>
      </c>
      <c r="D147" s="21">
        <v>152385716311.91638</v>
      </c>
      <c r="E147" s="21">
        <v>170077814106.3049</v>
      </c>
      <c r="F147" s="21">
        <v>168152775283.03159</v>
      </c>
      <c r="G147" s="21">
        <v>177406854514.88458</v>
      </c>
      <c r="H147" s="21">
        <v>213755282058.7193</v>
      </c>
      <c r="I147" s="21">
        <v>224646134571.40009</v>
      </c>
      <c r="J147" s="21">
        <v>231149768633.28375</v>
      </c>
      <c r="K147" s="21">
        <v>243382758001.33011</v>
      </c>
      <c r="L147" s="22">
        <v>269971498118.44202</v>
      </c>
      <c r="M147" s="23">
        <f t="shared" si="5"/>
        <v>198819266270.53558</v>
      </c>
      <c r="N147" s="48">
        <v>298000000</v>
      </c>
      <c r="O147" s="49">
        <v>1650000000</v>
      </c>
      <c r="P147" s="49">
        <v>1080000000</v>
      </c>
      <c r="Q147" s="49">
        <v>1590000000</v>
      </c>
      <c r="R147" s="49">
        <v>166000000</v>
      </c>
      <c r="S147" s="49">
        <v>538000000</v>
      </c>
      <c r="T147" s="49">
        <v>1210000000</v>
      </c>
      <c r="U147" s="49">
        <v>263000000</v>
      </c>
      <c r="V147" s="49" t="s">
        <v>450</v>
      </c>
      <c r="W147" s="50">
        <v>750000000</v>
      </c>
      <c r="X147" s="44">
        <f t="shared" si="6"/>
        <v>838333333.33333337</v>
      </c>
    </row>
    <row r="148" spans="1:24" ht="20.100000000000001" customHeight="1" x14ac:dyDescent="0.25">
      <c r="A148" s="36" t="s">
        <v>255</v>
      </c>
      <c r="B148" s="11" t="s">
        <v>194</v>
      </c>
      <c r="C148" s="20">
        <v>194700000</v>
      </c>
      <c r="D148" s="21">
        <v>196000000</v>
      </c>
      <c r="E148" s="21">
        <v>198099999.99999997</v>
      </c>
      <c r="F148" s="21">
        <v>186400000.00000003</v>
      </c>
      <c r="G148" s="21">
        <v>183800000</v>
      </c>
      <c r="H148" s="21">
        <v>199900000.00000003</v>
      </c>
      <c r="I148" s="21">
        <v>214200000</v>
      </c>
      <c r="J148" s="21">
        <v>228700000</v>
      </c>
      <c r="K148" s="21">
        <v>250900000</v>
      </c>
      <c r="L148" s="22">
        <v>287400000</v>
      </c>
      <c r="M148" s="23">
        <f t="shared" si="5"/>
        <v>214010000</v>
      </c>
      <c r="N148" s="48" t="s">
        <v>450</v>
      </c>
      <c r="O148" s="49" t="s">
        <v>450</v>
      </c>
      <c r="P148" s="49" t="s">
        <v>450</v>
      </c>
      <c r="Q148" s="49" t="s">
        <v>450</v>
      </c>
      <c r="R148" s="49" t="s">
        <v>450</v>
      </c>
      <c r="S148" s="49" t="s">
        <v>450</v>
      </c>
      <c r="T148" s="49" t="s">
        <v>450</v>
      </c>
      <c r="U148" s="49" t="s">
        <v>450</v>
      </c>
      <c r="V148" s="49" t="s">
        <v>450</v>
      </c>
      <c r="W148" s="50" t="s">
        <v>450</v>
      </c>
      <c r="X148" s="44" t="str">
        <f t="shared" si="6"/>
        <v/>
      </c>
    </row>
    <row r="149" spans="1:24" ht="20.100000000000001" customHeight="1" x14ac:dyDescent="0.25">
      <c r="A149" s="36" t="s">
        <v>106</v>
      </c>
      <c r="B149" s="11" t="s">
        <v>135</v>
      </c>
      <c r="C149" s="20">
        <v>18144936600</v>
      </c>
      <c r="D149" s="21">
        <v>20958000000.000004</v>
      </c>
      <c r="E149" s="21">
        <v>24522200000</v>
      </c>
      <c r="F149" s="21">
        <v>26593500000</v>
      </c>
      <c r="G149" s="21">
        <v>28917200000</v>
      </c>
      <c r="H149" s="21">
        <v>34373820500</v>
      </c>
      <c r="I149" s="21">
        <v>39954761200.000008</v>
      </c>
      <c r="J149" s="21">
        <v>44856189500</v>
      </c>
      <c r="K149" s="21">
        <v>49165773100</v>
      </c>
      <c r="L149" s="22">
        <v>52132289700</v>
      </c>
      <c r="M149" s="23">
        <f t="shared" si="5"/>
        <v>33961867060</v>
      </c>
      <c r="N149" s="48">
        <v>45000000</v>
      </c>
      <c r="O149" s="49">
        <v>341000000</v>
      </c>
      <c r="P149" s="49">
        <v>19700000</v>
      </c>
      <c r="Q149" s="49">
        <v>21500000</v>
      </c>
      <c r="R149" s="49">
        <v>300000000</v>
      </c>
      <c r="S149" s="49">
        <v>681000000</v>
      </c>
      <c r="T149" s="49" t="s">
        <v>450</v>
      </c>
      <c r="U149" s="49">
        <v>195000000</v>
      </c>
      <c r="V149" s="49">
        <v>513000000</v>
      </c>
      <c r="W149" s="50">
        <v>17800000</v>
      </c>
      <c r="X149" s="44">
        <f t="shared" si="6"/>
        <v>237111111.1111111</v>
      </c>
    </row>
    <row r="150" spans="1:24" ht="20.100000000000001" customHeight="1" x14ac:dyDescent="0.25">
      <c r="A150" s="36" t="s">
        <v>360</v>
      </c>
      <c r="B150" s="11" t="s">
        <v>365</v>
      </c>
      <c r="C150" s="20">
        <v>5527856839.0748186</v>
      </c>
      <c r="D150" s="21">
        <v>6340673793.5453405</v>
      </c>
      <c r="E150" s="21">
        <v>8000074071.3306913</v>
      </c>
      <c r="F150" s="21">
        <v>8105331929.8755035</v>
      </c>
      <c r="G150" s="21">
        <v>9716103408.9655418</v>
      </c>
      <c r="H150" s="21">
        <v>12873049346.267397</v>
      </c>
      <c r="I150" s="21">
        <v>15391629871.376463</v>
      </c>
      <c r="J150" s="21">
        <v>15413163674.922365</v>
      </c>
      <c r="K150" s="21">
        <v>16928680397.418528</v>
      </c>
      <c r="L150" s="22" t="s">
        <v>450</v>
      </c>
      <c r="M150" s="23">
        <f t="shared" si="5"/>
        <v>10921840370.308517</v>
      </c>
      <c r="N150" s="48" t="s">
        <v>450</v>
      </c>
      <c r="O150" s="49" t="s">
        <v>450</v>
      </c>
      <c r="P150" s="49" t="s">
        <v>450</v>
      </c>
      <c r="Q150" s="49" t="s">
        <v>450</v>
      </c>
      <c r="R150" s="49" t="s">
        <v>450</v>
      </c>
      <c r="S150" s="49" t="s">
        <v>450</v>
      </c>
      <c r="T150" s="49" t="s">
        <v>450</v>
      </c>
      <c r="U150" s="49" t="s">
        <v>450</v>
      </c>
      <c r="V150" s="49" t="s">
        <v>450</v>
      </c>
      <c r="W150" s="50" t="s">
        <v>450</v>
      </c>
      <c r="X150" s="44" t="str">
        <f t="shared" si="6"/>
        <v/>
      </c>
    </row>
    <row r="151" spans="1:24" ht="20.100000000000001" customHeight="1" x14ac:dyDescent="0.25">
      <c r="A151" s="36" t="s">
        <v>121</v>
      </c>
      <c r="B151" s="11" t="s">
        <v>366</v>
      </c>
      <c r="C151" s="20">
        <v>10646157920.320862</v>
      </c>
      <c r="D151" s="21">
        <v>13794910633.851755</v>
      </c>
      <c r="E151" s="21">
        <v>18504130752.992191</v>
      </c>
      <c r="F151" s="21">
        <v>15929902138.13632</v>
      </c>
      <c r="G151" s="21">
        <v>20030528042.91713</v>
      </c>
      <c r="H151" s="21">
        <v>25071195492.012661</v>
      </c>
      <c r="I151" s="21">
        <v>24611039786.13195</v>
      </c>
      <c r="J151" s="21">
        <v>28965906502.230602</v>
      </c>
      <c r="K151" s="21">
        <v>30881166852.311611</v>
      </c>
      <c r="L151" s="22">
        <v>27622778722.398647</v>
      </c>
      <c r="M151" s="23">
        <f t="shared" si="5"/>
        <v>21605771684.330376</v>
      </c>
      <c r="N151" s="48" t="s">
        <v>450</v>
      </c>
      <c r="O151" s="49" t="s">
        <v>450</v>
      </c>
      <c r="P151" s="49" t="s">
        <v>450</v>
      </c>
      <c r="Q151" s="49" t="s">
        <v>450</v>
      </c>
      <c r="R151" s="49" t="s">
        <v>450</v>
      </c>
      <c r="S151" s="49" t="s">
        <v>450</v>
      </c>
      <c r="T151" s="49" t="s">
        <v>450</v>
      </c>
      <c r="U151" s="49" t="s">
        <v>450</v>
      </c>
      <c r="V151" s="49" t="s">
        <v>450</v>
      </c>
      <c r="W151" s="50" t="s">
        <v>450</v>
      </c>
      <c r="X151" s="44" t="str">
        <f t="shared" si="6"/>
        <v/>
      </c>
    </row>
    <row r="152" spans="1:24" ht="20.100000000000001" customHeight="1" x14ac:dyDescent="0.25">
      <c r="A152" s="36" t="s">
        <v>49</v>
      </c>
      <c r="B152" s="11" t="s">
        <v>76</v>
      </c>
      <c r="C152" s="20">
        <v>87862091339.400238</v>
      </c>
      <c r="D152" s="21">
        <v>102170980824.5446</v>
      </c>
      <c r="E152" s="21">
        <v>121572308718.61613</v>
      </c>
      <c r="F152" s="21">
        <v>121192332201.43948</v>
      </c>
      <c r="G152" s="21">
        <v>148521818488.74939</v>
      </c>
      <c r="H152" s="21">
        <v>170574733563.4614</v>
      </c>
      <c r="I152" s="21">
        <v>192703386156.04684</v>
      </c>
      <c r="J152" s="21">
        <v>202028936209.36774</v>
      </c>
      <c r="K152" s="21">
        <v>202855201908.12335</v>
      </c>
      <c r="L152" s="22">
        <v>192083721355.06442</v>
      </c>
      <c r="M152" s="23">
        <f t="shared" si="5"/>
        <v>154156551076.48138</v>
      </c>
      <c r="N152" s="48">
        <v>126000000</v>
      </c>
      <c r="O152" s="49">
        <v>469000000</v>
      </c>
      <c r="P152" s="49">
        <v>328000000</v>
      </c>
      <c r="Q152" s="49">
        <v>436000000</v>
      </c>
      <c r="R152" s="49">
        <v>1190000000</v>
      </c>
      <c r="S152" s="49">
        <v>657000000</v>
      </c>
      <c r="T152" s="49">
        <v>2080000000</v>
      </c>
      <c r="U152" s="49">
        <v>2710000000</v>
      </c>
      <c r="V152" s="49">
        <v>1570000000</v>
      </c>
      <c r="W152" s="50">
        <v>493000000</v>
      </c>
      <c r="X152" s="44">
        <f t="shared" si="6"/>
        <v>1005900000</v>
      </c>
    </row>
    <row r="153" spans="1:24" ht="20.100000000000001" customHeight="1" x14ac:dyDescent="0.25">
      <c r="A153" s="36" t="s">
        <v>309</v>
      </c>
      <c r="B153" s="11" t="s">
        <v>224</v>
      </c>
      <c r="C153" s="20">
        <v>122210719245.90221</v>
      </c>
      <c r="D153" s="21">
        <v>149359920005.89401</v>
      </c>
      <c r="E153" s="21">
        <v>174195135053.12106</v>
      </c>
      <c r="F153" s="21">
        <v>168334599538.16824</v>
      </c>
      <c r="G153" s="21">
        <v>199590774784.58072</v>
      </c>
      <c r="H153" s="21">
        <v>224143083706.77698</v>
      </c>
      <c r="I153" s="21">
        <v>250092093547.53156</v>
      </c>
      <c r="J153" s="21">
        <v>271927428132.55371</v>
      </c>
      <c r="K153" s="21">
        <v>284777093019.06512</v>
      </c>
      <c r="L153" s="22">
        <v>291965336390.94958</v>
      </c>
      <c r="M153" s="23">
        <f t="shared" si="5"/>
        <v>213659618342.45428</v>
      </c>
      <c r="N153" s="48">
        <v>646000000</v>
      </c>
      <c r="O153" s="49">
        <v>2080000000</v>
      </c>
      <c r="P153" s="49">
        <v>1820000000</v>
      </c>
      <c r="Q153" s="49">
        <v>4600000000</v>
      </c>
      <c r="R153" s="49">
        <v>2150000000</v>
      </c>
      <c r="S153" s="49">
        <v>993000000</v>
      </c>
      <c r="T153" s="49">
        <v>736000000</v>
      </c>
      <c r="U153" s="49">
        <v>1270000000</v>
      </c>
      <c r="V153" s="49" t="s">
        <v>450</v>
      </c>
      <c r="W153" s="50">
        <v>953000000</v>
      </c>
      <c r="X153" s="44">
        <f t="shared" si="6"/>
        <v>1694222222.2222223</v>
      </c>
    </row>
    <row r="154" spans="1:24" ht="20.100000000000001" customHeight="1" x14ac:dyDescent="0.25">
      <c r="A154" s="36" t="s">
        <v>297</v>
      </c>
      <c r="B154" s="11" t="s">
        <v>84</v>
      </c>
      <c r="C154" s="20">
        <v>343261472028.87341</v>
      </c>
      <c r="D154" s="21">
        <v>428762961089.63477</v>
      </c>
      <c r="E154" s="21">
        <v>530185123692.51196</v>
      </c>
      <c r="F154" s="21">
        <v>436476394987.34015</v>
      </c>
      <c r="G154" s="21">
        <v>479242529764.86584</v>
      </c>
      <c r="H154" s="21">
        <v>528742068313.75726</v>
      </c>
      <c r="I154" s="21">
        <v>500227851988.33105</v>
      </c>
      <c r="J154" s="21">
        <v>524059039422.89447</v>
      </c>
      <c r="K154" s="21">
        <v>544982089079.09332</v>
      </c>
      <c r="L154" s="22">
        <v>474783393022.94739</v>
      </c>
      <c r="M154" s="23">
        <f t="shared" si="5"/>
        <v>479072292339.02502</v>
      </c>
      <c r="N154" s="48" t="s">
        <v>450</v>
      </c>
      <c r="O154" s="49" t="s">
        <v>450</v>
      </c>
      <c r="P154" s="49" t="s">
        <v>450</v>
      </c>
      <c r="Q154" s="49" t="s">
        <v>450</v>
      </c>
      <c r="R154" s="49" t="s">
        <v>450</v>
      </c>
      <c r="S154" s="49" t="s">
        <v>450</v>
      </c>
      <c r="T154" s="49" t="s">
        <v>450</v>
      </c>
      <c r="U154" s="49" t="s">
        <v>450</v>
      </c>
      <c r="V154" s="49" t="s">
        <v>450</v>
      </c>
      <c r="W154" s="50" t="s">
        <v>450</v>
      </c>
      <c r="X154" s="44" t="str">
        <f t="shared" si="6"/>
        <v/>
      </c>
    </row>
    <row r="155" spans="1:24" ht="20.100000000000001" customHeight="1" x14ac:dyDescent="0.25">
      <c r="A155" s="36" t="s">
        <v>88</v>
      </c>
      <c r="B155" s="11" t="s">
        <v>119</v>
      </c>
      <c r="C155" s="20">
        <v>208566948939.90717</v>
      </c>
      <c r="D155" s="21">
        <v>240169336162.05856</v>
      </c>
      <c r="E155" s="21">
        <v>262007590449.68509</v>
      </c>
      <c r="F155" s="21">
        <v>243745748819.11642</v>
      </c>
      <c r="G155" s="21">
        <v>238317631788.07947</v>
      </c>
      <c r="H155" s="21">
        <v>244879869335.5574</v>
      </c>
      <c r="I155" s="21">
        <v>216368178659.4465</v>
      </c>
      <c r="J155" s="21">
        <v>226073492966.49509</v>
      </c>
      <c r="K155" s="21">
        <v>230116913840.32092</v>
      </c>
      <c r="L155" s="22">
        <v>198931394033.49231</v>
      </c>
      <c r="M155" s="23">
        <f t="shared" si="5"/>
        <v>230917710499.41586</v>
      </c>
      <c r="N155" s="48" t="s">
        <v>450</v>
      </c>
      <c r="O155" s="49" t="s">
        <v>450</v>
      </c>
      <c r="P155" s="49" t="s">
        <v>450</v>
      </c>
      <c r="Q155" s="49" t="s">
        <v>450</v>
      </c>
      <c r="R155" s="49" t="s">
        <v>450</v>
      </c>
      <c r="S155" s="49" t="s">
        <v>450</v>
      </c>
      <c r="T155" s="49" t="s">
        <v>450</v>
      </c>
      <c r="U155" s="49" t="s">
        <v>450</v>
      </c>
      <c r="V155" s="49" t="s">
        <v>450</v>
      </c>
      <c r="W155" s="50" t="s">
        <v>450</v>
      </c>
      <c r="X155" s="44" t="str">
        <f t="shared" si="6"/>
        <v/>
      </c>
    </row>
    <row r="156" spans="1:24" ht="20.100000000000001" customHeight="1" x14ac:dyDescent="0.25">
      <c r="A156" s="36" t="s">
        <v>105</v>
      </c>
      <c r="B156" s="11" t="s">
        <v>77</v>
      </c>
      <c r="C156" s="20">
        <v>87276164364.638794</v>
      </c>
      <c r="D156" s="21">
        <v>89524131617.190903</v>
      </c>
      <c r="E156" s="21">
        <v>93639316000</v>
      </c>
      <c r="F156" s="21">
        <v>96385638000</v>
      </c>
      <c r="G156" s="21">
        <v>98381268000</v>
      </c>
      <c r="H156" s="21">
        <v>100351670000</v>
      </c>
      <c r="I156" s="21">
        <v>101080738000</v>
      </c>
      <c r="J156" s="21">
        <v>103134778000</v>
      </c>
      <c r="K156" s="21" t="s">
        <v>450</v>
      </c>
      <c r="L156" s="22" t="s">
        <v>450</v>
      </c>
      <c r="M156" s="23">
        <f t="shared" si="5"/>
        <v>96221712997.728714</v>
      </c>
      <c r="N156" s="48" t="s">
        <v>450</v>
      </c>
      <c r="O156" s="49" t="s">
        <v>450</v>
      </c>
      <c r="P156" s="49" t="s">
        <v>450</v>
      </c>
      <c r="Q156" s="49" t="s">
        <v>450</v>
      </c>
      <c r="R156" s="49" t="s">
        <v>450</v>
      </c>
      <c r="S156" s="49" t="s">
        <v>450</v>
      </c>
      <c r="T156" s="49" t="s">
        <v>450</v>
      </c>
      <c r="U156" s="49" t="s">
        <v>450</v>
      </c>
      <c r="V156" s="49" t="s">
        <v>450</v>
      </c>
      <c r="W156" s="50" t="s">
        <v>450</v>
      </c>
      <c r="X156" s="44" t="str">
        <f t="shared" si="6"/>
        <v/>
      </c>
    </row>
    <row r="157" spans="1:24" ht="20.100000000000001" customHeight="1" x14ac:dyDescent="0.25">
      <c r="A157" s="36" t="s">
        <v>261</v>
      </c>
      <c r="B157" s="11" t="s">
        <v>259</v>
      </c>
      <c r="C157" s="20">
        <v>60882142857.142845</v>
      </c>
      <c r="D157" s="21">
        <v>79712087912.087906</v>
      </c>
      <c r="E157" s="21">
        <v>115270054945.05495</v>
      </c>
      <c r="F157" s="21">
        <v>97798351648.351624</v>
      </c>
      <c r="G157" s="21">
        <v>125122306346.15385</v>
      </c>
      <c r="H157" s="21">
        <v>169804735989.01096</v>
      </c>
      <c r="I157" s="21">
        <v>190289835164.83514</v>
      </c>
      <c r="J157" s="21">
        <v>201885439560.43954</v>
      </c>
      <c r="K157" s="21">
        <v>210109340659.34064</v>
      </c>
      <c r="L157" s="22">
        <v>166907692307.69229</v>
      </c>
      <c r="M157" s="23">
        <f t="shared" si="5"/>
        <v>141778198739.01099</v>
      </c>
      <c r="N157" s="48" t="s">
        <v>450</v>
      </c>
      <c r="O157" s="49" t="s">
        <v>450</v>
      </c>
      <c r="P157" s="49" t="s">
        <v>450</v>
      </c>
      <c r="Q157" s="49" t="s">
        <v>450</v>
      </c>
      <c r="R157" s="49" t="s">
        <v>450</v>
      </c>
      <c r="S157" s="49" t="s">
        <v>450</v>
      </c>
      <c r="T157" s="49" t="s">
        <v>450</v>
      </c>
      <c r="U157" s="49" t="s">
        <v>450</v>
      </c>
      <c r="V157" s="49" t="s">
        <v>450</v>
      </c>
      <c r="W157" s="50" t="s">
        <v>450</v>
      </c>
      <c r="X157" s="44" t="str">
        <f t="shared" si="6"/>
        <v/>
      </c>
    </row>
    <row r="158" spans="1:24" ht="20.100000000000001" customHeight="1" x14ac:dyDescent="0.25">
      <c r="A158" s="36" t="s">
        <v>317</v>
      </c>
      <c r="B158" s="11" t="s">
        <v>109</v>
      </c>
      <c r="C158" s="20">
        <v>123533036667.85332</v>
      </c>
      <c r="D158" s="21">
        <v>171536685395.5625</v>
      </c>
      <c r="E158" s="21">
        <v>208181626900.63123</v>
      </c>
      <c r="F158" s="21">
        <v>167422949529.40018</v>
      </c>
      <c r="G158" s="21">
        <v>167998080493.40756</v>
      </c>
      <c r="H158" s="21">
        <v>185362855081.02081</v>
      </c>
      <c r="I158" s="21">
        <v>171664638717.49039</v>
      </c>
      <c r="J158" s="21">
        <v>191549024910.60428</v>
      </c>
      <c r="K158" s="21">
        <v>199324435686.134</v>
      </c>
      <c r="L158" s="22">
        <v>177954489851.96097</v>
      </c>
      <c r="M158" s="23">
        <f t="shared" si="5"/>
        <v>176452782323.40656</v>
      </c>
      <c r="N158" s="48">
        <v>45000000</v>
      </c>
      <c r="O158" s="49">
        <v>2600000000</v>
      </c>
      <c r="P158" s="49">
        <v>1450000000</v>
      </c>
      <c r="Q158" s="49">
        <v>2200000000</v>
      </c>
      <c r="R158" s="49" t="s">
        <v>450</v>
      </c>
      <c r="S158" s="49">
        <v>1110000000</v>
      </c>
      <c r="T158" s="49">
        <v>1550000000</v>
      </c>
      <c r="U158" s="49">
        <v>189000000</v>
      </c>
      <c r="V158" s="49">
        <v>1090000000</v>
      </c>
      <c r="W158" s="50" t="s">
        <v>450</v>
      </c>
      <c r="X158" s="44">
        <f t="shared" si="6"/>
        <v>1279250000</v>
      </c>
    </row>
    <row r="159" spans="1:24" ht="20.100000000000001" customHeight="1" x14ac:dyDescent="0.25">
      <c r="A159" s="36" t="s">
        <v>6</v>
      </c>
      <c r="B159" s="11" t="s">
        <v>14</v>
      </c>
      <c r="C159" s="20">
        <v>989930542278.69519</v>
      </c>
      <c r="D159" s="21">
        <v>1299705764823.6177</v>
      </c>
      <c r="E159" s="21">
        <v>1660846387624.7842</v>
      </c>
      <c r="F159" s="21">
        <v>1222644282201.8625</v>
      </c>
      <c r="G159" s="21">
        <v>1524917468442.0066</v>
      </c>
      <c r="H159" s="21">
        <v>2031771419408.9641</v>
      </c>
      <c r="I159" s="21">
        <v>2170145829223.9248</v>
      </c>
      <c r="J159" s="21">
        <v>2230628062254.4146</v>
      </c>
      <c r="K159" s="21">
        <v>2030972571014.2737</v>
      </c>
      <c r="L159" s="22">
        <v>1326015096948.1946</v>
      </c>
      <c r="M159" s="23">
        <f t="shared" si="5"/>
        <v>1648757742422.0737</v>
      </c>
      <c r="N159" s="48">
        <v>459000000</v>
      </c>
      <c r="O159" s="49">
        <v>13600000000</v>
      </c>
      <c r="P159" s="49">
        <v>13200000000</v>
      </c>
      <c r="Q159" s="49">
        <v>1480000000</v>
      </c>
      <c r="R159" s="49">
        <v>5980000000</v>
      </c>
      <c r="S159" s="49">
        <v>5260000000</v>
      </c>
      <c r="T159" s="49">
        <v>427000000</v>
      </c>
      <c r="U159" s="49">
        <v>480000000</v>
      </c>
      <c r="V159" s="49">
        <v>461000000</v>
      </c>
      <c r="W159" s="50" t="s">
        <v>450</v>
      </c>
      <c r="X159" s="44">
        <f t="shared" si="6"/>
        <v>4594111111.1111107</v>
      </c>
    </row>
    <row r="160" spans="1:24" ht="20.100000000000001" customHeight="1" x14ac:dyDescent="0.25">
      <c r="A160" s="36" t="s">
        <v>280</v>
      </c>
      <c r="B160" s="11" t="s">
        <v>412</v>
      </c>
      <c r="C160" s="20">
        <v>3110328010.9144239</v>
      </c>
      <c r="D160" s="21">
        <v>3775447705.9355884</v>
      </c>
      <c r="E160" s="21">
        <v>4796573531.2162209</v>
      </c>
      <c r="F160" s="21">
        <v>5308990459.4784307</v>
      </c>
      <c r="G160" s="21">
        <v>5698548987.88591</v>
      </c>
      <c r="H160" s="21">
        <v>6406727230.1732531</v>
      </c>
      <c r="I160" s="21">
        <v>7219657132.2154446</v>
      </c>
      <c r="J160" s="21">
        <v>7522006198.2320814</v>
      </c>
      <c r="K160" s="21">
        <v>7912161659.761797</v>
      </c>
      <c r="L160" s="22">
        <v>8095980013.7341776</v>
      </c>
      <c r="M160" s="23">
        <f t="shared" si="5"/>
        <v>5984642092.9547319</v>
      </c>
      <c r="N160" s="48" t="s">
        <v>450</v>
      </c>
      <c r="O160" s="49">
        <v>0</v>
      </c>
      <c r="P160" s="49" t="s">
        <v>450</v>
      </c>
      <c r="Q160" s="49" t="s">
        <v>450</v>
      </c>
      <c r="R160" s="49">
        <v>16000000</v>
      </c>
      <c r="S160" s="49">
        <v>142000000</v>
      </c>
      <c r="T160" s="49" t="s">
        <v>450</v>
      </c>
      <c r="U160" s="49" t="s">
        <v>450</v>
      </c>
      <c r="V160" s="49">
        <v>24100000</v>
      </c>
      <c r="W160" s="50" t="s">
        <v>450</v>
      </c>
      <c r="X160" s="44">
        <f t="shared" si="6"/>
        <v>45525000</v>
      </c>
    </row>
    <row r="161" spans="1:24" ht="20.100000000000001" customHeight="1" x14ac:dyDescent="0.25">
      <c r="A161" s="36" t="s">
        <v>356</v>
      </c>
      <c r="B161" s="11" t="s">
        <v>288</v>
      </c>
      <c r="C161" s="20">
        <v>505832439.82297701</v>
      </c>
      <c r="D161" s="21">
        <v>570469196.66743088</v>
      </c>
      <c r="E161" s="21">
        <v>619260721.57930565</v>
      </c>
      <c r="F161" s="21">
        <v>586153251.79434597</v>
      </c>
      <c r="G161" s="21">
        <v>656789149.59552455</v>
      </c>
      <c r="H161" s="21">
        <v>762098381.87702274</v>
      </c>
      <c r="I161" s="21">
        <v>804209309.42721283</v>
      </c>
      <c r="J161" s="21">
        <v>795753602.49253523</v>
      </c>
      <c r="K161" s="21">
        <v>800418989.62175143</v>
      </c>
      <c r="L161" s="22">
        <v>761037916.35753047</v>
      </c>
      <c r="M161" s="23">
        <f t="shared" si="5"/>
        <v>686202295.92356372</v>
      </c>
      <c r="N161" s="48" t="s">
        <v>450</v>
      </c>
      <c r="O161" s="49" t="s">
        <v>450</v>
      </c>
      <c r="P161" s="49" t="s">
        <v>450</v>
      </c>
      <c r="Q161" s="49" t="s">
        <v>450</v>
      </c>
      <c r="R161" s="49" t="s">
        <v>450</v>
      </c>
      <c r="S161" s="49" t="s">
        <v>450</v>
      </c>
      <c r="T161" s="49" t="s">
        <v>450</v>
      </c>
      <c r="U161" s="49" t="s">
        <v>450</v>
      </c>
      <c r="V161" s="49" t="s">
        <v>450</v>
      </c>
      <c r="W161" s="50" t="s">
        <v>450</v>
      </c>
      <c r="X161" s="44" t="str">
        <f t="shared" si="6"/>
        <v/>
      </c>
    </row>
    <row r="162" spans="1:24" ht="20.100000000000001" customHeight="1" x14ac:dyDescent="0.25">
      <c r="A162" s="36" t="s">
        <v>306</v>
      </c>
      <c r="B162" s="11" t="s">
        <v>243</v>
      </c>
      <c r="C162" s="20">
        <v>134441116.92617169</v>
      </c>
      <c r="D162" s="21">
        <v>145827429.56924096</v>
      </c>
      <c r="E162" s="21">
        <v>189595284.42234924</v>
      </c>
      <c r="F162" s="21">
        <v>192558289.70497137</v>
      </c>
      <c r="G162" s="21">
        <v>195176113.35413885</v>
      </c>
      <c r="H162" s="21">
        <v>239986643.47300491</v>
      </c>
      <c r="I162" s="21">
        <v>265592759.78985998</v>
      </c>
      <c r="J162" s="21">
        <v>305632896.17309499</v>
      </c>
      <c r="K162" s="21">
        <v>337413477.24083668</v>
      </c>
      <c r="L162" s="22" t="s">
        <v>450</v>
      </c>
      <c r="M162" s="23">
        <f t="shared" si="5"/>
        <v>222913778.96151873</v>
      </c>
      <c r="N162" s="48" t="s">
        <v>450</v>
      </c>
      <c r="O162" s="49" t="s">
        <v>450</v>
      </c>
      <c r="P162" s="49" t="s">
        <v>450</v>
      </c>
      <c r="Q162" s="49" t="s">
        <v>450</v>
      </c>
      <c r="R162" s="49" t="s">
        <v>450</v>
      </c>
      <c r="S162" s="49" t="s">
        <v>450</v>
      </c>
      <c r="T162" s="49" t="s">
        <v>450</v>
      </c>
      <c r="U162" s="49" t="s">
        <v>450</v>
      </c>
      <c r="V162" s="49" t="s">
        <v>450</v>
      </c>
      <c r="W162" s="50" t="s">
        <v>450</v>
      </c>
      <c r="X162" s="44" t="str">
        <f t="shared" si="6"/>
        <v/>
      </c>
    </row>
    <row r="163" spans="1:24" ht="20.100000000000001" customHeight="1" x14ac:dyDescent="0.25">
      <c r="A163" s="36" t="s">
        <v>347</v>
      </c>
      <c r="B163" s="11" t="s">
        <v>285</v>
      </c>
      <c r="C163" s="20">
        <v>376900133511.34845</v>
      </c>
      <c r="D163" s="21">
        <v>415964509673.11536</v>
      </c>
      <c r="E163" s="21">
        <v>519796800000</v>
      </c>
      <c r="F163" s="21">
        <v>429097866666.66669</v>
      </c>
      <c r="G163" s="21">
        <v>526811466666.66669</v>
      </c>
      <c r="H163" s="21">
        <v>669506666666.66663</v>
      </c>
      <c r="I163" s="21">
        <v>733955733333.33337</v>
      </c>
      <c r="J163" s="21">
        <v>744335733333.33337</v>
      </c>
      <c r="K163" s="21">
        <v>753831466666.66663</v>
      </c>
      <c r="L163" s="22">
        <v>646001866666.66663</v>
      </c>
      <c r="M163" s="23">
        <f t="shared" si="5"/>
        <v>581620224318.44653</v>
      </c>
      <c r="N163" s="48" t="s">
        <v>450</v>
      </c>
      <c r="O163" s="49" t="s">
        <v>450</v>
      </c>
      <c r="P163" s="49" t="s">
        <v>450</v>
      </c>
      <c r="Q163" s="49" t="s">
        <v>450</v>
      </c>
      <c r="R163" s="49" t="s">
        <v>450</v>
      </c>
      <c r="S163" s="49" t="s">
        <v>450</v>
      </c>
      <c r="T163" s="49" t="s">
        <v>450</v>
      </c>
      <c r="U163" s="49" t="s">
        <v>450</v>
      </c>
      <c r="V163" s="49" t="s">
        <v>450</v>
      </c>
      <c r="W163" s="50" t="s">
        <v>450</v>
      </c>
      <c r="X163" s="44" t="str">
        <f t="shared" si="6"/>
        <v/>
      </c>
    </row>
    <row r="164" spans="1:24" ht="20.100000000000001" customHeight="1" x14ac:dyDescent="0.25">
      <c r="A164" s="36" t="s">
        <v>183</v>
      </c>
      <c r="B164" s="11" t="s">
        <v>175</v>
      </c>
      <c r="C164" s="20">
        <v>9358710935.4336605</v>
      </c>
      <c r="D164" s="21">
        <v>11284603070.56529</v>
      </c>
      <c r="E164" s="21">
        <v>13386345214.538549</v>
      </c>
      <c r="F164" s="21">
        <v>12812994418.940149</v>
      </c>
      <c r="G164" s="21">
        <v>12932428287.604717</v>
      </c>
      <c r="H164" s="21">
        <v>14440676929.323805</v>
      </c>
      <c r="I164" s="21">
        <v>14045681414.365662</v>
      </c>
      <c r="J164" s="21">
        <v>14951667193.547081</v>
      </c>
      <c r="K164" s="21">
        <v>15657551477.200325</v>
      </c>
      <c r="L164" s="22">
        <v>13779570705.755232</v>
      </c>
      <c r="M164" s="23">
        <f t="shared" si="5"/>
        <v>13265022964.727446</v>
      </c>
      <c r="N164" s="48" t="s">
        <v>450</v>
      </c>
      <c r="O164" s="49" t="s">
        <v>450</v>
      </c>
      <c r="P164" s="49" t="s">
        <v>450</v>
      </c>
      <c r="Q164" s="49" t="s">
        <v>450</v>
      </c>
      <c r="R164" s="49">
        <v>22000000</v>
      </c>
      <c r="S164" s="49" t="s">
        <v>450</v>
      </c>
      <c r="T164" s="49" t="s">
        <v>450</v>
      </c>
      <c r="U164" s="49" t="s">
        <v>450</v>
      </c>
      <c r="V164" s="49">
        <v>336000000</v>
      </c>
      <c r="W164" s="50">
        <v>134000000</v>
      </c>
      <c r="X164" s="44">
        <f t="shared" si="6"/>
        <v>164000000</v>
      </c>
    </row>
    <row r="165" spans="1:24" ht="20.100000000000001" customHeight="1" x14ac:dyDescent="0.25">
      <c r="A165" s="36" t="s">
        <v>431</v>
      </c>
      <c r="B165" s="11" t="s">
        <v>158</v>
      </c>
      <c r="C165" s="20">
        <v>30607991862.484329</v>
      </c>
      <c r="D165" s="21">
        <v>40289556656.145485</v>
      </c>
      <c r="E165" s="21">
        <v>49259526052.742561</v>
      </c>
      <c r="F165" s="21">
        <v>42616653299.911514</v>
      </c>
      <c r="G165" s="21">
        <v>39460357730.522369</v>
      </c>
      <c r="H165" s="21">
        <v>46466728666.610313</v>
      </c>
      <c r="I165" s="21">
        <v>40742313861.137413</v>
      </c>
      <c r="J165" s="21">
        <v>45519650911.413841</v>
      </c>
      <c r="K165" s="21">
        <v>44210806365.681694</v>
      </c>
      <c r="L165" s="22">
        <v>36513027127.672279</v>
      </c>
      <c r="M165" s="23">
        <f t="shared" si="5"/>
        <v>41568661253.432175</v>
      </c>
      <c r="N165" s="48" t="s">
        <v>450</v>
      </c>
      <c r="O165" s="49" t="s">
        <v>450</v>
      </c>
      <c r="P165" s="49" t="s">
        <v>450</v>
      </c>
      <c r="Q165" s="49" t="s">
        <v>450</v>
      </c>
      <c r="R165" s="49" t="s">
        <v>450</v>
      </c>
      <c r="S165" s="49" t="s">
        <v>450</v>
      </c>
      <c r="T165" s="49">
        <v>11400000</v>
      </c>
      <c r="U165" s="49" t="s">
        <v>450</v>
      </c>
      <c r="V165" s="49" t="s">
        <v>450</v>
      </c>
      <c r="W165" s="50" t="s">
        <v>450</v>
      </c>
      <c r="X165" s="44">
        <f t="shared" si="6"/>
        <v>11400000</v>
      </c>
    </row>
    <row r="166" spans="1:24" ht="20.100000000000001" customHeight="1" x14ac:dyDescent="0.25">
      <c r="A166" s="36" t="s">
        <v>232</v>
      </c>
      <c r="B166" s="11" t="s">
        <v>83</v>
      </c>
      <c r="C166" s="20">
        <v>1016418229.2515897</v>
      </c>
      <c r="D166" s="21">
        <v>1033561654.0567966</v>
      </c>
      <c r="E166" s="21">
        <v>967199593.96015728</v>
      </c>
      <c r="F166" s="21">
        <v>847397850.09441662</v>
      </c>
      <c r="G166" s="21">
        <v>969936525.29872894</v>
      </c>
      <c r="H166" s="21">
        <v>1065826669.8974236</v>
      </c>
      <c r="I166" s="21">
        <v>1134267367.1920607</v>
      </c>
      <c r="J166" s="21">
        <v>1411061260.7083919</v>
      </c>
      <c r="K166" s="21">
        <v>1422530791.5587981</v>
      </c>
      <c r="L166" s="22">
        <v>1437722206.387543</v>
      </c>
      <c r="M166" s="23">
        <f t="shared" si="5"/>
        <v>1130592214.8405907</v>
      </c>
      <c r="N166" s="48" t="s">
        <v>450</v>
      </c>
      <c r="O166" s="49" t="s">
        <v>450</v>
      </c>
      <c r="P166" s="49" t="s">
        <v>450</v>
      </c>
      <c r="Q166" s="49" t="s">
        <v>450</v>
      </c>
      <c r="R166" s="49" t="s">
        <v>450</v>
      </c>
      <c r="S166" s="49" t="s">
        <v>450</v>
      </c>
      <c r="T166" s="49" t="s">
        <v>450</v>
      </c>
      <c r="U166" s="49" t="s">
        <v>450</v>
      </c>
      <c r="V166" s="49" t="s">
        <v>450</v>
      </c>
      <c r="W166" s="50" t="s">
        <v>450</v>
      </c>
      <c r="X166" s="44" t="str">
        <f t="shared" si="6"/>
        <v/>
      </c>
    </row>
    <row r="167" spans="1:24" ht="20.100000000000001" customHeight="1" x14ac:dyDescent="0.25">
      <c r="A167" s="36" t="s">
        <v>126</v>
      </c>
      <c r="B167" s="11" t="s">
        <v>233</v>
      </c>
      <c r="C167" s="20">
        <v>1885112201.8527782</v>
      </c>
      <c r="D167" s="21">
        <v>2158496872.8579645</v>
      </c>
      <c r="E167" s="21">
        <v>2505458705.0333843</v>
      </c>
      <c r="F167" s="21">
        <v>2489985963.1814213</v>
      </c>
      <c r="G167" s="21">
        <v>2616610911.0823483</v>
      </c>
      <c r="H167" s="21">
        <v>2985556819.4144111</v>
      </c>
      <c r="I167" s="21">
        <v>3853432409.2928896</v>
      </c>
      <c r="J167" s="21">
        <v>4958754472.4202719</v>
      </c>
      <c r="K167" s="21">
        <v>5005662070.7210503</v>
      </c>
      <c r="L167" s="22">
        <v>4474689705.7678299</v>
      </c>
      <c r="M167" s="23">
        <f t="shared" si="5"/>
        <v>3293376013.1624351</v>
      </c>
      <c r="N167" s="48" t="s">
        <v>450</v>
      </c>
      <c r="O167" s="49">
        <v>1180000</v>
      </c>
      <c r="P167" s="49" t="s">
        <v>450</v>
      </c>
      <c r="Q167" s="49" t="s">
        <v>450</v>
      </c>
      <c r="R167" s="49" t="s">
        <v>450</v>
      </c>
      <c r="S167" s="49">
        <v>30000000</v>
      </c>
      <c r="T167" s="49" t="s">
        <v>450</v>
      </c>
      <c r="U167" s="49" t="s">
        <v>450</v>
      </c>
      <c r="V167" s="49" t="s">
        <v>450</v>
      </c>
      <c r="W167" s="50" t="s">
        <v>450</v>
      </c>
      <c r="X167" s="44">
        <f t="shared" si="6"/>
        <v>15590000</v>
      </c>
    </row>
    <row r="168" spans="1:24" ht="20.100000000000001" customHeight="1" x14ac:dyDescent="0.25">
      <c r="A168" s="36" t="s">
        <v>116</v>
      </c>
      <c r="B168" s="11" t="s">
        <v>142</v>
      </c>
      <c r="C168" s="20">
        <v>147797218201.27133</v>
      </c>
      <c r="D168" s="21">
        <v>179981288567.44739</v>
      </c>
      <c r="E168" s="21">
        <v>192225881687.7518</v>
      </c>
      <c r="F168" s="21">
        <v>192408387762.11758</v>
      </c>
      <c r="G168" s="21">
        <v>236421782178.21777</v>
      </c>
      <c r="H168" s="21">
        <v>275221020830.02069</v>
      </c>
      <c r="I168" s="21">
        <v>289268624469.87274</v>
      </c>
      <c r="J168" s="21">
        <v>300288499960.04156</v>
      </c>
      <c r="K168" s="21">
        <v>306344408491.83179</v>
      </c>
      <c r="L168" s="22">
        <v>292739307535.64154</v>
      </c>
      <c r="M168" s="23">
        <f t="shared" si="5"/>
        <v>241269641968.42145</v>
      </c>
      <c r="N168" s="48" t="s">
        <v>450</v>
      </c>
      <c r="O168" s="49" t="s">
        <v>450</v>
      </c>
      <c r="P168" s="49" t="s">
        <v>450</v>
      </c>
      <c r="Q168" s="49" t="s">
        <v>450</v>
      </c>
      <c r="R168" s="49" t="s">
        <v>450</v>
      </c>
      <c r="S168" s="49" t="s">
        <v>450</v>
      </c>
      <c r="T168" s="49" t="s">
        <v>450</v>
      </c>
      <c r="U168" s="49" t="s">
        <v>450</v>
      </c>
      <c r="V168" s="49" t="s">
        <v>450</v>
      </c>
      <c r="W168" s="50" t="s">
        <v>450</v>
      </c>
      <c r="X168" s="44" t="str">
        <f t="shared" si="6"/>
        <v/>
      </c>
    </row>
    <row r="169" spans="1:24" ht="20.100000000000001" customHeight="1" x14ac:dyDescent="0.25">
      <c r="A169" s="36" t="s">
        <v>90</v>
      </c>
      <c r="B169" s="11" t="s">
        <v>351</v>
      </c>
      <c r="C169" s="20">
        <v>70388970016.309128</v>
      </c>
      <c r="D169" s="21">
        <v>86072414453.873535</v>
      </c>
      <c r="E169" s="21">
        <v>100076967921.48822</v>
      </c>
      <c r="F169" s="21">
        <v>88661433731.592102</v>
      </c>
      <c r="G169" s="21">
        <v>89254437086.092728</v>
      </c>
      <c r="H169" s="21">
        <v>97919794273.00528</v>
      </c>
      <c r="I169" s="21">
        <v>93049717829.536987</v>
      </c>
      <c r="J169" s="21">
        <v>98028544875.199158</v>
      </c>
      <c r="K169" s="21">
        <v>100252753084.78174</v>
      </c>
      <c r="L169" s="22">
        <v>86581789952.312302</v>
      </c>
      <c r="M169" s="23">
        <f t="shared" si="5"/>
        <v>91028682322.419113</v>
      </c>
      <c r="N169" s="48" t="s">
        <v>450</v>
      </c>
      <c r="O169" s="49" t="s">
        <v>450</v>
      </c>
      <c r="P169" s="49" t="s">
        <v>450</v>
      </c>
      <c r="Q169" s="49" t="s">
        <v>450</v>
      </c>
      <c r="R169" s="49" t="s">
        <v>450</v>
      </c>
      <c r="S169" s="49" t="s">
        <v>450</v>
      </c>
      <c r="T169" s="49" t="s">
        <v>450</v>
      </c>
      <c r="U169" s="49" t="s">
        <v>450</v>
      </c>
      <c r="V169" s="49" t="s">
        <v>450</v>
      </c>
      <c r="W169" s="50" t="s">
        <v>450</v>
      </c>
      <c r="X169" s="44" t="str">
        <f t="shared" si="6"/>
        <v/>
      </c>
    </row>
    <row r="170" spans="1:24" ht="20.100000000000001" customHeight="1" x14ac:dyDescent="0.25">
      <c r="A170" s="36" t="s">
        <v>15</v>
      </c>
      <c r="B170" s="11" t="s">
        <v>12</v>
      </c>
      <c r="C170" s="20">
        <v>39587730523.1464</v>
      </c>
      <c r="D170" s="21">
        <v>48114700246.372841</v>
      </c>
      <c r="E170" s="21">
        <v>55589863776.182808</v>
      </c>
      <c r="F170" s="21">
        <v>50244790219.505417</v>
      </c>
      <c r="G170" s="21">
        <v>48016423841.059601</v>
      </c>
      <c r="H170" s="21">
        <v>51287600778.426476</v>
      </c>
      <c r="I170" s="21">
        <v>46240004973.277077</v>
      </c>
      <c r="J170" s="21">
        <v>47675792660.25811</v>
      </c>
      <c r="K170" s="21">
        <v>49491396798.061897</v>
      </c>
      <c r="L170" s="22">
        <v>42746980843.090355</v>
      </c>
      <c r="M170" s="23">
        <f t="shared" si="5"/>
        <v>47899528465.938095</v>
      </c>
      <c r="N170" s="48" t="s">
        <v>450</v>
      </c>
      <c r="O170" s="49" t="s">
        <v>450</v>
      </c>
      <c r="P170" s="49" t="s">
        <v>450</v>
      </c>
      <c r="Q170" s="49" t="s">
        <v>450</v>
      </c>
      <c r="R170" s="49" t="s">
        <v>450</v>
      </c>
      <c r="S170" s="49" t="s">
        <v>450</v>
      </c>
      <c r="T170" s="49" t="s">
        <v>450</v>
      </c>
      <c r="U170" s="49" t="s">
        <v>450</v>
      </c>
      <c r="V170" s="49" t="s">
        <v>450</v>
      </c>
      <c r="W170" s="50" t="s">
        <v>450</v>
      </c>
      <c r="X170" s="44" t="str">
        <f t="shared" si="6"/>
        <v/>
      </c>
    </row>
    <row r="171" spans="1:24" ht="20.100000000000001" customHeight="1" x14ac:dyDescent="0.25">
      <c r="A171" s="36" t="s">
        <v>281</v>
      </c>
      <c r="B171" s="11" t="s">
        <v>382</v>
      </c>
      <c r="C171" s="20">
        <v>456707934.95231611</v>
      </c>
      <c r="D171" s="21">
        <v>516074228.9597491</v>
      </c>
      <c r="E171" s="21">
        <v>608292551.49952459</v>
      </c>
      <c r="F171" s="21">
        <v>597762270.79406285</v>
      </c>
      <c r="G171" s="21">
        <v>671585231.57986116</v>
      </c>
      <c r="H171" s="21">
        <v>886503123.81832719</v>
      </c>
      <c r="I171" s="21">
        <v>1025124684.3586373</v>
      </c>
      <c r="J171" s="21">
        <v>1059695156.1879458</v>
      </c>
      <c r="K171" s="21">
        <v>1158190175.3149023</v>
      </c>
      <c r="L171" s="22">
        <v>1156834750.5274994</v>
      </c>
      <c r="M171" s="23">
        <f t="shared" si="5"/>
        <v>813677010.79928267</v>
      </c>
      <c r="N171" s="48" t="s">
        <v>450</v>
      </c>
      <c r="O171" s="49" t="s">
        <v>450</v>
      </c>
      <c r="P171" s="49" t="s">
        <v>450</v>
      </c>
      <c r="Q171" s="49" t="s">
        <v>450</v>
      </c>
      <c r="R171" s="49" t="s">
        <v>450</v>
      </c>
      <c r="S171" s="49" t="s">
        <v>450</v>
      </c>
      <c r="T171" s="49" t="s">
        <v>450</v>
      </c>
      <c r="U171" s="49" t="s">
        <v>450</v>
      </c>
      <c r="V171" s="49" t="s">
        <v>450</v>
      </c>
      <c r="W171" s="50" t="s">
        <v>450</v>
      </c>
      <c r="X171" s="44" t="str">
        <f t="shared" si="6"/>
        <v/>
      </c>
    </row>
    <row r="172" spans="1:24" ht="20.100000000000001" customHeight="1" x14ac:dyDescent="0.25">
      <c r="A172" s="36" t="s">
        <v>87</v>
      </c>
      <c r="B172" s="11" t="s">
        <v>410</v>
      </c>
      <c r="C172" s="20">
        <v>271638630111.49673</v>
      </c>
      <c r="D172" s="21">
        <v>299415359539.55774</v>
      </c>
      <c r="E172" s="21">
        <v>286769850239.67462</v>
      </c>
      <c r="F172" s="21">
        <v>295936471258.12811</v>
      </c>
      <c r="G172" s="21">
        <v>375349442837.23981</v>
      </c>
      <c r="H172" s="21">
        <v>416596716626.95734</v>
      </c>
      <c r="I172" s="21">
        <v>397386418270.40186</v>
      </c>
      <c r="J172" s="21">
        <v>366057913372.20746</v>
      </c>
      <c r="K172" s="21">
        <v>349873026988.6756</v>
      </c>
      <c r="L172" s="22">
        <v>312797576593.59351</v>
      </c>
      <c r="M172" s="23">
        <f t="shared" si="5"/>
        <v>337182140583.79327</v>
      </c>
      <c r="N172" s="48">
        <v>9900000</v>
      </c>
      <c r="O172" s="49" t="s">
        <v>450</v>
      </c>
      <c r="P172" s="49" t="s">
        <v>450</v>
      </c>
      <c r="Q172" s="49" t="s">
        <v>450</v>
      </c>
      <c r="R172" s="49">
        <v>6000000</v>
      </c>
      <c r="S172" s="49" t="s">
        <v>450</v>
      </c>
      <c r="T172" s="49">
        <v>5510000000</v>
      </c>
      <c r="U172" s="49">
        <v>3130000000</v>
      </c>
      <c r="V172" s="49" t="s">
        <v>450</v>
      </c>
      <c r="W172" s="50">
        <v>3970000000</v>
      </c>
      <c r="X172" s="44">
        <f t="shared" si="6"/>
        <v>2525180000</v>
      </c>
    </row>
    <row r="173" spans="1:24" ht="20.100000000000001" customHeight="1" x14ac:dyDescent="0.25">
      <c r="A173" s="36" t="s">
        <v>61</v>
      </c>
      <c r="B173" s="11" t="s">
        <v>208</v>
      </c>
      <c r="C173" s="20" t="s">
        <v>450</v>
      </c>
      <c r="D173" s="21" t="s">
        <v>450</v>
      </c>
      <c r="E173" s="21">
        <v>15550136278.869602</v>
      </c>
      <c r="F173" s="21">
        <v>12231362022.685946</v>
      </c>
      <c r="G173" s="21">
        <v>15727363443.099483</v>
      </c>
      <c r="H173" s="21">
        <v>17826697892.271667</v>
      </c>
      <c r="I173" s="21">
        <v>10368813559.322033</v>
      </c>
      <c r="J173" s="21">
        <v>13257635694.915251</v>
      </c>
      <c r="K173" s="21">
        <v>13282084033.898308</v>
      </c>
      <c r="L173" s="22">
        <v>9015221096.2447376</v>
      </c>
      <c r="M173" s="23">
        <f t="shared" si="5"/>
        <v>13407414252.663378</v>
      </c>
      <c r="N173" s="48" t="s">
        <v>450</v>
      </c>
      <c r="O173" s="49" t="s">
        <v>450</v>
      </c>
      <c r="P173" s="49" t="s">
        <v>450</v>
      </c>
      <c r="Q173" s="49" t="s">
        <v>450</v>
      </c>
      <c r="R173" s="49" t="s">
        <v>450</v>
      </c>
      <c r="S173" s="49" t="s">
        <v>450</v>
      </c>
      <c r="T173" s="49" t="s">
        <v>450</v>
      </c>
      <c r="U173" s="49" t="s">
        <v>450</v>
      </c>
      <c r="V173" s="49" t="s">
        <v>450</v>
      </c>
      <c r="W173" s="50" t="s">
        <v>450</v>
      </c>
      <c r="X173" s="44" t="str">
        <f t="shared" si="6"/>
        <v/>
      </c>
    </row>
    <row r="174" spans="1:24" ht="20.100000000000001" customHeight="1" x14ac:dyDescent="0.25">
      <c r="A174" s="36" t="s">
        <v>319</v>
      </c>
      <c r="B174" s="11" t="s">
        <v>313</v>
      </c>
      <c r="C174" s="20">
        <v>1264551499184.5439</v>
      </c>
      <c r="D174" s="21">
        <v>1479341637010.676</v>
      </c>
      <c r="E174" s="21">
        <v>1634989014208.2908</v>
      </c>
      <c r="F174" s="21">
        <v>1499074742984.1624</v>
      </c>
      <c r="G174" s="21">
        <v>1431672847682.1191</v>
      </c>
      <c r="H174" s="21">
        <v>1487924659438.4209</v>
      </c>
      <c r="I174" s="21">
        <v>1339946773437.2395</v>
      </c>
      <c r="J174" s="21">
        <v>1369261671178.9983</v>
      </c>
      <c r="K174" s="21">
        <v>1381342101735.6819</v>
      </c>
      <c r="L174" s="22">
        <v>1199057336142.8413</v>
      </c>
      <c r="M174" s="23">
        <f t="shared" si="5"/>
        <v>1408716228300.2974</v>
      </c>
      <c r="N174" s="48" t="s">
        <v>450</v>
      </c>
      <c r="O174" s="49" t="s">
        <v>450</v>
      </c>
      <c r="P174" s="49" t="s">
        <v>450</v>
      </c>
      <c r="Q174" s="49" t="s">
        <v>450</v>
      </c>
      <c r="R174" s="49" t="s">
        <v>450</v>
      </c>
      <c r="S174" s="49" t="s">
        <v>450</v>
      </c>
      <c r="T174" s="49" t="s">
        <v>450</v>
      </c>
      <c r="U174" s="49" t="s">
        <v>450</v>
      </c>
      <c r="V174" s="49" t="s">
        <v>450</v>
      </c>
      <c r="W174" s="50" t="s">
        <v>450</v>
      </c>
      <c r="X174" s="44" t="str">
        <f t="shared" si="6"/>
        <v/>
      </c>
    </row>
    <row r="175" spans="1:24" ht="20.100000000000001" customHeight="1" x14ac:dyDescent="0.25">
      <c r="A175" s="36" t="s">
        <v>112</v>
      </c>
      <c r="B175" s="11" t="s">
        <v>320</v>
      </c>
      <c r="C175" s="20">
        <v>28279814924.591778</v>
      </c>
      <c r="D175" s="21">
        <v>32350248410.821606</v>
      </c>
      <c r="E175" s="21">
        <v>40713812309.73159</v>
      </c>
      <c r="F175" s="21">
        <v>42066217871.534859</v>
      </c>
      <c r="G175" s="21">
        <v>56725745039.33596</v>
      </c>
      <c r="H175" s="21">
        <v>65292741296.538155</v>
      </c>
      <c r="I175" s="21">
        <v>68434399083.410004</v>
      </c>
      <c r="J175" s="21">
        <v>74294206490.589417</v>
      </c>
      <c r="K175" s="21">
        <v>80028186274.509796</v>
      </c>
      <c r="L175" s="22">
        <v>82316172384.324982</v>
      </c>
      <c r="M175" s="23">
        <f t="shared" si="5"/>
        <v>57050154408.538818</v>
      </c>
      <c r="N175" s="48">
        <v>1000000</v>
      </c>
      <c r="O175" s="49">
        <v>46000000</v>
      </c>
      <c r="P175" s="49">
        <v>45650000</v>
      </c>
      <c r="Q175" s="49">
        <v>41700000</v>
      </c>
      <c r="R175" s="49">
        <v>682000000</v>
      </c>
      <c r="S175" s="49">
        <v>37400000</v>
      </c>
      <c r="T175" s="49">
        <v>64000000</v>
      </c>
      <c r="U175" s="49" t="s">
        <v>450</v>
      </c>
      <c r="V175" s="49" t="s">
        <v>450</v>
      </c>
      <c r="W175" s="50" t="s">
        <v>450</v>
      </c>
      <c r="X175" s="44">
        <f t="shared" si="6"/>
        <v>131107142.85714285</v>
      </c>
    </row>
    <row r="176" spans="1:24" ht="20.100000000000001" customHeight="1" x14ac:dyDescent="0.25">
      <c r="A176" s="36" t="s">
        <v>343</v>
      </c>
      <c r="B176" s="11" t="s">
        <v>428</v>
      </c>
      <c r="C176" s="20">
        <v>636071000</v>
      </c>
      <c r="D176" s="21">
        <v>684148703.70370352</v>
      </c>
      <c r="E176" s="21">
        <v>734660333.33333337</v>
      </c>
      <c r="F176" s="21">
        <v>708891296.29629624</v>
      </c>
      <c r="G176" s="21">
        <v>692457407.4074074</v>
      </c>
      <c r="H176" s="21">
        <v>728050629.62962961</v>
      </c>
      <c r="I176" s="21">
        <v>731919888.88888896</v>
      </c>
      <c r="J176" s="21">
        <v>787290370.37037027</v>
      </c>
      <c r="K176" s="21">
        <v>864766185.18518507</v>
      </c>
      <c r="L176" s="22">
        <v>921888851.85185182</v>
      </c>
      <c r="M176" s="23">
        <f t="shared" si="5"/>
        <v>749014466.66666663</v>
      </c>
      <c r="N176" s="48" t="s">
        <v>450</v>
      </c>
      <c r="O176" s="49" t="s">
        <v>450</v>
      </c>
      <c r="P176" s="49" t="s">
        <v>450</v>
      </c>
      <c r="Q176" s="49" t="s">
        <v>450</v>
      </c>
      <c r="R176" s="49" t="s">
        <v>450</v>
      </c>
      <c r="S176" s="49">
        <v>16500000</v>
      </c>
      <c r="T176" s="49" t="s">
        <v>450</v>
      </c>
      <c r="U176" s="49" t="s">
        <v>450</v>
      </c>
      <c r="V176" s="49" t="s">
        <v>450</v>
      </c>
      <c r="W176" s="50" t="s">
        <v>450</v>
      </c>
      <c r="X176" s="44">
        <f t="shared" si="6"/>
        <v>16500000</v>
      </c>
    </row>
    <row r="177" spans="1:24" ht="20.100000000000001" customHeight="1" x14ac:dyDescent="0.25">
      <c r="A177" s="36" t="s">
        <v>0</v>
      </c>
      <c r="B177" s="11" t="s">
        <v>353</v>
      </c>
      <c r="C177" s="20">
        <v>1074708501.4074075</v>
      </c>
      <c r="D177" s="21">
        <v>1173341555.5555556</v>
      </c>
      <c r="E177" s="21">
        <v>1194493407.4074073</v>
      </c>
      <c r="F177" s="21">
        <v>1186800333.3333333</v>
      </c>
      <c r="G177" s="21">
        <v>1249497000</v>
      </c>
      <c r="H177" s="21">
        <v>1290025296.2962961</v>
      </c>
      <c r="I177" s="21">
        <v>1311133148.1481481</v>
      </c>
      <c r="J177" s="21">
        <v>1334385777.7777779</v>
      </c>
      <c r="K177" s="21">
        <v>1404430555.5555556</v>
      </c>
      <c r="L177" s="22">
        <v>1436390325.9259257</v>
      </c>
      <c r="M177" s="23">
        <f t="shared" si="5"/>
        <v>1265520590.1407409</v>
      </c>
      <c r="N177" s="48">
        <v>9700000</v>
      </c>
      <c r="O177" s="49">
        <v>19000000</v>
      </c>
      <c r="P177" s="49">
        <v>10500000</v>
      </c>
      <c r="Q177" s="49">
        <v>11200000</v>
      </c>
      <c r="R177" s="49" t="s">
        <v>450</v>
      </c>
      <c r="S177" s="49" t="s">
        <v>450</v>
      </c>
      <c r="T177" s="49" t="s">
        <v>450</v>
      </c>
      <c r="U177" s="49" t="s">
        <v>450</v>
      </c>
      <c r="V177" s="49" t="s">
        <v>450</v>
      </c>
      <c r="W177" s="50" t="s">
        <v>450</v>
      </c>
      <c r="X177" s="44">
        <f t="shared" si="6"/>
        <v>12600000</v>
      </c>
    </row>
    <row r="178" spans="1:24" ht="20.100000000000001" customHeight="1" x14ac:dyDescent="0.25">
      <c r="A178" s="36" t="s">
        <v>342</v>
      </c>
      <c r="B178" s="11" t="s">
        <v>236</v>
      </c>
      <c r="C178" s="20">
        <v>610778296.29629624</v>
      </c>
      <c r="D178" s="21">
        <v>651436074.07407403</v>
      </c>
      <c r="E178" s="21">
        <v>695428851.8518517</v>
      </c>
      <c r="F178" s="21">
        <v>674922481.48148155</v>
      </c>
      <c r="G178" s="21">
        <v>681225962.96296287</v>
      </c>
      <c r="H178" s="21">
        <v>676129407.4074074</v>
      </c>
      <c r="I178" s="21">
        <v>692933740.74074066</v>
      </c>
      <c r="J178" s="21">
        <v>720636185.18518519</v>
      </c>
      <c r="K178" s="21">
        <v>729738560.37037027</v>
      </c>
      <c r="L178" s="22">
        <v>751373262.96296299</v>
      </c>
      <c r="M178" s="23">
        <f t="shared" si="5"/>
        <v>688460282.33333325</v>
      </c>
      <c r="N178" s="48" t="s">
        <v>450</v>
      </c>
      <c r="O178" s="49" t="s">
        <v>450</v>
      </c>
      <c r="P178" s="49" t="s">
        <v>450</v>
      </c>
      <c r="Q178" s="49" t="s">
        <v>450</v>
      </c>
      <c r="R178" s="49" t="s">
        <v>450</v>
      </c>
      <c r="S178" s="49" t="s">
        <v>450</v>
      </c>
      <c r="T178" s="49" t="s">
        <v>450</v>
      </c>
      <c r="U178" s="49" t="s">
        <v>450</v>
      </c>
      <c r="V178" s="49" t="s">
        <v>450</v>
      </c>
      <c r="W178" s="50" t="s">
        <v>450</v>
      </c>
      <c r="X178" s="44" t="str">
        <f t="shared" si="6"/>
        <v/>
      </c>
    </row>
    <row r="179" spans="1:24" ht="20.100000000000001" customHeight="1" x14ac:dyDescent="0.25">
      <c r="A179" s="36" t="s">
        <v>80</v>
      </c>
      <c r="B179" s="11" t="s">
        <v>78</v>
      </c>
      <c r="C179" s="20">
        <v>35822408611.55883</v>
      </c>
      <c r="D179" s="21">
        <v>45898948564.059326</v>
      </c>
      <c r="E179" s="21">
        <v>54526580231.556801</v>
      </c>
      <c r="F179" s="21">
        <v>53150209167.93396</v>
      </c>
      <c r="G179" s="21">
        <v>65634109236.773636</v>
      </c>
      <c r="H179" s="21">
        <v>67327289319.732994</v>
      </c>
      <c r="I179" s="21">
        <v>62688889672.544083</v>
      </c>
      <c r="J179" s="21">
        <v>66480141187.352837</v>
      </c>
      <c r="K179" s="21">
        <v>73814947340.898376</v>
      </c>
      <c r="L179" s="22">
        <v>84066770983.333328</v>
      </c>
      <c r="M179" s="23">
        <f t="shared" si="5"/>
        <v>60941029431.574417</v>
      </c>
      <c r="N179" s="48" t="s">
        <v>450</v>
      </c>
      <c r="O179" s="49" t="s">
        <v>450</v>
      </c>
      <c r="P179" s="49" t="s">
        <v>450</v>
      </c>
      <c r="Q179" s="49" t="s">
        <v>450</v>
      </c>
      <c r="R179" s="49" t="s">
        <v>450</v>
      </c>
      <c r="S179" s="49" t="s">
        <v>450</v>
      </c>
      <c r="T179" s="49" t="s">
        <v>450</v>
      </c>
      <c r="U179" s="49" t="s">
        <v>450</v>
      </c>
      <c r="V179" s="49" t="s">
        <v>450</v>
      </c>
      <c r="W179" s="50" t="s">
        <v>450</v>
      </c>
      <c r="X179" s="44" t="str">
        <f t="shared" si="6"/>
        <v/>
      </c>
    </row>
    <row r="180" spans="1:24" ht="20.100000000000001" customHeight="1" x14ac:dyDescent="0.25">
      <c r="A180" s="36" t="s">
        <v>335</v>
      </c>
      <c r="B180" s="11" t="s">
        <v>291</v>
      </c>
      <c r="C180" s="20">
        <v>2626380435.1787729</v>
      </c>
      <c r="D180" s="21">
        <v>2936612021.8579235</v>
      </c>
      <c r="E180" s="21">
        <v>3532969034.6083789</v>
      </c>
      <c r="F180" s="21">
        <v>3875409836.0655737</v>
      </c>
      <c r="G180" s="21">
        <v>4368398047.6433306</v>
      </c>
      <c r="H180" s="21">
        <v>4422276621.7870255</v>
      </c>
      <c r="I180" s="21">
        <v>4980000000</v>
      </c>
      <c r="J180" s="21">
        <v>5130909090.909091</v>
      </c>
      <c r="K180" s="21">
        <v>5210303030.303031</v>
      </c>
      <c r="L180" s="22">
        <v>4877888603.806509</v>
      </c>
      <c r="M180" s="23">
        <f t="shared" si="5"/>
        <v>4196114672.2159638</v>
      </c>
      <c r="N180" s="48" t="s">
        <v>450</v>
      </c>
      <c r="O180" s="49" t="s">
        <v>450</v>
      </c>
      <c r="P180" s="49" t="s">
        <v>450</v>
      </c>
      <c r="Q180" s="49" t="s">
        <v>450</v>
      </c>
      <c r="R180" s="49" t="s">
        <v>450</v>
      </c>
      <c r="S180" s="49" t="s">
        <v>450</v>
      </c>
      <c r="T180" s="49" t="s">
        <v>450</v>
      </c>
      <c r="U180" s="49" t="s">
        <v>450</v>
      </c>
      <c r="V180" s="49" t="s">
        <v>450</v>
      </c>
      <c r="W180" s="50" t="s">
        <v>450</v>
      </c>
      <c r="X180" s="44" t="str">
        <f t="shared" si="6"/>
        <v/>
      </c>
    </row>
    <row r="181" spans="1:24" ht="20.100000000000001" customHeight="1" x14ac:dyDescent="0.25">
      <c r="A181" s="36" t="s">
        <v>344</v>
      </c>
      <c r="B181" s="11" t="s">
        <v>220</v>
      </c>
      <c r="C181" s="20">
        <v>2947943587.0929632</v>
      </c>
      <c r="D181" s="21">
        <v>3053808158.5147758</v>
      </c>
      <c r="E181" s="21">
        <v>3019779208.8316464</v>
      </c>
      <c r="F181" s="21">
        <v>3144671158.9978409</v>
      </c>
      <c r="G181" s="21">
        <v>3527776867.1802435</v>
      </c>
      <c r="H181" s="21">
        <v>4963056465.2738571</v>
      </c>
      <c r="I181" s="21">
        <v>4912817417.7831907</v>
      </c>
      <c r="J181" s="21">
        <v>4562432041.0974512</v>
      </c>
      <c r="K181" s="21">
        <v>4412891833.3686543</v>
      </c>
      <c r="L181" s="22">
        <v>4060072443.5492082</v>
      </c>
      <c r="M181" s="23">
        <f t="shared" si="5"/>
        <v>3860524918.1689835</v>
      </c>
      <c r="N181" s="48" t="s">
        <v>450</v>
      </c>
      <c r="O181" s="49" t="s">
        <v>450</v>
      </c>
      <c r="P181" s="49" t="s">
        <v>450</v>
      </c>
      <c r="Q181" s="49" t="s">
        <v>450</v>
      </c>
      <c r="R181" s="49" t="s">
        <v>450</v>
      </c>
      <c r="S181" s="49" t="s">
        <v>450</v>
      </c>
      <c r="T181" s="49" t="s">
        <v>450</v>
      </c>
      <c r="U181" s="49" t="s">
        <v>450</v>
      </c>
      <c r="V181" s="49" t="s">
        <v>450</v>
      </c>
      <c r="W181" s="50" t="s">
        <v>450</v>
      </c>
      <c r="X181" s="44" t="str">
        <f t="shared" si="6"/>
        <v/>
      </c>
    </row>
    <row r="182" spans="1:24" ht="20.100000000000001" customHeight="1" x14ac:dyDescent="0.25">
      <c r="A182" s="36" t="s">
        <v>358</v>
      </c>
      <c r="B182" s="11" t="s">
        <v>310</v>
      </c>
      <c r="C182" s="20">
        <v>420032121655.68842</v>
      </c>
      <c r="D182" s="21">
        <v>487816328342.30927</v>
      </c>
      <c r="E182" s="21">
        <v>513965650650.11908</v>
      </c>
      <c r="F182" s="21">
        <v>429657033107.7373</v>
      </c>
      <c r="G182" s="21">
        <v>488379327089.83698</v>
      </c>
      <c r="H182" s="21">
        <v>563113421113.42114</v>
      </c>
      <c r="I182" s="21">
        <v>543880647757.40405</v>
      </c>
      <c r="J182" s="21">
        <v>578742001487.57141</v>
      </c>
      <c r="K182" s="21">
        <v>571100683085.09888</v>
      </c>
      <c r="L182" s="22">
        <v>492618068568.57324</v>
      </c>
      <c r="M182" s="23">
        <f t="shared" si="5"/>
        <v>508930528285.776</v>
      </c>
      <c r="N182" s="48" t="s">
        <v>450</v>
      </c>
      <c r="O182" s="49" t="s">
        <v>450</v>
      </c>
      <c r="P182" s="49" t="s">
        <v>450</v>
      </c>
      <c r="Q182" s="49" t="s">
        <v>450</v>
      </c>
      <c r="R182" s="49" t="s">
        <v>450</v>
      </c>
      <c r="S182" s="49" t="s">
        <v>450</v>
      </c>
      <c r="T182" s="49" t="s">
        <v>450</v>
      </c>
      <c r="U182" s="49" t="s">
        <v>450</v>
      </c>
      <c r="V182" s="49" t="s">
        <v>450</v>
      </c>
      <c r="W182" s="50" t="s">
        <v>450</v>
      </c>
      <c r="X182" s="44" t="str">
        <f t="shared" si="6"/>
        <v/>
      </c>
    </row>
    <row r="183" spans="1:24" ht="20.100000000000001" customHeight="1" x14ac:dyDescent="0.25">
      <c r="A183" s="36" t="s">
        <v>48</v>
      </c>
      <c r="B183" s="11" t="s">
        <v>168</v>
      </c>
      <c r="C183" s="20">
        <v>429195591242.62244</v>
      </c>
      <c r="D183" s="21">
        <v>477407802315.89471</v>
      </c>
      <c r="E183" s="21">
        <v>551546962699.65845</v>
      </c>
      <c r="F183" s="21">
        <v>539528229942.10089</v>
      </c>
      <c r="G183" s="21">
        <v>581211708792.78943</v>
      </c>
      <c r="H183" s="21">
        <v>696311671959.45947</v>
      </c>
      <c r="I183" s="21">
        <v>665408300271.74316</v>
      </c>
      <c r="J183" s="21">
        <v>684919206141.1283</v>
      </c>
      <c r="K183" s="21">
        <v>701037135966.04858</v>
      </c>
      <c r="L183" s="22">
        <v>664737543616.50049</v>
      </c>
      <c r="M183" s="23">
        <f t="shared" si="5"/>
        <v>599130415294.79456</v>
      </c>
      <c r="N183" s="48" t="s">
        <v>450</v>
      </c>
      <c r="O183" s="49" t="s">
        <v>450</v>
      </c>
      <c r="P183" s="49" t="s">
        <v>450</v>
      </c>
      <c r="Q183" s="49" t="s">
        <v>450</v>
      </c>
      <c r="R183" s="49" t="s">
        <v>450</v>
      </c>
      <c r="S183" s="49" t="s">
        <v>450</v>
      </c>
      <c r="T183" s="49" t="s">
        <v>450</v>
      </c>
      <c r="U183" s="49" t="s">
        <v>450</v>
      </c>
      <c r="V183" s="49" t="s">
        <v>450</v>
      </c>
      <c r="W183" s="50" t="s">
        <v>450</v>
      </c>
      <c r="X183" s="44" t="str">
        <f t="shared" si="6"/>
        <v/>
      </c>
    </row>
    <row r="184" spans="1:24" ht="20.100000000000001" customHeight="1" x14ac:dyDescent="0.25">
      <c r="A184" s="36" t="s">
        <v>127</v>
      </c>
      <c r="B184" s="11" t="s">
        <v>159</v>
      </c>
      <c r="C184" s="20">
        <v>2830228903.3349752</v>
      </c>
      <c r="D184" s="21">
        <v>3719515378.9177113</v>
      </c>
      <c r="E184" s="21">
        <v>5161298559.3424129</v>
      </c>
      <c r="F184" s="21">
        <v>4979471963.7922039</v>
      </c>
      <c r="G184" s="21">
        <v>5642221528.6707182</v>
      </c>
      <c r="H184" s="21">
        <v>6522755783.393034</v>
      </c>
      <c r="I184" s="21">
        <v>7633036366.0354519</v>
      </c>
      <c r="J184" s="21">
        <v>8506674782.7547131</v>
      </c>
      <c r="K184" s="21">
        <v>9236309138.0427742</v>
      </c>
      <c r="L184" s="22">
        <v>7853450374.0000973</v>
      </c>
      <c r="M184" s="23">
        <f t="shared" si="5"/>
        <v>6208496277.8284092</v>
      </c>
      <c r="N184" s="48">
        <v>720000000</v>
      </c>
      <c r="O184" s="49" t="s">
        <v>450</v>
      </c>
      <c r="P184" s="49">
        <v>220000000</v>
      </c>
      <c r="Q184" s="49" t="s">
        <v>450</v>
      </c>
      <c r="R184" s="49" t="s">
        <v>450</v>
      </c>
      <c r="S184" s="49" t="s">
        <v>450</v>
      </c>
      <c r="T184" s="49" t="s">
        <v>450</v>
      </c>
      <c r="U184" s="49" t="s">
        <v>450</v>
      </c>
      <c r="V184" s="49" t="s">
        <v>450</v>
      </c>
      <c r="W184" s="50" t="s">
        <v>450</v>
      </c>
      <c r="X184" s="44">
        <f t="shared" si="6"/>
        <v>470000000</v>
      </c>
    </row>
    <row r="185" spans="1:24" ht="20.100000000000001" customHeight="1" x14ac:dyDescent="0.25">
      <c r="A185" s="36" t="s">
        <v>149</v>
      </c>
      <c r="B185" s="11" t="s">
        <v>376</v>
      </c>
      <c r="C185" s="20">
        <v>18610460326.543652</v>
      </c>
      <c r="D185" s="21">
        <v>21501741757.484024</v>
      </c>
      <c r="E185" s="21">
        <v>27368386358.131016</v>
      </c>
      <c r="F185" s="21">
        <v>28573777052.45422</v>
      </c>
      <c r="G185" s="21">
        <v>31407908612.094296</v>
      </c>
      <c r="H185" s="21">
        <v>33878631649.415691</v>
      </c>
      <c r="I185" s="21">
        <v>39087748240.440292</v>
      </c>
      <c r="J185" s="21">
        <v>44333456244.744041</v>
      </c>
      <c r="K185" s="21">
        <v>48030400964.205345</v>
      </c>
      <c r="L185" s="22">
        <v>44895392076.511848</v>
      </c>
      <c r="M185" s="23">
        <f t="shared" si="5"/>
        <v>33768790328.202442</v>
      </c>
      <c r="N185" s="48">
        <v>28400000</v>
      </c>
      <c r="O185" s="49">
        <v>0</v>
      </c>
      <c r="P185" s="49">
        <v>0</v>
      </c>
      <c r="Q185" s="49">
        <v>0</v>
      </c>
      <c r="R185" s="49">
        <v>0</v>
      </c>
      <c r="S185" s="49">
        <v>134000000</v>
      </c>
      <c r="T185" s="49">
        <v>0</v>
      </c>
      <c r="U185" s="49" t="s">
        <v>450</v>
      </c>
      <c r="V185" s="49" t="s">
        <v>450</v>
      </c>
      <c r="W185" s="50" t="s">
        <v>450</v>
      </c>
      <c r="X185" s="44">
        <f t="shared" si="6"/>
        <v>23200000</v>
      </c>
    </row>
    <row r="186" spans="1:24" ht="20.100000000000001" customHeight="1" x14ac:dyDescent="0.25">
      <c r="A186" s="36" t="s">
        <v>429</v>
      </c>
      <c r="B186" s="11" t="s">
        <v>277</v>
      </c>
      <c r="C186" s="20">
        <v>221758486880.31259</v>
      </c>
      <c r="D186" s="21">
        <v>262942650543.77112</v>
      </c>
      <c r="E186" s="21">
        <v>291383081231.82031</v>
      </c>
      <c r="F186" s="21">
        <v>281574762729.75983</v>
      </c>
      <c r="G186" s="21">
        <v>340923571200.88873</v>
      </c>
      <c r="H186" s="21">
        <v>370608559050.49567</v>
      </c>
      <c r="I186" s="21">
        <v>397290682074.8252</v>
      </c>
      <c r="J186" s="21">
        <v>419888628523.07495</v>
      </c>
      <c r="K186" s="21">
        <v>404320038916.49585</v>
      </c>
      <c r="L186" s="22">
        <v>395281580952.88147</v>
      </c>
      <c r="M186" s="23">
        <f t="shared" si="5"/>
        <v>338597204210.43256</v>
      </c>
      <c r="N186" s="48">
        <v>197000000</v>
      </c>
      <c r="O186" s="49" t="s">
        <v>450</v>
      </c>
      <c r="P186" s="49">
        <v>1680000000</v>
      </c>
      <c r="Q186" s="49" t="s">
        <v>450</v>
      </c>
      <c r="R186" s="49">
        <v>745000000</v>
      </c>
      <c r="S186" s="49">
        <v>1650000000</v>
      </c>
      <c r="T186" s="49">
        <v>1580000000</v>
      </c>
      <c r="U186" s="49">
        <v>1700000000</v>
      </c>
      <c r="V186" s="49">
        <v>3540000000</v>
      </c>
      <c r="W186" s="50">
        <v>166000000</v>
      </c>
      <c r="X186" s="44">
        <f t="shared" si="6"/>
        <v>1407250000</v>
      </c>
    </row>
    <row r="187" spans="1:24" ht="20.100000000000001" customHeight="1" x14ac:dyDescent="0.25">
      <c r="A187" s="36" t="s">
        <v>21</v>
      </c>
      <c r="B187" s="11" t="s">
        <v>63</v>
      </c>
      <c r="C187" s="20">
        <v>463000000</v>
      </c>
      <c r="D187" s="21">
        <v>559000000</v>
      </c>
      <c r="E187" s="21">
        <v>694000000</v>
      </c>
      <c r="F187" s="21">
        <v>818000000</v>
      </c>
      <c r="G187" s="21">
        <v>934000000</v>
      </c>
      <c r="H187" s="21">
        <v>1138000000</v>
      </c>
      <c r="I187" s="21">
        <v>1295000000</v>
      </c>
      <c r="J187" s="21">
        <v>1319000000</v>
      </c>
      <c r="K187" s="21">
        <v>1371172832.7715302</v>
      </c>
      <c r="L187" s="22">
        <v>1412377919.1217501</v>
      </c>
      <c r="M187" s="23">
        <f t="shared" ref="M187:M208" si="7">IF(SUM(C187:L187)=0,"",(SUM(C187:L187))/(COUNT(C187:L187)))</f>
        <v>1000355075.189328</v>
      </c>
      <c r="N187" s="48" t="s">
        <v>450</v>
      </c>
      <c r="O187" s="49">
        <v>0</v>
      </c>
      <c r="P187" s="49" t="s">
        <v>450</v>
      </c>
      <c r="Q187" s="49" t="s">
        <v>450</v>
      </c>
      <c r="R187" s="49" t="s">
        <v>450</v>
      </c>
      <c r="S187" s="49" t="s">
        <v>450</v>
      </c>
      <c r="T187" s="49" t="s">
        <v>450</v>
      </c>
      <c r="U187" s="49" t="s">
        <v>450</v>
      </c>
      <c r="V187" s="49" t="s">
        <v>450</v>
      </c>
      <c r="W187" s="50" t="s">
        <v>450</v>
      </c>
      <c r="X187" s="44" t="str">
        <f t="shared" ref="X187:X208" si="8">IF(SUM(N187:W187)=0,"",(SUM(N187:W187))/(COUNT(N187:W187)))</f>
        <v/>
      </c>
    </row>
    <row r="188" spans="1:24" ht="20.100000000000001" customHeight="1" x14ac:dyDescent="0.25">
      <c r="A188" s="36" t="s">
        <v>110</v>
      </c>
      <c r="B188" s="11" t="s">
        <v>237</v>
      </c>
      <c r="C188" s="20">
        <v>2202809251.3130388</v>
      </c>
      <c r="D188" s="21">
        <v>2523462557.3897467</v>
      </c>
      <c r="E188" s="21">
        <v>3163416242.0587702</v>
      </c>
      <c r="F188" s="21">
        <v>3163000528.8166981</v>
      </c>
      <c r="G188" s="21">
        <v>3172945644.5584998</v>
      </c>
      <c r="H188" s="21">
        <v>3756023159.9599972</v>
      </c>
      <c r="I188" s="21">
        <v>3866617462.6185365</v>
      </c>
      <c r="J188" s="21">
        <v>4081112865.355032</v>
      </c>
      <c r="K188" s="21">
        <v>4482535926.2967348</v>
      </c>
      <c r="L188" s="22">
        <v>4002723816.6572123</v>
      </c>
      <c r="M188" s="23">
        <f t="shared" si="7"/>
        <v>3441464745.5024271</v>
      </c>
      <c r="N188" s="48" t="s">
        <v>450</v>
      </c>
      <c r="O188" s="49" t="s">
        <v>450</v>
      </c>
      <c r="P188" s="49">
        <v>196000000</v>
      </c>
      <c r="Q188" s="49" t="s">
        <v>450</v>
      </c>
      <c r="R188" s="49" t="s">
        <v>450</v>
      </c>
      <c r="S188" s="49" t="s">
        <v>450</v>
      </c>
      <c r="T188" s="49" t="s">
        <v>450</v>
      </c>
      <c r="U188" s="49" t="s">
        <v>450</v>
      </c>
      <c r="V188" s="49" t="s">
        <v>450</v>
      </c>
      <c r="W188" s="50" t="s">
        <v>450</v>
      </c>
      <c r="X188" s="44">
        <f t="shared" si="8"/>
        <v>196000000</v>
      </c>
    </row>
    <row r="189" spans="1:24" ht="20.100000000000001" customHeight="1" x14ac:dyDescent="0.25">
      <c r="A189" s="36" t="s">
        <v>369</v>
      </c>
      <c r="B189" s="11" t="s">
        <v>311</v>
      </c>
      <c r="C189" s="20">
        <v>287983019.89239347</v>
      </c>
      <c r="D189" s="21">
        <v>299657872.03815514</v>
      </c>
      <c r="E189" s="21">
        <v>340041546.54036248</v>
      </c>
      <c r="F189" s="21">
        <v>321303416.07274514</v>
      </c>
      <c r="G189" s="21">
        <v>369816107.03043026</v>
      </c>
      <c r="H189" s="21">
        <v>441232909.19606709</v>
      </c>
      <c r="I189" s="21">
        <v>457244315.20790929</v>
      </c>
      <c r="J189" s="21">
        <v>432889959.43332684</v>
      </c>
      <c r="K189" s="21">
        <v>434386306.62629879</v>
      </c>
      <c r="L189" s="22" t="s">
        <v>450</v>
      </c>
      <c r="M189" s="23">
        <f t="shared" si="7"/>
        <v>376061716.89307654</v>
      </c>
      <c r="N189" s="48" t="s">
        <v>450</v>
      </c>
      <c r="O189" s="49" t="s">
        <v>450</v>
      </c>
      <c r="P189" s="49" t="s">
        <v>450</v>
      </c>
      <c r="Q189" s="49" t="s">
        <v>450</v>
      </c>
      <c r="R189" s="49" t="s">
        <v>450</v>
      </c>
      <c r="S189" s="49">
        <v>6400000</v>
      </c>
      <c r="T189" s="49" t="s">
        <v>450</v>
      </c>
      <c r="U189" s="49" t="s">
        <v>450</v>
      </c>
      <c r="V189" s="49" t="s">
        <v>450</v>
      </c>
      <c r="W189" s="50" t="s">
        <v>450</v>
      </c>
      <c r="X189" s="44">
        <f t="shared" si="8"/>
        <v>6400000</v>
      </c>
    </row>
    <row r="190" spans="1:24" ht="20.100000000000001" customHeight="1" x14ac:dyDescent="0.25">
      <c r="A190" s="36" t="s">
        <v>387</v>
      </c>
      <c r="B190" s="11" t="s">
        <v>40</v>
      </c>
      <c r="C190" s="20">
        <v>18369070082.721195</v>
      </c>
      <c r="D190" s="21">
        <v>21642304045.512009</v>
      </c>
      <c r="E190" s="21">
        <v>27870257894.234749</v>
      </c>
      <c r="F190" s="21">
        <v>19175196445.79361</v>
      </c>
      <c r="G190" s="21">
        <v>21037612736.255981</v>
      </c>
      <c r="H190" s="21">
        <v>24409826346.090836</v>
      </c>
      <c r="I190" s="21">
        <v>24580844842.602962</v>
      </c>
      <c r="J190" s="21">
        <v>27257411604.010803</v>
      </c>
      <c r="K190" s="21">
        <v>28874122633.574291</v>
      </c>
      <c r="L190" s="22">
        <v>27805745960.651051</v>
      </c>
      <c r="M190" s="23">
        <f t="shared" si="7"/>
        <v>24102239259.144749</v>
      </c>
      <c r="N190" s="48" t="s">
        <v>450</v>
      </c>
      <c r="O190" s="49" t="s">
        <v>450</v>
      </c>
      <c r="P190" s="49" t="s">
        <v>450</v>
      </c>
      <c r="Q190" s="49" t="s">
        <v>450</v>
      </c>
      <c r="R190" s="49" t="s">
        <v>450</v>
      </c>
      <c r="S190" s="49" t="s">
        <v>450</v>
      </c>
      <c r="T190" s="49" t="s">
        <v>450</v>
      </c>
      <c r="U190" s="49" t="s">
        <v>450</v>
      </c>
      <c r="V190" s="49" t="s">
        <v>450</v>
      </c>
      <c r="W190" s="50" t="s">
        <v>450</v>
      </c>
      <c r="X190" s="44" t="str">
        <f t="shared" si="8"/>
        <v/>
      </c>
    </row>
    <row r="191" spans="1:24" ht="20.100000000000001" customHeight="1" x14ac:dyDescent="0.25">
      <c r="A191" s="36" t="s">
        <v>434</v>
      </c>
      <c r="B191" s="11" t="s">
        <v>73</v>
      </c>
      <c r="C191" s="20">
        <v>34378437265.214119</v>
      </c>
      <c r="D191" s="21">
        <v>38908069299.203995</v>
      </c>
      <c r="E191" s="21">
        <v>44856586316.045784</v>
      </c>
      <c r="F191" s="21">
        <v>43454935940.161446</v>
      </c>
      <c r="G191" s="21">
        <v>44050929160.26268</v>
      </c>
      <c r="H191" s="21">
        <v>45810626509.447365</v>
      </c>
      <c r="I191" s="21">
        <v>45044176963.954155</v>
      </c>
      <c r="J191" s="21">
        <v>46255554871.668602</v>
      </c>
      <c r="K191" s="21">
        <v>47603227896.565948</v>
      </c>
      <c r="L191" s="22">
        <v>43015089722.675369</v>
      </c>
      <c r="M191" s="23">
        <f t="shared" si="7"/>
        <v>43337763394.519943</v>
      </c>
      <c r="N191" s="48" t="s">
        <v>450</v>
      </c>
      <c r="O191" s="49" t="s">
        <v>450</v>
      </c>
      <c r="P191" s="49" t="s">
        <v>450</v>
      </c>
      <c r="Q191" s="49" t="s">
        <v>450</v>
      </c>
      <c r="R191" s="49" t="s">
        <v>450</v>
      </c>
      <c r="S191" s="49" t="s">
        <v>450</v>
      </c>
      <c r="T191" s="49" t="s">
        <v>450</v>
      </c>
      <c r="U191" s="49" t="s">
        <v>450</v>
      </c>
      <c r="V191" s="49" t="s">
        <v>450</v>
      </c>
      <c r="W191" s="50" t="s">
        <v>450</v>
      </c>
      <c r="X191" s="44" t="str">
        <f t="shared" si="8"/>
        <v/>
      </c>
    </row>
    <row r="192" spans="1:24" ht="20.100000000000001" customHeight="1" x14ac:dyDescent="0.25">
      <c r="A192" s="36" t="s">
        <v>363</v>
      </c>
      <c r="B192" s="11" t="s">
        <v>270</v>
      </c>
      <c r="C192" s="20">
        <v>530900094644.73218</v>
      </c>
      <c r="D192" s="21">
        <v>647155131629.44202</v>
      </c>
      <c r="E192" s="21">
        <v>730337495197.84863</v>
      </c>
      <c r="F192" s="21">
        <v>614553921935.48389</v>
      </c>
      <c r="G192" s="21">
        <v>731168051636.94446</v>
      </c>
      <c r="H192" s="21">
        <v>774754155820.89539</v>
      </c>
      <c r="I192" s="21">
        <v>788863301224.94434</v>
      </c>
      <c r="J192" s="21">
        <v>823242587456.66565</v>
      </c>
      <c r="K192" s="21">
        <v>798797266164.03931</v>
      </c>
      <c r="L192" s="22">
        <v>718221078308.82361</v>
      </c>
      <c r="M192" s="23">
        <f t="shared" si="7"/>
        <v>715799308401.98193</v>
      </c>
      <c r="N192" s="48">
        <v>321000000</v>
      </c>
      <c r="O192" s="49">
        <v>81600000</v>
      </c>
      <c r="P192" s="49">
        <v>4430000000</v>
      </c>
      <c r="Q192" s="49">
        <v>3820000000</v>
      </c>
      <c r="R192" s="49">
        <v>5430000000</v>
      </c>
      <c r="S192" s="49">
        <v>8230000000</v>
      </c>
      <c r="T192" s="49">
        <v>3020000000</v>
      </c>
      <c r="U192" s="49">
        <v>13600000000</v>
      </c>
      <c r="V192" s="49">
        <v>7750000000</v>
      </c>
      <c r="W192" s="50">
        <v>606000000</v>
      </c>
      <c r="X192" s="44">
        <f t="shared" si="8"/>
        <v>4728860000</v>
      </c>
    </row>
    <row r="193" spans="1:24" ht="20.100000000000001" customHeight="1" x14ac:dyDescent="0.25">
      <c r="A193" s="36" t="s">
        <v>336</v>
      </c>
      <c r="B193" s="11" t="s">
        <v>28</v>
      </c>
      <c r="C193" s="20">
        <v>10277598152.424944</v>
      </c>
      <c r="D193" s="21">
        <v>12664165103.189493</v>
      </c>
      <c r="E193" s="21">
        <v>19271523178.807945</v>
      </c>
      <c r="F193" s="21">
        <v>20214385964.912281</v>
      </c>
      <c r="G193" s="21">
        <v>22583157894.736843</v>
      </c>
      <c r="H193" s="21">
        <v>29233333333.333332</v>
      </c>
      <c r="I193" s="21">
        <v>35164210526.315788</v>
      </c>
      <c r="J193" s="21">
        <v>39197543859.649124</v>
      </c>
      <c r="K193" s="21">
        <v>43485614035.087723</v>
      </c>
      <c r="L193" s="22">
        <v>37334232257.142853</v>
      </c>
      <c r="M193" s="23">
        <f t="shared" si="7"/>
        <v>26942576430.560032</v>
      </c>
      <c r="N193" s="48" t="s">
        <v>450</v>
      </c>
      <c r="O193" s="49" t="s">
        <v>450</v>
      </c>
      <c r="P193" s="49" t="s">
        <v>450</v>
      </c>
      <c r="Q193" s="49" t="s">
        <v>450</v>
      </c>
      <c r="R193" s="49" t="s">
        <v>450</v>
      </c>
      <c r="S193" s="49" t="s">
        <v>450</v>
      </c>
      <c r="T193" s="49" t="s">
        <v>450</v>
      </c>
      <c r="U193" s="49" t="s">
        <v>450</v>
      </c>
      <c r="V193" s="49" t="s">
        <v>450</v>
      </c>
      <c r="W193" s="50" t="s">
        <v>450</v>
      </c>
      <c r="X193" s="44" t="str">
        <f t="shared" si="8"/>
        <v/>
      </c>
    </row>
    <row r="194" spans="1:24" ht="20.100000000000001" customHeight="1" x14ac:dyDescent="0.25">
      <c r="A194" s="36" t="s">
        <v>91</v>
      </c>
      <c r="B194" s="11" t="s">
        <v>432</v>
      </c>
      <c r="C194" s="20">
        <v>22902861.445783131</v>
      </c>
      <c r="D194" s="21">
        <v>27030374.027278051</v>
      </c>
      <c r="E194" s="21">
        <v>30290219.761784937</v>
      </c>
      <c r="F194" s="21">
        <v>27101076.275152083</v>
      </c>
      <c r="G194" s="21">
        <v>31823518.620436616</v>
      </c>
      <c r="H194" s="21">
        <v>39312016.50335224</v>
      </c>
      <c r="I194" s="21">
        <v>39875750.673017189</v>
      </c>
      <c r="J194" s="21">
        <v>38320765.11716453</v>
      </c>
      <c r="K194" s="21">
        <v>37859554.459705137</v>
      </c>
      <c r="L194" s="22" t="s">
        <v>450</v>
      </c>
      <c r="M194" s="23">
        <f t="shared" si="7"/>
        <v>32724015.209297102</v>
      </c>
      <c r="N194" s="48" t="s">
        <v>450</v>
      </c>
      <c r="O194" s="49" t="s">
        <v>450</v>
      </c>
      <c r="P194" s="49" t="s">
        <v>450</v>
      </c>
      <c r="Q194" s="49" t="s">
        <v>450</v>
      </c>
      <c r="R194" s="49" t="s">
        <v>450</v>
      </c>
      <c r="S194" s="49" t="s">
        <v>450</v>
      </c>
      <c r="T194" s="49" t="s">
        <v>450</v>
      </c>
      <c r="U194" s="49" t="s">
        <v>450</v>
      </c>
      <c r="V194" s="49" t="s">
        <v>450</v>
      </c>
      <c r="W194" s="50" t="s">
        <v>450</v>
      </c>
      <c r="X194" s="44" t="str">
        <f t="shared" si="8"/>
        <v/>
      </c>
    </row>
    <row r="195" spans="1:24" ht="20.100000000000001" customHeight="1" x14ac:dyDescent="0.25">
      <c r="A195" s="36" t="s">
        <v>205</v>
      </c>
      <c r="B195" s="11" t="s">
        <v>329</v>
      </c>
      <c r="C195" s="20">
        <v>9942597779.9926548</v>
      </c>
      <c r="D195" s="21">
        <v>12292813603.232693</v>
      </c>
      <c r="E195" s="21">
        <v>14239026629.639013</v>
      </c>
      <c r="F195" s="21">
        <v>17878178830.722725</v>
      </c>
      <c r="G195" s="21">
        <v>20181796802.857437</v>
      </c>
      <c r="H195" s="21">
        <v>20262889523.957592</v>
      </c>
      <c r="I195" s="21">
        <v>23236898742.131531</v>
      </c>
      <c r="J195" s="21">
        <v>24662957836.493954</v>
      </c>
      <c r="K195" s="21">
        <v>26998477707.096352</v>
      </c>
      <c r="L195" s="22">
        <v>26369242278.163654</v>
      </c>
      <c r="M195" s="23">
        <f t="shared" si="7"/>
        <v>19606487973.428761</v>
      </c>
      <c r="N195" s="48">
        <v>54800000</v>
      </c>
      <c r="O195" s="49">
        <v>872000000</v>
      </c>
      <c r="P195" s="49">
        <v>160000000</v>
      </c>
      <c r="Q195" s="49">
        <v>88000000</v>
      </c>
      <c r="R195" s="49">
        <v>0</v>
      </c>
      <c r="S195" s="49">
        <v>30000000</v>
      </c>
      <c r="T195" s="49">
        <v>34000000</v>
      </c>
      <c r="U195" s="49" t="s">
        <v>450</v>
      </c>
      <c r="V195" s="49" t="s">
        <v>450</v>
      </c>
      <c r="W195" s="50" t="s">
        <v>450</v>
      </c>
      <c r="X195" s="44">
        <f t="shared" si="8"/>
        <v>176971428.57142857</v>
      </c>
    </row>
    <row r="196" spans="1:24" ht="20.100000000000001" customHeight="1" x14ac:dyDescent="0.25">
      <c r="A196" s="36" t="s">
        <v>130</v>
      </c>
      <c r="B196" s="11" t="s">
        <v>271</v>
      </c>
      <c r="C196" s="20">
        <v>107753069306.93069</v>
      </c>
      <c r="D196" s="21">
        <v>142719009900.99011</v>
      </c>
      <c r="E196" s="21">
        <v>179992405832.32077</v>
      </c>
      <c r="F196" s="21">
        <v>117227769791.55971</v>
      </c>
      <c r="G196" s="21">
        <v>136419300367.9621</v>
      </c>
      <c r="H196" s="21">
        <v>163159671670.26456</v>
      </c>
      <c r="I196" s="21">
        <v>175781379051.43286</v>
      </c>
      <c r="J196" s="21">
        <v>181334417615.41348</v>
      </c>
      <c r="K196" s="21">
        <v>131805126738.28734</v>
      </c>
      <c r="L196" s="22">
        <v>90615023323.73526</v>
      </c>
      <c r="M196" s="23">
        <f t="shared" si="7"/>
        <v>142680717359.88971</v>
      </c>
      <c r="N196" s="48">
        <v>3900000</v>
      </c>
      <c r="O196" s="49">
        <v>83400000</v>
      </c>
      <c r="P196" s="49">
        <v>100000000</v>
      </c>
      <c r="Q196" s="49">
        <v>121000000</v>
      </c>
      <c r="R196" s="49">
        <v>88910000</v>
      </c>
      <c r="S196" s="49">
        <v>998000000</v>
      </c>
      <c r="T196" s="49">
        <v>725000000</v>
      </c>
      <c r="U196" s="49" t="s">
        <v>450</v>
      </c>
      <c r="V196" s="49" t="s">
        <v>450</v>
      </c>
      <c r="W196" s="50" t="s">
        <v>450</v>
      </c>
      <c r="X196" s="44">
        <f t="shared" si="8"/>
        <v>302887142.85714287</v>
      </c>
    </row>
    <row r="197" spans="1:24" ht="20.100000000000001" customHeight="1" x14ac:dyDescent="0.25">
      <c r="A197" s="36" t="s">
        <v>33</v>
      </c>
      <c r="B197" s="11" t="s">
        <v>187</v>
      </c>
      <c r="C197" s="20">
        <v>222105922396.1879</v>
      </c>
      <c r="D197" s="21">
        <v>257916133424.09802</v>
      </c>
      <c r="E197" s="21">
        <v>315474615738.59772</v>
      </c>
      <c r="F197" s="21">
        <v>253547358747.4473</v>
      </c>
      <c r="G197" s="21">
        <v>286049336038.12115</v>
      </c>
      <c r="H197" s="21">
        <v>348526072157.9306</v>
      </c>
      <c r="I197" s="21">
        <v>373429543907.42004</v>
      </c>
      <c r="J197" s="21">
        <v>387192103471.74951</v>
      </c>
      <c r="K197" s="21">
        <v>399451327433.62836</v>
      </c>
      <c r="L197" s="22">
        <v>370292716133.42413</v>
      </c>
      <c r="M197" s="23">
        <f t="shared" si="7"/>
        <v>321398512944.86047</v>
      </c>
      <c r="N197" s="48" t="s">
        <v>450</v>
      </c>
      <c r="O197" s="49" t="s">
        <v>450</v>
      </c>
      <c r="P197" s="49" t="s">
        <v>450</v>
      </c>
      <c r="Q197" s="49" t="s">
        <v>450</v>
      </c>
      <c r="R197" s="49" t="s">
        <v>450</v>
      </c>
      <c r="S197" s="49" t="s">
        <v>450</v>
      </c>
      <c r="T197" s="49" t="s">
        <v>450</v>
      </c>
      <c r="U197" s="49" t="s">
        <v>450</v>
      </c>
      <c r="V197" s="49" t="s">
        <v>450</v>
      </c>
      <c r="W197" s="50" t="s">
        <v>450</v>
      </c>
      <c r="X197" s="44" t="str">
        <f t="shared" si="8"/>
        <v/>
      </c>
    </row>
    <row r="198" spans="1:24" ht="20.100000000000001" customHeight="1" x14ac:dyDescent="0.25">
      <c r="A198" s="36" t="s">
        <v>211</v>
      </c>
      <c r="B198" s="11" t="s">
        <v>199</v>
      </c>
      <c r="C198" s="20">
        <v>2588077276908.9238</v>
      </c>
      <c r="D198" s="21">
        <v>2969733893557.4229</v>
      </c>
      <c r="E198" s="21">
        <v>2793376838235.2939</v>
      </c>
      <c r="F198" s="21">
        <v>2314577036921.6387</v>
      </c>
      <c r="G198" s="21">
        <v>2403504326328.8008</v>
      </c>
      <c r="H198" s="21">
        <v>2594904662714.3086</v>
      </c>
      <c r="I198" s="21">
        <v>2630472981169.645</v>
      </c>
      <c r="J198" s="21">
        <v>2712296271989.9941</v>
      </c>
      <c r="K198" s="21">
        <v>2990201431078.2349</v>
      </c>
      <c r="L198" s="22">
        <v>2848755449421.3389</v>
      </c>
      <c r="M198" s="23">
        <f t="shared" si="7"/>
        <v>2684590016832.5605</v>
      </c>
      <c r="N198" s="48" t="s">
        <v>450</v>
      </c>
      <c r="O198" s="49" t="s">
        <v>450</v>
      </c>
      <c r="P198" s="49" t="s">
        <v>450</v>
      </c>
      <c r="Q198" s="49" t="s">
        <v>450</v>
      </c>
      <c r="R198" s="49" t="s">
        <v>450</v>
      </c>
      <c r="S198" s="49" t="s">
        <v>450</v>
      </c>
      <c r="T198" s="49" t="s">
        <v>450</v>
      </c>
      <c r="U198" s="49" t="s">
        <v>450</v>
      </c>
      <c r="V198" s="49" t="s">
        <v>450</v>
      </c>
      <c r="W198" s="50" t="s">
        <v>450</v>
      </c>
      <c r="X198" s="44" t="str">
        <f t="shared" si="8"/>
        <v/>
      </c>
    </row>
    <row r="199" spans="1:24" ht="20.100000000000001" customHeight="1" x14ac:dyDescent="0.25">
      <c r="A199" s="36" t="s">
        <v>217</v>
      </c>
      <c r="B199" s="11" t="s">
        <v>37</v>
      </c>
      <c r="C199" s="20">
        <v>13855888000000</v>
      </c>
      <c r="D199" s="21">
        <v>14477635000000</v>
      </c>
      <c r="E199" s="21">
        <v>14718582000000</v>
      </c>
      <c r="F199" s="21">
        <v>14418739000000</v>
      </c>
      <c r="G199" s="21">
        <v>14964372000000</v>
      </c>
      <c r="H199" s="21">
        <v>15517926000000</v>
      </c>
      <c r="I199" s="21">
        <v>16155255000000</v>
      </c>
      <c r="J199" s="21">
        <v>16663160000000</v>
      </c>
      <c r="K199" s="21">
        <v>17348071500000</v>
      </c>
      <c r="L199" s="22">
        <v>17946996000000</v>
      </c>
      <c r="M199" s="23">
        <f t="shared" si="7"/>
        <v>15606662450000</v>
      </c>
      <c r="N199" s="48" t="s">
        <v>450</v>
      </c>
      <c r="O199" s="49" t="s">
        <v>450</v>
      </c>
      <c r="P199" s="49" t="s">
        <v>450</v>
      </c>
      <c r="Q199" s="49" t="s">
        <v>450</v>
      </c>
      <c r="R199" s="49" t="s">
        <v>450</v>
      </c>
      <c r="S199" s="49" t="s">
        <v>450</v>
      </c>
      <c r="T199" s="49" t="s">
        <v>450</v>
      </c>
      <c r="U199" s="49" t="s">
        <v>450</v>
      </c>
      <c r="V199" s="49" t="s">
        <v>450</v>
      </c>
      <c r="W199" s="50" t="s">
        <v>450</v>
      </c>
      <c r="X199" s="44" t="str">
        <f t="shared" si="8"/>
        <v/>
      </c>
    </row>
    <row r="200" spans="1:24" ht="20.100000000000001" customHeight="1" x14ac:dyDescent="0.25">
      <c r="A200" s="36" t="s">
        <v>134</v>
      </c>
      <c r="B200" s="11" t="s">
        <v>160</v>
      </c>
      <c r="C200" s="20">
        <v>19579457966.053818</v>
      </c>
      <c r="D200" s="21">
        <v>23410572633.288189</v>
      </c>
      <c r="E200" s="21">
        <v>30366213118.407585</v>
      </c>
      <c r="F200" s="21">
        <v>31660911278.562656</v>
      </c>
      <c r="G200" s="21">
        <v>40284682481.391785</v>
      </c>
      <c r="H200" s="21">
        <v>47962439302.665756</v>
      </c>
      <c r="I200" s="21">
        <v>51265399742.69529</v>
      </c>
      <c r="J200" s="21">
        <v>57531233351.208893</v>
      </c>
      <c r="K200" s="21">
        <v>57235766827.037643</v>
      </c>
      <c r="L200" s="22">
        <v>53442697567.884377</v>
      </c>
      <c r="M200" s="23">
        <f t="shared" si="7"/>
        <v>41273937426.919601</v>
      </c>
      <c r="N200" s="48" t="s">
        <v>450</v>
      </c>
      <c r="O200" s="49" t="s">
        <v>450</v>
      </c>
      <c r="P200" s="49">
        <v>15000000</v>
      </c>
      <c r="Q200" s="49" t="s">
        <v>450</v>
      </c>
      <c r="R200" s="49" t="s">
        <v>450</v>
      </c>
      <c r="S200" s="49">
        <v>20000000</v>
      </c>
      <c r="T200" s="49">
        <v>2320000000</v>
      </c>
      <c r="U200" s="49">
        <v>866000000</v>
      </c>
      <c r="V200" s="49">
        <v>748000000</v>
      </c>
      <c r="W200" s="50">
        <v>261000000</v>
      </c>
      <c r="X200" s="44">
        <f t="shared" si="8"/>
        <v>705000000</v>
      </c>
    </row>
    <row r="201" spans="1:24" ht="20.100000000000001" customHeight="1" x14ac:dyDescent="0.25">
      <c r="A201" s="36" t="s">
        <v>173</v>
      </c>
      <c r="B201" s="11" t="s">
        <v>256</v>
      </c>
      <c r="C201" s="20">
        <v>17030896203.196272</v>
      </c>
      <c r="D201" s="21">
        <v>22311393927.881721</v>
      </c>
      <c r="E201" s="21">
        <v>27934030937.215652</v>
      </c>
      <c r="F201" s="21">
        <v>32816828372.975262</v>
      </c>
      <c r="G201" s="21">
        <v>39332770928.942551</v>
      </c>
      <c r="H201" s="21">
        <v>45324319955.38839</v>
      </c>
      <c r="I201" s="21">
        <v>51183443224.993912</v>
      </c>
      <c r="J201" s="21">
        <v>56795656324.582336</v>
      </c>
      <c r="K201" s="21">
        <v>63132848445.013321</v>
      </c>
      <c r="L201" s="22">
        <v>66732801392.661751</v>
      </c>
      <c r="M201" s="23">
        <f t="shared" si="7"/>
        <v>42259498971.28511</v>
      </c>
      <c r="N201" s="48" t="s">
        <v>450</v>
      </c>
      <c r="O201" s="49" t="s">
        <v>450</v>
      </c>
      <c r="P201" s="49" t="s">
        <v>450</v>
      </c>
      <c r="Q201" s="49" t="s">
        <v>450</v>
      </c>
      <c r="R201" s="49" t="s">
        <v>450</v>
      </c>
      <c r="S201" s="49" t="s">
        <v>450</v>
      </c>
      <c r="T201" s="49" t="s">
        <v>450</v>
      </c>
      <c r="U201" s="49" t="s">
        <v>450</v>
      </c>
      <c r="V201" s="49" t="s">
        <v>450</v>
      </c>
      <c r="W201" s="50" t="s">
        <v>450</v>
      </c>
      <c r="X201" s="44" t="str">
        <f t="shared" si="8"/>
        <v/>
      </c>
    </row>
    <row r="202" spans="1:24" ht="20.100000000000001" customHeight="1" x14ac:dyDescent="0.25">
      <c r="A202" s="36" t="s">
        <v>379</v>
      </c>
      <c r="B202" s="11" t="s">
        <v>349</v>
      </c>
      <c r="C202" s="20">
        <v>439376794.09404129</v>
      </c>
      <c r="D202" s="21">
        <v>526428309.94508845</v>
      </c>
      <c r="E202" s="21">
        <v>607958616.14341462</v>
      </c>
      <c r="F202" s="21">
        <v>610066628.69305837</v>
      </c>
      <c r="G202" s="21">
        <v>700804286.22435391</v>
      </c>
      <c r="H202" s="21">
        <v>792149700.67911637</v>
      </c>
      <c r="I202" s="21">
        <v>781702874.10605848</v>
      </c>
      <c r="J202" s="21">
        <v>801787555.86112058</v>
      </c>
      <c r="K202" s="21">
        <v>814954586.8172996</v>
      </c>
      <c r="L202" s="22" t="s">
        <v>450</v>
      </c>
      <c r="M202" s="23">
        <f t="shared" si="7"/>
        <v>675025483.61817229</v>
      </c>
      <c r="N202" s="48" t="s">
        <v>450</v>
      </c>
      <c r="O202" s="49" t="s">
        <v>450</v>
      </c>
      <c r="P202" s="49" t="s">
        <v>450</v>
      </c>
      <c r="Q202" s="49">
        <v>5600000</v>
      </c>
      <c r="R202" s="49" t="s">
        <v>450</v>
      </c>
      <c r="S202" s="49" t="s">
        <v>450</v>
      </c>
      <c r="T202" s="49" t="s">
        <v>450</v>
      </c>
      <c r="U202" s="49" t="s">
        <v>450</v>
      </c>
      <c r="V202" s="49" t="s">
        <v>450</v>
      </c>
      <c r="W202" s="50" t="s">
        <v>450</v>
      </c>
      <c r="X202" s="44">
        <f t="shared" si="8"/>
        <v>5600000</v>
      </c>
    </row>
    <row r="203" spans="1:24" ht="20.100000000000001" customHeight="1" x14ac:dyDescent="0.25">
      <c r="A203" s="36" t="s">
        <v>278</v>
      </c>
      <c r="B203" s="11" t="s">
        <v>292</v>
      </c>
      <c r="C203" s="20">
        <v>183477522123.89383</v>
      </c>
      <c r="D203" s="21">
        <v>230364229156.96323</v>
      </c>
      <c r="E203" s="21">
        <v>315600203539.823</v>
      </c>
      <c r="F203" s="21">
        <v>329418979506.2879</v>
      </c>
      <c r="G203" s="21">
        <v>393801459277.33234</v>
      </c>
      <c r="H203" s="21">
        <v>316482190800.36377</v>
      </c>
      <c r="I203" s="21">
        <v>381286237847.66748</v>
      </c>
      <c r="J203" s="21">
        <v>371336634589.94708</v>
      </c>
      <c r="K203" s="21" t="s">
        <v>450</v>
      </c>
      <c r="L203" s="22" t="s">
        <v>450</v>
      </c>
      <c r="M203" s="23">
        <f t="shared" si="7"/>
        <v>315220932105.28485</v>
      </c>
      <c r="N203" s="48" t="s">
        <v>450</v>
      </c>
      <c r="O203" s="49" t="s">
        <v>450</v>
      </c>
      <c r="P203" s="49" t="s">
        <v>450</v>
      </c>
      <c r="Q203" s="49" t="s">
        <v>450</v>
      </c>
      <c r="R203" s="49" t="s">
        <v>450</v>
      </c>
      <c r="S203" s="49" t="s">
        <v>450</v>
      </c>
      <c r="T203" s="49" t="s">
        <v>450</v>
      </c>
      <c r="U203" s="49" t="s">
        <v>450</v>
      </c>
      <c r="V203" s="49" t="s">
        <v>450</v>
      </c>
      <c r="W203" s="50" t="s">
        <v>450</v>
      </c>
      <c r="X203" s="44" t="str">
        <f t="shared" si="8"/>
        <v/>
      </c>
    </row>
    <row r="204" spans="1:24" ht="20.100000000000001" customHeight="1" x14ac:dyDescent="0.25">
      <c r="A204" s="36" t="s">
        <v>222</v>
      </c>
      <c r="B204" s="11" t="s">
        <v>433</v>
      </c>
      <c r="C204" s="20">
        <v>66371664817.043625</v>
      </c>
      <c r="D204" s="21">
        <v>77414425532.245163</v>
      </c>
      <c r="E204" s="21">
        <v>99130304099.127426</v>
      </c>
      <c r="F204" s="21">
        <v>106014600963.97733</v>
      </c>
      <c r="G204" s="21">
        <v>115931749904.83922</v>
      </c>
      <c r="H204" s="21">
        <v>135539487317.00774</v>
      </c>
      <c r="I204" s="21">
        <v>155820001920.49164</v>
      </c>
      <c r="J204" s="21">
        <v>171222025117.38089</v>
      </c>
      <c r="K204" s="21">
        <v>186204652922.26215</v>
      </c>
      <c r="L204" s="22">
        <v>193599379094.85916</v>
      </c>
      <c r="M204" s="23">
        <f t="shared" si="7"/>
        <v>130724829168.92343</v>
      </c>
      <c r="N204" s="48" t="s">
        <v>450</v>
      </c>
      <c r="O204" s="49">
        <v>367000000</v>
      </c>
      <c r="P204" s="49">
        <v>170000000</v>
      </c>
      <c r="Q204" s="49">
        <v>349000000</v>
      </c>
      <c r="R204" s="49">
        <v>943000000</v>
      </c>
      <c r="S204" s="49">
        <v>2770000000</v>
      </c>
      <c r="T204" s="49">
        <v>169000000</v>
      </c>
      <c r="U204" s="49" t="s">
        <v>450</v>
      </c>
      <c r="V204" s="49">
        <v>1790000000</v>
      </c>
      <c r="W204" s="50" t="s">
        <v>450</v>
      </c>
      <c r="X204" s="44">
        <f t="shared" si="8"/>
        <v>936857142.85714281</v>
      </c>
    </row>
    <row r="205" spans="1:24" ht="20.100000000000001" customHeight="1" x14ac:dyDescent="0.25">
      <c r="A205" s="36" t="s">
        <v>71</v>
      </c>
      <c r="B205" s="11" t="s">
        <v>118</v>
      </c>
      <c r="C205" s="20">
        <v>4910100000</v>
      </c>
      <c r="D205" s="21">
        <v>5505800000.000001</v>
      </c>
      <c r="E205" s="21">
        <v>6673500000</v>
      </c>
      <c r="F205" s="21">
        <v>7268200000</v>
      </c>
      <c r="G205" s="21">
        <v>8913100000</v>
      </c>
      <c r="H205" s="21">
        <v>10459845737.430168</v>
      </c>
      <c r="I205" s="21">
        <v>11279399999.999998</v>
      </c>
      <c r="J205" s="21">
        <v>12475999999.999998</v>
      </c>
      <c r="K205" s="21">
        <v>12715600000</v>
      </c>
      <c r="L205" s="22">
        <v>12677400000</v>
      </c>
      <c r="M205" s="23">
        <f t="shared" si="7"/>
        <v>9287894573.7430172</v>
      </c>
      <c r="N205" s="48" t="s">
        <v>450</v>
      </c>
      <c r="O205" s="49" t="s">
        <v>450</v>
      </c>
      <c r="P205" s="49" t="s">
        <v>450</v>
      </c>
      <c r="Q205" s="49" t="s">
        <v>450</v>
      </c>
      <c r="R205" s="49" t="s">
        <v>450</v>
      </c>
      <c r="S205" s="49" t="s">
        <v>450</v>
      </c>
      <c r="T205" s="49" t="s">
        <v>450</v>
      </c>
      <c r="U205" s="49" t="s">
        <v>450</v>
      </c>
      <c r="V205" s="49" t="s">
        <v>450</v>
      </c>
      <c r="W205" s="50" t="s">
        <v>450</v>
      </c>
      <c r="X205" s="44" t="str">
        <f t="shared" si="8"/>
        <v/>
      </c>
    </row>
    <row r="206" spans="1:24" ht="20.100000000000001" customHeight="1" x14ac:dyDescent="0.25">
      <c r="A206" s="36" t="s">
        <v>70</v>
      </c>
      <c r="B206" s="11" t="s">
        <v>45</v>
      </c>
      <c r="C206" s="20">
        <v>19081726103.214478</v>
      </c>
      <c r="D206" s="21">
        <v>25633674563.549282</v>
      </c>
      <c r="E206" s="21">
        <v>30397203368.97253</v>
      </c>
      <c r="F206" s="21">
        <v>28459501429.651245</v>
      </c>
      <c r="G206" s="21">
        <v>30906753495.150051</v>
      </c>
      <c r="H206" s="21">
        <v>31078858746.492046</v>
      </c>
      <c r="I206" s="21">
        <v>32074766834.74527</v>
      </c>
      <c r="J206" s="21">
        <v>35954502303.50412</v>
      </c>
      <c r="K206" s="21" t="s">
        <v>450</v>
      </c>
      <c r="L206" s="22" t="s">
        <v>450</v>
      </c>
      <c r="M206" s="23">
        <f t="shared" si="7"/>
        <v>29198373355.659878</v>
      </c>
      <c r="N206" s="48">
        <v>15790000</v>
      </c>
      <c r="O206" s="49" t="s">
        <v>450</v>
      </c>
      <c r="P206" s="49" t="s">
        <v>450</v>
      </c>
      <c r="Q206" s="49" t="s">
        <v>450</v>
      </c>
      <c r="R206" s="49" t="s">
        <v>450</v>
      </c>
      <c r="S206" s="49" t="s">
        <v>450</v>
      </c>
      <c r="T206" s="49" t="s">
        <v>450</v>
      </c>
      <c r="U206" s="49" t="s">
        <v>450</v>
      </c>
      <c r="V206" s="49" t="s">
        <v>450</v>
      </c>
      <c r="W206" s="50" t="s">
        <v>450</v>
      </c>
      <c r="X206" s="44">
        <f t="shared" si="8"/>
        <v>15790000</v>
      </c>
    </row>
    <row r="207" spans="1:24" ht="20.100000000000001" customHeight="1" x14ac:dyDescent="0.25">
      <c r="A207" s="36" t="s">
        <v>282</v>
      </c>
      <c r="B207" s="11" t="s">
        <v>397</v>
      </c>
      <c r="C207" s="20">
        <v>12756858899.281174</v>
      </c>
      <c r="D207" s="21">
        <v>14056957976.264833</v>
      </c>
      <c r="E207" s="21">
        <v>17910858637.904797</v>
      </c>
      <c r="F207" s="21">
        <v>15328342303.957512</v>
      </c>
      <c r="G207" s="21">
        <v>20265552104.396404</v>
      </c>
      <c r="H207" s="21">
        <v>23459515284.205978</v>
      </c>
      <c r="I207" s="21">
        <v>25503060411.456684</v>
      </c>
      <c r="J207" s="21">
        <v>28045517946.106487</v>
      </c>
      <c r="K207" s="21">
        <v>27134637888.441036</v>
      </c>
      <c r="L207" s="22">
        <v>21201564248.387878</v>
      </c>
      <c r="M207" s="23">
        <f t="shared" si="7"/>
        <v>20566286570.040276</v>
      </c>
      <c r="N207" s="48" t="s">
        <v>450</v>
      </c>
      <c r="O207" s="49" t="s">
        <v>450</v>
      </c>
      <c r="P207" s="49" t="s">
        <v>450</v>
      </c>
      <c r="Q207" s="49" t="s">
        <v>450</v>
      </c>
      <c r="R207" s="49" t="s">
        <v>450</v>
      </c>
      <c r="S207" s="49">
        <v>230000000</v>
      </c>
      <c r="T207" s="49">
        <v>110000000</v>
      </c>
      <c r="U207" s="49" t="s">
        <v>450</v>
      </c>
      <c r="V207" s="49" t="s">
        <v>450</v>
      </c>
      <c r="W207" s="50" t="s">
        <v>450</v>
      </c>
      <c r="X207" s="44">
        <f t="shared" si="8"/>
        <v>170000000</v>
      </c>
    </row>
    <row r="208" spans="1:24" ht="20.100000000000001" customHeight="1" x14ac:dyDescent="0.25">
      <c r="A208" s="36" t="s">
        <v>29</v>
      </c>
      <c r="B208" s="11" t="s">
        <v>223</v>
      </c>
      <c r="C208" s="20">
        <v>5443896500</v>
      </c>
      <c r="D208" s="21">
        <v>5291950100</v>
      </c>
      <c r="E208" s="21">
        <v>4415702800</v>
      </c>
      <c r="F208" s="21">
        <v>8157077400</v>
      </c>
      <c r="G208" s="21">
        <v>9422161300</v>
      </c>
      <c r="H208" s="21">
        <v>10956226600</v>
      </c>
      <c r="I208" s="21">
        <v>12392715500</v>
      </c>
      <c r="J208" s="21">
        <v>13490227100</v>
      </c>
      <c r="K208" s="21">
        <v>14196912500.000002</v>
      </c>
      <c r="L208" s="22">
        <v>13892940503.582901</v>
      </c>
      <c r="M208" s="23">
        <f t="shared" si="7"/>
        <v>9765981030.3582897</v>
      </c>
      <c r="N208" s="48" t="s">
        <v>450</v>
      </c>
      <c r="O208" s="49" t="s">
        <v>450</v>
      </c>
      <c r="P208" s="49" t="s">
        <v>450</v>
      </c>
      <c r="Q208" s="49" t="s">
        <v>450</v>
      </c>
      <c r="R208" s="49" t="s">
        <v>450</v>
      </c>
      <c r="S208" s="49" t="s">
        <v>450</v>
      </c>
      <c r="T208" s="49" t="s">
        <v>450</v>
      </c>
      <c r="U208" s="49" t="s">
        <v>450</v>
      </c>
      <c r="V208" s="49" t="s">
        <v>450</v>
      </c>
      <c r="W208" s="50" t="s">
        <v>450</v>
      </c>
      <c r="X208" s="44" t="str">
        <f t="shared" si="8"/>
        <v/>
      </c>
    </row>
    <row r="212" spans="3:13" x14ac:dyDescent="0.25">
      <c r="C212" s="18"/>
      <c r="D212" s="18"/>
      <c r="E212" s="18"/>
      <c r="F212" s="18"/>
      <c r="G212" s="18"/>
      <c r="H212" s="18"/>
      <c r="I212" s="18"/>
      <c r="J212" s="18"/>
      <c r="K212" s="18"/>
      <c r="L212" s="18"/>
      <c r="M212" s="1"/>
    </row>
    <row r="213" spans="3:13" x14ac:dyDescent="0.25">
      <c r="C213" s="18"/>
      <c r="D213" s="18"/>
      <c r="E213" s="18"/>
      <c r="F213" s="18"/>
      <c r="G213" s="18"/>
      <c r="H213" s="18"/>
      <c r="I213" s="18"/>
      <c r="J213" s="18"/>
      <c r="K213" s="18"/>
      <c r="L213" s="18"/>
      <c r="M213" s="1"/>
    </row>
  </sheetData>
  <mergeCells count="6">
    <mergeCell ref="B1:X1"/>
    <mergeCell ref="B2:C2"/>
    <mergeCell ref="B3:C3"/>
    <mergeCell ref="B4:C4"/>
    <mergeCell ref="C6:L6"/>
    <mergeCell ref="N6:W6"/>
  </mergeCells>
  <hyperlinks>
    <hyperlink ref="B4" r:id="rId1"/>
  </hyperlink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8">
    <tabColor rgb="FFC00000"/>
  </sheetPr>
  <dimension ref="A1:X213"/>
  <sheetViews>
    <sheetView showGridLines="0" workbookViewId="0">
      <pane xSplit="1" topLeftCell="B1" activePane="topRight" state="frozen"/>
      <selection pane="topRight"/>
    </sheetView>
  </sheetViews>
  <sheetFormatPr defaultRowHeight="15" x14ac:dyDescent="0.25"/>
  <cols>
    <col min="1" max="1" width="30.7109375" style="37" customWidth="1"/>
    <col min="2" max="2" width="20.7109375" style="9" customWidth="1"/>
    <col min="3" max="12" width="20.7109375" style="26" customWidth="1"/>
    <col min="13" max="13" width="20.7109375" style="9" customWidth="1"/>
    <col min="14" max="23" width="15.7109375" style="25" customWidth="1"/>
    <col min="24" max="24" width="20.85546875" style="56" bestFit="1" customWidth="1"/>
    <col min="25" max="16384" width="9.140625" style="2"/>
  </cols>
  <sheetData>
    <row r="1" spans="1:24" ht="60" customHeight="1" x14ac:dyDescent="0.25">
      <c r="A1" s="67" t="s">
        <v>447</v>
      </c>
      <c r="B1" s="140" t="s">
        <v>458</v>
      </c>
      <c r="C1" s="140"/>
      <c r="D1" s="140"/>
      <c r="E1" s="140"/>
      <c r="F1" s="140"/>
      <c r="G1" s="140"/>
      <c r="H1" s="140"/>
      <c r="I1" s="140"/>
      <c r="J1" s="140"/>
      <c r="K1" s="140"/>
      <c r="L1" s="140"/>
      <c r="M1" s="140"/>
      <c r="N1" s="140"/>
      <c r="O1" s="140"/>
      <c r="P1" s="140"/>
      <c r="Q1" s="140"/>
      <c r="R1" s="140"/>
      <c r="S1" s="140"/>
      <c r="T1" s="140"/>
      <c r="U1" s="140"/>
      <c r="V1" s="140"/>
      <c r="W1" s="140"/>
      <c r="X1" s="140"/>
    </row>
    <row r="2" spans="1:24" ht="30" customHeight="1" x14ac:dyDescent="0.25">
      <c r="A2" s="31" t="s">
        <v>441</v>
      </c>
      <c r="B2" s="136" t="s">
        <v>550</v>
      </c>
      <c r="C2" s="136"/>
      <c r="D2" s="93"/>
      <c r="E2" s="93"/>
      <c r="F2" s="93"/>
      <c r="G2" s="93"/>
      <c r="H2" s="93"/>
      <c r="I2" s="93"/>
      <c r="J2" s="93"/>
      <c r="K2" s="3"/>
      <c r="L2" s="3"/>
      <c r="M2" s="3"/>
      <c r="N2" s="38"/>
      <c r="O2" s="96"/>
      <c r="P2" s="96"/>
      <c r="Q2" s="96"/>
      <c r="R2" s="96"/>
      <c r="S2" s="96"/>
      <c r="T2" s="96"/>
      <c r="U2" s="96"/>
      <c r="V2" s="38"/>
      <c r="W2" s="38"/>
      <c r="X2" s="51"/>
    </row>
    <row r="3" spans="1:24" ht="30" customHeight="1" x14ac:dyDescent="0.25">
      <c r="A3" s="31" t="s">
        <v>448</v>
      </c>
      <c r="B3" s="137" t="str">
        <f>("br.linkedin.com/in/brunocandea/en")</f>
        <v>br.linkedin.com/in/brunocandea/en</v>
      </c>
      <c r="C3" s="137"/>
      <c r="D3" s="94"/>
      <c r="E3" s="94"/>
      <c r="F3" s="94"/>
      <c r="G3" s="94"/>
      <c r="H3" s="94"/>
      <c r="I3" s="94"/>
      <c r="J3" s="94"/>
      <c r="K3" s="38"/>
      <c r="L3" s="38"/>
      <c r="M3" s="30"/>
      <c r="N3" s="38"/>
      <c r="O3" s="96"/>
      <c r="P3" s="96"/>
      <c r="Q3" s="96"/>
      <c r="R3" s="96"/>
      <c r="S3" s="96"/>
      <c r="T3" s="96"/>
      <c r="U3" s="96"/>
      <c r="V3" s="38"/>
      <c r="W3" s="38"/>
      <c r="X3" s="51"/>
    </row>
    <row r="4" spans="1:24" ht="30" customHeight="1" x14ac:dyDescent="0.25">
      <c r="A4" s="31" t="s">
        <v>449</v>
      </c>
      <c r="B4" s="152" t="s">
        <v>551</v>
      </c>
      <c r="C4" s="138"/>
      <c r="D4" s="95"/>
      <c r="E4" s="95"/>
      <c r="F4" s="95"/>
      <c r="G4" s="95"/>
      <c r="H4" s="95"/>
      <c r="I4" s="95"/>
      <c r="J4" s="95"/>
      <c r="K4" s="38"/>
      <c r="L4" s="38"/>
      <c r="M4" s="30"/>
      <c r="N4" s="38"/>
      <c r="O4" s="96"/>
      <c r="P4" s="96"/>
      <c r="Q4" s="96"/>
      <c r="R4" s="96"/>
      <c r="S4" s="96"/>
      <c r="T4" s="96"/>
      <c r="U4" s="96"/>
      <c r="V4" s="38"/>
      <c r="W4" s="38"/>
      <c r="X4" s="51"/>
    </row>
    <row r="5" spans="1:24" s="6" customFormat="1" ht="20.100000000000001" customHeight="1" x14ac:dyDescent="0.25">
      <c r="A5" s="32"/>
      <c r="B5" s="10"/>
      <c r="C5" s="17"/>
      <c r="D5" s="17"/>
      <c r="E5" s="17"/>
      <c r="F5" s="17"/>
      <c r="G5" s="17"/>
      <c r="H5" s="17"/>
      <c r="I5" s="17"/>
      <c r="J5" s="17"/>
      <c r="K5" s="17"/>
      <c r="L5" s="17"/>
      <c r="M5" s="10"/>
      <c r="N5" s="10"/>
      <c r="O5" s="10"/>
      <c r="P5" s="10"/>
      <c r="Q5" s="10"/>
      <c r="R5" s="10"/>
      <c r="S5" s="10"/>
      <c r="T5" s="10"/>
      <c r="U5" s="10"/>
      <c r="V5" s="10"/>
      <c r="W5" s="10"/>
      <c r="X5" s="52"/>
    </row>
    <row r="6" spans="1:24" s="9" customFormat="1" ht="45.75" customHeight="1" x14ac:dyDescent="0.25">
      <c r="A6" s="33" t="s">
        <v>446</v>
      </c>
      <c r="B6" s="14" t="s">
        <v>415</v>
      </c>
      <c r="C6" s="141" t="s">
        <v>440</v>
      </c>
      <c r="D6" s="142"/>
      <c r="E6" s="142"/>
      <c r="F6" s="142"/>
      <c r="G6" s="142"/>
      <c r="H6" s="142"/>
      <c r="I6" s="142"/>
      <c r="J6" s="142"/>
      <c r="K6" s="142"/>
      <c r="L6" s="143"/>
      <c r="M6" s="13" t="s">
        <v>439</v>
      </c>
      <c r="N6" s="144" t="s">
        <v>438</v>
      </c>
      <c r="O6" s="145"/>
      <c r="P6" s="145"/>
      <c r="Q6" s="145"/>
      <c r="R6" s="145"/>
      <c r="S6" s="145"/>
      <c r="T6" s="145"/>
      <c r="U6" s="145"/>
      <c r="V6" s="145"/>
      <c r="W6" s="146"/>
      <c r="X6" s="53" t="s">
        <v>443</v>
      </c>
    </row>
    <row r="7" spans="1:24" s="6" customFormat="1" ht="6.95" customHeight="1" x14ac:dyDescent="0.25">
      <c r="A7" s="34"/>
      <c r="B7" s="5"/>
      <c r="C7" s="17"/>
      <c r="D7" s="17"/>
      <c r="E7" s="17"/>
      <c r="F7" s="17"/>
      <c r="G7" s="17"/>
      <c r="H7" s="17"/>
      <c r="I7" s="17"/>
      <c r="J7" s="17"/>
      <c r="K7" s="17"/>
      <c r="L7" s="17"/>
      <c r="M7" s="10"/>
      <c r="N7" s="8"/>
      <c r="O7" s="8"/>
      <c r="P7" s="8"/>
      <c r="Q7" s="8"/>
      <c r="R7" s="8"/>
      <c r="S7" s="8"/>
      <c r="T7" s="8"/>
      <c r="U7" s="8"/>
      <c r="V7" s="8"/>
      <c r="W7" s="8"/>
      <c r="X7" s="54"/>
    </row>
    <row r="8" spans="1:24" ht="28.5" customHeight="1" x14ac:dyDescent="0.25">
      <c r="A8" s="74" t="s">
        <v>445</v>
      </c>
      <c r="B8" s="69">
        <f>COUNTA(B12:B208)</f>
        <v>197</v>
      </c>
      <c r="C8" s="70">
        <f t="shared" ref="C8:X8" si="0">COUNT(C12:C208)</f>
        <v>196</v>
      </c>
      <c r="D8" s="70">
        <f t="shared" si="0"/>
        <v>196</v>
      </c>
      <c r="E8" s="70">
        <f t="shared" si="0"/>
        <v>197</v>
      </c>
      <c r="F8" s="70">
        <f t="shared" si="0"/>
        <v>197</v>
      </c>
      <c r="G8" s="70">
        <f t="shared" si="0"/>
        <v>197</v>
      </c>
      <c r="H8" s="70">
        <f t="shared" si="0"/>
        <v>197</v>
      </c>
      <c r="I8" s="70">
        <f t="shared" si="0"/>
        <v>194</v>
      </c>
      <c r="J8" s="70">
        <f t="shared" si="0"/>
        <v>193</v>
      </c>
      <c r="K8" s="70">
        <f t="shared" si="0"/>
        <v>184</v>
      </c>
      <c r="L8" s="70">
        <f t="shared" si="0"/>
        <v>169</v>
      </c>
      <c r="M8" s="71">
        <f t="shared" si="0"/>
        <v>197</v>
      </c>
      <c r="N8" s="70">
        <f t="shared" si="0"/>
        <v>28</v>
      </c>
      <c r="O8" s="70">
        <f t="shared" si="0"/>
        <v>31</v>
      </c>
      <c r="P8" s="70">
        <f t="shared" si="0"/>
        <v>30</v>
      </c>
      <c r="Q8" s="70">
        <f t="shared" si="0"/>
        <v>24</v>
      </c>
      <c r="R8" s="70">
        <f t="shared" si="0"/>
        <v>19</v>
      </c>
      <c r="S8" s="70">
        <f t="shared" si="0"/>
        <v>18</v>
      </c>
      <c r="T8" s="70">
        <f t="shared" si="0"/>
        <v>16</v>
      </c>
      <c r="U8" s="70">
        <f t="shared" si="0"/>
        <v>25</v>
      </c>
      <c r="V8" s="70">
        <f t="shared" si="0"/>
        <v>12</v>
      </c>
      <c r="W8" s="70">
        <f t="shared" si="0"/>
        <v>11</v>
      </c>
      <c r="X8" s="71">
        <f t="shared" si="0"/>
        <v>65</v>
      </c>
    </row>
    <row r="9" spans="1:24" s="6" customFormat="1" ht="6.95" customHeight="1" x14ac:dyDescent="0.25">
      <c r="A9" s="35"/>
      <c r="B9" s="4"/>
      <c r="C9" s="17"/>
      <c r="D9" s="17"/>
      <c r="E9" s="17"/>
      <c r="F9" s="17"/>
      <c r="G9" s="17"/>
      <c r="H9" s="17"/>
      <c r="I9" s="17"/>
      <c r="J9" s="17"/>
      <c r="K9" s="17"/>
      <c r="L9" s="17"/>
      <c r="M9" s="10"/>
      <c r="N9" s="7"/>
      <c r="O9" s="7"/>
      <c r="P9" s="7"/>
      <c r="Q9" s="7"/>
      <c r="R9" s="7"/>
      <c r="S9" s="7"/>
      <c r="T9" s="7"/>
      <c r="U9" s="7"/>
      <c r="V9" s="7"/>
      <c r="W9" s="7"/>
      <c r="X9" s="55"/>
    </row>
    <row r="10" spans="1:24" ht="30" customHeight="1" x14ac:dyDescent="0.25">
      <c r="A10" s="46" t="s">
        <v>300</v>
      </c>
      <c r="B10" s="47"/>
      <c r="C10" s="43">
        <v>2006</v>
      </c>
      <c r="D10" s="40">
        <v>2007</v>
      </c>
      <c r="E10" s="40">
        <v>2008</v>
      </c>
      <c r="F10" s="40">
        <v>2009</v>
      </c>
      <c r="G10" s="40">
        <v>2010</v>
      </c>
      <c r="H10" s="40">
        <v>2011</v>
      </c>
      <c r="I10" s="40">
        <v>2012</v>
      </c>
      <c r="J10" s="40">
        <v>2013</v>
      </c>
      <c r="K10" s="40">
        <v>2014</v>
      </c>
      <c r="L10" s="40">
        <v>2015</v>
      </c>
      <c r="M10" s="45" t="s">
        <v>435</v>
      </c>
      <c r="N10" s="43">
        <v>2006</v>
      </c>
      <c r="O10" s="40">
        <v>2007</v>
      </c>
      <c r="P10" s="40">
        <v>2008</v>
      </c>
      <c r="Q10" s="40">
        <v>2009</v>
      </c>
      <c r="R10" s="40">
        <v>2010</v>
      </c>
      <c r="S10" s="40">
        <v>2011</v>
      </c>
      <c r="T10" s="40">
        <v>2012</v>
      </c>
      <c r="U10" s="40">
        <v>2013</v>
      </c>
      <c r="V10" s="40">
        <v>2014</v>
      </c>
      <c r="W10" s="40">
        <v>2015</v>
      </c>
      <c r="X10" s="45" t="s">
        <v>444</v>
      </c>
    </row>
    <row r="11" spans="1:24" s="6" customFormat="1" ht="6.95" customHeight="1" x14ac:dyDescent="0.25">
      <c r="A11" s="32"/>
      <c r="B11" s="10"/>
      <c r="C11" s="18"/>
      <c r="D11" s="18"/>
      <c r="E11" s="18"/>
      <c r="F11" s="18"/>
      <c r="G11" s="18"/>
      <c r="H11" s="18"/>
      <c r="I11" s="18"/>
      <c r="J11" s="18"/>
      <c r="K11" s="18"/>
      <c r="L11" s="18"/>
      <c r="M11" s="1"/>
      <c r="N11" s="19"/>
      <c r="O11" s="19"/>
      <c r="P11" s="19"/>
      <c r="Q11" s="19"/>
      <c r="R11" s="19"/>
      <c r="S11" s="19"/>
      <c r="T11" s="19"/>
      <c r="U11" s="19"/>
      <c r="V11" s="19"/>
      <c r="W11" s="19"/>
      <c r="X11" s="52"/>
    </row>
    <row r="12" spans="1:24" ht="20.100000000000001" customHeight="1" x14ac:dyDescent="0.25">
      <c r="A12" s="36" t="s">
        <v>334</v>
      </c>
      <c r="B12" s="11" t="s">
        <v>254</v>
      </c>
      <c r="C12" s="20">
        <v>7057598406.61553</v>
      </c>
      <c r="D12" s="21">
        <v>9843842455.4832268</v>
      </c>
      <c r="E12" s="21">
        <v>10190529882.487797</v>
      </c>
      <c r="F12" s="21">
        <v>12486943505.738142</v>
      </c>
      <c r="G12" s="21">
        <v>15936800636.248709</v>
      </c>
      <c r="H12" s="21">
        <v>17930239399.814899</v>
      </c>
      <c r="I12" s="21">
        <v>20536542736.729668</v>
      </c>
      <c r="J12" s="21">
        <v>20046334303.966091</v>
      </c>
      <c r="K12" s="21">
        <v>20050189881.665878</v>
      </c>
      <c r="L12" s="22">
        <v>19199437988.802254</v>
      </c>
      <c r="M12" s="23">
        <f>IF(SUM(C12:L12)=0,"",(SUM(C12:L12))/(COUNT(C12:L12)))</f>
        <v>15327845919.755222</v>
      </c>
      <c r="N12" s="48" t="s">
        <v>450</v>
      </c>
      <c r="O12" s="49" t="s">
        <v>450</v>
      </c>
      <c r="P12" s="49" t="s">
        <v>450</v>
      </c>
      <c r="Q12" s="49" t="s">
        <v>450</v>
      </c>
      <c r="R12" s="49" t="s">
        <v>450</v>
      </c>
      <c r="S12" s="49" t="s">
        <v>450</v>
      </c>
      <c r="T12" s="49" t="s">
        <v>450</v>
      </c>
      <c r="U12" s="49" t="s">
        <v>450</v>
      </c>
      <c r="V12" s="49" t="s">
        <v>450</v>
      </c>
      <c r="W12" s="50" t="s">
        <v>450</v>
      </c>
      <c r="X12" s="44" t="str">
        <f>IF(SUM(N12:W12)=0,"",(SUM(N12:W12))/(COUNT(N12:W12)))</f>
        <v/>
      </c>
    </row>
    <row r="13" spans="1:24" ht="20.100000000000001" customHeight="1" x14ac:dyDescent="0.25">
      <c r="A13" s="36" t="s">
        <v>296</v>
      </c>
      <c r="B13" s="11" t="s">
        <v>115</v>
      </c>
      <c r="C13" s="20">
        <v>8992642348.9579563</v>
      </c>
      <c r="D13" s="21">
        <v>10701011896.7708</v>
      </c>
      <c r="E13" s="21">
        <v>12881352687.777283</v>
      </c>
      <c r="F13" s="21">
        <v>12044212903.816774</v>
      </c>
      <c r="G13" s="21">
        <v>11926953258.916031</v>
      </c>
      <c r="H13" s="21">
        <v>12890867538.530153</v>
      </c>
      <c r="I13" s="21">
        <v>12319784787.298746</v>
      </c>
      <c r="J13" s="21">
        <v>12781029643.593611</v>
      </c>
      <c r="K13" s="21">
        <v>13277963807.082344</v>
      </c>
      <c r="L13" s="22">
        <v>11455595709.141256</v>
      </c>
      <c r="M13" s="23">
        <f t="shared" ref="M13:M71" si="1">IF(SUM(C13:L13)=0,"",(SUM(C13:L13))/(COUNT(C13:L13)))</f>
        <v>11927141458.188496</v>
      </c>
      <c r="N13" s="48" t="s">
        <v>450</v>
      </c>
      <c r="O13" s="49" t="s">
        <v>450</v>
      </c>
      <c r="P13" s="49" t="s">
        <v>450</v>
      </c>
      <c r="Q13" s="49" t="s">
        <v>450</v>
      </c>
      <c r="R13" s="49" t="s">
        <v>450</v>
      </c>
      <c r="S13" s="49" t="s">
        <v>450</v>
      </c>
      <c r="T13" s="49" t="s">
        <v>450</v>
      </c>
      <c r="U13" s="49">
        <v>30500000</v>
      </c>
      <c r="V13" s="49" t="s">
        <v>450</v>
      </c>
      <c r="W13" s="50" t="s">
        <v>450</v>
      </c>
      <c r="X13" s="44">
        <f t="shared" ref="X13:X71" si="2">IF(SUM(N13:W13)=0,"",(SUM(N13:W13))/(COUNT(N13:W13)))</f>
        <v>30500000</v>
      </c>
    </row>
    <row r="14" spans="1:24" ht="20.100000000000001" customHeight="1" x14ac:dyDescent="0.25">
      <c r="A14" s="36" t="s">
        <v>136</v>
      </c>
      <c r="B14" s="11" t="s">
        <v>248</v>
      </c>
      <c r="C14" s="20">
        <v>117027304787.83591</v>
      </c>
      <c r="D14" s="21">
        <v>134977088396.41866</v>
      </c>
      <c r="E14" s="21">
        <v>171000692134.74792</v>
      </c>
      <c r="F14" s="21">
        <v>137211039899.56969</v>
      </c>
      <c r="G14" s="21">
        <v>161207268840.91092</v>
      </c>
      <c r="H14" s="21">
        <v>200013050828.17026</v>
      </c>
      <c r="I14" s="21">
        <v>209047389599.66983</v>
      </c>
      <c r="J14" s="21">
        <v>209703529364.33142</v>
      </c>
      <c r="K14" s="21">
        <v>213518488688.11978</v>
      </c>
      <c r="L14" s="22">
        <v>166838617796.55463</v>
      </c>
      <c r="M14" s="23">
        <f t="shared" si="1"/>
        <v>172054447033.63293</v>
      </c>
      <c r="N14" s="48">
        <v>0</v>
      </c>
      <c r="O14" s="49">
        <v>161000000</v>
      </c>
      <c r="P14" s="49" t="s">
        <v>450</v>
      </c>
      <c r="Q14" s="49">
        <v>108000000</v>
      </c>
      <c r="R14" s="49" t="s">
        <v>450</v>
      </c>
      <c r="S14" s="49" t="s">
        <v>450</v>
      </c>
      <c r="T14" s="49" t="s">
        <v>450</v>
      </c>
      <c r="U14" s="49" t="s">
        <v>450</v>
      </c>
      <c r="V14" s="49" t="s">
        <v>450</v>
      </c>
      <c r="W14" s="50" t="s">
        <v>450</v>
      </c>
      <c r="X14" s="44">
        <f t="shared" si="2"/>
        <v>89666666.666666672</v>
      </c>
    </row>
    <row r="15" spans="1:24" ht="20.100000000000001" customHeight="1" x14ac:dyDescent="0.25">
      <c r="A15" s="36" t="s">
        <v>298</v>
      </c>
      <c r="B15" s="11" t="s">
        <v>150</v>
      </c>
      <c r="C15" s="20">
        <v>3536451645.5643101</v>
      </c>
      <c r="D15" s="21">
        <v>4010785102.0512905</v>
      </c>
      <c r="E15" s="21">
        <v>4001349339.5705252</v>
      </c>
      <c r="F15" s="21">
        <v>3649863492.5242624</v>
      </c>
      <c r="G15" s="21">
        <v>3346317328.5246129</v>
      </c>
      <c r="H15" s="21">
        <v>3427235708.643261</v>
      </c>
      <c r="I15" s="21">
        <v>3146177740.6366954</v>
      </c>
      <c r="J15" s="21">
        <v>3249100666.8710241</v>
      </c>
      <c r="K15" s="21" t="s">
        <v>450</v>
      </c>
      <c r="L15" s="22" t="s">
        <v>450</v>
      </c>
      <c r="M15" s="23">
        <f t="shared" si="1"/>
        <v>3545910128.0482478</v>
      </c>
      <c r="N15" s="48" t="s">
        <v>450</v>
      </c>
      <c r="O15" s="49" t="s">
        <v>450</v>
      </c>
      <c r="P15" s="49" t="s">
        <v>450</v>
      </c>
      <c r="Q15" s="49" t="s">
        <v>450</v>
      </c>
      <c r="R15" s="49" t="s">
        <v>450</v>
      </c>
      <c r="S15" s="49" t="s">
        <v>450</v>
      </c>
      <c r="T15" s="49" t="s">
        <v>450</v>
      </c>
      <c r="U15" s="49" t="s">
        <v>450</v>
      </c>
      <c r="V15" s="49" t="s">
        <v>450</v>
      </c>
      <c r="W15" s="50" t="s">
        <v>450</v>
      </c>
      <c r="X15" s="44" t="str">
        <f t="shared" si="2"/>
        <v/>
      </c>
    </row>
    <row r="16" spans="1:24" ht="20.100000000000001" customHeight="1" x14ac:dyDescent="0.25">
      <c r="A16" s="36" t="s">
        <v>31</v>
      </c>
      <c r="B16" s="11" t="s">
        <v>275</v>
      </c>
      <c r="C16" s="20">
        <v>41789478661.309647</v>
      </c>
      <c r="D16" s="21">
        <v>60448921272.232582</v>
      </c>
      <c r="E16" s="21">
        <v>84178032716.097092</v>
      </c>
      <c r="F16" s="21">
        <v>75492384801.369492</v>
      </c>
      <c r="G16" s="21">
        <v>82470913120.731369</v>
      </c>
      <c r="H16" s="21">
        <v>104115923082.73726</v>
      </c>
      <c r="I16" s="21">
        <v>115398371427.67314</v>
      </c>
      <c r="J16" s="21">
        <v>124912063308.20166</v>
      </c>
      <c r="K16" s="21">
        <v>126775134686.43695</v>
      </c>
      <c r="L16" s="22">
        <v>102643104696.20784</v>
      </c>
      <c r="M16" s="23">
        <f t="shared" si="1"/>
        <v>91822432777.299713</v>
      </c>
      <c r="N16" s="48" t="s">
        <v>450</v>
      </c>
      <c r="O16" s="49">
        <v>53000000</v>
      </c>
      <c r="P16" s="49" t="s">
        <v>450</v>
      </c>
      <c r="Q16" s="49" t="s">
        <v>450</v>
      </c>
      <c r="R16" s="49" t="s">
        <v>450</v>
      </c>
      <c r="S16" s="49" t="s">
        <v>450</v>
      </c>
      <c r="T16" s="49" t="s">
        <v>450</v>
      </c>
      <c r="U16" s="49" t="s">
        <v>450</v>
      </c>
      <c r="V16" s="49" t="s">
        <v>450</v>
      </c>
      <c r="W16" s="50" t="s">
        <v>450</v>
      </c>
      <c r="X16" s="44">
        <f t="shared" si="2"/>
        <v>53000000</v>
      </c>
    </row>
    <row r="17" spans="1:24" ht="20.100000000000001" customHeight="1" x14ac:dyDescent="0.25">
      <c r="A17" s="36" t="s">
        <v>157</v>
      </c>
      <c r="B17" s="11" t="s">
        <v>152</v>
      </c>
      <c r="C17" s="20">
        <v>1135143592.5925925</v>
      </c>
      <c r="D17" s="21">
        <v>1289254333.3333333</v>
      </c>
      <c r="E17" s="21">
        <v>1347349851.8518517</v>
      </c>
      <c r="F17" s="21">
        <v>1206410370.3703704</v>
      </c>
      <c r="G17" s="21">
        <v>1135539037.0370369</v>
      </c>
      <c r="H17" s="21">
        <v>1129918370.3703701</v>
      </c>
      <c r="I17" s="21">
        <v>1204713111.1111109</v>
      </c>
      <c r="J17" s="21">
        <v>1200587518.5185184</v>
      </c>
      <c r="K17" s="21">
        <v>1220976000</v>
      </c>
      <c r="L17" s="22">
        <v>1297285370.3703704</v>
      </c>
      <c r="M17" s="23">
        <f t="shared" si="1"/>
        <v>1216717755.5555556</v>
      </c>
      <c r="N17" s="48" t="s">
        <v>450</v>
      </c>
      <c r="O17" s="49" t="s">
        <v>450</v>
      </c>
      <c r="P17" s="49" t="s">
        <v>450</v>
      </c>
      <c r="Q17" s="49" t="s">
        <v>450</v>
      </c>
      <c r="R17" s="49" t="s">
        <v>450</v>
      </c>
      <c r="S17" s="49" t="s">
        <v>450</v>
      </c>
      <c r="T17" s="49" t="s">
        <v>450</v>
      </c>
      <c r="U17" s="49" t="s">
        <v>450</v>
      </c>
      <c r="V17" s="49" t="s">
        <v>450</v>
      </c>
      <c r="W17" s="50" t="s">
        <v>450</v>
      </c>
      <c r="X17" s="44" t="str">
        <f t="shared" si="2"/>
        <v/>
      </c>
    </row>
    <row r="18" spans="1:24" ht="20.100000000000001" customHeight="1" x14ac:dyDescent="0.25">
      <c r="A18" s="36" t="s">
        <v>161</v>
      </c>
      <c r="B18" s="11" t="s">
        <v>137</v>
      </c>
      <c r="C18" s="20">
        <v>262666517346.67361</v>
      </c>
      <c r="D18" s="21">
        <v>329317513142.71057</v>
      </c>
      <c r="E18" s="21">
        <v>403781994527.78564</v>
      </c>
      <c r="F18" s="21">
        <v>376627876887.77417</v>
      </c>
      <c r="G18" s="21">
        <v>461640242696.1709</v>
      </c>
      <c r="H18" s="21">
        <v>557890203658.12463</v>
      </c>
      <c r="I18" s="21">
        <v>604378456915.57947</v>
      </c>
      <c r="J18" s="21">
        <v>623932049499.49573</v>
      </c>
      <c r="K18" s="21">
        <v>548054865646.53442</v>
      </c>
      <c r="L18" s="22" t="s">
        <v>450</v>
      </c>
      <c r="M18" s="23">
        <f t="shared" si="1"/>
        <v>463143302257.87207</v>
      </c>
      <c r="N18" s="48">
        <v>337000000</v>
      </c>
      <c r="O18" s="49">
        <v>729000000</v>
      </c>
      <c r="P18" s="49">
        <v>331000000</v>
      </c>
      <c r="Q18" s="49">
        <v>5890000</v>
      </c>
      <c r="R18" s="49">
        <v>0</v>
      </c>
      <c r="S18" s="49">
        <v>235000000</v>
      </c>
      <c r="T18" s="49">
        <v>16000000</v>
      </c>
      <c r="U18" s="49" t="s">
        <v>450</v>
      </c>
      <c r="V18" s="49" t="s">
        <v>450</v>
      </c>
      <c r="W18" s="50" t="s">
        <v>450</v>
      </c>
      <c r="X18" s="44">
        <f t="shared" si="2"/>
        <v>236270000</v>
      </c>
    </row>
    <row r="19" spans="1:24" ht="20.100000000000001" customHeight="1" x14ac:dyDescent="0.25">
      <c r="A19" s="36" t="s">
        <v>172</v>
      </c>
      <c r="B19" s="11" t="s">
        <v>104</v>
      </c>
      <c r="C19" s="20">
        <v>6384451606.1420965</v>
      </c>
      <c r="D19" s="21">
        <v>9206301700.3961945</v>
      </c>
      <c r="E19" s="21">
        <v>11662040713.875309</v>
      </c>
      <c r="F19" s="21">
        <v>8647936747.9870396</v>
      </c>
      <c r="G19" s="21">
        <v>9260284937.7978134</v>
      </c>
      <c r="H19" s="21">
        <v>10142111334.496105</v>
      </c>
      <c r="I19" s="21">
        <v>10619320048.585737</v>
      </c>
      <c r="J19" s="21">
        <v>11121465767.406683</v>
      </c>
      <c r="K19" s="21">
        <v>11644438422.98443</v>
      </c>
      <c r="L19" s="22">
        <v>10561401185.097956</v>
      </c>
      <c r="M19" s="23">
        <f t="shared" si="1"/>
        <v>9924975246.4769382</v>
      </c>
      <c r="N19" s="48" t="s">
        <v>450</v>
      </c>
      <c r="O19" s="49">
        <v>10000000</v>
      </c>
      <c r="P19" s="49">
        <v>705000000</v>
      </c>
      <c r="Q19" s="49" t="s">
        <v>450</v>
      </c>
      <c r="R19" s="49" t="s">
        <v>450</v>
      </c>
      <c r="S19" s="49" t="s">
        <v>450</v>
      </c>
      <c r="T19" s="49" t="s">
        <v>450</v>
      </c>
      <c r="U19" s="49">
        <v>101000000</v>
      </c>
      <c r="V19" s="49" t="s">
        <v>450</v>
      </c>
      <c r="W19" s="50" t="s">
        <v>450</v>
      </c>
      <c r="X19" s="44">
        <f t="shared" si="2"/>
        <v>272000000</v>
      </c>
    </row>
    <row r="20" spans="1:24" ht="20.100000000000001" customHeight="1" x14ac:dyDescent="0.25">
      <c r="A20" s="36" t="s">
        <v>404</v>
      </c>
      <c r="B20" s="11" t="s">
        <v>52</v>
      </c>
      <c r="C20" s="20">
        <v>2421474860.3351955</v>
      </c>
      <c r="D20" s="21">
        <v>2623726256.9832401</v>
      </c>
      <c r="E20" s="21">
        <v>2791960893.8547487</v>
      </c>
      <c r="F20" s="21">
        <v>2498932960.8938546</v>
      </c>
      <c r="G20" s="21">
        <v>2467703910.6145253</v>
      </c>
      <c r="H20" s="21">
        <v>2584463687.1508379</v>
      </c>
      <c r="I20" s="21" t="s">
        <v>450</v>
      </c>
      <c r="J20" s="21" t="s">
        <v>450</v>
      </c>
      <c r="K20" s="21" t="s">
        <v>450</v>
      </c>
      <c r="L20" s="22" t="s">
        <v>450</v>
      </c>
      <c r="M20" s="23">
        <f t="shared" si="1"/>
        <v>2564710428.3054004</v>
      </c>
      <c r="N20" s="48" t="s">
        <v>450</v>
      </c>
      <c r="O20" s="49" t="s">
        <v>450</v>
      </c>
      <c r="P20" s="49" t="s">
        <v>450</v>
      </c>
      <c r="Q20" s="49" t="s">
        <v>450</v>
      </c>
      <c r="R20" s="49" t="s">
        <v>450</v>
      </c>
      <c r="S20" s="49" t="s">
        <v>450</v>
      </c>
      <c r="T20" s="49" t="s">
        <v>450</v>
      </c>
      <c r="U20" s="49" t="s">
        <v>450</v>
      </c>
      <c r="V20" s="49" t="s">
        <v>450</v>
      </c>
      <c r="W20" s="50" t="s">
        <v>450</v>
      </c>
      <c r="X20" s="44" t="str">
        <f t="shared" si="2"/>
        <v/>
      </c>
    </row>
    <row r="21" spans="1:24" ht="20.100000000000001" customHeight="1" x14ac:dyDescent="0.25">
      <c r="A21" s="36" t="s">
        <v>348</v>
      </c>
      <c r="B21" s="11" t="s">
        <v>357</v>
      </c>
      <c r="C21" s="20">
        <v>746880802635.51965</v>
      </c>
      <c r="D21" s="21">
        <v>853053309256.49683</v>
      </c>
      <c r="E21" s="21">
        <v>1054557743957.0277</v>
      </c>
      <c r="F21" s="21">
        <v>926563834486.8208</v>
      </c>
      <c r="G21" s="21">
        <v>1142250506474.0598</v>
      </c>
      <c r="H21" s="21">
        <v>1389919156068.2244</v>
      </c>
      <c r="I21" s="21">
        <v>1537477830480.5115</v>
      </c>
      <c r="J21" s="21">
        <v>1563950959269.5188</v>
      </c>
      <c r="K21" s="21">
        <v>1454675479665.8406</v>
      </c>
      <c r="L21" s="22">
        <v>1339539063150.0125</v>
      </c>
      <c r="M21" s="23">
        <f t="shared" si="1"/>
        <v>1200886868544.4031</v>
      </c>
      <c r="N21" s="48" t="s">
        <v>450</v>
      </c>
      <c r="O21" s="49" t="s">
        <v>450</v>
      </c>
      <c r="P21" s="49" t="s">
        <v>450</v>
      </c>
      <c r="Q21" s="49" t="s">
        <v>450</v>
      </c>
      <c r="R21" s="49" t="s">
        <v>450</v>
      </c>
      <c r="S21" s="49" t="s">
        <v>450</v>
      </c>
      <c r="T21" s="49" t="s">
        <v>450</v>
      </c>
      <c r="U21" s="49" t="s">
        <v>450</v>
      </c>
      <c r="V21" s="49" t="s">
        <v>450</v>
      </c>
      <c r="W21" s="50" t="s">
        <v>450</v>
      </c>
      <c r="X21" s="44" t="str">
        <f t="shared" si="2"/>
        <v/>
      </c>
    </row>
    <row r="22" spans="1:24" ht="20.100000000000001" customHeight="1" x14ac:dyDescent="0.25">
      <c r="A22" s="36" t="s">
        <v>206</v>
      </c>
      <c r="B22" s="11" t="s">
        <v>252</v>
      </c>
      <c r="C22" s="20">
        <v>334309371471.58447</v>
      </c>
      <c r="D22" s="21">
        <v>386458951546.67395</v>
      </c>
      <c r="E22" s="21">
        <v>427611527757.43372</v>
      </c>
      <c r="F22" s="21">
        <v>397594276187.82996</v>
      </c>
      <c r="G22" s="21">
        <v>390235099337.74835</v>
      </c>
      <c r="H22" s="21">
        <v>429010675562.96912</v>
      </c>
      <c r="I22" s="21">
        <v>407373026611.60547</v>
      </c>
      <c r="J22" s="21">
        <v>428698577647.39447</v>
      </c>
      <c r="K22" s="21">
        <v>436887543466.94971</v>
      </c>
      <c r="L22" s="22">
        <v>374055872241.32196</v>
      </c>
      <c r="M22" s="23">
        <f t="shared" si="1"/>
        <v>401223492183.15106</v>
      </c>
      <c r="N22" s="48" t="s">
        <v>450</v>
      </c>
      <c r="O22" s="49" t="s">
        <v>450</v>
      </c>
      <c r="P22" s="49" t="s">
        <v>450</v>
      </c>
      <c r="Q22" s="49" t="s">
        <v>450</v>
      </c>
      <c r="R22" s="49" t="s">
        <v>450</v>
      </c>
      <c r="S22" s="49" t="s">
        <v>450</v>
      </c>
      <c r="T22" s="49" t="s">
        <v>450</v>
      </c>
      <c r="U22" s="49" t="s">
        <v>450</v>
      </c>
      <c r="V22" s="49" t="s">
        <v>450</v>
      </c>
      <c r="W22" s="50" t="s">
        <v>450</v>
      </c>
      <c r="X22" s="44" t="str">
        <f t="shared" si="2"/>
        <v/>
      </c>
    </row>
    <row r="23" spans="1:24" ht="20.100000000000001" customHeight="1" x14ac:dyDescent="0.25">
      <c r="A23" s="36" t="s">
        <v>368</v>
      </c>
      <c r="B23" s="11" t="s">
        <v>146</v>
      </c>
      <c r="C23" s="20">
        <v>20983019923.886276</v>
      </c>
      <c r="D23" s="21">
        <v>33050343782.775902</v>
      </c>
      <c r="E23" s="21">
        <v>48852482960.077896</v>
      </c>
      <c r="F23" s="21">
        <v>44291490420.502617</v>
      </c>
      <c r="G23" s="21">
        <v>52902703376.105644</v>
      </c>
      <c r="H23" s="21">
        <v>65951627200.202614</v>
      </c>
      <c r="I23" s="21">
        <v>68730906313.64563</v>
      </c>
      <c r="J23" s="21">
        <v>73560484384.958572</v>
      </c>
      <c r="K23" s="21">
        <v>75198010965.191895</v>
      </c>
      <c r="L23" s="22">
        <v>53047140347.45266</v>
      </c>
      <c r="M23" s="23">
        <f t="shared" si="1"/>
        <v>53656820967.479965</v>
      </c>
      <c r="N23" s="48" t="s">
        <v>450</v>
      </c>
      <c r="O23" s="49" t="s">
        <v>450</v>
      </c>
      <c r="P23" s="49" t="s">
        <v>450</v>
      </c>
      <c r="Q23" s="49" t="s">
        <v>450</v>
      </c>
      <c r="R23" s="49" t="s">
        <v>450</v>
      </c>
      <c r="S23" s="49" t="s">
        <v>450</v>
      </c>
      <c r="T23" s="49" t="s">
        <v>450</v>
      </c>
      <c r="U23" s="49" t="s">
        <v>450</v>
      </c>
      <c r="V23" s="49" t="s">
        <v>450</v>
      </c>
      <c r="W23" s="50" t="s">
        <v>450</v>
      </c>
      <c r="X23" s="44" t="str">
        <f t="shared" si="2"/>
        <v/>
      </c>
    </row>
    <row r="24" spans="1:24" ht="20.100000000000001" customHeight="1" x14ac:dyDescent="0.25">
      <c r="A24" s="36" t="s">
        <v>253</v>
      </c>
      <c r="B24" s="11" t="s">
        <v>250</v>
      </c>
      <c r="C24" s="20">
        <v>7965588000</v>
      </c>
      <c r="D24" s="21">
        <v>8318995999.999999</v>
      </c>
      <c r="E24" s="21">
        <v>8246649999.999999</v>
      </c>
      <c r="F24" s="21">
        <v>7820420000.000001</v>
      </c>
      <c r="G24" s="21">
        <v>7909580000</v>
      </c>
      <c r="H24" s="21">
        <v>7889750000.000001</v>
      </c>
      <c r="I24" s="21">
        <v>8234470000</v>
      </c>
      <c r="J24" s="21">
        <v>8431750000</v>
      </c>
      <c r="K24" s="21">
        <v>8510500000</v>
      </c>
      <c r="L24" s="22">
        <v>8884441432.0562401</v>
      </c>
      <c r="M24" s="23">
        <f t="shared" si="1"/>
        <v>8221214543.2056246</v>
      </c>
      <c r="N24" s="48" t="s">
        <v>450</v>
      </c>
      <c r="O24" s="49" t="s">
        <v>450</v>
      </c>
      <c r="P24" s="49" t="s">
        <v>450</v>
      </c>
      <c r="Q24" s="49" t="s">
        <v>450</v>
      </c>
      <c r="R24" s="49" t="s">
        <v>450</v>
      </c>
      <c r="S24" s="49" t="s">
        <v>450</v>
      </c>
      <c r="T24" s="49" t="s">
        <v>450</v>
      </c>
      <c r="U24" s="49" t="s">
        <v>450</v>
      </c>
      <c r="V24" s="49" t="s">
        <v>450</v>
      </c>
      <c r="W24" s="50" t="s">
        <v>450</v>
      </c>
      <c r="X24" s="44" t="str">
        <f t="shared" si="2"/>
        <v/>
      </c>
    </row>
    <row r="25" spans="1:24" ht="20.100000000000001" customHeight="1" x14ac:dyDescent="0.25">
      <c r="A25" s="36" t="s">
        <v>370</v>
      </c>
      <c r="B25" s="11" t="s">
        <v>184</v>
      </c>
      <c r="C25" s="20">
        <v>18505053191.489361</v>
      </c>
      <c r="D25" s="21">
        <v>21729999999.999996</v>
      </c>
      <c r="E25" s="21">
        <v>25710877659.574467</v>
      </c>
      <c r="F25" s="21">
        <v>22938218085.106384</v>
      </c>
      <c r="G25" s="21">
        <v>25713271276.595749</v>
      </c>
      <c r="H25" s="21">
        <v>29044069148.936165</v>
      </c>
      <c r="I25" s="21">
        <v>30756462765.957447</v>
      </c>
      <c r="J25" s="21">
        <v>32897606382.978722</v>
      </c>
      <c r="K25" s="21">
        <v>33851063829.787235</v>
      </c>
      <c r="L25" s="22">
        <v>32221489361.702129</v>
      </c>
      <c r="M25" s="23">
        <f t="shared" si="1"/>
        <v>27336811170.212765</v>
      </c>
      <c r="N25" s="48" t="s">
        <v>450</v>
      </c>
      <c r="O25" s="49" t="s">
        <v>450</v>
      </c>
      <c r="P25" s="49" t="s">
        <v>450</v>
      </c>
      <c r="Q25" s="49" t="s">
        <v>450</v>
      </c>
      <c r="R25" s="49" t="s">
        <v>450</v>
      </c>
      <c r="S25" s="49" t="s">
        <v>450</v>
      </c>
      <c r="T25" s="49" t="s">
        <v>450</v>
      </c>
      <c r="U25" s="49" t="s">
        <v>450</v>
      </c>
      <c r="V25" s="49" t="s">
        <v>450</v>
      </c>
      <c r="W25" s="50" t="s">
        <v>450</v>
      </c>
      <c r="X25" s="44" t="str">
        <f t="shared" si="2"/>
        <v/>
      </c>
    </row>
    <row r="26" spans="1:24" ht="20.100000000000001" customHeight="1" x14ac:dyDescent="0.25">
      <c r="A26" s="36" t="s">
        <v>325</v>
      </c>
      <c r="B26" s="11" t="s">
        <v>201</v>
      </c>
      <c r="C26" s="20">
        <v>71819083683.740326</v>
      </c>
      <c r="D26" s="21">
        <v>79611888213.14798</v>
      </c>
      <c r="E26" s="21">
        <v>91631278239.323715</v>
      </c>
      <c r="F26" s="21">
        <v>102477791472.39049</v>
      </c>
      <c r="G26" s="21">
        <v>115279077465.22643</v>
      </c>
      <c r="H26" s="21">
        <v>128637938711.3856</v>
      </c>
      <c r="I26" s="21">
        <v>133355749482.47754</v>
      </c>
      <c r="J26" s="21">
        <v>149990451022.28983</v>
      </c>
      <c r="K26" s="21">
        <v>172885454931.45309</v>
      </c>
      <c r="L26" s="22">
        <v>195078665827.56451</v>
      </c>
      <c r="M26" s="23">
        <f t="shared" si="1"/>
        <v>124076737904.89995</v>
      </c>
      <c r="N26" s="48">
        <v>0</v>
      </c>
      <c r="O26" s="49" t="s">
        <v>450</v>
      </c>
      <c r="P26" s="49" t="s">
        <v>450</v>
      </c>
      <c r="Q26" s="49">
        <v>0</v>
      </c>
      <c r="R26" s="49" t="s">
        <v>450</v>
      </c>
      <c r="S26" s="49" t="s">
        <v>450</v>
      </c>
      <c r="T26" s="49" t="s">
        <v>450</v>
      </c>
      <c r="U26" s="49" t="s">
        <v>450</v>
      </c>
      <c r="V26" s="49" t="s">
        <v>450</v>
      </c>
      <c r="W26" s="50" t="s">
        <v>450</v>
      </c>
      <c r="X26" s="44" t="str">
        <f t="shared" si="2"/>
        <v/>
      </c>
    </row>
    <row r="27" spans="1:24" ht="20.100000000000001" customHeight="1" x14ac:dyDescent="0.25">
      <c r="A27" s="36" t="s">
        <v>171</v>
      </c>
      <c r="B27" s="11" t="s">
        <v>35</v>
      </c>
      <c r="C27" s="20">
        <v>4303500000</v>
      </c>
      <c r="D27" s="21">
        <v>4546000000</v>
      </c>
      <c r="E27" s="21">
        <v>4595000000</v>
      </c>
      <c r="F27" s="21">
        <v>4602000000</v>
      </c>
      <c r="G27" s="21">
        <v>4445500000</v>
      </c>
      <c r="H27" s="21">
        <v>4358000000</v>
      </c>
      <c r="I27" s="21">
        <v>4313000000</v>
      </c>
      <c r="J27" s="21">
        <v>4281000000</v>
      </c>
      <c r="K27" s="21">
        <v>4354500000</v>
      </c>
      <c r="L27" s="22">
        <v>4451000000</v>
      </c>
      <c r="M27" s="23">
        <f t="shared" si="1"/>
        <v>4424950000</v>
      </c>
      <c r="N27" s="48" t="s">
        <v>450</v>
      </c>
      <c r="O27" s="49" t="s">
        <v>450</v>
      </c>
      <c r="P27" s="49" t="s">
        <v>450</v>
      </c>
      <c r="Q27" s="49" t="s">
        <v>450</v>
      </c>
      <c r="R27" s="49" t="s">
        <v>450</v>
      </c>
      <c r="S27" s="49" t="s">
        <v>450</v>
      </c>
      <c r="T27" s="49" t="s">
        <v>450</v>
      </c>
      <c r="U27" s="49" t="s">
        <v>450</v>
      </c>
      <c r="V27" s="49" t="s">
        <v>450</v>
      </c>
      <c r="W27" s="50" t="s">
        <v>450</v>
      </c>
      <c r="X27" s="44" t="str">
        <f t="shared" si="2"/>
        <v/>
      </c>
    </row>
    <row r="28" spans="1:24" ht="20.100000000000001" customHeight="1" x14ac:dyDescent="0.25">
      <c r="A28" s="36" t="s">
        <v>372</v>
      </c>
      <c r="B28" s="11" t="s">
        <v>388</v>
      </c>
      <c r="C28" s="20">
        <v>36961821893.697563</v>
      </c>
      <c r="D28" s="21">
        <v>45275747860.644218</v>
      </c>
      <c r="E28" s="21">
        <v>60752177438.889542</v>
      </c>
      <c r="F28" s="21">
        <v>49208656976.038956</v>
      </c>
      <c r="G28" s="21">
        <v>55220932613.957985</v>
      </c>
      <c r="H28" s="21">
        <v>59734593904.64016</v>
      </c>
      <c r="I28" s="21">
        <v>63615445566.848282</v>
      </c>
      <c r="J28" s="21">
        <v>73097619636.820862</v>
      </c>
      <c r="K28" s="21">
        <v>76103961203.440582</v>
      </c>
      <c r="L28" s="22">
        <v>54608962634.990753</v>
      </c>
      <c r="M28" s="23">
        <f t="shared" si="1"/>
        <v>57457991972.996887</v>
      </c>
      <c r="N28" s="48" t="s">
        <v>450</v>
      </c>
      <c r="O28" s="49" t="s">
        <v>450</v>
      </c>
      <c r="P28" s="49">
        <v>3960000</v>
      </c>
      <c r="Q28" s="49" t="s">
        <v>450</v>
      </c>
      <c r="R28" s="49" t="s">
        <v>450</v>
      </c>
      <c r="S28" s="49" t="s">
        <v>450</v>
      </c>
      <c r="T28" s="49" t="s">
        <v>450</v>
      </c>
      <c r="U28" s="49" t="s">
        <v>450</v>
      </c>
      <c r="V28" s="49" t="s">
        <v>450</v>
      </c>
      <c r="W28" s="50" t="s">
        <v>450</v>
      </c>
      <c r="X28" s="44">
        <f t="shared" si="2"/>
        <v>3960000</v>
      </c>
    </row>
    <row r="29" spans="1:24" ht="20.100000000000001" customHeight="1" x14ac:dyDescent="0.25">
      <c r="A29" s="36" t="s">
        <v>380</v>
      </c>
      <c r="B29" s="11" t="s">
        <v>378</v>
      </c>
      <c r="C29" s="20">
        <v>409813072387.4043</v>
      </c>
      <c r="D29" s="21">
        <v>471821790309.33478</v>
      </c>
      <c r="E29" s="21">
        <v>518626043650.2124</v>
      </c>
      <c r="F29" s="21">
        <v>484552653514.86523</v>
      </c>
      <c r="G29" s="21">
        <v>483577483443.70862</v>
      </c>
      <c r="H29" s="21">
        <v>526975257158.74335</v>
      </c>
      <c r="I29" s="21">
        <v>497815990388.02283</v>
      </c>
      <c r="J29" s="21">
        <v>521370527591.37561</v>
      </c>
      <c r="K29" s="21">
        <v>531234803749.45343</v>
      </c>
      <c r="L29" s="22">
        <v>454039037373.84943</v>
      </c>
      <c r="M29" s="23">
        <f t="shared" si="1"/>
        <v>489982665956.69696</v>
      </c>
      <c r="N29" s="48" t="s">
        <v>450</v>
      </c>
      <c r="O29" s="49" t="s">
        <v>450</v>
      </c>
      <c r="P29" s="49" t="s">
        <v>450</v>
      </c>
      <c r="Q29" s="49" t="s">
        <v>450</v>
      </c>
      <c r="R29" s="49" t="s">
        <v>450</v>
      </c>
      <c r="S29" s="49" t="s">
        <v>450</v>
      </c>
      <c r="T29" s="49" t="s">
        <v>450</v>
      </c>
      <c r="U29" s="49" t="s">
        <v>450</v>
      </c>
      <c r="V29" s="49" t="s">
        <v>450</v>
      </c>
      <c r="W29" s="50" t="s">
        <v>450</v>
      </c>
      <c r="X29" s="44" t="str">
        <f t="shared" si="2"/>
        <v/>
      </c>
    </row>
    <row r="30" spans="1:24" ht="20.100000000000001" customHeight="1" x14ac:dyDescent="0.25">
      <c r="A30" s="36" t="s">
        <v>391</v>
      </c>
      <c r="B30" s="11" t="s">
        <v>318</v>
      </c>
      <c r="C30" s="20">
        <v>1217442150</v>
      </c>
      <c r="D30" s="21">
        <v>1290542550</v>
      </c>
      <c r="E30" s="21">
        <v>1368625150</v>
      </c>
      <c r="F30" s="21">
        <v>1336957250</v>
      </c>
      <c r="G30" s="21">
        <v>1397113450.0000002</v>
      </c>
      <c r="H30" s="21">
        <v>1486712300</v>
      </c>
      <c r="I30" s="21">
        <v>1573618750.0000002</v>
      </c>
      <c r="J30" s="21">
        <v>1625828100</v>
      </c>
      <c r="K30" s="21">
        <v>1717861750.0000002</v>
      </c>
      <c r="L30" s="22">
        <v>1763000000</v>
      </c>
      <c r="M30" s="23">
        <f t="shared" si="1"/>
        <v>1477770145</v>
      </c>
      <c r="N30" s="48" t="s">
        <v>450</v>
      </c>
      <c r="O30" s="49" t="s">
        <v>450</v>
      </c>
      <c r="P30" s="49" t="s">
        <v>450</v>
      </c>
      <c r="Q30" s="49" t="s">
        <v>450</v>
      </c>
      <c r="R30" s="49" t="s">
        <v>450</v>
      </c>
      <c r="S30" s="49" t="s">
        <v>450</v>
      </c>
      <c r="T30" s="49" t="s">
        <v>450</v>
      </c>
      <c r="U30" s="49" t="s">
        <v>450</v>
      </c>
      <c r="V30" s="49" t="s">
        <v>450</v>
      </c>
      <c r="W30" s="50" t="s">
        <v>450</v>
      </c>
      <c r="X30" s="44" t="str">
        <f t="shared" si="2"/>
        <v/>
      </c>
    </row>
    <row r="31" spans="1:24" ht="20.100000000000001" customHeight="1" x14ac:dyDescent="0.25">
      <c r="A31" s="36" t="s">
        <v>197</v>
      </c>
      <c r="B31" s="11" t="s">
        <v>340</v>
      </c>
      <c r="C31" s="20">
        <v>5142380779.4410343</v>
      </c>
      <c r="D31" s="21">
        <v>5969535131.5801554</v>
      </c>
      <c r="E31" s="21">
        <v>7132787396.6654711</v>
      </c>
      <c r="F31" s="21">
        <v>7097198711.6102266</v>
      </c>
      <c r="G31" s="21">
        <v>6970240895.4988823</v>
      </c>
      <c r="H31" s="21">
        <v>7814081155.6498766</v>
      </c>
      <c r="I31" s="21">
        <v>8117100933.5253696</v>
      </c>
      <c r="J31" s="21">
        <v>9110800744.8789558</v>
      </c>
      <c r="K31" s="21">
        <v>9575356734.7268982</v>
      </c>
      <c r="L31" s="22">
        <v>8476125180.5944538</v>
      </c>
      <c r="M31" s="23">
        <f t="shared" si="1"/>
        <v>7540560766.4171324</v>
      </c>
      <c r="N31" s="48" t="s">
        <v>450</v>
      </c>
      <c r="O31" s="49" t="s">
        <v>450</v>
      </c>
      <c r="P31" s="49" t="s">
        <v>450</v>
      </c>
      <c r="Q31" s="49">
        <v>489000000</v>
      </c>
      <c r="R31" s="49" t="s">
        <v>450</v>
      </c>
      <c r="S31" s="49" t="s">
        <v>450</v>
      </c>
      <c r="T31" s="49" t="s">
        <v>450</v>
      </c>
      <c r="U31" s="49" t="s">
        <v>450</v>
      </c>
      <c r="V31" s="49" t="s">
        <v>450</v>
      </c>
      <c r="W31" s="50" t="s">
        <v>450</v>
      </c>
      <c r="X31" s="44">
        <f t="shared" si="2"/>
        <v>489000000</v>
      </c>
    </row>
    <row r="32" spans="1:24" ht="20.100000000000001" customHeight="1" x14ac:dyDescent="0.25">
      <c r="A32" s="36" t="s">
        <v>81</v>
      </c>
      <c r="B32" s="11" t="s">
        <v>333</v>
      </c>
      <c r="C32" s="20">
        <v>5414299000</v>
      </c>
      <c r="D32" s="21">
        <v>5895048000</v>
      </c>
      <c r="E32" s="21">
        <v>6109928000</v>
      </c>
      <c r="F32" s="21">
        <v>5806378000</v>
      </c>
      <c r="G32" s="21">
        <v>5744414000</v>
      </c>
      <c r="H32" s="21">
        <v>5550771000</v>
      </c>
      <c r="I32" s="21">
        <v>5537537000</v>
      </c>
      <c r="J32" s="21">
        <v>5573710000</v>
      </c>
      <c r="K32" s="21" t="s">
        <v>450</v>
      </c>
      <c r="L32" s="22" t="s">
        <v>450</v>
      </c>
      <c r="M32" s="23">
        <f t="shared" si="1"/>
        <v>5704010625</v>
      </c>
      <c r="N32" s="48" t="s">
        <v>450</v>
      </c>
      <c r="O32" s="49" t="s">
        <v>450</v>
      </c>
      <c r="P32" s="49" t="s">
        <v>450</v>
      </c>
      <c r="Q32" s="49" t="s">
        <v>450</v>
      </c>
      <c r="R32" s="49" t="s">
        <v>450</v>
      </c>
      <c r="S32" s="49" t="s">
        <v>450</v>
      </c>
      <c r="T32" s="49" t="s">
        <v>450</v>
      </c>
      <c r="U32" s="49" t="s">
        <v>450</v>
      </c>
      <c r="V32" s="49" t="s">
        <v>450</v>
      </c>
      <c r="W32" s="50" t="s">
        <v>450</v>
      </c>
      <c r="X32" s="44" t="str">
        <f t="shared" si="2"/>
        <v/>
      </c>
    </row>
    <row r="33" spans="1:24" ht="20.100000000000001" customHeight="1" x14ac:dyDescent="0.25">
      <c r="A33" s="36" t="s">
        <v>56</v>
      </c>
      <c r="B33" s="11" t="s">
        <v>167</v>
      </c>
      <c r="C33" s="20">
        <v>897731524.92992246</v>
      </c>
      <c r="D33" s="21">
        <v>1196091805.0231569</v>
      </c>
      <c r="E33" s="21">
        <v>1258332337.283819</v>
      </c>
      <c r="F33" s="21">
        <v>1264758197.9659252</v>
      </c>
      <c r="G33" s="21">
        <v>1585472534.1054721</v>
      </c>
      <c r="H33" s="21">
        <v>1820207625.8021665</v>
      </c>
      <c r="I33" s="21">
        <v>1823692109.6165216</v>
      </c>
      <c r="J33" s="21">
        <v>1798333725.8395367</v>
      </c>
      <c r="K33" s="21">
        <v>1958819914.9591591</v>
      </c>
      <c r="L33" s="22">
        <v>1962221695.6941261</v>
      </c>
      <c r="M33" s="23">
        <f t="shared" si="1"/>
        <v>1556566147.1219807</v>
      </c>
      <c r="N33" s="48" t="s">
        <v>450</v>
      </c>
      <c r="O33" s="49" t="s">
        <v>450</v>
      </c>
      <c r="P33" s="49" t="s">
        <v>450</v>
      </c>
      <c r="Q33" s="49" t="s">
        <v>450</v>
      </c>
      <c r="R33" s="49" t="s">
        <v>450</v>
      </c>
      <c r="S33" s="49" t="s">
        <v>450</v>
      </c>
      <c r="T33" s="49" t="s">
        <v>450</v>
      </c>
      <c r="U33" s="49" t="s">
        <v>450</v>
      </c>
      <c r="V33" s="49" t="s">
        <v>450</v>
      </c>
      <c r="W33" s="50" t="s">
        <v>450</v>
      </c>
      <c r="X33" s="44" t="str">
        <f t="shared" si="2"/>
        <v/>
      </c>
    </row>
    <row r="34" spans="1:24" ht="20.100000000000001" customHeight="1" x14ac:dyDescent="0.25">
      <c r="A34" s="36" t="s">
        <v>322</v>
      </c>
      <c r="B34" s="11" t="s">
        <v>79</v>
      </c>
      <c r="C34" s="20">
        <v>11451869164.71117</v>
      </c>
      <c r="D34" s="21">
        <v>13120183156.714895</v>
      </c>
      <c r="E34" s="21">
        <v>16674324634.237322</v>
      </c>
      <c r="F34" s="21">
        <v>17339992165.242165</v>
      </c>
      <c r="G34" s="21">
        <v>19649631308.164806</v>
      </c>
      <c r="H34" s="21">
        <v>23963033443.851803</v>
      </c>
      <c r="I34" s="21">
        <v>27084497539.797394</v>
      </c>
      <c r="J34" s="21">
        <v>30659338929.088276</v>
      </c>
      <c r="K34" s="21">
        <v>32996187988.422581</v>
      </c>
      <c r="L34" s="22">
        <v>33196819571.635315</v>
      </c>
      <c r="M34" s="23">
        <f t="shared" si="1"/>
        <v>22613587790.186573</v>
      </c>
      <c r="N34" s="48" t="s">
        <v>450</v>
      </c>
      <c r="O34" s="49" t="s">
        <v>450</v>
      </c>
      <c r="P34" s="49" t="s">
        <v>450</v>
      </c>
      <c r="Q34" s="49" t="s">
        <v>450</v>
      </c>
      <c r="R34" s="49" t="s">
        <v>450</v>
      </c>
      <c r="S34" s="49" t="s">
        <v>450</v>
      </c>
      <c r="T34" s="49" t="s">
        <v>450</v>
      </c>
      <c r="U34" s="49" t="s">
        <v>450</v>
      </c>
      <c r="V34" s="49" t="s">
        <v>450</v>
      </c>
      <c r="W34" s="50" t="s">
        <v>450</v>
      </c>
      <c r="X34" s="44" t="str">
        <f t="shared" si="2"/>
        <v/>
      </c>
    </row>
    <row r="35" spans="1:24" ht="20.100000000000001" customHeight="1" x14ac:dyDescent="0.25">
      <c r="A35" s="36" t="s">
        <v>301</v>
      </c>
      <c r="B35" s="11" t="s">
        <v>400</v>
      </c>
      <c r="C35" s="20">
        <v>12866524918.222052</v>
      </c>
      <c r="D35" s="21">
        <v>15776422673.19804</v>
      </c>
      <c r="E35" s="21">
        <v>19101454463.750748</v>
      </c>
      <c r="F35" s="21">
        <v>17600630726.614109</v>
      </c>
      <c r="G35" s="21">
        <v>17163117551.46262</v>
      </c>
      <c r="H35" s="21">
        <v>18628022743.425732</v>
      </c>
      <c r="I35" s="21">
        <v>17207367625.804756</v>
      </c>
      <c r="J35" s="21">
        <v>18154290272.215054</v>
      </c>
      <c r="K35" s="21">
        <v>18521476054.809387</v>
      </c>
      <c r="L35" s="22">
        <v>15995392117.947264</v>
      </c>
      <c r="M35" s="23">
        <f t="shared" si="1"/>
        <v>17101469914.744976</v>
      </c>
      <c r="N35" s="48" t="s">
        <v>450</v>
      </c>
      <c r="O35" s="49" t="s">
        <v>450</v>
      </c>
      <c r="P35" s="49" t="s">
        <v>450</v>
      </c>
      <c r="Q35" s="49" t="s">
        <v>450</v>
      </c>
      <c r="R35" s="49" t="s">
        <v>450</v>
      </c>
      <c r="S35" s="49" t="s">
        <v>450</v>
      </c>
      <c r="T35" s="49" t="s">
        <v>450</v>
      </c>
      <c r="U35" s="49" t="s">
        <v>450</v>
      </c>
      <c r="V35" s="49" t="s">
        <v>450</v>
      </c>
      <c r="W35" s="50" t="s">
        <v>450</v>
      </c>
      <c r="X35" s="44" t="str">
        <f t="shared" si="2"/>
        <v/>
      </c>
    </row>
    <row r="36" spans="1:24" ht="20.100000000000001" customHeight="1" x14ac:dyDescent="0.25">
      <c r="A36" s="36" t="s">
        <v>60</v>
      </c>
      <c r="B36" s="11" t="s">
        <v>289</v>
      </c>
      <c r="C36" s="20">
        <v>10126940513.312546</v>
      </c>
      <c r="D36" s="21">
        <v>10939053365.478596</v>
      </c>
      <c r="E36" s="21">
        <v>10945070441.928253</v>
      </c>
      <c r="F36" s="21">
        <v>10267128733.351036</v>
      </c>
      <c r="G36" s="21">
        <v>12786662034.856337</v>
      </c>
      <c r="H36" s="21">
        <v>15682931970.401569</v>
      </c>
      <c r="I36" s="21">
        <v>14686249032.037905</v>
      </c>
      <c r="J36" s="21">
        <v>14814801573.11405</v>
      </c>
      <c r="K36" s="21">
        <v>15880195735.289202</v>
      </c>
      <c r="L36" s="22">
        <v>14390863395.317146</v>
      </c>
      <c r="M36" s="23">
        <f t="shared" si="1"/>
        <v>13051989679.508663</v>
      </c>
      <c r="N36" s="48" t="s">
        <v>450</v>
      </c>
      <c r="O36" s="49" t="s">
        <v>450</v>
      </c>
      <c r="P36" s="49" t="s">
        <v>450</v>
      </c>
      <c r="Q36" s="49" t="s">
        <v>450</v>
      </c>
      <c r="R36" s="49" t="s">
        <v>450</v>
      </c>
      <c r="S36" s="49" t="s">
        <v>450</v>
      </c>
      <c r="T36" s="49" t="s">
        <v>450</v>
      </c>
      <c r="U36" s="49" t="s">
        <v>450</v>
      </c>
      <c r="V36" s="49" t="s">
        <v>450</v>
      </c>
      <c r="W36" s="50" t="s">
        <v>450</v>
      </c>
      <c r="X36" s="44" t="str">
        <f t="shared" si="2"/>
        <v/>
      </c>
    </row>
    <row r="37" spans="1:24" ht="20.100000000000001" customHeight="1" x14ac:dyDescent="0.25">
      <c r="A37" s="36" t="s">
        <v>371</v>
      </c>
      <c r="B37" s="11" t="s">
        <v>148</v>
      </c>
      <c r="C37" s="20">
        <v>1107640325472.3486</v>
      </c>
      <c r="D37" s="21">
        <v>1397084381901.2893</v>
      </c>
      <c r="E37" s="21">
        <v>1695824517395.572</v>
      </c>
      <c r="F37" s="21">
        <v>1667020106031.8096</v>
      </c>
      <c r="G37" s="21">
        <v>2208872214643.019</v>
      </c>
      <c r="H37" s="21">
        <v>2614573170731.707</v>
      </c>
      <c r="I37" s="21">
        <v>2460658440428.0376</v>
      </c>
      <c r="J37" s="21">
        <v>2465773850934.5581</v>
      </c>
      <c r="K37" s="21">
        <v>2417046323841.9038</v>
      </c>
      <c r="L37" s="22">
        <v>1774724818900.4775</v>
      </c>
      <c r="M37" s="23">
        <f t="shared" si="1"/>
        <v>1980921815028.0723</v>
      </c>
      <c r="N37" s="48">
        <v>450000000</v>
      </c>
      <c r="O37" s="49">
        <v>3700000000</v>
      </c>
      <c r="P37" s="49">
        <v>10500000000</v>
      </c>
      <c r="Q37" s="49">
        <v>8990000000</v>
      </c>
      <c r="R37" s="49">
        <v>3700000000</v>
      </c>
      <c r="S37" s="49">
        <v>6140000000</v>
      </c>
      <c r="T37" s="49">
        <v>22000000000</v>
      </c>
      <c r="U37" s="49">
        <v>11200000000</v>
      </c>
      <c r="V37" s="49">
        <v>32600000000</v>
      </c>
      <c r="W37" s="50">
        <v>437000000</v>
      </c>
      <c r="X37" s="44">
        <f t="shared" si="2"/>
        <v>9971700000</v>
      </c>
    </row>
    <row r="38" spans="1:24" ht="20.100000000000001" customHeight="1" x14ac:dyDescent="0.25">
      <c r="A38" s="36" t="s">
        <v>178</v>
      </c>
      <c r="B38" s="11" t="s">
        <v>145</v>
      </c>
      <c r="C38" s="20">
        <v>11470703002.076908</v>
      </c>
      <c r="D38" s="21">
        <v>12247694247.229778</v>
      </c>
      <c r="E38" s="21">
        <v>14393099068.585943</v>
      </c>
      <c r="F38" s="21">
        <v>10732366286.264265</v>
      </c>
      <c r="G38" s="21">
        <v>12370616061.606161</v>
      </c>
      <c r="H38" s="21">
        <v>16691533190.237701</v>
      </c>
      <c r="I38" s="21">
        <v>16953505121.638922</v>
      </c>
      <c r="J38" s="21">
        <v>16110693734.015345</v>
      </c>
      <c r="K38" s="21">
        <v>17104656669.297554</v>
      </c>
      <c r="L38" s="22">
        <v>15492035784.420685</v>
      </c>
      <c r="M38" s="23">
        <f t="shared" si="1"/>
        <v>14356690316.537327</v>
      </c>
      <c r="N38" s="48" t="s">
        <v>450</v>
      </c>
      <c r="O38" s="49" t="s">
        <v>450</v>
      </c>
      <c r="P38" s="49" t="s">
        <v>450</v>
      </c>
      <c r="Q38" s="49" t="s">
        <v>450</v>
      </c>
      <c r="R38" s="49" t="s">
        <v>450</v>
      </c>
      <c r="S38" s="49" t="s">
        <v>450</v>
      </c>
      <c r="T38" s="49" t="s">
        <v>450</v>
      </c>
      <c r="U38" s="49" t="s">
        <v>450</v>
      </c>
      <c r="V38" s="49" t="s">
        <v>450</v>
      </c>
      <c r="W38" s="50" t="s">
        <v>450</v>
      </c>
      <c r="X38" s="44" t="str">
        <f t="shared" si="2"/>
        <v/>
      </c>
    </row>
    <row r="39" spans="1:24" ht="20.100000000000001" customHeight="1" x14ac:dyDescent="0.25">
      <c r="A39" s="36" t="s">
        <v>64</v>
      </c>
      <c r="B39" s="11" t="s">
        <v>265</v>
      </c>
      <c r="C39" s="20">
        <v>34304448149.810814</v>
      </c>
      <c r="D39" s="21">
        <v>44765733379.986008</v>
      </c>
      <c r="E39" s="21">
        <v>54666642734.275673</v>
      </c>
      <c r="F39" s="21">
        <v>51783454183.550148</v>
      </c>
      <c r="G39" s="21">
        <v>49939168133.206985</v>
      </c>
      <c r="H39" s="21">
        <v>56949835051.546387</v>
      </c>
      <c r="I39" s="21">
        <v>53576670827.85807</v>
      </c>
      <c r="J39" s="21">
        <v>55626359256.24321</v>
      </c>
      <c r="K39" s="21">
        <v>56717054673.721352</v>
      </c>
      <c r="L39" s="22">
        <v>48952959079.573792</v>
      </c>
      <c r="M39" s="23">
        <f t="shared" si="1"/>
        <v>50728232546.977249</v>
      </c>
      <c r="N39" s="48">
        <v>532000000</v>
      </c>
      <c r="O39" s="49" t="s">
        <v>450</v>
      </c>
      <c r="P39" s="49" t="s">
        <v>450</v>
      </c>
      <c r="Q39" s="49">
        <v>4580000</v>
      </c>
      <c r="R39" s="49" t="s">
        <v>450</v>
      </c>
      <c r="S39" s="49" t="s">
        <v>450</v>
      </c>
      <c r="T39" s="49" t="s">
        <v>450</v>
      </c>
      <c r="U39" s="49">
        <v>79000000</v>
      </c>
      <c r="V39" s="49" t="s">
        <v>450</v>
      </c>
      <c r="W39" s="50" t="s">
        <v>450</v>
      </c>
      <c r="X39" s="44">
        <f t="shared" si="2"/>
        <v>205193333.33333334</v>
      </c>
    </row>
    <row r="40" spans="1:24" ht="20.100000000000001" customHeight="1" x14ac:dyDescent="0.25">
      <c r="A40" s="36" t="s">
        <v>226</v>
      </c>
      <c r="B40" s="11" t="s">
        <v>267</v>
      </c>
      <c r="C40" s="20">
        <v>5844669845.5373316</v>
      </c>
      <c r="D40" s="21">
        <v>6771277870.9641209</v>
      </c>
      <c r="E40" s="21">
        <v>8369637065.4025469</v>
      </c>
      <c r="F40" s="21">
        <v>8369175126.2531605</v>
      </c>
      <c r="G40" s="21">
        <v>8979966766.072319</v>
      </c>
      <c r="H40" s="21">
        <v>10724061338.587366</v>
      </c>
      <c r="I40" s="21">
        <v>11166061507.802425</v>
      </c>
      <c r="J40" s="21">
        <v>12114166020.724394</v>
      </c>
      <c r="K40" s="21">
        <v>12549126616.147024</v>
      </c>
      <c r="L40" s="22">
        <v>11099473096.834505</v>
      </c>
      <c r="M40" s="23">
        <f t="shared" si="1"/>
        <v>9598761525.432518</v>
      </c>
      <c r="N40" s="48" t="s">
        <v>450</v>
      </c>
      <c r="O40" s="49" t="s">
        <v>450</v>
      </c>
      <c r="P40" s="49" t="s">
        <v>450</v>
      </c>
      <c r="Q40" s="49" t="s">
        <v>450</v>
      </c>
      <c r="R40" s="49" t="s">
        <v>450</v>
      </c>
      <c r="S40" s="49" t="s">
        <v>450</v>
      </c>
      <c r="T40" s="49" t="s">
        <v>450</v>
      </c>
      <c r="U40" s="49" t="s">
        <v>450</v>
      </c>
      <c r="V40" s="49" t="s">
        <v>450</v>
      </c>
      <c r="W40" s="50" t="s">
        <v>450</v>
      </c>
      <c r="X40" s="44" t="str">
        <f t="shared" si="2"/>
        <v/>
      </c>
    </row>
    <row r="41" spans="1:24" ht="20.100000000000001" customHeight="1" x14ac:dyDescent="0.25">
      <c r="A41" s="36" t="s">
        <v>423</v>
      </c>
      <c r="B41" s="11" t="s">
        <v>166</v>
      </c>
      <c r="C41" s="20">
        <v>1273180597.027113</v>
      </c>
      <c r="D41" s="21">
        <v>1356078278.1882143</v>
      </c>
      <c r="E41" s="21">
        <v>1611634331.6486895</v>
      </c>
      <c r="F41" s="21">
        <v>1739781488.7457049</v>
      </c>
      <c r="G41" s="21">
        <v>2026864469.3638821</v>
      </c>
      <c r="H41" s="21">
        <v>2355652125.8518443</v>
      </c>
      <c r="I41" s="21">
        <v>2472384906.9979353</v>
      </c>
      <c r="J41" s="21">
        <v>2714505634.5262928</v>
      </c>
      <c r="K41" s="21">
        <v>3093647226.8107047</v>
      </c>
      <c r="L41" s="22">
        <v>3085184836.8912635</v>
      </c>
      <c r="M41" s="23">
        <f t="shared" si="1"/>
        <v>2172891389.6051645</v>
      </c>
      <c r="N41" s="48" t="s">
        <v>450</v>
      </c>
      <c r="O41" s="49" t="s">
        <v>450</v>
      </c>
      <c r="P41" s="49" t="s">
        <v>450</v>
      </c>
      <c r="Q41" s="49" t="s">
        <v>450</v>
      </c>
      <c r="R41" s="49" t="s">
        <v>450</v>
      </c>
      <c r="S41" s="49" t="s">
        <v>450</v>
      </c>
      <c r="T41" s="49" t="s">
        <v>450</v>
      </c>
      <c r="U41" s="49" t="s">
        <v>450</v>
      </c>
      <c r="V41" s="49" t="s">
        <v>450</v>
      </c>
      <c r="W41" s="50" t="s">
        <v>450</v>
      </c>
      <c r="X41" s="44" t="str">
        <f t="shared" si="2"/>
        <v/>
      </c>
    </row>
    <row r="42" spans="1:24" ht="20.100000000000001" customHeight="1" x14ac:dyDescent="0.25">
      <c r="A42" s="36" t="s">
        <v>179</v>
      </c>
      <c r="B42" s="11" t="s">
        <v>25</v>
      </c>
      <c r="C42" s="20">
        <v>1107891063.4386301</v>
      </c>
      <c r="D42" s="21">
        <v>1513933983.2239838</v>
      </c>
      <c r="E42" s="21">
        <v>1789333748.6799023</v>
      </c>
      <c r="F42" s="21">
        <v>1711817181.5296857</v>
      </c>
      <c r="G42" s="21">
        <v>1664310769.5522876</v>
      </c>
      <c r="H42" s="21">
        <v>1864824080.6925581</v>
      </c>
      <c r="I42" s="21">
        <v>1751888561.7274745</v>
      </c>
      <c r="J42" s="21">
        <v>1837908563.3027456</v>
      </c>
      <c r="K42" s="21">
        <v>1871187070.9953449</v>
      </c>
      <c r="L42" s="22">
        <v>1629759975.0770271</v>
      </c>
      <c r="M42" s="23">
        <f t="shared" si="1"/>
        <v>1674285499.8219638</v>
      </c>
      <c r="N42" s="48" t="s">
        <v>450</v>
      </c>
      <c r="O42" s="49" t="s">
        <v>450</v>
      </c>
      <c r="P42" s="49" t="s">
        <v>450</v>
      </c>
      <c r="Q42" s="49" t="s">
        <v>450</v>
      </c>
      <c r="R42" s="49" t="s">
        <v>450</v>
      </c>
      <c r="S42" s="49" t="s">
        <v>450</v>
      </c>
      <c r="T42" s="49" t="s">
        <v>450</v>
      </c>
      <c r="U42" s="49" t="s">
        <v>450</v>
      </c>
      <c r="V42" s="49" t="s">
        <v>450</v>
      </c>
      <c r="W42" s="50" t="s">
        <v>450</v>
      </c>
      <c r="X42" s="44" t="str">
        <f t="shared" si="2"/>
        <v/>
      </c>
    </row>
    <row r="43" spans="1:24" ht="20.100000000000001" customHeight="1" x14ac:dyDescent="0.25">
      <c r="A43" s="36" t="s">
        <v>210</v>
      </c>
      <c r="B43" s="11" t="s">
        <v>331</v>
      </c>
      <c r="C43" s="20">
        <v>7274595706.6715412</v>
      </c>
      <c r="D43" s="21">
        <v>8639235842.180748</v>
      </c>
      <c r="E43" s="21">
        <v>10351914093.172338</v>
      </c>
      <c r="F43" s="21">
        <v>10401851850.610819</v>
      </c>
      <c r="G43" s="21">
        <v>11242275198.97827</v>
      </c>
      <c r="H43" s="21">
        <v>12829541141.012688</v>
      </c>
      <c r="I43" s="21">
        <v>14038383450.185966</v>
      </c>
      <c r="J43" s="21">
        <v>15449630418.548637</v>
      </c>
      <c r="K43" s="21">
        <v>16777820332.705883</v>
      </c>
      <c r="L43" s="22">
        <v>18049954289.430058</v>
      </c>
      <c r="M43" s="23">
        <f t="shared" si="1"/>
        <v>12505520232.349697</v>
      </c>
      <c r="N43" s="48">
        <v>40100000</v>
      </c>
      <c r="O43" s="49" t="s">
        <v>450</v>
      </c>
      <c r="P43" s="49" t="s">
        <v>450</v>
      </c>
      <c r="Q43" s="49">
        <v>0</v>
      </c>
      <c r="R43" s="49" t="s">
        <v>450</v>
      </c>
      <c r="S43" s="49" t="s">
        <v>450</v>
      </c>
      <c r="T43" s="49" t="s">
        <v>450</v>
      </c>
      <c r="U43" s="49" t="s">
        <v>450</v>
      </c>
      <c r="V43" s="49" t="s">
        <v>450</v>
      </c>
      <c r="W43" s="50" t="s">
        <v>450</v>
      </c>
      <c r="X43" s="44">
        <f t="shared" si="2"/>
        <v>20050000</v>
      </c>
    </row>
    <row r="44" spans="1:24" ht="20.100000000000001" customHeight="1" x14ac:dyDescent="0.25">
      <c r="A44" s="36" t="s">
        <v>72</v>
      </c>
      <c r="B44" s="11" t="s">
        <v>185</v>
      </c>
      <c r="C44" s="20">
        <v>17953066721.094933</v>
      </c>
      <c r="D44" s="21">
        <v>20431780377.860516</v>
      </c>
      <c r="E44" s="21">
        <v>23322254113.562302</v>
      </c>
      <c r="F44" s="21">
        <v>23381142146.648472</v>
      </c>
      <c r="G44" s="21">
        <v>23622483983.710125</v>
      </c>
      <c r="H44" s="21">
        <v>26587311527.571064</v>
      </c>
      <c r="I44" s="21">
        <v>26472056037.769592</v>
      </c>
      <c r="J44" s="21">
        <v>29567504655.493481</v>
      </c>
      <c r="K44" s="21">
        <v>32050817632.960159</v>
      </c>
      <c r="L44" s="22">
        <v>29198372811.203659</v>
      </c>
      <c r="M44" s="23">
        <f t="shared" si="1"/>
        <v>25258679000.787426</v>
      </c>
      <c r="N44" s="48" t="s">
        <v>450</v>
      </c>
      <c r="O44" s="49" t="s">
        <v>450</v>
      </c>
      <c r="P44" s="49" t="s">
        <v>450</v>
      </c>
      <c r="Q44" s="49" t="s">
        <v>450</v>
      </c>
      <c r="R44" s="49" t="s">
        <v>450</v>
      </c>
      <c r="S44" s="49" t="s">
        <v>450</v>
      </c>
      <c r="T44" s="49" t="s">
        <v>450</v>
      </c>
      <c r="U44" s="49" t="s">
        <v>450</v>
      </c>
      <c r="V44" s="49" t="s">
        <v>450</v>
      </c>
      <c r="W44" s="50" t="s">
        <v>450</v>
      </c>
      <c r="X44" s="44" t="str">
        <f t="shared" si="2"/>
        <v/>
      </c>
    </row>
    <row r="45" spans="1:24" ht="20.100000000000001" customHeight="1" x14ac:dyDescent="0.25">
      <c r="A45" s="36" t="s">
        <v>323</v>
      </c>
      <c r="B45" s="11" t="s">
        <v>107</v>
      </c>
      <c r="C45" s="20">
        <v>1315415197461.2129</v>
      </c>
      <c r="D45" s="21">
        <v>1464977190205.7537</v>
      </c>
      <c r="E45" s="21">
        <v>1549131208997.1885</v>
      </c>
      <c r="F45" s="21">
        <v>1371153004986.4404</v>
      </c>
      <c r="G45" s="21">
        <v>1613406134731.1201</v>
      </c>
      <c r="H45" s="21">
        <v>1788703385548.2566</v>
      </c>
      <c r="I45" s="21">
        <v>1824288757447.5667</v>
      </c>
      <c r="J45" s="21">
        <v>1837443486716.3425</v>
      </c>
      <c r="K45" s="21">
        <v>1783775590895.927</v>
      </c>
      <c r="L45" s="22">
        <v>1550536520141.9324</v>
      </c>
      <c r="M45" s="23">
        <f t="shared" si="1"/>
        <v>1609883047713.1741</v>
      </c>
      <c r="N45" s="48" t="s">
        <v>450</v>
      </c>
      <c r="O45" s="49" t="s">
        <v>450</v>
      </c>
      <c r="P45" s="49" t="s">
        <v>450</v>
      </c>
      <c r="Q45" s="49" t="s">
        <v>450</v>
      </c>
      <c r="R45" s="49" t="s">
        <v>450</v>
      </c>
      <c r="S45" s="49" t="s">
        <v>450</v>
      </c>
      <c r="T45" s="49" t="s">
        <v>450</v>
      </c>
      <c r="U45" s="49" t="s">
        <v>450</v>
      </c>
      <c r="V45" s="49" t="s">
        <v>450</v>
      </c>
      <c r="W45" s="50" t="s">
        <v>450</v>
      </c>
      <c r="X45" s="44" t="str">
        <f t="shared" si="2"/>
        <v/>
      </c>
    </row>
    <row r="46" spans="1:24" ht="20.100000000000001" customHeight="1" x14ac:dyDescent="0.25">
      <c r="A46" s="36" t="s">
        <v>66</v>
      </c>
      <c r="B46" s="11" t="s">
        <v>190</v>
      </c>
      <c r="C46" s="20">
        <v>1460562038.3709695</v>
      </c>
      <c r="D46" s="21">
        <v>1698125617.9230442</v>
      </c>
      <c r="E46" s="21">
        <v>1985370057.9247274</v>
      </c>
      <c r="F46" s="21">
        <v>1981728140.7783325</v>
      </c>
      <c r="G46" s="21">
        <v>1986014845.6318383</v>
      </c>
      <c r="H46" s="21">
        <v>2212699746.8137674</v>
      </c>
      <c r="I46" s="21">
        <v>2184183758.31567</v>
      </c>
      <c r="J46" s="21">
        <v>1494073354.3842604</v>
      </c>
      <c r="K46" s="21">
        <v>1691091491.9652517</v>
      </c>
      <c r="L46" s="22">
        <v>1503299943.6131063</v>
      </c>
      <c r="M46" s="23">
        <f t="shared" si="1"/>
        <v>1819714899.5720971</v>
      </c>
      <c r="N46" s="48" t="s">
        <v>450</v>
      </c>
      <c r="O46" s="49" t="s">
        <v>450</v>
      </c>
      <c r="P46" s="49" t="s">
        <v>450</v>
      </c>
      <c r="Q46" s="49" t="s">
        <v>450</v>
      </c>
      <c r="R46" s="49" t="s">
        <v>450</v>
      </c>
      <c r="S46" s="49" t="s">
        <v>450</v>
      </c>
      <c r="T46" s="49" t="s">
        <v>450</v>
      </c>
      <c r="U46" s="49" t="s">
        <v>450</v>
      </c>
      <c r="V46" s="49" t="s">
        <v>450</v>
      </c>
      <c r="W46" s="50" t="s">
        <v>450</v>
      </c>
      <c r="X46" s="44" t="str">
        <f t="shared" si="2"/>
        <v/>
      </c>
    </row>
    <row r="47" spans="1:24" ht="20.100000000000001" customHeight="1" x14ac:dyDescent="0.25">
      <c r="A47" s="36" t="s">
        <v>13</v>
      </c>
      <c r="B47" s="11" t="s">
        <v>268</v>
      </c>
      <c r="C47" s="20">
        <v>7422102519.5684767</v>
      </c>
      <c r="D47" s="21">
        <v>8638711756.6281834</v>
      </c>
      <c r="E47" s="21">
        <v>10351933631.718803</v>
      </c>
      <c r="F47" s="21">
        <v>9253484289.6743355</v>
      </c>
      <c r="G47" s="21">
        <v>10657705072.288366</v>
      </c>
      <c r="H47" s="21">
        <v>12156380062.047136</v>
      </c>
      <c r="I47" s="21">
        <v>12368070168.972256</v>
      </c>
      <c r="J47" s="21">
        <v>12949854262.812727</v>
      </c>
      <c r="K47" s="21">
        <v>13922223233.5184</v>
      </c>
      <c r="L47" s="22">
        <v>10888798113.786552</v>
      </c>
      <c r="M47" s="23">
        <f t="shared" si="1"/>
        <v>10860926311.101522</v>
      </c>
      <c r="N47" s="48" t="s">
        <v>450</v>
      </c>
      <c r="O47" s="49" t="s">
        <v>450</v>
      </c>
      <c r="P47" s="49" t="s">
        <v>450</v>
      </c>
      <c r="Q47" s="49" t="s">
        <v>450</v>
      </c>
      <c r="R47" s="49" t="s">
        <v>450</v>
      </c>
      <c r="S47" s="49" t="s">
        <v>450</v>
      </c>
      <c r="T47" s="49" t="s">
        <v>450</v>
      </c>
      <c r="U47" s="49" t="s">
        <v>450</v>
      </c>
      <c r="V47" s="49" t="s">
        <v>450</v>
      </c>
      <c r="W47" s="50" t="s">
        <v>450</v>
      </c>
      <c r="X47" s="44" t="str">
        <f t="shared" si="2"/>
        <v/>
      </c>
    </row>
    <row r="48" spans="1:24" ht="20.100000000000001" customHeight="1" x14ac:dyDescent="0.25">
      <c r="A48" s="36" t="s">
        <v>430</v>
      </c>
      <c r="B48" s="11" t="s">
        <v>196</v>
      </c>
      <c r="C48" s="20">
        <v>154671012210.64542</v>
      </c>
      <c r="D48" s="21">
        <v>173081277147.79309</v>
      </c>
      <c r="E48" s="21">
        <v>179626674542.47375</v>
      </c>
      <c r="F48" s="21">
        <v>171956955710.40021</v>
      </c>
      <c r="G48" s="21">
        <v>217538271334.73801</v>
      </c>
      <c r="H48" s="21">
        <v>250832362674.08499</v>
      </c>
      <c r="I48" s="21">
        <v>265231582123.49631</v>
      </c>
      <c r="J48" s="21">
        <v>277078709134.86084</v>
      </c>
      <c r="K48" s="21">
        <v>258733363811.89771</v>
      </c>
      <c r="L48" s="22">
        <v>240215707927.03705</v>
      </c>
      <c r="M48" s="23">
        <f t="shared" si="1"/>
        <v>218896591661.74274</v>
      </c>
      <c r="N48" s="48">
        <v>147000000</v>
      </c>
      <c r="O48" s="49">
        <v>423000000</v>
      </c>
      <c r="P48" s="49">
        <v>260000000</v>
      </c>
      <c r="Q48" s="49">
        <v>290000000</v>
      </c>
      <c r="R48" s="49">
        <v>823000000</v>
      </c>
      <c r="S48" s="49">
        <v>1140000000</v>
      </c>
      <c r="T48" s="49">
        <v>572000000</v>
      </c>
      <c r="U48" s="49">
        <v>678000000</v>
      </c>
      <c r="V48" s="49">
        <v>5200000</v>
      </c>
      <c r="W48" s="50" t="s">
        <v>450</v>
      </c>
      <c r="X48" s="44">
        <f t="shared" si="2"/>
        <v>482022222.22222221</v>
      </c>
    </row>
    <row r="49" spans="1:24" ht="20.100000000000001" customHeight="1" x14ac:dyDescent="0.25">
      <c r="A49" s="36" t="s">
        <v>287</v>
      </c>
      <c r="B49" s="11" t="s">
        <v>144</v>
      </c>
      <c r="C49" s="20">
        <v>2729784031906.0879</v>
      </c>
      <c r="D49" s="21">
        <v>3523094314820.9004</v>
      </c>
      <c r="E49" s="21">
        <v>4558431073438.1973</v>
      </c>
      <c r="F49" s="21">
        <v>5059419738267.4121</v>
      </c>
      <c r="G49" s="21">
        <v>6039658508485.5918</v>
      </c>
      <c r="H49" s="21">
        <v>7492432097810.1064</v>
      </c>
      <c r="I49" s="21">
        <v>8461623162714.0684</v>
      </c>
      <c r="J49" s="21">
        <v>9490602600148.4883</v>
      </c>
      <c r="K49" s="21">
        <v>10351111762216.363</v>
      </c>
      <c r="L49" s="22">
        <v>10866443998394.219</v>
      </c>
      <c r="M49" s="23">
        <f t="shared" si="1"/>
        <v>6857260128820.1426</v>
      </c>
      <c r="N49" s="48">
        <v>8350000000</v>
      </c>
      <c r="O49" s="49">
        <v>4490000000</v>
      </c>
      <c r="P49" s="49">
        <v>437000000</v>
      </c>
      <c r="Q49" s="49">
        <v>2510000000</v>
      </c>
      <c r="R49" s="49" t="s">
        <v>450</v>
      </c>
      <c r="S49" s="49">
        <v>1100000000</v>
      </c>
      <c r="T49" s="49">
        <v>1880000000</v>
      </c>
      <c r="U49" s="49">
        <v>4480000000</v>
      </c>
      <c r="V49" s="49">
        <v>2290000000</v>
      </c>
      <c r="W49" s="50" t="s">
        <v>450</v>
      </c>
      <c r="X49" s="44">
        <f t="shared" si="2"/>
        <v>3192125000</v>
      </c>
    </row>
    <row r="50" spans="1:24" ht="20.100000000000001" customHeight="1" x14ac:dyDescent="0.25">
      <c r="A50" s="36" t="s">
        <v>345</v>
      </c>
      <c r="B50" s="11" t="s">
        <v>238</v>
      </c>
      <c r="C50" s="20">
        <v>162590146096.41431</v>
      </c>
      <c r="D50" s="21">
        <v>207416494642.37894</v>
      </c>
      <c r="E50" s="21">
        <v>243982437870.84012</v>
      </c>
      <c r="F50" s="21">
        <v>233821670544.25751</v>
      </c>
      <c r="G50" s="21">
        <v>287018184637.52924</v>
      </c>
      <c r="H50" s="21">
        <v>335415156702.18616</v>
      </c>
      <c r="I50" s="21">
        <v>369659700375.51984</v>
      </c>
      <c r="J50" s="21">
        <v>380191881860.37213</v>
      </c>
      <c r="K50" s="21">
        <v>378416020533.71472</v>
      </c>
      <c r="L50" s="22">
        <v>292080155633.30994</v>
      </c>
      <c r="M50" s="23">
        <f t="shared" si="1"/>
        <v>289059184889.65234</v>
      </c>
      <c r="N50" s="48">
        <v>672000000</v>
      </c>
      <c r="O50" s="49">
        <v>474000000</v>
      </c>
      <c r="P50" s="49">
        <v>956000000</v>
      </c>
      <c r="Q50" s="49" t="s">
        <v>450</v>
      </c>
      <c r="R50" s="49">
        <v>2360000000</v>
      </c>
      <c r="S50" s="49" t="s">
        <v>450</v>
      </c>
      <c r="T50" s="49">
        <v>835000000</v>
      </c>
      <c r="U50" s="49">
        <v>789000000</v>
      </c>
      <c r="V50" s="49">
        <v>6290000000</v>
      </c>
      <c r="W50" s="50">
        <v>2160000000</v>
      </c>
      <c r="X50" s="44">
        <f t="shared" si="2"/>
        <v>1817000000</v>
      </c>
    </row>
    <row r="51" spans="1:24" ht="20.100000000000001" customHeight="1" x14ac:dyDescent="0.25">
      <c r="A51" s="36" t="s">
        <v>405</v>
      </c>
      <c r="B51" s="11" t="s">
        <v>120</v>
      </c>
      <c r="C51" s="20">
        <v>406111873.53984696</v>
      </c>
      <c r="D51" s="21">
        <v>462453582.87362671</v>
      </c>
      <c r="E51" s="21">
        <v>517477678.55149007</v>
      </c>
      <c r="F51" s="21">
        <v>514788082.33695215</v>
      </c>
      <c r="G51" s="21">
        <v>516962886.78666222</v>
      </c>
      <c r="H51" s="21">
        <v>566024620.52818334</v>
      </c>
      <c r="I51" s="21">
        <v>550476566.06045246</v>
      </c>
      <c r="J51" s="21">
        <v>598925513.20397627</v>
      </c>
      <c r="K51" s="21">
        <v>623751044.541731</v>
      </c>
      <c r="L51" s="22" t="s">
        <v>450</v>
      </c>
      <c r="M51" s="23">
        <f t="shared" si="1"/>
        <v>528552427.60254681</v>
      </c>
      <c r="N51" s="48" t="s">
        <v>450</v>
      </c>
      <c r="O51" s="49" t="s">
        <v>450</v>
      </c>
      <c r="P51" s="49" t="s">
        <v>450</v>
      </c>
      <c r="Q51" s="49" t="s">
        <v>450</v>
      </c>
      <c r="R51" s="49" t="s">
        <v>450</v>
      </c>
      <c r="S51" s="49" t="s">
        <v>450</v>
      </c>
      <c r="T51" s="49" t="s">
        <v>450</v>
      </c>
      <c r="U51" s="49" t="s">
        <v>450</v>
      </c>
      <c r="V51" s="49" t="s">
        <v>450</v>
      </c>
      <c r="W51" s="50" t="s">
        <v>450</v>
      </c>
      <c r="X51" s="44" t="str">
        <f t="shared" si="2"/>
        <v/>
      </c>
    </row>
    <row r="52" spans="1:24" ht="20.100000000000001" customHeight="1" x14ac:dyDescent="0.25">
      <c r="A52" s="36" t="s">
        <v>176</v>
      </c>
      <c r="B52" s="11" t="s">
        <v>67</v>
      </c>
      <c r="C52" s="20">
        <v>14296507096.413504</v>
      </c>
      <c r="D52" s="21">
        <v>16364029327.345648</v>
      </c>
      <c r="E52" s="21">
        <v>19206060270.252144</v>
      </c>
      <c r="F52" s="21">
        <v>18262773820.805454</v>
      </c>
      <c r="G52" s="21">
        <v>20523285374.186985</v>
      </c>
      <c r="H52" s="21">
        <v>23849009737.666897</v>
      </c>
      <c r="I52" s="21">
        <v>27463220380.005379</v>
      </c>
      <c r="J52" s="21">
        <v>30014813755.77195</v>
      </c>
      <c r="K52" s="21">
        <v>32782281736.28344</v>
      </c>
      <c r="L52" s="22">
        <v>35237742278.136688</v>
      </c>
      <c r="M52" s="23">
        <f t="shared" si="1"/>
        <v>23799972377.686806</v>
      </c>
      <c r="N52" s="48" t="s">
        <v>450</v>
      </c>
      <c r="O52" s="49" t="s">
        <v>450</v>
      </c>
      <c r="P52" s="49" t="s">
        <v>450</v>
      </c>
      <c r="Q52" s="49" t="s">
        <v>450</v>
      </c>
      <c r="R52" s="49" t="s">
        <v>450</v>
      </c>
      <c r="S52" s="49" t="s">
        <v>450</v>
      </c>
      <c r="T52" s="49" t="s">
        <v>450</v>
      </c>
      <c r="U52" s="49" t="s">
        <v>450</v>
      </c>
      <c r="V52" s="49" t="s">
        <v>450</v>
      </c>
      <c r="W52" s="50" t="s">
        <v>450</v>
      </c>
      <c r="X52" s="44" t="str">
        <f t="shared" si="2"/>
        <v/>
      </c>
    </row>
    <row r="53" spans="1:24" ht="20.100000000000001" customHeight="1" x14ac:dyDescent="0.25">
      <c r="A53" s="36" t="s">
        <v>123</v>
      </c>
      <c r="B53" s="11" t="s">
        <v>424</v>
      </c>
      <c r="C53" s="20">
        <v>7731261310.933217</v>
      </c>
      <c r="D53" s="21">
        <v>8394688284.0622387</v>
      </c>
      <c r="E53" s="21">
        <v>11859014004.077219</v>
      </c>
      <c r="F53" s="21">
        <v>9593536531.2377758</v>
      </c>
      <c r="G53" s="21">
        <v>12007880590.457462</v>
      </c>
      <c r="H53" s="21">
        <v>14425607224.168039</v>
      </c>
      <c r="I53" s="21">
        <v>13677930123.591871</v>
      </c>
      <c r="J53" s="21">
        <v>14085852120.476074</v>
      </c>
      <c r="K53" s="21">
        <v>14177437627.296906</v>
      </c>
      <c r="L53" s="22">
        <v>8553154505.8358488</v>
      </c>
      <c r="M53" s="23">
        <f t="shared" si="1"/>
        <v>11450636232.213665</v>
      </c>
      <c r="N53" s="48" t="s">
        <v>450</v>
      </c>
      <c r="O53" s="49" t="s">
        <v>450</v>
      </c>
      <c r="P53" s="49">
        <v>735000000</v>
      </c>
      <c r="Q53" s="49" t="s">
        <v>450</v>
      </c>
      <c r="R53" s="49">
        <v>0</v>
      </c>
      <c r="S53" s="49">
        <v>0</v>
      </c>
      <c r="T53" s="49" t="s">
        <v>450</v>
      </c>
      <c r="U53" s="49" t="s">
        <v>450</v>
      </c>
      <c r="V53" s="49" t="s">
        <v>450</v>
      </c>
      <c r="W53" s="50" t="s">
        <v>450</v>
      </c>
      <c r="X53" s="44">
        <f t="shared" si="2"/>
        <v>245000000</v>
      </c>
    </row>
    <row r="54" spans="1:24" ht="20.100000000000001" customHeight="1" x14ac:dyDescent="0.25">
      <c r="A54" s="36" t="s">
        <v>263</v>
      </c>
      <c r="B54" s="11" t="s">
        <v>44</v>
      </c>
      <c r="C54" s="20">
        <v>22526463618.698864</v>
      </c>
      <c r="D54" s="21">
        <v>26322000105.23444</v>
      </c>
      <c r="E54" s="21">
        <v>29837895769.059067</v>
      </c>
      <c r="F54" s="21">
        <v>29382694860.853893</v>
      </c>
      <c r="G54" s="21">
        <v>36298327620.195313</v>
      </c>
      <c r="H54" s="21">
        <v>41237293551.347389</v>
      </c>
      <c r="I54" s="21">
        <v>45300669857.47998</v>
      </c>
      <c r="J54" s="21">
        <v>49236713603.224548</v>
      </c>
      <c r="K54" s="21">
        <v>49552639049.244576</v>
      </c>
      <c r="L54" s="22">
        <v>51106697023.746414</v>
      </c>
      <c r="M54" s="23">
        <f t="shared" si="1"/>
        <v>38080139505.908447</v>
      </c>
      <c r="N54" s="48">
        <v>43000000</v>
      </c>
      <c r="O54" s="49">
        <v>330000000</v>
      </c>
      <c r="P54" s="49" t="s">
        <v>450</v>
      </c>
      <c r="Q54" s="49">
        <v>34000000</v>
      </c>
      <c r="R54" s="49" t="s">
        <v>450</v>
      </c>
      <c r="S54" s="49" t="s">
        <v>450</v>
      </c>
      <c r="T54" s="49" t="s">
        <v>450</v>
      </c>
      <c r="U54" s="49" t="s">
        <v>450</v>
      </c>
      <c r="V54" s="49" t="s">
        <v>450</v>
      </c>
      <c r="W54" s="50" t="s">
        <v>450</v>
      </c>
      <c r="X54" s="44">
        <f t="shared" si="2"/>
        <v>135666666.66666666</v>
      </c>
    </row>
    <row r="55" spans="1:24" ht="20.100000000000001" customHeight="1" x14ac:dyDescent="0.25">
      <c r="A55" s="36" t="s">
        <v>162</v>
      </c>
      <c r="B55" s="11" t="s">
        <v>164</v>
      </c>
      <c r="C55" s="20">
        <v>17800887796.49873</v>
      </c>
      <c r="D55" s="21">
        <v>20343635319.617382</v>
      </c>
      <c r="E55" s="21">
        <v>24224903099.628342</v>
      </c>
      <c r="F55" s="21">
        <v>24277493862.062496</v>
      </c>
      <c r="G55" s="21">
        <v>24884505034.556419</v>
      </c>
      <c r="H55" s="21">
        <v>25381616734.06926</v>
      </c>
      <c r="I55" s="21">
        <v>27040562587.177055</v>
      </c>
      <c r="J55" s="21">
        <v>31292560974.41502</v>
      </c>
      <c r="K55" s="21">
        <v>34253607832.488899</v>
      </c>
      <c r="L55" s="22">
        <v>31752543539.220165</v>
      </c>
      <c r="M55" s="23">
        <f t="shared" si="1"/>
        <v>26125231677.973373</v>
      </c>
      <c r="N55" s="48" t="s">
        <v>450</v>
      </c>
      <c r="O55" s="49" t="s">
        <v>450</v>
      </c>
      <c r="P55" s="49" t="s">
        <v>450</v>
      </c>
      <c r="Q55" s="49" t="s">
        <v>450</v>
      </c>
      <c r="R55" s="49" t="s">
        <v>450</v>
      </c>
      <c r="S55" s="49">
        <v>0</v>
      </c>
      <c r="T55" s="49">
        <v>0</v>
      </c>
      <c r="U55" s="49" t="s">
        <v>450</v>
      </c>
      <c r="V55" s="49" t="s">
        <v>450</v>
      </c>
      <c r="W55" s="50" t="s">
        <v>450</v>
      </c>
      <c r="X55" s="44" t="str">
        <f t="shared" si="2"/>
        <v/>
      </c>
    </row>
    <row r="56" spans="1:24" ht="20.100000000000001" customHeight="1" x14ac:dyDescent="0.25">
      <c r="A56" s="36" t="s">
        <v>425</v>
      </c>
      <c r="B56" s="11" t="s">
        <v>4</v>
      </c>
      <c r="C56" s="20">
        <v>50453577898.48864</v>
      </c>
      <c r="D56" s="21">
        <v>60093155532.767784</v>
      </c>
      <c r="E56" s="21">
        <v>70481451814.311798</v>
      </c>
      <c r="F56" s="21">
        <v>62703095750.525742</v>
      </c>
      <c r="G56" s="21">
        <v>59680624422.370201</v>
      </c>
      <c r="H56" s="21">
        <v>62249565358.987793</v>
      </c>
      <c r="I56" s="21">
        <v>56485301967.420479</v>
      </c>
      <c r="J56" s="21">
        <v>57770884728.649559</v>
      </c>
      <c r="K56" s="21">
        <v>57136241867.019241</v>
      </c>
      <c r="L56" s="22">
        <v>48732003674.379951</v>
      </c>
      <c r="M56" s="23">
        <f t="shared" si="1"/>
        <v>58578590301.492111</v>
      </c>
      <c r="N56" s="48" t="s">
        <v>450</v>
      </c>
      <c r="O56" s="49" t="s">
        <v>450</v>
      </c>
      <c r="P56" s="49" t="s">
        <v>450</v>
      </c>
      <c r="Q56" s="49" t="s">
        <v>450</v>
      </c>
      <c r="R56" s="49" t="s">
        <v>450</v>
      </c>
      <c r="S56" s="49" t="s">
        <v>450</v>
      </c>
      <c r="T56" s="49" t="s">
        <v>450</v>
      </c>
      <c r="U56" s="49" t="s">
        <v>450</v>
      </c>
      <c r="V56" s="49" t="s">
        <v>450</v>
      </c>
      <c r="W56" s="50" t="s">
        <v>450</v>
      </c>
      <c r="X56" s="44" t="str">
        <f t="shared" si="2"/>
        <v/>
      </c>
    </row>
    <row r="57" spans="1:24" ht="20.100000000000001" customHeight="1" x14ac:dyDescent="0.25">
      <c r="A57" s="36" t="s">
        <v>128</v>
      </c>
      <c r="B57" s="11" t="s">
        <v>312</v>
      </c>
      <c r="C57" s="20">
        <v>52742100000</v>
      </c>
      <c r="D57" s="21">
        <v>58603500000</v>
      </c>
      <c r="E57" s="21">
        <v>60806300000</v>
      </c>
      <c r="F57" s="21">
        <v>62078600000</v>
      </c>
      <c r="G57" s="21">
        <v>64328200000</v>
      </c>
      <c r="H57" s="21">
        <v>68990140000</v>
      </c>
      <c r="I57" s="21">
        <v>73139050000</v>
      </c>
      <c r="J57" s="21">
        <v>77149700000</v>
      </c>
      <c r="K57" s="21" t="s">
        <v>450</v>
      </c>
      <c r="L57" s="22" t="s">
        <v>450</v>
      </c>
      <c r="M57" s="23">
        <f t="shared" si="1"/>
        <v>64729698750</v>
      </c>
      <c r="N57" s="48" t="s">
        <v>450</v>
      </c>
      <c r="O57" s="49" t="s">
        <v>450</v>
      </c>
      <c r="P57" s="49" t="s">
        <v>450</v>
      </c>
      <c r="Q57" s="49" t="s">
        <v>450</v>
      </c>
      <c r="R57" s="49" t="s">
        <v>450</v>
      </c>
      <c r="S57" s="49" t="s">
        <v>450</v>
      </c>
      <c r="T57" s="49" t="s">
        <v>450</v>
      </c>
      <c r="U57" s="49" t="s">
        <v>450</v>
      </c>
      <c r="V57" s="49" t="s">
        <v>450</v>
      </c>
      <c r="W57" s="50" t="s">
        <v>450</v>
      </c>
      <c r="X57" s="44" t="str">
        <f t="shared" si="2"/>
        <v/>
      </c>
    </row>
    <row r="58" spans="1:24" ht="20.100000000000001" customHeight="1" x14ac:dyDescent="0.25">
      <c r="A58" s="36" t="s">
        <v>163</v>
      </c>
      <c r="B58" s="11" t="s">
        <v>396</v>
      </c>
      <c r="C58" s="20">
        <v>19866878478.674843</v>
      </c>
      <c r="D58" s="21">
        <v>23716042497.13435</v>
      </c>
      <c r="E58" s="21">
        <v>27493064742.357307</v>
      </c>
      <c r="F58" s="21">
        <v>25593262400.864544</v>
      </c>
      <c r="G58" s="21">
        <v>25247424010.981068</v>
      </c>
      <c r="H58" s="21">
        <v>27089174646.323917</v>
      </c>
      <c r="I58" s="21">
        <v>24940600822.106205</v>
      </c>
      <c r="J58" s="21">
        <v>24055947955.390335</v>
      </c>
      <c r="K58" s="21">
        <v>23227106275.706512</v>
      </c>
      <c r="L58" s="22">
        <v>19319729400.022182</v>
      </c>
      <c r="M58" s="23">
        <f t="shared" si="1"/>
        <v>24054923122.956127</v>
      </c>
      <c r="N58" s="48" t="s">
        <v>450</v>
      </c>
      <c r="O58" s="49" t="s">
        <v>450</v>
      </c>
      <c r="P58" s="49" t="s">
        <v>450</v>
      </c>
      <c r="Q58" s="49" t="s">
        <v>450</v>
      </c>
      <c r="R58" s="49" t="s">
        <v>450</v>
      </c>
      <c r="S58" s="49" t="s">
        <v>450</v>
      </c>
      <c r="T58" s="49" t="s">
        <v>450</v>
      </c>
      <c r="U58" s="49" t="s">
        <v>450</v>
      </c>
      <c r="V58" s="49" t="s">
        <v>450</v>
      </c>
      <c r="W58" s="50" t="s">
        <v>450</v>
      </c>
      <c r="X58" s="44" t="str">
        <f t="shared" si="2"/>
        <v/>
      </c>
    </row>
    <row r="59" spans="1:24" ht="20.100000000000001" customHeight="1" x14ac:dyDescent="0.25">
      <c r="A59" s="36" t="s">
        <v>147</v>
      </c>
      <c r="B59" s="11" t="s">
        <v>286</v>
      </c>
      <c r="C59" s="20">
        <v>155213006071.97861</v>
      </c>
      <c r="D59" s="21">
        <v>188818155388.12537</v>
      </c>
      <c r="E59" s="21">
        <v>235204812643.14627</v>
      </c>
      <c r="F59" s="21">
        <v>205729790694.01459</v>
      </c>
      <c r="G59" s="21">
        <v>207015860050.371</v>
      </c>
      <c r="H59" s="21">
        <v>227313162936.0473</v>
      </c>
      <c r="I59" s="21">
        <v>206441578342.48499</v>
      </c>
      <c r="J59" s="21">
        <v>208328435108.81589</v>
      </c>
      <c r="K59" s="21">
        <v>205269709743.46622</v>
      </c>
      <c r="L59" s="22">
        <v>181811026983.07843</v>
      </c>
      <c r="M59" s="23">
        <f t="shared" si="1"/>
        <v>202114553796.15286</v>
      </c>
      <c r="N59" s="48" t="s">
        <v>450</v>
      </c>
      <c r="O59" s="49" t="s">
        <v>450</v>
      </c>
      <c r="P59" s="49" t="s">
        <v>450</v>
      </c>
      <c r="Q59" s="49" t="s">
        <v>450</v>
      </c>
      <c r="R59" s="49" t="s">
        <v>450</v>
      </c>
      <c r="S59" s="49" t="s">
        <v>450</v>
      </c>
      <c r="T59" s="49" t="s">
        <v>450</v>
      </c>
      <c r="U59" s="49" t="s">
        <v>450</v>
      </c>
      <c r="V59" s="49" t="s">
        <v>450</v>
      </c>
      <c r="W59" s="50" t="s">
        <v>450</v>
      </c>
      <c r="X59" s="44" t="str">
        <f t="shared" si="2"/>
        <v/>
      </c>
    </row>
    <row r="60" spans="1:24" ht="20.100000000000001" customHeight="1" x14ac:dyDescent="0.25">
      <c r="A60" s="36" t="s">
        <v>293</v>
      </c>
      <c r="B60" s="11" t="s">
        <v>227</v>
      </c>
      <c r="C60" s="20">
        <v>282961088316.40546</v>
      </c>
      <c r="D60" s="21">
        <v>319500339842.3866</v>
      </c>
      <c r="E60" s="21">
        <v>352591553716.09033</v>
      </c>
      <c r="F60" s="21">
        <v>319762353336.19354</v>
      </c>
      <c r="G60" s="21">
        <v>319810991980.93915</v>
      </c>
      <c r="H60" s="21">
        <v>341498686832.93909</v>
      </c>
      <c r="I60" s="21">
        <v>325012162409.9787</v>
      </c>
      <c r="J60" s="21">
        <v>338927058604.18201</v>
      </c>
      <c r="K60" s="21">
        <v>346119472127.52545</v>
      </c>
      <c r="L60" s="22">
        <v>295164313328.84235</v>
      </c>
      <c r="M60" s="23">
        <f t="shared" si="1"/>
        <v>324134802049.54822</v>
      </c>
      <c r="N60" s="48" t="s">
        <v>450</v>
      </c>
      <c r="O60" s="49" t="s">
        <v>450</v>
      </c>
      <c r="P60" s="49" t="s">
        <v>450</v>
      </c>
      <c r="Q60" s="49" t="s">
        <v>450</v>
      </c>
      <c r="R60" s="49" t="s">
        <v>450</v>
      </c>
      <c r="S60" s="49" t="s">
        <v>450</v>
      </c>
      <c r="T60" s="49" t="s">
        <v>450</v>
      </c>
      <c r="U60" s="49" t="s">
        <v>450</v>
      </c>
      <c r="V60" s="49" t="s">
        <v>450</v>
      </c>
      <c r="W60" s="50" t="s">
        <v>450</v>
      </c>
      <c r="X60" s="44" t="str">
        <f t="shared" si="2"/>
        <v/>
      </c>
    </row>
    <row r="61" spans="1:24" ht="20.100000000000001" customHeight="1" x14ac:dyDescent="0.25">
      <c r="A61" s="36" t="s">
        <v>174</v>
      </c>
      <c r="B61" s="11" t="s">
        <v>246</v>
      </c>
      <c r="C61" s="20">
        <v>768873684.03283799</v>
      </c>
      <c r="D61" s="21">
        <v>847918929.10798383</v>
      </c>
      <c r="E61" s="21">
        <v>999105339.26772857</v>
      </c>
      <c r="F61" s="21">
        <v>1049110684.724934</v>
      </c>
      <c r="G61" s="21">
        <v>1128611700.3618031</v>
      </c>
      <c r="H61" s="21">
        <v>1239144501.7752545</v>
      </c>
      <c r="I61" s="21">
        <v>1353632941.5206981</v>
      </c>
      <c r="J61" s="21">
        <v>1455416073.5084767</v>
      </c>
      <c r="K61" s="21">
        <v>1589025859.8457348</v>
      </c>
      <c r="L61" s="22" t="s">
        <v>450</v>
      </c>
      <c r="M61" s="23">
        <f t="shared" si="1"/>
        <v>1158982190.4606056</v>
      </c>
      <c r="N61" s="48" t="s">
        <v>450</v>
      </c>
      <c r="O61" s="49">
        <v>396000000</v>
      </c>
      <c r="P61" s="49" t="s">
        <v>450</v>
      </c>
      <c r="Q61" s="49" t="s">
        <v>450</v>
      </c>
      <c r="R61" s="49" t="s">
        <v>450</v>
      </c>
      <c r="S61" s="49" t="s">
        <v>450</v>
      </c>
      <c r="T61" s="49" t="s">
        <v>450</v>
      </c>
      <c r="U61" s="49" t="s">
        <v>450</v>
      </c>
      <c r="V61" s="49" t="s">
        <v>450</v>
      </c>
      <c r="W61" s="50" t="s">
        <v>450</v>
      </c>
      <c r="X61" s="44">
        <f t="shared" si="2"/>
        <v>396000000</v>
      </c>
    </row>
    <row r="62" spans="1:24" ht="20.100000000000001" customHeight="1" x14ac:dyDescent="0.25">
      <c r="A62" s="36" t="s">
        <v>92</v>
      </c>
      <c r="B62" s="11" t="s">
        <v>420</v>
      </c>
      <c r="C62" s="20">
        <v>390370370.37037033</v>
      </c>
      <c r="D62" s="21">
        <v>421481481.48148143</v>
      </c>
      <c r="E62" s="21">
        <v>458148148.14814812</v>
      </c>
      <c r="F62" s="21">
        <v>489259259.25925922</v>
      </c>
      <c r="G62" s="21">
        <v>493703703.70370364</v>
      </c>
      <c r="H62" s="21">
        <v>501481481.48148143</v>
      </c>
      <c r="I62" s="21">
        <v>485185185.18518513</v>
      </c>
      <c r="J62" s="21">
        <v>506666666.66666663</v>
      </c>
      <c r="K62" s="21">
        <v>524604999.99999994</v>
      </c>
      <c r="L62" s="22">
        <v>537777777.77777779</v>
      </c>
      <c r="M62" s="23">
        <f t="shared" si="1"/>
        <v>480867907.4074074</v>
      </c>
      <c r="N62" s="48" t="s">
        <v>450</v>
      </c>
      <c r="O62" s="49" t="s">
        <v>450</v>
      </c>
      <c r="P62" s="49" t="s">
        <v>450</v>
      </c>
      <c r="Q62" s="49" t="s">
        <v>450</v>
      </c>
      <c r="R62" s="49" t="s">
        <v>450</v>
      </c>
      <c r="S62" s="49" t="s">
        <v>450</v>
      </c>
      <c r="T62" s="49" t="s">
        <v>450</v>
      </c>
      <c r="U62" s="49" t="s">
        <v>450</v>
      </c>
      <c r="V62" s="49" t="s">
        <v>450</v>
      </c>
      <c r="W62" s="50" t="s">
        <v>450</v>
      </c>
      <c r="X62" s="44" t="str">
        <f t="shared" si="2"/>
        <v/>
      </c>
    </row>
    <row r="63" spans="1:24" ht="20.100000000000001" customHeight="1" x14ac:dyDescent="0.25">
      <c r="A63" s="36" t="s">
        <v>181</v>
      </c>
      <c r="B63" s="11" t="s">
        <v>99</v>
      </c>
      <c r="C63" s="20">
        <v>35952890849.447922</v>
      </c>
      <c r="D63" s="21">
        <v>44073886687.232544</v>
      </c>
      <c r="E63" s="21">
        <v>48152993004.286789</v>
      </c>
      <c r="F63" s="21">
        <v>48193458082.838852</v>
      </c>
      <c r="G63" s="21">
        <v>53864484468.228737</v>
      </c>
      <c r="H63" s="21">
        <v>58361928552.026588</v>
      </c>
      <c r="I63" s="21">
        <v>60595109805.050987</v>
      </c>
      <c r="J63" s="21">
        <v>61198323068.97467</v>
      </c>
      <c r="K63" s="21">
        <v>63968906782.073654</v>
      </c>
      <c r="L63" s="22">
        <v>67103263863.394295</v>
      </c>
      <c r="M63" s="23">
        <f t="shared" si="1"/>
        <v>54146524516.355499</v>
      </c>
      <c r="N63" s="48">
        <v>250000000</v>
      </c>
      <c r="O63" s="49" t="s">
        <v>450</v>
      </c>
      <c r="P63" s="49" t="s">
        <v>450</v>
      </c>
      <c r="Q63" s="49">
        <v>630000000</v>
      </c>
      <c r="R63" s="49">
        <v>69000000</v>
      </c>
      <c r="S63" s="49" t="s">
        <v>450</v>
      </c>
      <c r="T63" s="49" t="s">
        <v>450</v>
      </c>
      <c r="U63" s="49">
        <v>73400000</v>
      </c>
      <c r="V63" s="49" t="s">
        <v>450</v>
      </c>
      <c r="W63" s="50" t="s">
        <v>450</v>
      </c>
      <c r="X63" s="44">
        <f t="shared" si="2"/>
        <v>255600000</v>
      </c>
    </row>
    <row r="64" spans="1:24" ht="20.100000000000001" customHeight="1" x14ac:dyDescent="0.25">
      <c r="A64" s="36" t="s">
        <v>27</v>
      </c>
      <c r="B64" s="11" t="s">
        <v>2</v>
      </c>
      <c r="C64" s="20">
        <v>46802044000</v>
      </c>
      <c r="D64" s="21">
        <v>51007777000.000008</v>
      </c>
      <c r="E64" s="21">
        <v>61762635000.000008</v>
      </c>
      <c r="F64" s="21">
        <v>62519686000</v>
      </c>
      <c r="G64" s="21">
        <v>69555367000</v>
      </c>
      <c r="H64" s="21">
        <v>79276664000</v>
      </c>
      <c r="I64" s="21">
        <v>87924544000</v>
      </c>
      <c r="J64" s="21">
        <v>94776170000</v>
      </c>
      <c r="K64" s="21">
        <v>100917372000</v>
      </c>
      <c r="L64" s="22">
        <v>100871770000</v>
      </c>
      <c r="M64" s="23">
        <f t="shared" si="1"/>
        <v>75541402900</v>
      </c>
      <c r="N64" s="48">
        <v>566000000</v>
      </c>
      <c r="O64" s="49">
        <v>200000000</v>
      </c>
      <c r="P64" s="49" t="s">
        <v>450</v>
      </c>
      <c r="Q64" s="49" t="s">
        <v>450</v>
      </c>
      <c r="R64" s="49" t="s">
        <v>450</v>
      </c>
      <c r="S64" s="49" t="s">
        <v>450</v>
      </c>
      <c r="T64" s="49" t="s">
        <v>450</v>
      </c>
      <c r="U64" s="49" t="s">
        <v>450</v>
      </c>
      <c r="V64" s="49" t="s">
        <v>450</v>
      </c>
      <c r="W64" s="50" t="s">
        <v>450</v>
      </c>
      <c r="X64" s="44">
        <f t="shared" si="2"/>
        <v>383000000</v>
      </c>
    </row>
    <row r="65" spans="1:24" ht="20.100000000000001" customHeight="1" x14ac:dyDescent="0.25">
      <c r="A65" s="36" t="s">
        <v>234</v>
      </c>
      <c r="B65" s="11" t="s">
        <v>395</v>
      </c>
      <c r="C65" s="20">
        <v>107484034870.97391</v>
      </c>
      <c r="D65" s="21">
        <v>130478960092.49852</v>
      </c>
      <c r="E65" s="21">
        <v>162818181818.18182</v>
      </c>
      <c r="F65" s="21">
        <v>188982374700.80511</v>
      </c>
      <c r="G65" s="21">
        <v>218888324504.7529</v>
      </c>
      <c r="H65" s="21">
        <v>236001858960.01514</v>
      </c>
      <c r="I65" s="21">
        <v>276353323880.22351</v>
      </c>
      <c r="J65" s="21">
        <v>286011230726.27429</v>
      </c>
      <c r="K65" s="21">
        <v>301498960051.63879</v>
      </c>
      <c r="L65" s="22">
        <v>330778550716.74585</v>
      </c>
      <c r="M65" s="23">
        <f t="shared" si="1"/>
        <v>223929580032.21094</v>
      </c>
      <c r="N65" s="48" t="s">
        <v>450</v>
      </c>
      <c r="O65" s="49">
        <v>730000000</v>
      </c>
      <c r="P65" s="49">
        <v>640000000</v>
      </c>
      <c r="Q65" s="49" t="s">
        <v>450</v>
      </c>
      <c r="R65" s="49" t="s">
        <v>450</v>
      </c>
      <c r="S65" s="49" t="s">
        <v>450</v>
      </c>
      <c r="T65" s="49" t="s">
        <v>450</v>
      </c>
      <c r="U65" s="49" t="s">
        <v>450</v>
      </c>
      <c r="V65" s="49" t="s">
        <v>450</v>
      </c>
      <c r="W65" s="50" t="s">
        <v>450</v>
      </c>
      <c r="X65" s="44">
        <f t="shared" si="2"/>
        <v>685000000</v>
      </c>
    </row>
    <row r="66" spans="1:24" ht="20.100000000000001" customHeight="1" x14ac:dyDescent="0.25">
      <c r="A66" s="36" t="s">
        <v>260</v>
      </c>
      <c r="B66" s="11" t="s">
        <v>406</v>
      </c>
      <c r="C66" s="20">
        <v>18550700000</v>
      </c>
      <c r="D66" s="21">
        <v>20104900000</v>
      </c>
      <c r="E66" s="21">
        <v>21431000000</v>
      </c>
      <c r="F66" s="21">
        <v>20661000000</v>
      </c>
      <c r="G66" s="21">
        <v>21418300000</v>
      </c>
      <c r="H66" s="21">
        <v>23139000000</v>
      </c>
      <c r="I66" s="21">
        <v>23813600000</v>
      </c>
      <c r="J66" s="21">
        <v>24350900000.000004</v>
      </c>
      <c r="K66" s="21">
        <v>25054200000</v>
      </c>
      <c r="L66" s="22">
        <v>25850200000.000004</v>
      </c>
      <c r="M66" s="23">
        <f t="shared" si="1"/>
        <v>22437380000</v>
      </c>
      <c r="N66" s="48" t="s">
        <v>450</v>
      </c>
      <c r="O66" s="49" t="s">
        <v>450</v>
      </c>
      <c r="P66" s="49" t="s">
        <v>450</v>
      </c>
      <c r="Q66" s="49" t="s">
        <v>450</v>
      </c>
      <c r="R66" s="49" t="s">
        <v>450</v>
      </c>
      <c r="S66" s="49" t="s">
        <v>450</v>
      </c>
      <c r="T66" s="49" t="s">
        <v>450</v>
      </c>
      <c r="U66" s="49" t="s">
        <v>450</v>
      </c>
      <c r="V66" s="49" t="s">
        <v>450</v>
      </c>
      <c r="W66" s="50" t="s">
        <v>450</v>
      </c>
      <c r="X66" s="44" t="str">
        <f t="shared" si="2"/>
        <v/>
      </c>
    </row>
    <row r="67" spans="1:24" ht="20.100000000000001" customHeight="1" x14ac:dyDescent="0.25">
      <c r="A67" s="36" t="s">
        <v>53</v>
      </c>
      <c r="B67" s="11" t="s">
        <v>16</v>
      </c>
      <c r="C67" s="20">
        <v>9144693758.2103786</v>
      </c>
      <c r="D67" s="21">
        <v>10776721748.095219</v>
      </c>
      <c r="E67" s="21">
        <v>16021701871.773291</v>
      </c>
      <c r="F67" s="21">
        <v>10219467607.382933</v>
      </c>
      <c r="G67" s="21">
        <v>12709498548.489027</v>
      </c>
      <c r="H67" s="21">
        <v>17229758159.783039</v>
      </c>
      <c r="I67" s="21">
        <v>18011041667.13187</v>
      </c>
      <c r="J67" s="21">
        <v>17135584684.640919</v>
      </c>
      <c r="K67" s="21">
        <v>15529729676.688612</v>
      </c>
      <c r="L67" s="22">
        <v>9397792253.2692986</v>
      </c>
      <c r="M67" s="23">
        <f t="shared" si="1"/>
        <v>13617598997.546459</v>
      </c>
      <c r="N67" s="48" t="s">
        <v>450</v>
      </c>
      <c r="O67" s="49" t="s">
        <v>450</v>
      </c>
      <c r="P67" s="49" t="s">
        <v>450</v>
      </c>
      <c r="Q67" s="49" t="s">
        <v>450</v>
      </c>
      <c r="R67" s="49" t="s">
        <v>450</v>
      </c>
      <c r="S67" s="49" t="s">
        <v>450</v>
      </c>
      <c r="T67" s="49" t="s">
        <v>450</v>
      </c>
      <c r="U67" s="49" t="s">
        <v>450</v>
      </c>
      <c r="V67" s="49" t="s">
        <v>450</v>
      </c>
      <c r="W67" s="50" t="s">
        <v>450</v>
      </c>
      <c r="X67" s="44" t="str">
        <f t="shared" si="2"/>
        <v/>
      </c>
    </row>
    <row r="68" spans="1:24" ht="20.100000000000001" customHeight="1" x14ac:dyDescent="0.25">
      <c r="A68" s="36" t="s">
        <v>204</v>
      </c>
      <c r="B68" s="11" t="s">
        <v>182</v>
      </c>
      <c r="C68" s="20">
        <v>1211161879.6747968</v>
      </c>
      <c r="D68" s="21">
        <v>1317974491.0569105</v>
      </c>
      <c r="E68" s="21">
        <v>1380188800</v>
      </c>
      <c r="F68" s="21">
        <v>1856695551.2195122</v>
      </c>
      <c r="G68" s="21">
        <v>2117039512.195122</v>
      </c>
      <c r="H68" s="21">
        <v>2607739837.3983741</v>
      </c>
      <c r="I68" s="21" t="s">
        <v>450</v>
      </c>
      <c r="J68" s="21" t="s">
        <v>450</v>
      </c>
      <c r="K68" s="21" t="s">
        <v>450</v>
      </c>
      <c r="L68" s="22" t="s">
        <v>450</v>
      </c>
      <c r="M68" s="23">
        <f t="shared" si="1"/>
        <v>1748466678.590786</v>
      </c>
      <c r="N68" s="48" t="s">
        <v>450</v>
      </c>
      <c r="O68" s="49" t="s">
        <v>450</v>
      </c>
      <c r="P68" s="49" t="s">
        <v>450</v>
      </c>
      <c r="Q68" s="49" t="s">
        <v>450</v>
      </c>
      <c r="R68" s="49" t="s">
        <v>450</v>
      </c>
      <c r="S68" s="49" t="s">
        <v>450</v>
      </c>
      <c r="T68" s="49" t="s">
        <v>450</v>
      </c>
      <c r="U68" s="49" t="s">
        <v>450</v>
      </c>
      <c r="V68" s="49" t="s">
        <v>450</v>
      </c>
      <c r="W68" s="50" t="s">
        <v>450</v>
      </c>
      <c r="X68" s="44" t="str">
        <f t="shared" si="2"/>
        <v/>
      </c>
    </row>
    <row r="69" spans="1:24" ht="20.100000000000001" customHeight="1" x14ac:dyDescent="0.25">
      <c r="A69" s="36" t="s">
        <v>132</v>
      </c>
      <c r="B69" s="11" t="s">
        <v>34</v>
      </c>
      <c r="C69" s="20">
        <v>16963630661.146656</v>
      </c>
      <c r="D69" s="21">
        <v>22237065425.677525</v>
      </c>
      <c r="E69" s="21">
        <v>24194038377.032372</v>
      </c>
      <c r="F69" s="21">
        <v>19652486801.889416</v>
      </c>
      <c r="G69" s="21">
        <v>19494662251.655628</v>
      </c>
      <c r="H69" s="21">
        <v>23168793438.976925</v>
      </c>
      <c r="I69" s="21">
        <v>23135266649.13253</v>
      </c>
      <c r="J69" s="21">
        <v>25246787741.95166</v>
      </c>
      <c r="K69" s="21">
        <v>26485161115.944584</v>
      </c>
      <c r="L69" s="22">
        <v>22691482754.796497</v>
      </c>
      <c r="M69" s="23">
        <f t="shared" si="1"/>
        <v>22326937521.820381</v>
      </c>
      <c r="N69" s="48" t="s">
        <v>450</v>
      </c>
      <c r="O69" s="49" t="s">
        <v>450</v>
      </c>
      <c r="P69" s="49" t="s">
        <v>450</v>
      </c>
      <c r="Q69" s="49" t="s">
        <v>450</v>
      </c>
      <c r="R69" s="49" t="s">
        <v>450</v>
      </c>
      <c r="S69" s="49" t="s">
        <v>450</v>
      </c>
      <c r="T69" s="49" t="s">
        <v>450</v>
      </c>
      <c r="U69" s="49" t="s">
        <v>450</v>
      </c>
      <c r="V69" s="49" t="s">
        <v>450</v>
      </c>
      <c r="W69" s="50" t="s">
        <v>450</v>
      </c>
      <c r="X69" s="44" t="str">
        <f t="shared" si="2"/>
        <v/>
      </c>
    </row>
    <row r="70" spans="1:24" ht="20.100000000000001" customHeight="1" x14ac:dyDescent="0.25">
      <c r="A70" s="36" t="s">
        <v>30</v>
      </c>
      <c r="B70" s="11" t="s">
        <v>314</v>
      </c>
      <c r="C70" s="20">
        <v>15280861834.602404</v>
      </c>
      <c r="D70" s="21">
        <v>19707616772.799637</v>
      </c>
      <c r="E70" s="21">
        <v>27066912635.222847</v>
      </c>
      <c r="F70" s="21">
        <v>32437389116.038013</v>
      </c>
      <c r="G70" s="21">
        <v>29933790334.341785</v>
      </c>
      <c r="H70" s="21">
        <v>31952763089.330025</v>
      </c>
      <c r="I70" s="21">
        <v>43310721414.082886</v>
      </c>
      <c r="J70" s="21">
        <v>47648211133.218285</v>
      </c>
      <c r="K70" s="21">
        <v>55612228233.51786</v>
      </c>
      <c r="L70" s="22">
        <v>61537143095.387413</v>
      </c>
      <c r="M70" s="23">
        <f t="shared" si="1"/>
        <v>36448763765.854111</v>
      </c>
      <c r="N70" s="48" t="s">
        <v>450</v>
      </c>
      <c r="O70" s="49" t="s">
        <v>450</v>
      </c>
      <c r="P70" s="49" t="s">
        <v>450</v>
      </c>
      <c r="Q70" s="49" t="s">
        <v>450</v>
      </c>
      <c r="R70" s="49" t="s">
        <v>450</v>
      </c>
      <c r="S70" s="49" t="s">
        <v>450</v>
      </c>
      <c r="T70" s="49" t="s">
        <v>450</v>
      </c>
      <c r="U70" s="49" t="s">
        <v>450</v>
      </c>
      <c r="V70" s="49" t="s">
        <v>450</v>
      </c>
      <c r="W70" s="50" t="s">
        <v>450</v>
      </c>
      <c r="X70" s="44" t="str">
        <f t="shared" si="2"/>
        <v/>
      </c>
    </row>
    <row r="71" spans="1:24" ht="20.100000000000001" customHeight="1" x14ac:dyDescent="0.25">
      <c r="A71" s="36" t="s">
        <v>383</v>
      </c>
      <c r="B71" s="11" t="s">
        <v>307</v>
      </c>
      <c r="C71" s="20">
        <v>1970142377.9150686</v>
      </c>
      <c r="D71" s="21">
        <v>2278229533.0509558</v>
      </c>
      <c r="E71" s="21">
        <v>2413237402.1480341</v>
      </c>
      <c r="F71" s="21">
        <v>2257097731.5501862</v>
      </c>
      <c r="G71" s="21">
        <v>2301178416.0061874</v>
      </c>
      <c r="H71" s="21">
        <v>2468748767.9772048</v>
      </c>
      <c r="I71" s="21">
        <v>2356505419.097549</v>
      </c>
      <c r="J71" s="21">
        <v>2613458942.4813943</v>
      </c>
      <c r="K71" s="21" t="s">
        <v>450</v>
      </c>
      <c r="L71" s="22" t="s">
        <v>450</v>
      </c>
      <c r="M71" s="23">
        <f t="shared" si="1"/>
        <v>2332324823.7783227</v>
      </c>
      <c r="N71" s="48" t="s">
        <v>450</v>
      </c>
      <c r="O71" s="49" t="s">
        <v>450</v>
      </c>
      <c r="P71" s="49" t="s">
        <v>450</v>
      </c>
      <c r="Q71" s="49" t="s">
        <v>450</v>
      </c>
      <c r="R71" s="49" t="s">
        <v>450</v>
      </c>
      <c r="S71" s="49" t="s">
        <v>450</v>
      </c>
      <c r="T71" s="49" t="s">
        <v>450</v>
      </c>
      <c r="U71" s="49" t="s">
        <v>450</v>
      </c>
      <c r="V71" s="49" t="s">
        <v>450</v>
      </c>
      <c r="W71" s="50" t="s">
        <v>450</v>
      </c>
      <c r="X71" s="44" t="str">
        <f t="shared" si="2"/>
        <v/>
      </c>
    </row>
    <row r="72" spans="1:24" ht="20.100000000000001" customHeight="1" x14ac:dyDescent="0.25">
      <c r="A72" s="36" t="s">
        <v>85</v>
      </c>
      <c r="B72" s="11" t="s">
        <v>362</v>
      </c>
      <c r="C72" s="20">
        <v>3102741451.0166359</v>
      </c>
      <c r="D72" s="21">
        <v>3405050611.687263</v>
      </c>
      <c r="E72" s="21">
        <v>3523185919.5582609</v>
      </c>
      <c r="F72" s="21">
        <v>2870624635.6803193</v>
      </c>
      <c r="G72" s="21">
        <v>3140508835.9484968</v>
      </c>
      <c r="H72" s="21">
        <v>3774537140.3078299</v>
      </c>
      <c r="I72" s="21">
        <v>3977652382.8146825</v>
      </c>
      <c r="J72" s="21">
        <v>4196263712.3927441</v>
      </c>
      <c r="K72" s="21">
        <v>4531870926.7207117</v>
      </c>
      <c r="L72" s="22">
        <v>4386008744.5346651</v>
      </c>
      <c r="M72" s="23">
        <f t="shared" ref="M72:M131" si="3">IF(SUM(C72:L72)=0,"",(SUM(C72:L72))/(COUNT(C72:L72)))</f>
        <v>3690844436.0661612</v>
      </c>
      <c r="N72" s="48" t="s">
        <v>450</v>
      </c>
      <c r="O72" s="49" t="s">
        <v>450</v>
      </c>
      <c r="P72" s="49" t="s">
        <v>450</v>
      </c>
      <c r="Q72" s="49" t="s">
        <v>450</v>
      </c>
      <c r="R72" s="49" t="s">
        <v>450</v>
      </c>
      <c r="S72" s="49" t="s">
        <v>450</v>
      </c>
      <c r="T72" s="49" t="s">
        <v>450</v>
      </c>
      <c r="U72" s="49" t="s">
        <v>450</v>
      </c>
      <c r="V72" s="49" t="s">
        <v>450</v>
      </c>
      <c r="W72" s="50" t="s">
        <v>450</v>
      </c>
      <c r="X72" s="44" t="str">
        <f t="shared" ref="X72:X131" si="4">IF(SUM(N72:W72)=0,"",(SUM(N72:W72))/(COUNT(N72:W72)))</f>
        <v/>
      </c>
    </row>
    <row r="73" spans="1:24" ht="20.100000000000001" customHeight="1" x14ac:dyDescent="0.25">
      <c r="A73" s="36" t="s">
        <v>117</v>
      </c>
      <c r="B73" s="11" t="s">
        <v>355</v>
      </c>
      <c r="C73" s="20">
        <v>216552502822.73239</v>
      </c>
      <c r="D73" s="21">
        <v>255384615384.61539</v>
      </c>
      <c r="E73" s="21">
        <v>283742493042.33191</v>
      </c>
      <c r="F73" s="21">
        <v>251499027507.64102</v>
      </c>
      <c r="G73" s="21">
        <v>247814569536.42383</v>
      </c>
      <c r="H73" s="21">
        <v>273657214345.28772</v>
      </c>
      <c r="I73" s="21">
        <v>256706466091.08923</v>
      </c>
      <c r="J73" s="21">
        <v>269980111642.89841</v>
      </c>
      <c r="K73" s="21">
        <v>272335981538.93732</v>
      </c>
      <c r="L73" s="22">
        <v>229810358212.26575</v>
      </c>
      <c r="M73" s="23">
        <f t="shared" si="3"/>
        <v>255748334012.4223</v>
      </c>
      <c r="N73" s="48" t="s">
        <v>450</v>
      </c>
      <c r="O73" s="49" t="s">
        <v>450</v>
      </c>
      <c r="P73" s="49" t="s">
        <v>450</v>
      </c>
      <c r="Q73" s="49" t="s">
        <v>450</v>
      </c>
      <c r="R73" s="49" t="s">
        <v>450</v>
      </c>
      <c r="S73" s="49" t="s">
        <v>450</v>
      </c>
      <c r="T73" s="49" t="s">
        <v>450</v>
      </c>
      <c r="U73" s="49" t="s">
        <v>450</v>
      </c>
      <c r="V73" s="49" t="s">
        <v>450</v>
      </c>
      <c r="W73" s="50" t="s">
        <v>450</v>
      </c>
      <c r="X73" s="44" t="str">
        <f t="shared" si="4"/>
        <v/>
      </c>
    </row>
    <row r="74" spans="1:24" ht="20.100000000000001" customHeight="1" x14ac:dyDescent="0.25">
      <c r="A74" s="36" t="s">
        <v>330</v>
      </c>
      <c r="B74" s="11" t="s">
        <v>403</v>
      </c>
      <c r="C74" s="20">
        <v>2325011918203.4878</v>
      </c>
      <c r="D74" s="21">
        <v>2663112510265.5352</v>
      </c>
      <c r="E74" s="21">
        <v>2923465651091.2554</v>
      </c>
      <c r="F74" s="21">
        <v>2693827452070.0195</v>
      </c>
      <c r="G74" s="21">
        <v>2646994701986.7549</v>
      </c>
      <c r="H74" s="21">
        <v>2862502085070.8921</v>
      </c>
      <c r="I74" s="21">
        <v>2681416108537.3901</v>
      </c>
      <c r="J74" s="21">
        <v>2808511203185.3896</v>
      </c>
      <c r="K74" s="21">
        <v>2829192039171.8403</v>
      </c>
      <c r="L74" s="22">
        <v>2421682377730.9526</v>
      </c>
      <c r="M74" s="23">
        <f t="shared" si="3"/>
        <v>2685571604731.3521</v>
      </c>
      <c r="N74" s="48" t="s">
        <v>450</v>
      </c>
      <c r="O74" s="49" t="s">
        <v>450</v>
      </c>
      <c r="P74" s="49" t="s">
        <v>450</v>
      </c>
      <c r="Q74" s="49" t="s">
        <v>450</v>
      </c>
      <c r="R74" s="49" t="s">
        <v>450</v>
      </c>
      <c r="S74" s="49" t="s">
        <v>450</v>
      </c>
      <c r="T74" s="49" t="s">
        <v>450</v>
      </c>
      <c r="U74" s="49" t="s">
        <v>450</v>
      </c>
      <c r="V74" s="49" t="s">
        <v>450</v>
      </c>
      <c r="W74" s="50" t="s">
        <v>450</v>
      </c>
      <c r="X74" s="44" t="str">
        <f t="shared" si="4"/>
        <v/>
      </c>
    </row>
    <row r="75" spans="1:24" ht="20.100000000000001" customHeight="1" x14ac:dyDescent="0.25">
      <c r="A75" s="36" t="s">
        <v>284</v>
      </c>
      <c r="B75" s="11" t="s">
        <v>273</v>
      </c>
      <c r="C75" s="20">
        <v>10154041929.652142</v>
      </c>
      <c r="D75" s="21">
        <v>12438956756.445471</v>
      </c>
      <c r="E75" s="21">
        <v>15508574820.351612</v>
      </c>
      <c r="F75" s="21">
        <v>12065138272.753786</v>
      </c>
      <c r="G75" s="21">
        <v>14358584300.30064</v>
      </c>
      <c r="H75" s="21">
        <v>18186478119.958183</v>
      </c>
      <c r="I75" s="21">
        <v>17171447372.33342</v>
      </c>
      <c r="J75" s="21">
        <v>17590716232.491295</v>
      </c>
      <c r="K75" s="21">
        <v>18179717776.159702</v>
      </c>
      <c r="L75" s="22">
        <v>14339723934.672359</v>
      </c>
      <c r="M75" s="23">
        <f t="shared" si="3"/>
        <v>14999337951.51186</v>
      </c>
      <c r="N75" s="48" t="s">
        <v>450</v>
      </c>
      <c r="O75" s="49" t="s">
        <v>450</v>
      </c>
      <c r="P75" s="49">
        <v>3900000</v>
      </c>
      <c r="Q75" s="49" t="s">
        <v>450</v>
      </c>
      <c r="R75" s="49" t="s">
        <v>450</v>
      </c>
      <c r="S75" s="49" t="s">
        <v>450</v>
      </c>
      <c r="T75" s="49" t="s">
        <v>450</v>
      </c>
      <c r="U75" s="49" t="s">
        <v>450</v>
      </c>
      <c r="V75" s="49" t="s">
        <v>450</v>
      </c>
      <c r="W75" s="50" t="s">
        <v>450</v>
      </c>
      <c r="X75" s="44">
        <f t="shared" si="4"/>
        <v>3900000</v>
      </c>
    </row>
    <row r="76" spans="1:24" ht="20.100000000000001" customHeight="1" x14ac:dyDescent="0.25">
      <c r="A76" s="36" t="s">
        <v>229</v>
      </c>
      <c r="B76" s="11" t="s">
        <v>421</v>
      </c>
      <c r="C76" s="20">
        <v>655068695.95271099</v>
      </c>
      <c r="D76" s="21">
        <v>798870894.20827067</v>
      </c>
      <c r="E76" s="21">
        <v>965769128.17000413</v>
      </c>
      <c r="F76" s="21">
        <v>900639747.93952942</v>
      </c>
      <c r="G76" s="21">
        <v>952429030.41553617</v>
      </c>
      <c r="H76" s="21">
        <v>904256643.41598356</v>
      </c>
      <c r="I76" s="21">
        <v>912569686.78590024</v>
      </c>
      <c r="J76" s="21">
        <v>903779657.12432849</v>
      </c>
      <c r="K76" s="21">
        <v>850903179.26094818</v>
      </c>
      <c r="L76" s="22" t="s">
        <v>450</v>
      </c>
      <c r="M76" s="23">
        <f t="shared" si="3"/>
        <v>871587407.03035688</v>
      </c>
      <c r="N76" s="48" t="s">
        <v>450</v>
      </c>
      <c r="O76" s="49" t="s">
        <v>450</v>
      </c>
      <c r="P76" s="49" t="s">
        <v>450</v>
      </c>
      <c r="Q76" s="49" t="s">
        <v>450</v>
      </c>
      <c r="R76" s="49" t="s">
        <v>450</v>
      </c>
      <c r="S76" s="49" t="s">
        <v>450</v>
      </c>
      <c r="T76" s="49" t="s">
        <v>450</v>
      </c>
      <c r="U76" s="49" t="s">
        <v>450</v>
      </c>
      <c r="V76" s="49" t="s">
        <v>450</v>
      </c>
      <c r="W76" s="50" t="s">
        <v>450</v>
      </c>
      <c r="X76" s="44" t="str">
        <f t="shared" si="4"/>
        <v/>
      </c>
    </row>
    <row r="77" spans="1:24" ht="20.100000000000001" customHeight="1" x14ac:dyDescent="0.25">
      <c r="A77" s="36" t="s">
        <v>177</v>
      </c>
      <c r="B77" s="11" t="s">
        <v>188</v>
      </c>
      <c r="C77" s="20">
        <v>7745406200.8537416</v>
      </c>
      <c r="D77" s="21">
        <v>10172869679.736605</v>
      </c>
      <c r="E77" s="21">
        <v>12795044472.7663</v>
      </c>
      <c r="F77" s="21">
        <v>10766809099.072134</v>
      </c>
      <c r="G77" s="21">
        <v>11638536890.534702</v>
      </c>
      <c r="H77" s="21">
        <v>14434619982.211679</v>
      </c>
      <c r="I77" s="21">
        <v>15846474595.773029</v>
      </c>
      <c r="J77" s="21">
        <v>16140047072.261631</v>
      </c>
      <c r="K77" s="21">
        <v>16509305827.717052</v>
      </c>
      <c r="L77" s="22">
        <v>13965385801.789101</v>
      </c>
      <c r="M77" s="23">
        <f t="shared" si="3"/>
        <v>13001449962.271597</v>
      </c>
      <c r="N77" s="48">
        <v>169000000</v>
      </c>
      <c r="O77" s="49">
        <v>59500000</v>
      </c>
      <c r="P77" s="49">
        <v>345000000</v>
      </c>
      <c r="Q77" s="49" t="s">
        <v>450</v>
      </c>
      <c r="R77" s="49" t="s">
        <v>450</v>
      </c>
      <c r="S77" s="49" t="s">
        <v>450</v>
      </c>
      <c r="T77" s="49" t="s">
        <v>450</v>
      </c>
      <c r="U77" s="49" t="s">
        <v>450</v>
      </c>
      <c r="V77" s="49" t="s">
        <v>450</v>
      </c>
      <c r="W77" s="50" t="s">
        <v>450</v>
      </c>
      <c r="X77" s="44">
        <f t="shared" si="4"/>
        <v>191166666.66666666</v>
      </c>
    </row>
    <row r="78" spans="1:24" ht="20.100000000000001" customHeight="1" x14ac:dyDescent="0.25">
      <c r="A78" s="36" t="s">
        <v>5</v>
      </c>
      <c r="B78" s="11" t="s">
        <v>39</v>
      </c>
      <c r="C78" s="20">
        <v>3002446368084.3057</v>
      </c>
      <c r="D78" s="21">
        <v>3439953462907.1992</v>
      </c>
      <c r="E78" s="21">
        <v>3752365607148.0884</v>
      </c>
      <c r="F78" s="21">
        <v>3418005001389.2749</v>
      </c>
      <c r="G78" s="21">
        <v>3417298013245.0332</v>
      </c>
      <c r="H78" s="21">
        <v>3757464553794.8286</v>
      </c>
      <c r="I78" s="21">
        <v>3539615377794.5078</v>
      </c>
      <c r="J78" s="21">
        <v>3745317149399.1323</v>
      </c>
      <c r="K78" s="21">
        <v>3868291231823.7744</v>
      </c>
      <c r="L78" s="22">
        <v>3355772429854.7192</v>
      </c>
      <c r="M78" s="23">
        <f t="shared" si="3"/>
        <v>3529652919544.0869</v>
      </c>
      <c r="N78" s="48" t="s">
        <v>450</v>
      </c>
      <c r="O78" s="49" t="s">
        <v>450</v>
      </c>
      <c r="P78" s="49" t="s">
        <v>450</v>
      </c>
      <c r="Q78" s="49" t="s">
        <v>450</v>
      </c>
      <c r="R78" s="49" t="s">
        <v>450</v>
      </c>
      <c r="S78" s="49" t="s">
        <v>450</v>
      </c>
      <c r="T78" s="49" t="s">
        <v>450</v>
      </c>
      <c r="U78" s="49" t="s">
        <v>450</v>
      </c>
      <c r="V78" s="49" t="s">
        <v>450</v>
      </c>
      <c r="W78" s="50" t="s">
        <v>450</v>
      </c>
      <c r="X78" s="44" t="str">
        <f t="shared" si="4"/>
        <v/>
      </c>
    </row>
    <row r="79" spans="1:24" ht="20.100000000000001" customHeight="1" x14ac:dyDescent="0.25">
      <c r="A79" s="36" t="s">
        <v>235</v>
      </c>
      <c r="B79" s="11" t="s">
        <v>245</v>
      </c>
      <c r="C79" s="20">
        <v>20409257610.474632</v>
      </c>
      <c r="D79" s="21">
        <v>24758819717.707443</v>
      </c>
      <c r="E79" s="21">
        <v>28526891010.492489</v>
      </c>
      <c r="F79" s="21">
        <v>25977847813.742184</v>
      </c>
      <c r="G79" s="21">
        <v>32174772955.974846</v>
      </c>
      <c r="H79" s="21">
        <v>39566292432.861488</v>
      </c>
      <c r="I79" s="21">
        <v>41939728978.728149</v>
      </c>
      <c r="J79" s="21">
        <v>47805069494.90815</v>
      </c>
      <c r="K79" s="21">
        <v>38616536131.647987</v>
      </c>
      <c r="L79" s="22">
        <v>37864368219.916946</v>
      </c>
      <c r="M79" s="23">
        <f t="shared" si="3"/>
        <v>33763958436.645428</v>
      </c>
      <c r="N79" s="48" t="s">
        <v>450</v>
      </c>
      <c r="O79" s="49" t="s">
        <v>450</v>
      </c>
      <c r="P79" s="49">
        <v>0</v>
      </c>
      <c r="Q79" s="49" t="s">
        <v>450</v>
      </c>
      <c r="R79" s="49" t="s">
        <v>450</v>
      </c>
      <c r="S79" s="49" t="s">
        <v>450</v>
      </c>
      <c r="T79" s="49" t="s">
        <v>450</v>
      </c>
      <c r="U79" s="49" t="s">
        <v>450</v>
      </c>
      <c r="V79" s="49" t="s">
        <v>450</v>
      </c>
      <c r="W79" s="50" t="s">
        <v>450</v>
      </c>
      <c r="X79" s="44" t="str">
        <f t="shared" si="4"/>
        <v/>
      </c>
    </row>
    <row r="80" spans="1:24" ht="20.100000000000001" customHeight="1" x14ac:dyDescent="0.25">
      <c r="A80" s="36" t="s">
        <v>308</v>
      </c>
      <c r="B80" s="11" t="s">
        <v>346</v>
      </c>
      <c r="C80" s="20">
        <v>273317737046.79462</v>
      </c>
      <c r="D80" s="21">
        <v>318497936901.17712</v>
      </c>
      <c r="E80" s="21">
        <v>354460802548.70367</v>
      </c>
      <c r="F80" s="21">
        <v>330000252153.37592</v>
      </c>
      <c r="G80" s="21">
        <v>299379400264.90063</v>
      </c>
      <c r="H80" s="21">
        <v>287779921184.32025</v>
      </c>
      <c r="I80" s="21">
        <v>245670666639.04691</v>
      </c>
      <c r="J80" s="21">
        <v>239509850570.4473</v>
      </c>
      <c r="K80" s="21">
        <v>235574074998.31436</v>
      </c>
      <c r="L80" s="22">
        <v>195212006432.29456</v>
      </c>
      <c r="M80" s="23">
        <f t="shared" si="3"/>
        <v>277940264873.93756</v>
      </c>
      <c r="N80" s="48" t="s">
        <v>450</v>
      </c>
      <c r="O80" s="49" t="s">
        <v>450</v>
      </c>
      <c r="P80" s="49" t="s">
        <v>450</v>
      </c>
      <c r="Q80" s="49" t="s">
        <v>450</v>
      </c>
      <c r="R80" s="49" t="s">
        <v>450</v>
      </c>
      <c r="S80" s="49" t="s">
        <v>450</v>
      </c>
      <c r="T80" s="49" t="s">
        <v>450</v>
      </c>
      <c r="U80" s="49" t="s">
        <v>450</v>
      </c>
      <c r="V80" s="49" t="s">
        <v>450</v>
      </c>
      <c r="W80" s="50" t="s">
        <v>450</v>
      </c>
      <c r="X80" s="44" t="str">
        <f t="shared" si="4"/>
        <v/>
      </c>
    </row>
    <row r="81" spans="1:24" ht="20.100000000000001" customHeight="1" x14ac:dyDescent="0.25">
      <c r="A81" s="36" t="s">
        <v>42</v>
      </c>
      <c r="B81" s="11" t="s">
        <v>151</v>
      </c>
      <c r="C81" s="20">
        <v>1811232804.7651582</v>
      </c>
      <c r="D81" s="21">
        <v>2039990870.1816072</v>
      </c>
      <c r="E81" s="21">
        <v>2301745558.0533862</v>
      </c>
      <c r="F81" s="21">
        <v>2314737666.7951684</v>
      </c>
      <c r="G81" s="21">
        <v>2287220565.1596041</v>
      </c>
      <c r="H81" s="21">
        <v>2503747856.8459482</v>
      </c>
      <c r="I81" s="21">
        <v>2356004770.7988687</v>
      </c>
      <c r="J81" s="21">
        <v>2419043094.3211927</v>
      </c>
      <c r="K81" s="21">
        <v>2441226080.0361085</v>
      </c>
      <c r="L81" s="22" t="s">
        <v>450</v>
      </c>
      <c r="M81" s="23">
        <f t="shared" si="3"/>
        <v>2274994362.9952269</v>
      </c>
      <c r="N81" s="48" t="s">
        <v>450</v>
      </c>
      <c r="O81" s="49" t="s">
        <v>450</v>
      </c>
      <c r="P81" s="49" t="s">
        <v>450</v>
      </c>
      <c r="Q81" s="49" t="s">
        <v>450</v>
      </c>
      <c r="R81" s="49" t="s">
        <v>450</v>
      </c>
      <c r="S81" s="49" t="s">
        <v>450</v>
      </c>
      <c r="T81" s="49" t="s">
        <v>450</v>
      </c>
      <c r="U81" s="49" t="s">
        <v>450</v>
      </c>
      <c r="V81" s="49" t="s">
        <v>450</v>
      </c>
      <c r="W81" s="50" t="s">
        <v>450</v>
      </c>
      <c r="X81" s="44" t="str">
        <f t="shared" si="4"/>
        <v/>
      </c>
    </row>
    <row r="82" spans="1:24" ht="20.100000000000001" customHeight="1" x14ac:dyDescent="0.25">
      <c r="A82" s="36" t="s">
        <v>165</v>
      </c>
      <c r="B82" s="11" t="s">
        <v>240</v>
      </c>
      <c r="C82" s="20">
        <v>698518518.51851845</v>
      </c>
      <c r="D82" s="21">
        <v>758518518.51851845</v>
      </c>
      <c r="E82" s="21">
        <v>825925925.92592585</v>
      </c>
      <c r="F82" s="21">
        <v>771278111.11111093</v>
      </c>
      <c r="G82" s="21">
        <v>771015888.88888896</v>
      </c>
      <c r="H82" s="21">
        <v>778648666.66666663</v>
      </c>
      <c r="I82" s="21">
        <v>799882148.14814806</v>
      </c>
      <c r="J82" s="21">
        <v>842571333.33333325</v>
      </c>
      <c r="K82" s="21">
        <v>911803777.77777767</v>
      </c>
      <c r="L82" s="22">
        <v>978148148.14814806</v>
      </c>
      <c r="M82" s="23">
        <f t="shared" si="3"/>
        <v>813631103.70370352</v>
      </c>
      <c r="N82" s="48" t="s">
        <v>450</v>
      </c>
      <c r="O82" s="49" t="s">
        <v>450</v>
      </c>
      <c r="P82" s="49" t="s">
        <v>450</v>
      </c>
      <c r="Q82" s="49" t="s">
        <v>450</v>
      </c>
      <c r="R82" s="49" t="s">
        <v>450</v>
      </c>
      <c r="S82" s="49" t="s">
        <v>450</v>
      </c>
      <c r="T82" s="49" t="s">
        <v>450</v>
      </c>
      <c r="U82" s="49" t="s">
        <v>450</v>
      </c>
      <c r="V82" s="49" t="s">
        <v>450</v>
      </c>
      <c r="W82" s="50" t="s">
        <v>450</v>
      </c>
      <c r="X82" s="44" t="str">
        <f t="shared" si="4"/>
        <v/>
      </c>
    </row>
    <row r="83" spans="1:24" ht="20.100000000000001" customHeight="1" x14ac:dyDescent="0.25">
      <c r="A83" s="36" t="s">
        <v>82</v>
      </c>
      <c r="B83" s="11" t="s">
        <v>239</v>
      </c>
      <c r="C83" s="20">
        <v>30231249362.205692</v>
      </c>
      <c r="D83" s="21">
        <v>34113107084.943638</v>
      </c>
      <c r="E83" s="21">
        <v>39136436553.26799</v>
      </c>
      <c r="F83" s="21">
        <v>37733609938.892502</v>
      </c>
      <c r="G83" s="21">
        <v>41338008617.111862</v>
      </c>
      <c r="H83" s="21">
        <v>47654783850.638756</v>
      </c>
      <c r="I83" s="21">
        <v>50388460920.182037</v>
      </c>
      <c r="J83" s="21">
        <v>53851143340.800705</v>
      </c>
      <c r="K83" s="21">
        <v>58722323918.160423</v>
      </c>
      <c r="L83" s="22">
        <v>63794348774.625084</v>
      </c>
      <c r="M83" s="23">
        <f t="shared" si="3"/>
        <v>45696347236.08287</v>
      </c>
      <c r="N83" s="48" t="s">
        <v>450</v>
      </c>
      <c r="O83" s="49" t="s">
        <v>450</v>
      </c>
      <c r="P83" s="49" t="s">
        <v>450</v>
      </c>
      <c r="Q83" s="49" t="s">
        <v>450</v>
      </c>
      <c r="R83" s="49" t="s">
        <v>450</v>
      </c>
      <c r="S83" s="49" t="s">
        <v>450</v>
      </c>
      <c r="T83" s="49" t="s">
        <v>450</v>
      </c>
      <c r="U83" s="49" t="s">
        <v>450</v>
      </c>
      <c r="V83" s="49">
        <v>120000000</v>
      </c>
      <c r="W83" s="50" t="s">
        <v>450</v>
      </c>
      <c r="X83" s="44">
        <f t="shared" si="4"/>
        <v>120000000</v>
      </c>
    </row>
    <row r="84" spans="1:24" ht="20.100000000000001" customHeight="1" x14ac:dyDescent="0.25">
      <c r="A84" s="36" t="s">
        <v>214</v>
      </c>
      <c r="B84" s="11" t="s">
        <v>46</v>
      </c>
      <c r="C84" s="20">
        <v>2931625104.5010924</v>
      </c>
      <c r="D84" s="21">
        <v>4134173275.1243997</v>
      </c>
      <c r="E84" s="21">
        <v>4515824647.4393873</v>
      </c>
      <c r="F84" s="21">
        <v>4609923756.1848545</v>
      </c>
      <c r="G84" s="21">
        <v>4735956493.0647907</v>
      </c>
      <c r="H84" s="21">
        <v>5067360009.3919649</v>
      </c>
      <c r="I84" s="21">
        <v>5667229758.9878025</v>
      </c>
      <c r="J84" s="21">
        <v>6231725484.5594339</v>
      </c>
      <c r="K84" s="21">
        <v>6624068015.5003929</v>
      </c>
      <c r="L84" s="22">
        <v>6699203543.2904739</v>
      </c>
      <c r="M84" s="23">
        <f t="shared" si="3"/>
        <v>5121709008.8044596</v>
      </c>
      <c r="N84" s="48" t="s">
        <v>450</v>
      </c>
      <c r="O84" s="49" t="s">
        <v>450</v>
      </c>
      <c r="P84" s="49" t="s">
        <v>450</v>
      </c>
      <c r="Q84" s="49">
        <v>159000000</v>
      </c>
      <c r="R84" s="49" t="s">
        <v>450</v>
      </c>
      <c r="S84" s="49" t="s">
        <v>450</v>
      </c>
      <c r="T84" s="49" t="s">
        <v>450</v>
      </c>
      <c r="U84" s="49" t="s">
        <v>450</v>
      </c>
      <c r="V84" s="49" t="s">
        <v>450</v>
      </c>
      <c r="W84" s="50" t="s">
        <v>450</v>
      </c>
      <c r="X84" s="44">
        <f t="shared" si="4"/>
        <v>159000000</v>
      </c>
    </row>
    <row r="85" spans="1:24" ht="20.100000000000001" customHeight="1" x14ac:dyDescent="0.25">
      <c r="A85" s="36" t="s">
        <v>75</v>
      </c>
      <c r="B85" s="11" t="s">
        <v>69</v>
      </c>
      <c r="C85" s="20">
        <v>591829897.54924548</v>
      </c>
      <c r="D85" s="21">
        <v>695606313.87466419</v>
      </c>
      <c r="E85" s="21">
        <v>864107768.26658654</v>
      </c>
      <c r="F85" s="21">
        <v>825796952.68291736</v>
      </c>
      <c r="G85" s="21">
        <v>847491366.89087367</v>
      </c>
      <c r="H85" s="21">
        <v>1105497903.7984176</v>
      </c>
      <c r="I85" s="21">
        <v>995582730.59075606</v>
      </c>
      <c r="J85" s="21">
        <v>1026663832.8880252</v>
      </c>
      <c r="K85" s="21">
        <v>1109009637.6525793</v>
      </c>
      <c r="L85" s="22">
        <v>1056851007.5670027</v>
      </c>
      <c r="M85" s="23">
        <f t="shared" si="3"/>
        <v>911843741.17610705</v>
      </c>
      <c r="N85" s="48" t="s">
        <v>450</v>
      </c>
      <c r="O85" s="49" t="s">
        <v>450</v>
      </c>
      <c r="P85" s="49" t="s">
        <v>450</v>
      </c>
      <c r="Q85" s="49" t="s">
        <v>450</v>
      </c>
      <c r="R85" s="49" t="s">
        <v>450</v>
      </c>
      <c r="S85" s="49" t="s">
        <v>450</v>
      </c>
      <c r="T85" s="49" t="s">
        <v>450</v>
      </c>
      <c r="U85" s="49" t="s">
        <v>450</v>
      </c>
      <c r="V85" s="49" t="s">
        <v>450</v>
      </c>
      <c r="W85" s="50" t="s">
        <v>450</v>
      </c>
      <c r="X85" s="44" t="str">
        <f t="shared" si="4"/>
        <v/>
      </c>
    </row>
    <row r="86" spans="1:24" ht="20.100000000000001" customHeight="1" x14ac:dyDescent="0.25">
      <c r="A86" s="36" t="s">
        <v>133</v>
      </c>
      <c r="B86" s="11" t="s">
        <v>272</v>
      </c>
      <c r="C86" s="20">
        <v>1458446872.269758</v>
      </c>
      <c r="D86" s="21">
        <v>1740334781.837312</v>
      </c>
      <c r="E86" s="21">
        <v>1922598121.2306628</v>
      </c>
      <c r="F86" s="21">
        <v>2025565089.4827168</v>
      </c>
      <c r="G86" s="21">
        <v>2259288396.2446685</v>
      </c>
      <c r="H86" s="21">
        <v>2576602497.3347874</v>
      </c>
      <c r="I86" s="21">
        <v>2851154075.9538512</v>
      </c>
      <c r="J86" s="21">
        <v>2990006533.7774873</v>
      </c>
      <c r="K86" s="21">
        <v>3077086275.9458504</v>
      </c>
      <c r="L86" s="22">
        <v>3166029055.6900725</v>
      </c>
      <c r="M86" s="23">
        <f t="shared" si="3"/>
        <v>2406711169.9767165</v>
      </c>
      <c r="N86" s="48" t="s">
        <v>450</v>
      </c>
      <c r="O86" s="49" t="s">
        <v>450</v>
      </c>
      <c r="P86" s="49" t="s">
        <v>450</v>
      </c>
      <c r="Q86" s="49" t="s">
        <v>450</v>
      </c>
      <c r="R86" s="49" t="s">
        <v>450</v>
      </c>
      <c r="S86" s="49" t="s">
        <v>450</v>
      </c>
      <c r="T86" s="49" t="s">
        <v>450</v>
      </c>
      <c r="U86" s="49" t="s">
        <v>450</v>
      </c>
      <c r="V86" s="49" t="s">
        <v>450</v>
      </c>
      <c r="W86" s="50" t="s">
        <v>450</v>
      </c>
      <c r="X86" s="44" t="str">
        <f t="shared" si="4"/>
        <v/>
      </c>
    </row>
    <row r="87" spans="1:24" ht="20.100000000000001" customHeight="1" x14ac:dyDescent="0.25">
      <c r="A87" s="36" t="s">
        <v>198</v>
      </c>
      <c r="B87" s="11" t="s">
        <v>20</v>
      </c>
      <c r="C87" s="20">
        <v>4757289751.6442051</v>
      </c>
      <c r="D87" s="21">
        <v>5885325589.9764175</v>
      </c>
      <c r="E87" s="21">
        <v>6548530572.3529139</v>
      </c>
      <c r="F87" s="21">
        <v>6584649419.2834768</v>
      </c>
      <c r="G87" s="21">
        <v>6622541528.5688763</v>
      </c>
      <c r="H87" s="21">
        <v>7516834160.2527666</v>
      </c>
      <c r="I87" s="21">
        <v>7890216507.689127</v>
      </c>
      <c r="J87" s="21">
        <v>8452718010.077611</v>
      </c>
      <c r="K87" s="21">
        <v>8776370457.0206928</v>
      </c>
      <c r="L87" s="22">
        <v>8877465911.267355</v>
      </c>
      <c r="M87" s="23">
        <f t="shared" si="3"/>
        <v>7191194190.813344</v>
      </c>
      <c r="N87" s="48" t="s">
        <v>450</v>
      </c>
      <c r="O87" s="49" t="s">
        <v>450</v>
      </c>
      <c r="P87" s="49" t="s">
        <v>450</v>
      </c>
      <c r="Q87" s="49" t="s">
        <v>450</v>
      </c>
      <c r="R87" s="49" t="s">
        <v>450</v>
      </c>
      <c r="S87" s="49" t="s">
        <v>450</v>
      </c>
      <c r="T87" s="49" t="s">
        <v>450</v>
      </c>
      <c r="U87" s="49" t="s">
        <v>450</v>
      </c>
      <c r="V87" s="49">
        <v>57000000</v>
      </c>
      <c r="W87" s="50" t="s">
        <v>450</v>
      </c>
      <c r="X87" s="44">
        <f t="shared" si="4"/>
        <v>57000000</v>
      </c>
    </row>
    <row r="88" spans="1:24" ht="20.100000000000001" customHeight="1" x14ac:dyDescent="0.25">
      <c r="A88" s="36" t="s">
        <v>262</v>
      </c>
      <c r="B88" s="11" t="s">
        <v>3</v>
      </c>
      <c r="C88" s="20">
        <v>10841742347.796839</v>
      </c>
      <c r="D88" s="21">
        <v>12275501784.297134</v>
      </c>
      <c r="E88" s="21">
        <v>13789715132.50201</v>
      </c>
      <c r="F88" s="21">
        <v>14587496229.18111</v>
      </c>
      <c r="G88" s="21">
        <v>15839344591.984165</v>
      </c>
      <c r="H88" s="21">
        <v>17710315005.999863</v>
      </c>
      <c r="I88" s="21">
        <v>18528601901.323956</v>
      </c>
      <c r="J88" s="21">
        <v>18496438641.476814</v>
      </c>
      <c r="K88" s="21">
        <v>19380958759.049671</v>
      </c>
      <c r="L88" s="22">
        <v>20152043003.442547</v>
      </c>
      <c r="M88" s="23">
        <f t="shared" si="3"/>
        <v>16160215739.70541</v>
      </c>
      <c r="N88" s="48" t="s">
        <v>450</v>
      </c>
      <c r="O88" s="49" t="s">
        <v>450</v>
      </c>
      <c r="P88" s="49" t="s">
        <v>450</v>
      </c>
      <c r="Q88" s="49" t="s">
        <v>450</v>
      </c>
      <c r="R88" s="49" t="s">
        <v>450</v>
      </c>
      <c r="S88" s="49" t="s">
        <v>450</v>
      </c>
      <c r="T88" s="49" t="s">
        <v>450</v>
      </c>
      <c r="U88" s="49">
        <v>1150000000</v>
      </c>
      <c r="V88" s="49">
        <v>22500000</v>
      </c>
      <c r="W88" s="50">
        <v>87900000</v>
      </c>
      <c r="X88" s="44">
        <f t="shared" si="4"/>
        <v>420133333.33333331</v>
      </c>
    </row>
    <row r="89" spans="1:24" ht="20.100000000000001" customHeight="1" x14ac:dyDescent="0.25">
      <c r="A89" s="36" t="s">
        <v>305</v>
      </c>
      <c r="B89" s="11" t="s">
        <v>192</v>
      </c>
      <c r="C89" s="20">
        <v>193536265094.36389</v>
      </c>
      <c r="D89" s="21">
        <v>211597405593.86777</v>
      </c>
      <c r="E89" s="21">
        <v>219279678430.16385</v>
      </c>
      <c r="F89" s="21">
        <v>214046415026.18747</v>
      </c>
      <c r="G89" s="21">
        <v>228637697575.03992</v>
      </c>
      <c r="H89" s="21">
        <v>248513617677.28674</v>
      </c>
      <c r="I89" s="21">
        <v>262629441493.47635</v>
      </c>
      <c r="J89" s="21">
        <v>275742650850.9541</v>
      </c>
      <c r="K89" s="21">
        <v>291229801008.49872</v>
      </c>
      <c r="L89" s="22">
        <v>309928790732.47504</v>
      </c>
      <c r="M89" s="23">
        <f t="shared" si="3"/>
        <v>245514176348.23138</v>
      </c>
      <c r="N89" s="48" t="s">
        <v>450</v>
      </c>
      <c r="O89" s="49" t="s">
        <v>450</v>
      </c>
      <c r="P89" s="49" t="s">
        <v>450</v>
      </c>
      <c r="Q89" s="49" t="s">
        <v>450</v>
      </c>
      <c r="R89" s="49" t="s">
        <v>450</v>
      </c>
      <c r="S89" s="49" t="s">
        <v>450</v>
      </c>
      <c r="T89" s="49" t="s">
        <v>450</v>
      </c>
      <c r="U89" s="49" t="s">
        <v>450</v>
      </c>
      <c r="V89" s="49" t="s">
        <v>450</v>
      </c>
      <c r="W89" s="50" t="s">
        <v>450</v>
      </c>
      <c r="X89" s="44" t="str">
        <f t="shared" si="4"/>
        <v/>
      </c>
    </row>
    <row r="90" spans="1:24" ht="20.100000000000001" customHeight="1" x14ac:dyDescent="0.25">
      <c r="A90" s="36" t="s">
        <v>399</v>
      </c>
      <c r="B90" s="11" t="s">
        <v>200</v>
      </c>
      <c r="C90" s="20">
        <v>114733732591.85321</v>
      </c>
      <c r="D90" s="21">
        <v>139079807957.26959</v>
      </c>
      <c r="E90" s="21">
        <v>157094861350.05255</v>
      </c>
      <c r="F90" s="21">
        <v>129774040645.10677</v>
      </c>
      <c r="G90" s="21">
        <v>130093753005.67471</v>
      </c>
      <c r="H90" s="21">
        <v>139930994006.61511</v>
      </c>
      <c r="I90" s="21">
        <v>127176184359.09282</v>
      </c>
      <c r="J90" s="21">
        <v>134401774737.92441</v>
      </c>
      <c r="K90" s="21">
        <v>138346650088.97186</v>
      </c>
      <c r="L90" s="22">
        <v>120687138088.12079</v>
      </c>
      <c r="M90" s="23">
        <f t="shared" si="3"/>
        <v>133131893683.06819</v>
      </c>
      <c r="N90" s="48" t="s">
        <v>450</v>
      </c>
      <c r="O90" s="49" t="s">
        <v>450</v>
      </c>
      <c r="P90" s="49" t="s">
        <v>450</v>
      </c>
      <c r="Q90" s="49" t="s">
        <v>450</v>
      </c>
      <c r="R90" s="49" t="s">
        <v>450</v>
      </c>
      <c r="S90" s="49" t="s">
        <v>450</v>
      </c>
      <c r="T90" s="49" t="s">
        <v>450</v>
      </c>
      <c r="U90" s="49" t="s">
        <v>450</v>
      </c>
      <c r="V90" s="49" t="s">
        <v>450</v>
      </c>
      <c r="W90" s="50" t="s">
        <v>450</v>
      </c>
      <c r="X90" s="44" t="str">
        <f t="shared" si="4"/>
        <v/>
      </c>
    </row>
    <row r="91" spans="1:24" ht="20.100000000000001" customHeight="1" x14ac:dyDescent="0.25">
      <c r="A91" s="36" t="s">
        <v>55</v>
      </c>
      <c r="B91" s="11" t="s">
        <v>373</v>
      </c>
      <c r="C91" s="20">
        <v>17041293815.901964</v>
      </c>
      <c r="D91" s="21">
        <v>21293841230.192802</v>
      </c>
      <c r="E91" s="21">
        <v>17530651669.909115</v>
      </c>
      <c r="F91" s="21">
        <v>12855269883.79015</v>
      </c>
      <c r="G91" s="21">
        <v>13236887873.051607</v>
      </c>
      <c r="H91" s="21">
        <v>14665358676.716629</v>
      </c>
      <c r="I91" s="21">
        <v>14194519025.264088</v>
      </c>
      <c r="J91" s="21">
        <v>15376604281.450382</v>
      </c>
      <c r="K91" s="21">
        <v>17036097481.806551</v>
      </c>
      <c r="L91" s="22">
        <v>16598494830.914186</v>
      </c>
      <c r="M91" s="23">
        <f t="shared" si="3"/>
        <v>15982901876.899746</v>
      </c>
      <c r="N91" s="48" t="s">
        <v>450</v>
      </c>
      <c r="O91" s="49" t="s">
        <v>450</v>
      </c>
      <c r="P91" s="49" t="s">
        <v>450</v>
      </c>
      <c r="Q91" s="49" t="s">
        <v>450</v>
      </c>
      <c r="R91" s="49" t="s">
        <v>450</v>
      </c>
      <c r="S91" s="49" t="s">
        <v>450</v>
      </c>
      <c r="T91" s="49" t="s">
        <v>450</v>
      </c>
      <c r="U91" s="49" t="s">
        <v>450</v>
      </c>
      <c r="V91" s="49" t="s">
        <v>450</v>
      </c>
      <c r="W91" s="50" t="s">
        <v>450</v>
      </c>
      <c r="X91" s="44" t="str">
        <f t="shared" si="4"/>
        <v/>
      </c>
    </row>
    <row r="92" spans="1:24" ht="20.100000000000001" customHeight="1" x14ac:dyDescent="0.25">
      <c r="A92" s="36" t="s">
        <v>409</v>
      </c>
      <c r="B92" s="11" t="s">
        <v>155</v>
      </c>
      <c r="C92" s="20">
        <v>949116769619.21582</v>
      </c>
      <c r="D92" s="21">
        <v>1238699170079.01</v>
      </c>
      <c r="E92" s="21">
        <v>1224097069459.6638</v>
      </c>
      <c r="F92" s="21">
        <v>1365371474048.1877</v>
      </c>
      <c r="G92" s="21">
        <v>1708458876829.916</v>
      </c>
      <c r="H92" s="21">
        <v>1815865716201.582</v>
      </c>
      <c r="I92" s="21">
        <v>1824960308640.7075</v>
      </c>
      <c r="J92" s="21">
        <v>1863208343557.8057</v>
      </c>
      <c r="K92" s="21">
        <v>2042438591343.9836</v>
      </c>
      <c r="L92" s="22">
        <v>2073542978208.7725</v>
      </c>
      <c r="M92" s="23">
        <f t="shared" si="3"/>
        <v>1610575929798.8848</v>
      </c>
      <c r="N92" s="48">
        <v>10000000000</v>
      </c>
      <c r="O92" s="49">
        <v>3920000000</v>
      </c>
      <c r="P92" s="49">
        <v>5250000000</v>
      </c>
      <c r="Q92" s="49">
        <v>4870000000</v>
      </c>
      <c r="R92" s="49">
        <v>15500000000</v>
      </c>
      <c r="S92" s="49">
        <v>17700000000</v>
      </c>
      <c r="T92" s="49">
        <v>22500000000</v>
      </c>
      <c r="U92" s="49">
        <v>4590000000</v>
      </c>
      <c r="V92" s="49">
        <v>2830000000</v>
      </c>
      <c r="W92" s="50">
        <v>1210000000</v>
      </c>
      <c r="X92" s="44">
        <f t="shared" si="4"/>
        <v>8837000000</v>
      </c>
    </row>
    <row r="93" spans="1:24" ht="20.100000000000001" customHeight="1" x14ac:dyDescent="0.25">
      <c r="A93" s="36" t="s">
        <v>231</v>
      </c>
      <c r="B93" s="11" t="s">
        <v>337</v>
      </c>
      <c r="C93" s="20">
        <v>364570515631.49194</v>
      </c>
      <c r="D93" s="21">
        <v>432216737774.8606</v>
      </c>
      <c r="E93" s="21">
        <v>510228634992.25824</v>
      </c>
      <c r="F93" s="21">
        <v>539580085612.40143</v>
      </c>
      <c r="G93" s="21">
        <v>755094157594.52661</v>
      </c>
      <c r="H93" s="21">
        <v>892969104529.57434</v>
      </c>
      <c r="I93" s="21">
        <v>917869913364.91638</v>
      </c>
      <c r="J93" s="21">
        <v>912524136718.01917</v>
      </c>
      <c r="K93" s="21">
        <v>890487074595.96619</v>
      </c>
      <c r="L93" s="22">
        <v>861933968740.33203</v>
      </c>
      <c r="M93" s="23">
        <f t="shared" si="3"/>
        <v>707747432955.43469</v>
      </c>
      <c r="N93" s="48">
        <v>372000000</v>
      </c>
      <c r="O93" s="49">
        <v>1140000000</v>
      </c>
      <c r="P93" s="49" t="s">
        <v>450</v>
      </c>
      <c r="Q93" s="49">
        <v>220000000</v>
      </c>
      <c r="R93" s="49" t="s">
        <v>450</v>
      </c>
      <c r="S93" s="49" t="s">
        <v>450</v>
      </c>
      <c r="T93" s="49">
        <v>1990000000</v>
      </c>
      <c r="U93" s="49" t="s">
        <v>450</v>
      </c>
      <c r="V93" s="49" t="s">
        <v>450</v>
      </c>
      <c r="W93" s="50" t="s">
        <v>450</v>
      </c>
      <c r="X93" s="44">
        <f t="shared" si="4"/>
        <v>930500000</v>
      </c>
    </row>
    <row r="94" spans="1:24" ht="20.100000000000001" customHeight="1" x14ac:dyDescent="0.25">
      <c r="A94" s="36" t="s">
        <v>209</v>
      </c>
      <c r="B94" s="11" t="s">
        <v>59</v>
      </c>
      <c r="C94" s="20">
        <v>258645743978.38635</v>
      </c>
      <c r="D94" s="21">
        <v>337474485087.27112</v>
      </c>
      <c r="E94" s="21">
        <v>397189565318.89502</v>
      </c>
      <c r="F94" s="21">
        <v>398978104575.33112</v>
      </c>
      <c r="G94" s="21">
        <v>467790215915.47601</v>
      </c>
      <c r="H94" s="21">
        <v>592037800186.86536</v>
      </c>
      <c r="I94" s="21">
        <v>587209369682.67017</v>
      </c>
      <c r="J94" s="21">
        <v>511620875086.77966</v>
      </c>
      <c r="K94" s="21">
        <v>425326068422.88123</v>
      </c>
      <c r="L94" s="22" t="s">
        <v>450</v>
      </c>
      <c r="M94" s="23">
        <f t="shared" si="3"/>
        <v>441808025361.61743</v>
      </c>
      <c r="N94" s="48" t="s">
        <v>450</v>
      </c>
      <c r="O94" s="49" t="s">
        <v>450</v>
      </c>
      <c r="P94" s="49" t="s">
        <v>450</v>
      </c>
      <c r="Q94" s="49" t="s">
        <v>450</v>
      </c>
      <c r="R94" s="49" t="s">
        <v>450</v>
      </c>
      <c r="S94" s="49" t="s">
        <v>450</v>
      </c>
      <c r="T94" s="49" t="s">
        <v>450</v>
      </c>
      <c r="U94" s="49" t="s">
        <v>450</v>
      </c>
      <c r="V94" s="49" t="s">
        <v>450</v>
      </c>
      <c r="W94" s="50" t="s">
        <v>450</v>
      </c>
      <c r="X94" s="44" t="str">
        <f t="shared" si="4"/>
        <v/>
      </c>
    </row>
    <row r="95" spans="1:24" ht="20.100000000000001" customHeight="1" x14ac:dyDescent="0.25">
      <c r="A95" s="36" t="s">
        <v>129</v>
      </c>
      <c r="B95" s="11" t="s">
        <v>359</v>
      </c>
      <c r="C95" s="20">
        <v>65140293687.539459</v>
      </c>
      <c r="D95" s="21">
        <v>88840050497.095734</v>
      </c>
      <c r="E95" s="21">
        <v>131613661510.47458</v>
      </c>
      <c r="F95" s="21">
        <v>111660855042.73506</v>
      </c>
      <c r="G95" s="21">
        <v>138516722649.57266</v>
      </c>
      <c r="H95" s="21">
        <v>185749664444.44446</v>
      </c>
      <c r="I95" s="21">
        <v>218000986222.63867</v>
      </c>
      <c r="J95" s="21">
        <v>232497236277.87308</v>
      </c>
      <c r="K95" s="21">
        <v>223508094682.67581</v>
      </c>
      <c r="L95" s="22">
        <v>168606686710.64212</v>
      </c>
      <c r="M95" s="23">
        <f t="shared" si="3"/>
        <v>156413425172.56915</v>
      </c>
      <c r="N95" s="48" t="s">
        <v>450</v>
      </c>
      <c r="O95" s="49" t="s">
        <v>450</v>
      </c>
      <c r="P95" s="49" t="s">
        <v>450</v>
      </c>
      <c r="Q95" s="49" t="s">
        <v>450</v>
      </c>
      <c r="R95" s="49">
        <v>500000000</v>
      </c>
      <c r="S95" s="49" t="s">
        <v>450</v>
      </c>
      <c r="T95" s="49" t="s">
        <v>450</v>
      </c>
      <c r="U95" s="49" t="s">
        <v>450</v>
      </c>
      <c r="V95" s="49" t="s">
        <v>450</v>
      </c>
      <c r="W95" s="50" t="s">
        <v>450</v>
      </c>
      <c r="X95" s="44">
        <f t="shared" si="4"/>
        <v>500000000</v>
      </c>
    </row>
    <row r="96" spans="1:24" ht="20.100000000000001" customHeight="1" x14ac:dyDescent="0.25">
      <c r="A96" s="36" t="s">
        <v>143</v>
      </c>
      <c r="B96" s="11" t="s">
        <v>295</v>
      </c>
      <c r="C96" s="20">
        <v>231995095847.44699</v>
      </c>
      <c r="D96" s="21">
        <v>269714892827.81274</v>
      </c>
      <c r="E96" s="21">
        <v>274713996338.06943</v>
      </c>
      <c r="F96" s="21">
        <v>235387174076.13226</v>
      </c>
      <c r="G96" s="21">
        <v>220076114437.08609</v>
      </c>
      <c r="H96" s="21">
        <v>241784795802.05725</v>
      </c>
      <c r="I96" s="21">
        <v>224652132155.01166</v>
      </c>
      <c r="J96" s="21">
        <v>238259956626.79105</v>
      </c>
      <c r="K96" s="21">
        <v>250813607686.10849</v>
      </c>
      <c r="L96" s="22">
        <v>238020405899.96674</v>
      </c>
      <c r="M96" s="23">
        <f t="shared" si="3"/>
        <v>242541817169.64828</v>
      </c>
      <c r="N96" s="48" t="s">
        <v>450</v>
      </c>
      <c r="O96" s="49" t="s">
        <v>450</v>
      </c>
      <c r="P96" s="49" t="s">
        <v>450</v>
      </c>
      <c r="Q96" s="49" t="s">
        <v>450</v>
      </c>
      <c r="R96" s="49" t="s">
        <v>450</v>
      </c>
      <c r="S96" s="49" t="s">
        <v>450</v>
      </c>
      <c r="T96" s="49" t="s">
        <v>450</v>
      </c>
      <c r="U96" s="49" t="s">
        <v>450</v>
      </c>
      <c r="V96" s="49" t="s">
        <v>450</v>
      </c>
      <c r="W96" s="50" t="s">
        <v>450</v>
      </c>
      <c r="X96" s="44" t="str">
        <f t="shared" si="4"/>
        <v/>
      </c>
    </row>
    <row r="97" spans="1:24" ht="20.100000000000001" customHeight="1" x14ac:dyDescent="0.25">
      <c r="A97" s="36" t="s">
        <v>276</v>
      </c>
      <c r="B97" s="11" t="s">
        <v>419</v>
      </c>
      <c r="C97" s="20">
        <v>3344402193.2460756</v>
      </c>
      <c r="D97" s="21">
        <v>5686310748.5751791</v>
      </c>
      <c r="E97" s="21">
        <v>5827830311.1636066</v>
      </c>
      <c r="F97" s="21">
        <v>5047757847.8531065</v>
      </c>
      <c r="G97" s="21">
        <v>5420291954.7188911</v>
      </c>
      <c r="H97" s="21">
        <v>6066057183.2447329</v>
      </c>
      <c r="I97" s="21">
        <v>6432879504.4909353</v>
      </c>
      <c r="J97" s="21">
        <v>6754330154.7600431</v>
      </c>
      <c r="K97" s="21" t="s">
        <v>450</v>
      </c>
      <c r="L97" s="22" t="s">
        <v>450</v>
      </c>
      <c r="M97" s="23">
        <f t="shared" si="3"/>
        <v>5572482487.2565708</v>
      </c>
      <c r="N97" s="48" t="s">
        <v>450</v>
      </c>
      <c r="O97" s="49" t="s">
        <v>450</v>
      </c>
      <c r="P97" s="49" t="s">
        <v>450</v>
      </c>
      <c r="Q97" s="49" t="s">
        <v>450</v>
      </c>
      <c r="R97" s="49" t="s">
        <v>450</v>
      </c>
      <c r="S97" s="49" t="s">
        <v>450</v>
      </c>
      <c r="T97" s="49" t="s">
        <v>450</v>
      </c>
      <c r="U97" s="49" t="s">
        <v>450</v>
      </c>
      <c r="V97" s="49" t="s">
        <v>450</v>
      </c>
      <c r="W97" s="50" t="s">
        <v>450</v>
      </c>
      <c r="X97" s="44" t="str">
        <f t="shared" si="4"/>
        <v/>
      </c>
    </row>
    <row r="98" spans="1:24" ht="20.100000000000001" customHeight="1" x14ac:dyDescent="0.25">
      <c r="A98" s="36" t="s">
        <v>153</v>
      </c>
      <c r="B98" s="11" t="s">
        <v>350</v>
      </c>
      <c r="C98" s="20">
        <v>154511423313.43417</v>
      </c>
      <c r="D98" s="21">
        <v>179564275455.80679</v>
      </c>
      <c r="E98" s="21">
        <v>216760312151.61649</v>
      </c>
      <c r="F98" s="21">
        <v>208068814688.60461</v>
      </c>
      <c r="G98" s="21">
        <v>234321743781.75983</v>
      </c>
      <c r="H98" s="21">
        <v>261764344205.02499</v>
      </c>
      <c r="I98" s="21">
        <v>259613579190.3317</v>
      </c>
      <c r="J98" s="21">
        <v>292408330563.86395</v>
      </c>
      <c r="K98" s="21">
        <v>305674837195.00262</v>
      </c>
      <c r="L98" s="22">
        <v>296075434804.98096</v>
      </c>
      <c r="M98" s="23">
        <f t="shared" si="3"/>
        <v>240876309535.04263</v>
      </c>
      <c r="N98" s="48" t="s">
        <v>450</v>
      </c>
      <c r="O98" s="49" t="s">
        <v>450</v>
      </c>
      <c r="P98" s="49" t="s">
        <v>450</v>
      </c>
      <c r="Q98" s="49" t="s">
        <v>450</v>
      </c>
      <c r="R98" s="49" t="s">
        <v>450</v>
      </c>
      <c r="S98" s="49" t="s">
        <v>450</v>
      </c>
      <c r="T98" s="49" t="s">
        <v>450</v>
      </c>
      <c r="U98" s="49" t="s">
        <v>450</v>
      </c>
      <c r="V98" s="49" t="s">
        <v>450</v>
      </c>
      <c r="W98" s="50" t="s">
        <v>450</v>
      </c>
      <c r="X98" s="44" t="str">
        <f t="shared" si="4"/>
        <v/>
      </c>
    </row>
    <row r="99" spans="1:24" ht="20.100000000000001" customHeight="1" x14ac:dyDescent="0.25">
      <c r="A99" s="36" t="s">
        <v>364</v>
      </c>
      <c r="B99" s="11" t="s">
        <v>264</v>
      </c>
      <c r="C99" s="20">
        <v>1942633841801.5305</v>
      </c>
      <c r="D99" s="21">
        <v>2203053327128.3877</v>
      </c>
      <c r="E99" s="21">
        <v>2390729210487.769</v>
      </c>
      <c r="F99" s="21">
        <v>2185160158794.1094</v>
      </c>
      <c r="G99" s="21">
        <v>2125184794172.1853</v>
      </c>
      <c r="H99" s="21">
        <v>2276150874756.7417</v>
      </c>
      <c r="I99" s="21">
        <v>2072823111961.1003</v>
      </c>
      <c r="J99" s="21">
        <v>2130330362918.3735</v>
      </c>
      <c r="K99" s="21">
        <v>2138540909211.1199</v>
      </c>
      <c r="L99" s="22">
        <v>1814762858045.9133</v>
      </c>
      <c r="M99" s="23">
        <f t="shared" si="3"/>
        <v>2127936944927.7231</v>
      </c>
      <c r="N99" s="48" t="s">
        <v>450</v>
      </c>
      <c r="O99" s="49" t="s">
        <v>450</v>
      </c>
      <c r="P99" s="49" t="s">
        <v>450</v>
      </c>
      <c r="Q99" s="49" t="s">
        <v>450</v>
      </c>
      <c r="R99" s="49" t="s">
        <v>450</v>
      </c>
      <c r="S99" s="49" t="s">
        <v>450</v>
      </c>
      <c r="T99" s="49" t="s">
        <v>450</v>
      </c>
      <c r="U99" s="49" t="s">
        <v>450</v>
      </c>
      <c r="V99" s="49" t="s">
        <v>450</v>
      </c>
      <c r="W99" s="50" t="s">
        <v>450</v>
      </c>
      <c r="X99" s="44" t="str">
        <f t="shared" si="4"/>
        <v/>
      </c>
    </row>
    <row r="100" spans="1:24" ht="20.100000000000001" customHeight="1" x14ac:dyDescent="0.25">
      <c r="A100" s="36" t="s">
        <v>294</v>
      </c>
      <c r="B100" s="11" t="s">
        <v>315</v>
      </c>
      <c r="C100" s="20">
        <v>11905525197.328476</v>
      </c>
      <c r="D100" s="21">
        <v>12824094989.863884</v>
      </c>
      <c r="E100" s="21">
        <v>13678551837.63028</v>
      </c>
      <c r="F100" s="21">
        <v>12037473160.809132</v>
      </c>
      <c r="G100" s="21">
        <v>13190512703.135729</v>
      </c>
      <c r="H100" s="21">
        <v>14396816914.498142</v>
      </c>
      <c r="I100" s="21">
        <v>14746420946.173731</v>
      </c>
      <c r="J100" s="21">
        <v>14262303586.054024</v>
      </c>
      <c r="K100" s="21">
        <v>13927110141.570028</v>
      </c>
      <c r="L100" s="22">
        <v>14005654598.959759</v>
      </c>
      <c r="M100" s="23">
        <f t="shared" si="3"/>
        <v>13497446407.60232</v>
      </c>
      <c r="N100" s="48" t="s">
        <v>450</v>
      </c>
      <c r="O100" s="49" t="s">
        <v>450</v>
      </c>
      <c r="P100" s="49" t="s">
        <v>450</v>
      </c>
      <c r="Q100" s="49" t="s">
        <v>450</v>
      </c>
      <c r="R100" s="49" t="s">
        <v>450</v>
      </c>
      <c r="S100" s="49">
        <v>337000000</v>
      </c>
      <c r="T100" s="49" t="s">
        <v>450</v>
      </c>
      <c r="U100" s="49">
        <v>600000000</v>
      </c>
      <c r="V100" s="49" t="s">
        <v>450</v>
      </c>
      <c r="W100" s="50" t="s">
        <v>450</v>
      </c>
      <c r="X100" s="44">
        <f t="shared" si="4"/>
        <v>468500000</v>
      </c>
    </row>
    <row r="101" spans="1:24" ht="20.100000000000001" customHeight="1" x14ac:dyDescent="0.25">
      <c r="A101" s="36" t="s">
        <v>170</v>
      </c>
      <c r="B101" s="11" t="s">
        <v>19</v>
      </c>
      <c r="C101" s="20">
        <v>4356750212598.0122</v>
      </c>
      <c r="D101" s="21">
        <v>4356347794333.0771</v>
      </c>
      <c r="E101" s="21">
        <v>4849184641953.5703</v>
      </c>
      <c r="F101" s="21">
        <v>5035141567658.8994</v>
      </c>
      <c r="G101" s="21">
        <v>5498717815809.7695</v>
      </c>
      <c r="H101" s="21">
        <v>5908989186412.2197</v>
      </c>
      <c r="I101" s="21">
        <v>5957250118648.7529</v>
      </c>
      <c r="J101" s="21">
        <v>4908862837290.4727</v>
      </c>
      <c r="K101" s="21">
        <v>4596156556721.9004</v>
      </c>
      <c r="L101" s="22">
        <v>4123257609614.7368</v>
      </c>
      <c r="M101" s="23">
        <f t="shared" si="3"/>
        <v>4959065834104.1396</v>
      </c>
      <c r="N101" s="48" t="s">
        <v>450</v>
      </c>
      <c r="O101" s="49" t="s">
        <v>450</v>
      </c>
      <c r="P101" s="49" t="s">
        <v>450</v>
      </c>
      <c r="Q101" s="49" t="s">
        <v>450</v>
      </c>
      <c r="R101" s="49" t="s">
        <v>450</v>
      </c>
      <c r="S101" s="49" t="s">
        <v>450</v>
      </c>
      <c r="T101" s="49" t="s">
        <v>450</v>
      </c>
      <c r="U101" s="49" t="s">
        <v>450</v>
      </c>
      <c r="V101" s="49" t="s">
        <v>450</v>
      </c>
      <c r="W101" s="50" t="s">
        <v>450</v>
      </c>
      <c r="X101" s="44" t="str">
        <f t="shared" si="4"/>
        <v/>
      </c>
    </row>
    <row r="102" spans="1:24" ht="20.100000000000001" customHeight="1" x14ac:dyDescent="0.25">
      <c r="A102" s="36" t="s">
        <v>389</v>
      </c>
      <c r="B102" s="11" t="s">
        <v>302</v>
      </c>
      <c r="C102" s="20">
        <v>15056936953.455572</v>
      </c>
      <c r="D102" s="21">
        <v>17110609732.016926</v>
      </c>
      <c r="E102" s="21">
        <v>21971835282.513737</v>
      </c>
      <c r="F102" s="21">
        <v>23818322957.746483</v>
      </c>
      <c r="G102" s="21">
        <v>26425379436.61972</v>
      </c>
      <c r="H102" s="21">
        <v>28840263380.281693</v>
      </c>
      <c r="I102" s="21">
        <v>30937277605.633804</v>
      </c>
      <c r="J102" s="21">
        <v>33593843661.971832</v>
      </c>
      <c r="K102" s="21">
        <v>35826925774.647896</v>
      </c>
      <c r="L102" s="22">
        <v>37517410299.273949</v>
      </c>
      <c r="M102" s="23">
        <f t="shared" si="3"/>
        <v>27109880508.416161</v>
      </c>
      <c r="N102" s="48">
        <v>705000000</v>
      </c>
      <c r="O102" s="49">
        <v>675000000</v>
      </c>
      <c r="P102" s="49" t="s">
        <v>450</v>
      </c>
      <c r="Q102" s="49" t="s">
        <v>450</v>
      </c>
      <c r="R102" s="49" t="s">
        <v>450</v>
      </c>
      <c r="S102" s="49" t="s">
        <v>450</v>
      </c>
      <c r="T102" s="49" t="s">
        <v>450</v>
      </c>
      <c r="U102" s="49" t="s">
        <v>450</v>
      </c>
      <c r="V102" s="49">
        <v>167000000</v>
      </c>
      <c r="W102" s="50" t="s">
        <v>450</v>
      </c>
      <c r="X102" s="44">
        <f t="shared" si="4"/>
        <v>515666666.66666669</v>
      </c>
    </row>
    <row r="103" spans="1:24" ht="20.100000000000001" customHeight="1" x14ac:dyDescent="0.25">
      <c r="A103" s="36" t="s">
        <v>401</v>
      </c>
      <c r="B103" s="11" t="s">
        <v>1</v>
      </c>
      <c r="C103" s="20">
        <v>81003884545.409851</v>
      </c>
      <c r="D103" s="21">
        <v>104849886825.58414</v>
      </c>
      <c r="E103" s="21">
        <v>133441612246.79797</v>
      </c>
      <c r="F103" s="21">
        <v>115308661142.92726</v>
      </c>
      <c r="G103" s="21">
        <v>148047348240.64334</v>
      </c>
      <c r="H103" s="21">
        <v>200379345222.50595</v>
      </c>
      <c r="I103" s="21">
        <v>215902443457.12128</v>
      </c>
      <c r="J103" s="21">
        <v>243775211464.99161</v>
      </c>
      <c r="K103" s="21">
        <v>227437054841.26776</v>
      </c>
      <c r="L103" s="22">
        <v>184360630555.50418</v>
      </c>
      <c r="M103" s="23">
        <f t="shared" si="3"/>
        <v>165450607854.27533</v>
      </c>
      <c r="N103" s="48" t="s">
        <v>450</v>
      </c>
      <c r="O103" s="49">
        <v>31000000</v>
      </c>
      <c r="P103" s="49" t="s">
        <v>450</v>
      </c>
      <c r="Q103" s="49" t="s">
        <v>450</v>
      </c>
      <c r="R103" s="49" t="s">
        <v>450</v>
      </c>
      <c r="S103" s="49" t="s">
        <v>450</v>
      </c>
      <c r="T103" s="49" t="s">
        <v>450</v>
      </c>
      <c r="U103" s="49" t="s">
        <v>450</v>
      </c>
      <c r="V103" s="49" t="s">
        <v>450</v>
      </c>
      <c r="W103" s="50" t="s">
        <v>450</v>
      </c>
      <c r="X103" s="44">
        <f t="shared" si="4"/>
        <v>31000000</v>
      </c>
    </row>
    <row r="104" spans="1:24" ht="20.100000000000001" customHeight="1" x14ac:dyDescent="0.25">
      <c r="A104" s="36" t="s">
        <v>230</v>
      </c>
      <c r="B104" s="11" t="s">
        <v>100</v>
      </c>
      <c r="C104" s="20">
        <v>25825524820.806427</v>
      </c>
      <c r="D104" s="21">
        <v>31958195182.240604</v>
      </c>
      <c r="E104" s="21">
        <v>35895153327.849686</v>
      </c>
      <c r="F104" s="21">
        <v>37021512048.815796</v>
      </c>
      <c r="G104" s="21">
        <v>39999659233.755547</v>
      </c>
      <c r="H104" s="21">
        <v>41953433591.410057</v>
      </c>
      <c r="I104" s="21">
        <v>50410164013.55265</v>
      </c>
      <c r="J104" s="21">
        <v>55100780396.387024</v>
      </c>
      <c r="K104" s="21">
        <v>61395415492.332993</v>
      </c>
      <c r="L104" s="22">
        <v>63398041540.367004</v>
      </c>
      <c r="M104" s="23">
        <f t="shared" si="3"/>
        <v>44295787964.751778</v>
      </c>
      <c r="N104" s="48" t="s">
        <v>450</v>
      </c>
      <c r="O104" s="49">
        <v>15000000</v>
      </c>
      <c r="P104" s="49" t="s">
        <v>450</v>
      </c>
      <c r="Q104" s="49" t="s">
        <v>450</v>
      </c>
      <c r="R104" s="49" t="s">
        <v>450</v>
      </c>
      <c r="S104" s="49" t="s">
        <v>450</v>
      </c>
      <c r="T104" s="49" t="s">
        <v>450</v>
      </c>
      <c r="U104" s="49" t="s">
        <v>450</v>
      </c>
      <c r="V104" s="49" t="s">
        <v>450</v>
      </c>
      <c r="W104" s="50" t="s">
        <v>450</v>
      </c>
      <c r="X104" s="44">
        <f t="shared" si="4"/>
        <v>15000000</v>
      </c>
    </row>
    <row r="105" spans="1:24" ht="20.100000000000001" customHeight="1" x14ac:dyDescent="0.25">
      <c r="A105" s="36" t="s">
        <v>18</v>
      </c>
      <c r="B105" s="11" t="s">
        <v>41</v>
      </c>
      <c r="C105" s="20">
        <v>104668674.69879517</v>
      </c>
      <c r="D105" s="21">
        <v>123002259.22516944</v>
      </c>
      <c r="E105" s="21">
        <v>135044455.6282503</v>
      </c>
      <c r="F105" s="21">
        <v>127125253.47059742</v>
      </c>
      <c r="G105" s="21">
        <v>150431113.55714548</v>
      </c>
      <c r="H105" s="21">
        <v>172253739.04074261</v>
      </c>
      <c r="I105" s="21">
        <v>174984468.83412716</v>
      </c>
      <c r="J105" s="21">
        <v>168951535.04537556</v>
      </c>
      <c r="K105" s="21">
        <v>166756805.48043987</v>
      </c>
      <c r="L105" s="22">
        <v>145237022.01186988</v>
      </c>
      <c r="M105" s="23">
        <f t="shared" si="3"/>
        <v>146845532.69925129</v>
      </c>
      <c r="N105" s="48" t="s">
        <v>450</v>
      </c>
      <c r="O105" s="49" t="s">
        <v>450</v>
      </c>
      <c r="P105" s="49" t="s">
        <v>450</v>
      </c>
      <c r="Q105" s="49" t="s">
        <v>450</v>
      </c>
      <c r="R105" s="49" t="s">
        <v>450</v>
      </c>
      <c r="S105" s="49" t="s">
        <v>450</v>
      </c>
      <c r="T105" s="49" t="s">
        <v>450</v>
      </c>
      <c r="U105" s="49" t="s">
        <v>450</v>
      </c>
      <c r="V105" s="49" t="s">
        <v>450</v>
      </c>
      <c r="W105" s="50" t="s">
        <v>450</v>
      </c>
      <c r="X105" s="44" t="str">
        <f t="shared" si="4"/>
        <v/>
      </c>
    </row>
    <row r="106" spans="1:24" ht="20.100000000000001" customHeight="1" x14ac:dyDescent="0.25">
      <c r="A106" s="36" t="s">
        <v>124</v>
      </c>
      <c r="B106" s="11" t="s">
        <v>279</v>
      </c>
      <c r="C106" s="20">
        <v>1011797457138.5032</v>
      </c>
      <c r="D106" s="21">
        <v>1122679154632.4143</v>
      </c>
      <c r="E106" s="21">
        <v>1002219052967.5375</v>
      </c>
      <c r="F106" s="21">
        <v>901934953364.71057</v>
      </c>
      <c r="G106" s="21">
        <v>1094499338702.7156</v>
      </c>
      <c r="H106" s="21">
        <v>1202463682633.8474</v>
      </c>
      <c r="I106" s="21">
        <v>1222807195712.4854</v>
      </c>
      <c r="J106" s="21">
        <v>1305604981271.9133</v>
      </c>
      <c r="K106" s="21">
        <v>1411333926201.2412</v>
      </c>
      <c r="L106" s="22">
        <v>1377873107856.3328</v>
      </c>
      <c r="M106" s="23">
        <f t="shared" si="3"/>
        <v>1165321285048.1699</v>
      </c>
      <c r="N106" s="48" t="s">
        <v>450</v>
      </c>
      <c r="O106" s="49" t="s">
        <v>450</v>
      </c>
      <c r="P106" s="49" t="s">
        <v>450</v>
      </c>
      <c r="Q106" s="49" t="s">
        <v>450</v>
      </c>
      <c r="R106" s="49" t="s">
        <v>450</v>
      </c>
      <c r="S106" s="49" t="s">
        <v>450</v>
      </c>
      <c r="T106" s="49" t="s">
        <v>450</v>
      </c>
      <c r="U106" s="49" t="s">
        <v>450</v>
      </c>
      <c r="V106" s="49" t="s">
        <v>450</v>
      </c>
      <c r="W106" s="50" t="s">
        <v>450</v>
      </c>
      <c r="X106" s="44" t="str">
        <f t="shared" si="4"/>
        <v/>
      </c>
    </row>
    <row r="107" spans="1:24" ht="20.100000000000001" customHeight="1" x14ac:dyDescent="0.25">
      <c r="A107" s="36" t="s">
        <v>10</v>
      </c>
      <c r="B107" s="11" t="s">
        <v>212</v>
      </c>
      <c r="C107" s="20">
        <v>4078158323.9242253</v>
      </c>
      <c r="D107" s="21">
        <v>4833561456.3372574</v>
      </c>
      <c r="E107" s="21">
        <v>5687488208.5835648</v>
      </c>
      <c r="F107" s="21">
        <v>5653792720.2000551</v>
      </c>
      <c r="G107" s="21">
        <v>5829933774.8344383</v>
      </c>
      <c r="H107" s="21">
        <v>6692521545.7325544</v>
      </c>
      <c r="I107" s="21">
        <v>6500321212.899909</v>
      </c>
      <c r="J107" s="21">
        <v>7073021773.7652683</v>
      </c>
      <c r="K107" s="21">
        <v>7384901154.3054266</v>
      </c>
      <c r="L107" s="22">
        <v>6385937673.2837973</v>
      </c>
      <c r="M107" s="23">
        <f t="shared" si="3"/>
        <v>6011963784.3866491</v>
      </c>
      <c r="N107" s="48" t="s">
        <v>450</v>
      </c>
      <c r="O107" s="49" t="s">
        <v>450</v>
      </c>
      <c r="P107" s="49" t="s">
        <v>450</v>
      </c>
      <c r="Q107" s="49" t="s">
        <v>450</v>
      </c>
      <c r="R107" s="49" t="s">
        <v>450</v>
      </c>
      <c r="S107" s="49">
        <v>127000000</v>
      </c>
      <c r="T107" s="49" t="s">
        <v>450</v>
      </c>
      <c r="U107" s="49">
        <v>63000000</v>
      </c>
      <c r="V107" s="49" t="s">
        <v>450</v>
      </c>
      <c r="W107" s="50" t="s">
        <v>450</v>
      </c>
      <c r="X107" s="44">
        <f t="shared" si="4"/>
        <v>95000000</v>
      </c>
    </row>
    <row r="108" spans="1:24" ht="20.100000000000001" customHeight="1" x14ac:dyDescent="0.25">
      <c r="A108" s="36" t="s">
        <v>96</v>
      </c>
      <c r="B108" s="11" t="s">
        <v>186</v>
      </c>
      <c r="C108" s="20">
        <v>101550654720.88214</v>
      </c>
      <c r="D108" s="21">
        <v>114641097818.43771</v>
      </c>
      <c r="E108" s="21">
        <v>147395833333.33334</v>
      </c>
      <c r="F108" s="21">
        <v>105899930507.29674</v>
      </c>
      <c r="G108" s="21">
        <v>115419050942.07953</v>
      </c>
      <c r="H108" s="21">
        <v>154027536231.88403</v>
      </c>
      <c r="I108" s="21">
        <v>174070025008.93173</v>
      </c>
      <c r="J108" s="21">
        <v>174161495063.46967</v>
      </c>
      <c r="K108" s="21">
        <v>163612438510.18973</v>
      </c>
      <c r="L108" s="22">
        <v>112811565304.08774</v>
      </c>
      <c r="M108" s="23">
        <f t="shared" si="3"/>
        <v>136358962744.05923</v>
      </c>
      <c r="N108" s="48" t="s">
        <v>450</v>
      </c>
      <c r="O108" s="49" t="s">
        <v>450</v>
      </c>
      <c r="P108" s="49" t="s">
        <v>450</v>
      </c>
      <c r="Q108" s="49" t="s">
        <v>450</v>
      </c>
      <c r="R108" s="49" t="s">
        <v>450</v>
      </c>
      <c r="S108" s="49" t="s">
        <v>450</v>
      </c>
      <c r="T108" s="49" t="s">
        <v>450</v>
      </c>
      <c r="U108" s="49" t="s">
        <v>450</v>
      </c>
      <c r="V108" s="49" t="s">
        <v>450</v>
      </c>
      <c r="W108" s="50" t="s">
        <v>450</v>
      </c>
      <c r="X108" s="44" t="str">
        <f t="shared" si="4"/>
        <v/>
      </c>
    </row>
    <row r="109" spans="1:24" ht="20.100000000000001" customHeight="1" x14ac:dyDescent="0.25">
      <c r="A109" s="36" t="s">
        <v>328</v>
      </c>
      <c r="B109" s="11" t="s">
        <v>228</v>
      </c>
      <c r="C109" s="20">
        <v>2834168889.4201913</v>
      </c>
      <c r="D109" s="21">
        <v>3802566170.8154349</v>
      </c>
      <c r="E109" s="21">
        <v>5139957784.91084</v>
      </c>
      <c r="F109" s="21">
        <v>4690062255.1224699</v>
      </c>
      <c r="G109" s="21">
        <v>4794357795.0713921</v>
      </c>
      <c r="H109" s="21">
        <v>6197766118.5985575</v>
      </c>
      <c r="I109" s="21">
        <v>6605139933.4106312</v>
      </c>
      <c r="J109" s="21">
        <v>7335027591.9162807</v>
      </c>
      <c r="K109" s="21">
        <v>7468096566.7115841</v>
      </c>
      <c r="L109" s="22">
        <v>6571853849.0058479</v>
      </c>
      <c r="M109" s="23">
        <f t="shared" si="3"/>
        <v>5543899695.4983234</v>
      </c>
      <c r="N109" s="48" t="s">
        <v>450</v>
      </c>
      <c r="O109" s="49" t="s">
        <v>450</v>
      </c>
      <c r="P109" s="49" t="s">
        <v>450</v>
      </c>
      <c r="Q109" s="49" t="s">
        <v>450</v>
      </c>
      <c r="R109" s="49" t="s">
        <v>450</v>
      </c>
      <c r="S109" s="49" t="s">
        <v>450</v>
      </c>
      <c r="T109" s="49" t="s">
        <v>450</v>
      </c>
      <c r="U109" s="49" t="s">
        <v>450</v>
      </c>
      <c r="V109" s="49" t="s">
        <v>450</v>
      </c>
      <c r="W109" s="50" t="s">
        <v>450</v>
      </c>
      <c r="X109" s="44" t="str">
        <f t="shared" si="4"/>
        <v/>
      </c>
    </row>
    <row r="110" spans="1:24" ht="20.100000000000001" customHeight="1" x14ac:dyDescent="0.25">
      <c r="A110" s="36" t="s">
        <v>11</v>
      </c>
      <c r="B110" s="11" t="s">
        <v>218</v>
      </c>
      <c r="C110" s="20">
        <v>3452882514.001658</v>
      </c>
      <c r="D110" s="21">
        <v>4222962987.5385919</v>
      </c>
      <c r="E110" s="21">
        <v>5443915120.5079479</v>
      </c>
      <c r="F110" s="21">
        <v>5832915387.0890837</v>
      </c>
      <c r="G110" s="21">
        <v>7181441139.8980589</v>
      </c>
      <c r="H110" s="21">
        <v>8283218733.6076775</v>
      </c>
      <c r="I110" s="21">
        <v>9359185244.2459698</v>
      </c>
      <c r="J110" s="21">
        <v>11192471435.442448</v>
      </c>
      <c r="K110" s="21">
        <v>11715619755.858408</v>
      </c>
      <c r="L110" s="22">
        <v>12327488340.734131</v>
      </c>
      <c r="M110" s="23">
        <f t="shared" si="3"/>
        <v>7901210065.8923979</v>
      </c>
      <c r="N110" s="48" t="s">
        <v>450</v>
      </c>
      <c r="O110" s="49" t="s">
        <v>450</v>
      </c>
      <c r="P110" s="49" t="s">
        <v>450</v>
      </c>
      <c r="Q110" s="49">
        <v>1500000</v>
      </c>
      <c r="R110" s="49" t="s">
        <v>450</v>
      </c>
      <c r="S110" s="49" t="s">
        <v>450</v>
      </c>
      <c r="T110" s="49" t="s">
        <v>450</v>
      </c>
      <c r="U110" s="49" t="s">
        <v>450</v>
      </c>
      <c r="V110" s="49" t="s">
        <v>450</v>
      </c>
      <c r="W110" s="50" t="s">
        <v>450</v>
      </c>
      <c r="X110" s="44">
        <f t="shared" si="4"/>
        <v>1500000</v>
      </c>
    </row>
    <row r="111" spans="1:24" ht="20.100000000000001" customHeight="1" x14ac:dyDescent="0.25">
      <c r="A111" s="36" t="s">
        <v>111</v>
      </c>
      <c r="B111" s="11" t="s">
        <v>102</v>
      </c>
      <c r="C111" s="20">
        <v>21410922999.749184</v>
      </c>
      <c r="D111" s="21">
        <v>30847189167.008617</v>
      </c>
      <c r="E111" s="21">
        <v>35542093261.219116</v>
      </c>
      <c r="F111" s="21">
        <v>26144610786.76675</v>
      </c>
      <c r="G111" s="21">
        <v>23743309485.956543</v>
      </c>
      <c r="H111" s="21">
        <v>28385281828.379139</v>
      </c>
      <c r="I111" s="21">
        <v>28023276371.579082</v>
      </c>
      <c r="J111" s="21">
        <v>30221574614.976097</v>
      </c>
      <c r="K111" s="21">
        <v>31286809075.228863</v>
      </c>
      <c r="L111" s="22">
        <v>27035266718.420761</v>
      </c>
      <c r="M111" s="23">
        <f t="shared" si="3"/>
        <v>28264033430.928413</v>
      </c>
      <c r="N111" s="48" t="s">
        <v>450</v>
      </c>
      <c r="O111" s="49" t="s">
        <v>450</v>
      </c>
      <c r="P111" s="49" t="s">
        <v>450</v>
      </c>
      <c r="Q111" s="49" t="s">
        <v>450</v>
      </c>
      <c r="R111" s="49" t="s">
        <v>450</v>
      </c>
      <c r="S111" s="49" t="s">
        <v>450</v>
      </c>
      <c r="T111" s="49" t="s">
        <v>450</v>
      </c>
      <c r="U111" s="49" t="s">
        <v>450</v>
      </c>
      <c r="V111" s="49" t="s">
        <v>450</v>
      </c>
      <c r="W111" s="50" t="s">
        <v>450</v>
      </c>
      <c r="X111" s="44" t="str">
        <f t="shared" si="4"/>
        <v/>
      </c>
    </row>
    <row r="112" spans="1:24" ht="20.100000000000001" customHeight="1" x14ac:dyDescent="0.25">
      <c r="A112" s="36" t="s">
        <v>23</v>
      </c>
      <c r="B112" s="11" t="s">
        <v>416</v>
      </c>
      <c r="C112" s="20">
        <v>21796351575.456055</v>
      </c>
      <c r="D112" s="21">
        <v>24577114427.860695</v>
      </c>
      <c r="E112" s="21">
        <v>28829850746.268658</v>
      </c>
      <c r="F112" s="21">
        <v>35139635157.545609</v>
      </c>
      <c r="G112" s="21">
        <v>38009950248.75621</v>
      </c>
      <c r="H112" s="21">
        <v>40078938640.132668</v>
      </c>
      <c r="I112" s="21">
        <v>43205095854.063011</v>
      </c>
      <c r="J112" s="21">
        <v>44352418120.437737</v>
      </c>
      <c r="K112" s="21">
        <v>45730945273.631836</v>
      </c>
      <c r="L112" s="22">
        <v>47102873631.84079</v>
      </c>
      <c r="M112" s="23">
        <f t="shared" si="3"/>
        <v>36882317367.599327</v>
      </c>
      <c r="N112" s="48" t="s">
        <v>450</v>
      </c>
      <c r="O112" s="49" t="s">
        <v>450</v>
      </c>
      <c r="P112" s="49" t="s">
        <v>450</v>
      </c>
      <c r="Q112" s="49" t="s">
        <v>450</v>
      </c>
      <c r="R112" s="49" t="s">
        <v>450</v>
      </c>
      <c r="S112" s="49" t="s">
        <v>450</v>
      </c>
      <c r="T112" s="49" t="s">
        <v>450</v>
      </c>
      <c r="U112" s="49" t="s">
        <v>450</v>
      </c>
      <c r="V112" s="49" t="s">
        <v>450</v>
      </c>
      <c r="W112" s="50" t="s">
        <v>450</v>
      </c>
      <c r="X112" s="44" t="str">
        <f t="shared" si="4"/>
        <v/>
      </c>
    </row>
    <row r="113" spans="1:24" ht="20.100000000000001" customHeight="1" x14ac:dyDescent="0.25">
      <c r="A113" s="36" t="s">
        <v>361</v>
      </c>
      <c r="B113" s="11" t="s">
        <v>339</v>
      </c>
      <c r="C113" s="20">
        <v>1428852972.0150633</v>
      </c>
      <c r="D113" s="21">
        <v>1597476793.3687229</v>
      </c>
      <c r="E113" s="21">
        <v>1630672202.5855806</v>
      </c>
      <c r="F113" s="21">
        <v>1711412960.1000745</v>
      </c>
      <c r="G113" s="21">
        <v>2187482926.2962356</v>
      </c>
      <c r="H113" s="21">
        <v>2523309140.4883556</v>
      </c>
      <c r="I113" s="21">
        <v>2384043848.9646769</v>
      </c>
      <c r="J113" s="21">
        <v>2218102350.05334</v>
      </c>
      <c r="K113" s="21">
        <v>2181300505.8649001</v>
      </c>
      <c r="L113" s="22" t="s">
        <v>450</v>
      </c>
      <c r="M113" s="23">
        <f t="shared" si="3"/>
        <v>1984739299.9707723</v>
      </c>
      <c r="N113" s="48" t="s">
        <v>450</v>
      </c>
      <c r="O113" s="49" t="s">
        <v>450</v>
      </c>
      <c r="P113" s="49" t="s">
        <v>450</v>
      </c>
      <c r="Q113" s="49" t="s">
        <v>450</v>
      </c>
      <c r="R113" s="49" t="s">
        <v>450</v>
      </c>
      <c r="S113" s="49" t="s">
        <v>450</v>
      </c>
      <c r="T113" s="49" t="s">
        <v>450</v>
      </c>
      <c r="U113" s="49" t="s">
        <v>450</v>
      </c>
      <c r="V113" s="49" t="s">
        <v>450</v>
      </c>
      <c r="W113" s="50" t="s">
        <v>450</v>
      </c>
      <c r="X113" s="44" t="str">
        <f t="shared" si="4"/>
        <v/>
      </c>
    </row>
    <row r="114" spans="1:24" ht="20.100000000000001" customHeight="1" x14ac:dyDescent="0.25">
      <c r="A114" s="36" t="s">
        <v>216</v>
      </c>
      <c r="B114" s="11" t="s">
        <v>156</v>
      </c>
      <c r="C114" s="20">
        <v>604028900</v>
      </c>
      <c r="D114" s="21">
        <v>739027199.99999988</v>
      </c>
      <c r="E114" s="21">
        <v>850040499.99999988</v>
      </c>
      <c r="F114" s="21">
        <v>1155147400</v>
      </c>
      <c r="G114" s="21">
        <v>1292697100</v>
      </c>
      <c r="H114" s="21">
        <v>1545400000.0000002</v>
      </c>
      <c r="I114" s="21">
        <v>1735500000</v>
      </c>
      <c r="J114" s="21">
        <v>1946500000</v>
      </c>
      <c r="K114" s="21">
        <v>2013000000</v>
      </c>
      <c r="L114" s="22">
        <v>2053000000</v>
      </c>
      <c r="M114" s="23">
        <f t="shared" si="3"/>
        <v>1393434110</v>
      </c>
      <c r="N114" s="48" t="s">
        <v>450</v>
      </c>
      <c r="O114" s="49" t="s">
        <v>450</v>
      </c>
      <c r="P114" s="49" t="s">
        <v>450</v>
      </c>
      <c r="Q114" s="49" t="s">
        <v>450</v>
      </c>
      <c r="R114" s="49">
        <v>120000000</v>
      </c>
      <c r="S114" s="49" t="s">
        <v>450</v>
      </c>
      <c r="T114" s="49" t="s">
        <v>450</v>
      </c>
      <c r="U114" s="49">
        <v>25000000</v>
      </c>
      <c r="V114" s="49" t="s">
        <v>450</v>
      </c>
      <c r="W114" s="50" t="s">
        <v>450</v>
      </c>
      <c r="X114" s="44">
        <f t="shared" si="4"/>
        <v>72500000</v>
      </c>
    </row>
    <row r="115" spans="1:24" ht="20.100000000000001" customHeight="1" x14ac:dyDescent="0.25">
      <c r="A115" s="36" t="s">
        <v>367</v>
      </c>
      <c r="B115" s="11" t="s">
        <v>189</v>
      </c>
      <c r="C115" s="20">
        <v>54961936662.606575</v>
      </c>
      <c r="D115" s="21">
        <v>67516236337.715828</v>
      </c>
      <c r="E115" s="21">
        <v>87140405361.229156</v>
      </c>
      <c r="F115" s="21">
        <v>63028320702.034302</v>
      </c>
      <c r="G115" s="21">
        <v>74773444900.536789</v>
      </c>
      <c r="H115" s="21">
        <v>34699395523.607254</v>
      </c>
      <c r="I115" s="21">
        <v>81905365776.333511</v>
      </c>
      <c r="J115" s="21">
        <v>65504442871.746475</v>
      </c>
      <c r="K115" s="21">
        <v>41142722414.335106</v>
      </c>
      <c r="L115" s="22">
        <v>29152707344.714249</v>
      </c>
      <c r="M115" s="23">
        <f t="shared" si="3"/>
        <v>59982497789.485924</v>
      </c>
      <c r="N115" s="48" t="s">
        <v>450</v>
      </c>
      <c r="O115" s="49" t="s">
        <v>450</v>
      </c>
      <c r="P115" s="49" t="s">
        <v>450</v>
      </c>
      <c r="Q115" s="49" t="s">
        <v>450</v>
      </c>
      <c r="R115" s="49" t="s">
        <v>450</v>
      </c>
      <c r="S115" s="49" t="s">
        <v>450</v>
      </c>
      <c r="T115" s="49" t="s">
        <v>450</v>
      </c>
      <c r="U115" s="49" t="s">
        <v>450</v>
      </c>
      <c r="V115" s="49" t="s">
        <v>450</v>
      </c>
      <c r="W115" s="50" t="s">
        <v>450</v>
      </c>
      <c r="X115" s="44" t="str">
        <f t="shared" si="4"/>
        <v/>
      </c>
    </row>
    <row r="116" spans="1:24" ht="20.100000000000001" customHeight="1" x14ac:dyDescent="0.25">
      <c r="A116" s="36" t="s">
        <v>62</v>
      </c>
      <c r="B116" s="11" t="s">
        <v>22</v>
      </c>
      <c r="C116" s="20">
        <v>4000101033.3563762</v>
      </c>
      <c r="D116" s="21">
        <v>4601430548.885251</v>
      </c>
      <c r="E116" s="21">
        <v>5081479840.0871572</v>
      </c>
      <c r="F116" s="21">
        <v>4504376589.9239044</v>
      </c>
      <c r="G116" s="21">
        <v>5082338964.8730526</v>
      </c>
      <c r="H116" s="21">
        <v>5739705822.4816866</v>
      </c>
      <c r="I116" s="21">
        <v>5487773452.4401731</v>
      </c>
      <c r="J116" s="21" t="s">
        <v>450</v>
      </c>
      <c r="K116" s="21" t="s">
        <v>450</v>
      </c>
      <c r="L116" s="22" t="s">
        <v>450</v>
      </c>
      <c r="M116" s="23">
        <f t="shared" si="3"/>
        <v>4928172321.7210855</v>
      </c>
      <c r="N116" s="48" t="s">
        <v>450</v>
      </c>
      <c r="O116" s="49" t="s">
        <v>450</v>
      </c>
      <c r="P116" s="49" t="s">
        <v>450</v>
      </c>
      <c r="Q116" s="49" t="s">
        <v>450</v>
      </c>
      <c r="R116" s="49" t="s">
        <v>450</v>
      </c>
      <c r="S116" s="49" t="s">
        <v>450</v>
      </c>
      <c r="T116" s="49" t="s">
        <v>450</v>
      </c>
      <c r="U116" s="49" t="s">
        <v>450</v>
      </c>
      <c r="V116" s="49" t="s">
        <v>450</v>
      </c>
      <c r="W116" s="50" t="s">
        <v>450</v>
      </c>
      <c r="X116" s="44" t="str">
        <f t="shared" si="4"/>
        <v/>
      </c>
    </row>
    <row r="117" spans="1:24" ht="20.100000000000001" customHeight="1" x14ac:dyDescent="0.25">
      <c r="A117" s="36" t="s">
        <v>341</v>
      </c>
      <c r="B117" s="11" t="s">
        <v>393</v>
      </c>
      <c r="C117" s="20">
        <v>30216060233.404442</v>
      </c>
      <c r="D117" s="21">
        <v>39738180076.628349</v>
      </c>
      <c r="E117" s="21">
        <v>47850551148.836525</v>
      </c>
      <c r="F117" s="21">
        <v>37440673477.898254</v>
      </c>
      <c r="G117" s="21">
        <v>37132564255.4319</v>
      </c>
      <c r="H117" s="21">
        <v>43505562065.126633</v>
      </c>
      <c r="I117" s="21">
        <v>42852204396.451981</v>
      </c>
      <c r="J117" s="21">
        <v>46418255974.508766</v>
      </c>
      <c r="K117" s="21">
        <v>48353937110.256065</v>
      </c>
      <c r="L117" s="22">
        <v>41243983586.558723</v>
      </c>
      <c r="M117" s="23">
        <f t="shared" si="3"/>
        <v>41475197232.510162</v>
      </c>
      <c r="N117" s="48" t="s">
        <v>450</v>
      </c>
      <c r="O117" s="49" t="s">
        <v>450</v>
      </c>
      <c r="P117" s="49" t="s">
        <v>450</v>
      </c>
      <c r="Q117" s="49" t="s">
        <v>450</v>
      </c>
      <c r="R117" s="49" t="s">
        <v>450</v>
      </c>
      <c r="S117" s="49" t="s">
        <v>450</v>
      </c>
      <c r="T117" s="49" t="s">
        <v>450</v>
      </c>
      <c r="U117" s="49" t="s">
        <v>450</v>
      </c>
      <c r="V117" s="49" t="s">
        <v>450</v>
      </c>
      <c r="W117" s="50" t="s">
        <v>450</v>
      </c>
      <c r="X117" s="44" t="str">
        <f t="shared" si="4"/>
        <v/>
      </c>
    </row>
    <row r="118" spans="1:24" ht="20.100000000000001" customHeight="1" x14ac:dyDescent="0.25">
      <c r="A118" s="36" t="s">
        <v>180</v>
      </c>
      <c r="B118" s="11" t="s">
        <v>338</v>
      </c>
      <c r="C118" s="20">
        <v>41913561661.021202</v>
      </c>
      <c r="D118" s="21">
        <v>50323159047.358337</v>
      </c>
      <c r="E118" s="21">
        <v>55144865973.341148</v>
      </c>
      <c r="F118" s="21">
        <v>50386496248.958046</v>
      </c>
      <c r="G118" s="21">
        <v>52351655629.139076</v>
      </c>
      <c r="H118" s="21">
        <v>58697386711.148178</v>
      </c>
      <c r="I118" s="21">
        <v>55986712367.799324</v>
      </c>
      <c r="J118" s="21">
        <v>61794506555.505119</v>
      </c>
      <c r="K118" s="21">
        <v>64873963098.486794</v>
      </c>
      <c r="L118" s="22">
        <v>57793612066.097374</v>
      </c>
      <c r="M118" s="23">
        <f t="shared" si="3"/>
        <v>54926591935.88546</v>
      </c>
      <c r="N118" s="48" t="s">
        <v>450</v>
      </c>
      <c r="O118" s="49" t="s">
        <v>450</v>
      </c>
      <c r="P118" s="49" t="s">
        <v>450</v>
      </c>
      <c r="Q118" s="49" t="s">
        <v>450</v>
      </c>
      <c r="R118" s="49" t="s">
        <v>450</v>
      </c>
      <c r="S118" s="49" t="s">
        <v>450</v>
      </c>
      <c r="T118" s="49" t="s">
        <v>450</v>
      </c>
      <c r="U118" s="49" t="s">
        <v>450</v>
      </c>
      <c r="V118" s="49" t="s">
        <v>450</v>
      </c>
      <c r="W118" s="50" t="s">
        <v>450</v>
      </c>
      <c r="X118" s="44" t="str">
        <f t="shared" si="4"/>
        <v/>
      </c>
    </row>
    <row r="119" spans="1:24" ht="20.100000000000001" customHeight="1" x14ac:dyDescent="0.25">
      <c r="A119" s="36" t="s">
        <v>9</v>
      </c>
      <c r="B119" s="11" t="s">
        <v>274</v>
      </c>
      <c r="C119" s="20">
        <v>14789661809.183392</v>
      </c>
      <c r="D119" s="21">
        <v>18340472131.310749</v>
      </c>
      <c r="E119" s="21">
        <v>20917457388.311871</v>
      </c>
      <c r="F119" s="21">
        <v>21475520709.392181</v>
      </c>
      <c r="G119" s="21">
        <v>28123640998.725349</v>
      </c>
      <c r="H119" s="21">
        <v>36709847596.717468</v>
      </c>
      <c r="I119" s="21">
        <v>43028648668.944542</v>
      </c>
      <c r="J119" s="21">
        <v>51548871615.78611</v>
      </c>
      <c r="K119" s="21">
        <v>55522993326.739365</v>
      </c>
      <c r="L119" s="22">
        <v>46177532874.139008</v>
      </c>
      <c r="M119" s="23">
        <f t="shared" si="3"/>
        <v>33663464711.924999</v>
      </c>
      <c r="N119" s="48" t="s">
        <v>450</v>
      </c>
      <c r="O119" s="49" t="s">
        <v>450</v>
      </c>
      <c r="P119" s="49" t="s">
        <v>450</v>
      </c>
      <c r="Q119" s="49" t="s">
        <v>450</v>
      </c>
      <c r="R119" s="49" t="s">
        <v>450</v>
      </c>
      <c r="S119" s="49" t="s">
        <v>450</v>
      </c>
      <c r="T119" s="49" t="s">
        <v>450</v>
      </c>
      <c r="U119" s="49" t="s">
        <v>450</v>
      </c>
      <c r="V119" s="49" t="s">
        <v>450</v>
      </c>
      <c r="W119" s="50" t="s">
        <v>450</v>
      </c>
      <c r="X119" s="44" t="str">
        <f t="shared" si="4"/>
        <v/>
      </c>
    </row>
    <row r="120" spans="1:24" ht="20.100000000000001" customHeight="1" x14ac:dyDescent="0.25">
      <c r="A120" s="36" t="s">
        <v>86</v>
      </c>
      <c r="B120" s="11" t="s">
        <v>131</v>
      </c>
      <c r="C120" s="20">
        <v>6861222331.9631653</v>
      </c>
      <c r="D120" s="21">
        <v>8336478142.0887203</v>
      </c>
      <c r="E120" s="21">
        <v>9909548410.8274403</v>
      </c>
      <c r="F120" s="21">
        <v>9401731495.7166119</v>
      </c>
      <c r="G120" s="21">
        <v>9407168702.4313011</v>
      </c>
      <c r="H120" s="21">
        <v>10494632699.385948</v>
      </c>
      <c r="I120" s="21">
        <v>9745251126.0109043</v>
      </c>
      <c r="J120" s="21">
        <v>10817712138.945108</v>
      </c>
      <c r="K120" s="21">
        <v>11318966946.687023</v>
      </c>
      <c r="L120" s="22">
        <v>10086021260.994417</v>
      </c>
      <c r="M120" s="23">
        <f t="shared" si="3"/>
        <v>9637873325.505064</v>
      </c>
      <c r="N120" s="48" t="s">
        <v>450</v>
      </c>
      <c r="O120" s="49" t="s">
        <v>450</v>
      </c>
      <c r="P120" s="49">
        <v>295000000</v>
      </c>
      <c r="Q120" s="49" t="s">
        <v>450</v>
      </c>
      <c r="R120" s="49" t="s">
        <v>450</v>
      </c>
      <c r="S120" s="49" t="s">
        <v>450</v>
      </c>
      <c r="T120" s="49" t="s">
        <v>450</v>
      </c>
      <c r="U120" s="49" t="s">
        <v>450</v>
      </c>
      <c r="V120" s="49" t="s">
        <v>450</v>
      </c>
      <c r="W120" s="50" t="s">
        <v>450</v>
      </c>
      <c r="X120" s="44">
        <f t="shared" si="4"/>
        <v>295000000</v>
      </c>
    </row>
    <row r="121" spans="1:24" ht="20.100000000000001" customHeight="1" x14ac:dyDescent="0.25">
      <c r="A121" s="36" t="s">
        <v>411</v>
      </c>
      <c r="B121" s="11" t="s">
        <v>108</v>
      </c>
      <c r="C121" s="20">
        <v>5515884348.5490398</v>
      </c>
      <c r="D121" s="21">
        <v>7342923489.0961609</v>
      </c>
      <c r="E121" s="21">
        <v>9413002920.9700832</v>
      </c>
      <c r="F121" s="21">
        <v>8550363974.7924271</v>
      </c>
      <c r="G121" s="21">
        <v>8729936135.744875</v>
      </c>
      <c r="H121" s="21">
        <v>9892702357.566906</v>
      </c>
      <c r="I121" s="21">
        <v>9919780071.2876415</v>
      </c>
      <c r="J121" s="21">
        <v>10613473832.738943</v>
      </c>
      <c r="K121" s="21">
        <v>11011062173.025749</v>
      </c>
      <c r="L121" s="22">
        <v>9980522718.4801197</v>
      </c>
      <c r="M121" s="23">
        <f t="shared" si="3"/>
        <v>9096965202.225193</v>
      </c>
      <c r="N121" s="48" t="s">
        <v>450</v>
      </c>
      <c r="O121" s="49">
        <v>17500000</v>
      </c>
      <c r="P121" s="49" t="s">
        <v>450</v>
      </c>
      <c r="Q121" s="49" t="s">
        <v>450</v>
      </c>
      <c r="R121" s="49" t="s">
        <v>450</v>
      </c>
      <c r="S121" s="49" t="s">
        <v>450</v>
      </c>
      <c r="T121" s="49" t="s">
        <v>450</v>
      </c>
      <c r="U121" s="49" t="s">
        <v>450</v>
      </c>
      <c r="V121" s="49" t="s">
        <v>450</v>
      </c>
      <c r="W121" s="50" t="s">
        <v>450</v>
      </c>
      <c r="X121" s="44">
        <f t="shared" si="4"/>
        <v>17500000</v>
      </c>
    </row>
    <row r="122" spans="1:24" ht="20.100000000000001" customHeight="1" x14ac:dyDescent="0.25">
      <c r="A122" s="36" t="s">
        <v>375</v>
      </c>
      <c r="B122" s="11" t="s">
        <v>94</v>
      </c>
      <c r="C122" s="20">
        <v>3998020176.9339294</v>
      </c>
      <c r="D122" s="21">
        <v>4432937045.7989683</v>
      </c>
      <c r="E122" s="21">
        <v>5321012192.3361855</v>
      </c>
      <c r="F122" s="21">
        <v>6191127665.1963034</v>
      </c>
      <c r="G122" s="21">
        <v>6959655570.8909817</v>
      </c>
      <c r="H122" s="21">
        <v>8004000737.3071671</v>
      </c>
      <c r="I122" s="21">
        <v>6028487928.8335085</v>
      </c>
      <c r="J122" s="21">
        <v>5518880768.5795546</v>
      </c>
      <c r="K122" s="21">
        <v>6047813437.3180437</v>
      </c>
      <c r="L122" s="22">
        <v>6565382258.6015291</v>
      </c>
      <c r="M122" s="23">
        <f t="shared" si="3"/>
        <v>5906731778.1796179</v>
      </c>
      <c r="N122" s="48" t="s">
        <v>450</v>
      </c>
      <c r="O122" s="49" t="s">
        <v>450</v>
      </c>
      <c r="P122" s="49" t="s">
        <v>450</v>
      </c>
      <c r="Q122" s="49" t="s">
        <v>450</v>
      </c>
      <c r="R122" s="49" t="s">
        <v>450</v>
      </c>
      <c r="S122" s="49" t="s">
        <v>450</v>
      </c>
      <c r="T122" s="49" t="s">
        <v>450</v>
      </c>
      <c r="U122" s="49" t="s">
        <v>450</v>
      </c>
      <c r="V122" s="49" t="s">
        <v>450</v>
      </c>
      <c r="W122" s="50" t="s">
        <v>450</v>
      </c>
      <c r="X122" s="44" t="str">
        <f t="shared" si="4"/>
        <v/>
      </c>
    </row>
    <row r="123" spans="1:24" ht="20.100000000000001" customHeight="1" x14ac:dyDescent="0.25">
      <c r="A123" s="36" t="s">
        <v>213</v>
      </c>
      <c r="B123" s="11" t="s">
        <v>427</v>
      </c>
      <c r="C123" s="20">
        <v>162690965596.20523</v>
      </c>
      <c r="D123" s="21">
        <v>193547824063.29996</v>
      </c>
      <c r="E123" s="21">
        <v>230813597937.52625</v>
      </c>
      <c r="F123" s="21">
        <v>202257586267.55563</v>
      </c>
      <c r="G123" s="21">
        <v>255016919685.82162</v>
      </c>
      <c r="H123" s="21">
        <v>297951960784.31372</v>
      </c>
      <c r="I123" s="21">
        <v>314442825692.82568</v>
      </c>
      <c r="J123" s="21">
        <v>323342854422.54596</v>
      </c>
      <c r="K123" s="21">
        <v>338103822298.26758</v>
      </c>
      <c r="L123" s="22">
        <v>296217641787.22314</v>
      </c>
      <c r="M123" s="23">
        <f t="shared" si="3"/>
        <v>261438599853.5585</v>
      </c>
      <c r="N123" s="48">
        <v>531000000</v>
      </c>
      <c r="O123" s="49">
        <v>423000000</v>
      </c>
      <c r="P123" s="49">
        <v>425000000</v>
      </c>
      <c r="Q123" s="49" t="s">
        <v>450</v>
      </c>
      <c r="R123" s="49">
        <v>253000000</v>
      </c>
      <c r="S123" s="49" t="s">
        <v>450</v>
      </c>
      <c r="T123" s="49" t="s">
        <v>450</v>
      </c>
      <c r="U123" s="49">
        <v>381000000</v>
      </c>
      <c r="V123" s="49">
        <v>0</v>
      </c>
      <c r="W123" s="50" t="s">
        <v>450</v>
      </c>
      <c r="X123" s="44">
        <f t="shared" si="4"/>
        <v>335500000</v>
      </c>
    </row>
    <row r="124" spans="1:24" ht="20.100000000000001" customHeight="1" x14ac:dyDescent="0.25">
      <c r="A124" s="36" t="s">
        <v>257</v>
      </c>
      <c r="B124" s="11" t="s">
        <v>54</v>
      </c>
      <c r="C124" s="20">
        <v>1474698125</v>
      </c>
      <c r="D124" s="21">
        <v>1745998937.5</v>
      </c>
      <c r="E124" s="21">
        <v>2117773601.5625002</v>
      </c>
      <c r="F124" s="21">
        <v>2166330187.4999995</v>
      </c>
      <c r="G124" s="21">
        <v>2323401757.8125</v>
      </c>
      <c r="H124" s="21">
        <v>2449576516.9154911</v>
      </c>
      <c r="I124" s="21">
        <v>2514041557.0239558</v>
      </c>
      <c r="J124" s="21">
        <v>2795200010.4121251</v>
      </c>
      <c r="K124" s="21">
        <v>3063899508.4653196</v>
      </c>
      <c r="L124" s="22">
        <v>3142812004.1909885</v>
      </c>
      <c r="M124" s="23">
        <f t="shared" si="3"/>
        <v>2379373220.638288</v>
      </c>
      <c r="N124" s="48" t="s">
        <v>450</v>
      </c>
      <c r="O124" s="49" t="s">
        <v>450</v>
      </c>
      <c r="P124" s="49" t="s">
        <v>450</v>
      </c>
      <c r="Q124" s="49" t="s">
        <v>450</v>
      </c>
      <c r="R124" s="49">
        <v>478000000</v>
      </c>
      <c r="S124" s="49" t="s">
        <v>450</v>
      </c>
      <c r="T124" s="49" t="s">
        <v>450</v>
      </c>
      <c r="U124" s="49" t="s">
        <v>450</v>
      </c>
      <c r="V124" s="49" t="s">
        <v>450</v>
      </c>
      <c r="W124" s="50" t="s">
        <v>450</v>
      </c>
      <c r="X124" s="44">
        <f t="shared" si="4"/>
        <v>478000000</v>
      </c>
    </row>
    <row r="125" spans="1:24" ht="20.100000000000001" customHeight="1" x14ac:dyDescent="0.25">
      <c r="A125" s="36" t="s">
        <v>244</v>
      </c>
      <c r="B125" s="11" t="s">
        <v>17</v>
      </c>
      <c r="C125" s="20">
        <v>6899799785.844099</v>
      </c>
      <c r="D125" s="21">
        <v>8145694631.8835354</v>
      </c>
      <c r="E125" s="21">
        <v>9750822511.4798775</v>
      </c>
      <c r="F125" s="21">
        <v>10181021770.43256</v>
      </c>
      <c r="G125" s="21">
        <v>10678749467.469719</v>
      </c>
      <c r="H125" s="21">
        <v>12978107560.598228</v>
      </c>
      <c r="I125" s="21">
        <v>12442747897.222303</v>
      </c>
      <c r="J125" s="21">
        <v>13245777669.824305</v>
      </c>
      <c r="K125" s="21">
        <v>14388384092.559387</v>
      </c>
      <c r="L125" s="22">
        <v>13100263697.055149</v>
      </c>
      <c r="M125" s="23">
        <f t="shared" si="3"/>
        <v>11181136908.436916</v>
      </c>
      <c r="N125" s="48" t="s">
        <v>450</v>
      </c>
      <c r="O125" s="49" t="s">
        <v>450</v>
      </c>
      <c r="P125" s="49" t="s">
        <v>450</v>
      </c>
      <c r="Q125" s="49" t="s">
        <v>450</v>
      </c>
      <c r="R125" s="49" t="s">
        <v>450</v>
      </c>
      <c r="S125" s="49" t="s">
        <v>450</v>
      </c>
      <c r="T125" s="49" t="s">
        <v>450</v>
      </c>
      <c r="U125" s="49" t="s">
        <v>450</v>
      </c>
      <c r="V125" s="49" t="s">
        <v>450</v>
      </c>
      <c r="W125" s="50" t="s">
        <v>450</v>
      </c>
      <c r="X125" s="44" t="str">
        <f t="shared" si="4"/>
        <v/>
      </c>
    </row>
    <row r="126" spans="1:24" ht="20.100000000000001" customHeight="1" x14ac:dyDescent="0.25">
      <c r="A126" s="36" t="s">
        <v>191</v>
      </c>
      <c r="B126" s="11" t="s">
        <v>65</v>
      </c>
      <c r="C126" s="20">
        <v>6365500031.8847914</v>
      </c>
      <c r="D126" s="21">
        <v>7466219568.5274839</v>
      </c>
      <c r="E126" s="21">
        <v>8554293727.0867443</v>
      </c>
      <c r="F126" s="21">
        <v>8099400960.9762745</v>
      </c>
      <c r="G126" s="21">
        <v>8163355021.1232729</v>
      </c>
      <c r="H126" s="21">
        <v>9302635890.1604652</v>
      </c>
      <c r="I126" s="21">
        <v>8882509103.8270512</v>
      </c>
      <c r="J126" s="21">
        <v>9642848650.1180992</v>
      </c>
      <c r="K126" s="21" t="s">
        <v>450</v>
      </c>
      <c r="L126" s="22" t="s">
        <v>450</v>
      </c>
      <c r="M126" s="23">
        <f t="shared" si="3"/>
        <v>8309595369.2130222</v>
      </c>
      <c r="N126" s="48" t="s">
        <v>450</v>
      </c>
      <c r="O126" s="49" t="s">
        <v>450</v>
      </c>
      <c r="P126" s="49" t="s">
        <v>450</v>
      </c>
      <c r="Q126" s="49" t="s">
        <v>450</v>
      </c>
      <c r="R126" s="49" t="s">
        <v>450</v>
      </c>
      <c r="S126" s="49" t="s">
        <v>450</v>
      </c>
      <c r="T126" s="49" t="s">
        <v>450</v>
      </c>
      <c r="U126" s="49" t="s">
        <v>450</v>
      </c>
      <c r="V126" s="49" t="s">
        <v>450</v>
      </c>
      <c r="W126" s="50" t="s">
        <v>450</v>
      </c>
      <c r="X126" s="44" t="str">
        <f t="shared" si="4"/>
        <v/>
      </c>
    </row>
    <row r="127" spans="1:24" ht="20.100000000000001" customHeight="1" x14ac:dyDescent="0.25">
      <c r="A127" s="36" t="s">
        <v>57</v>
      </c>
      <c r="B127" s="11" t="s">
        <v>392</v>
      </c>
      <c r="C127" s="20">
        <v>143656582.76082</v>
      </c>
      <c r="D127" s="21">
        <v>150071644.83740601</v>
      </c>
      <c r="E127" s="21">
        <v>152793449.10891601</v>
      </c>
      <c r="F127" s="21">
        <v>152130186.03477299</v>
      </c>
      <c r="G127" s="21">
        <v>163803078.27887601</v>
      </c>
      <c r="H127" s="21">
        <v>172861423.41758001</v>
      </c>
      <c r="I127" s="21">
        <v>184439555.469872</v>
      </c>
      <c r="J127" s="21">
        <v>190180248.29337701</v>
      </c>
      <c r="K127" s="21">
        <v>186716625.753117</v>
      </c>
      <c r="L127" s="22" t="s">
        <v>450</v>
      </c>
      <c r="M127" s="23">
        <f t="shared" si="3"/>
        <v>166294754.88385969</v>
      </c>
      <c r="N127" s="48" t="s">
        <v>450</v>
      </c>
      <c r="O127" s="49" t="s">
        <v>450</v>
      </c>
      <c r="P127" s="49" t="s">
        <v>450</v>
      </c>
      <c r="Q127" s="49" t="s">
        <v>450</v>
      </c>
      <c r="R127" s="49" t="s">
        <v>450</v>
      </c>
      <c r="S127" s="49" t="s">
        <v>450</v>
      </c>
      <c r="T127" s="49" t="s">
        <v>450</v>
      </c>
      <c r="U127" s="49" t="s">
        <v>450</v>
      </c>
      <c r="V127" s="49" t="s">
        <v>450</v>
      </c>
      <c r="W127" s="50" t="s">
        <v>450</v>
      </c>
      <c r="X127" s="44" t="str">
        <f t="shared" si="4"/>
        <v/>
      </c>
    </row>
    <row r="128" spans="1:24" ht="20.100000000000001" customHeight="1" x14ac:dyDescent="0.25">
      <c r="A128" s="36" t="s">
        <v>258</v>
      </c>
      <c r="B128" s="11" t="s">
        <v>7</v>
      </c>
      <c r="C128" s="20">
        <v>3040716679.0766935</v>
      </c>
      <c r="D128" s="21">
        <v>3356757497.1208005</v>
      </c>
      <c r="E128" s="21">
        <v>4031047704.3986378</v>
      </c>
      <c r="F128" s="21">
        <v>3662281667.9466305</v>
      </c>
      <c r="G128" s="21">
        <v>4337791530.8788357</v>
      </c>
      <c r="H128" s="21">
        <v>5166340390.5255365</v>
      </c>
      <c r="I128" s="21">
        <v>5231255478.3898592</v>
      </c>
      <c r="J128" s="21">
        <v>5645739651.5363836</v>
      </c>
      <c r="K128" s="21">
        <v>5442297174.1112118</v>
      </c>
      <c r="L128" s="22" t="s">
        <v>450</v>
      </c>
      <c r="M128" s="23">
        <f t="shared" si="3"/>
        <v>4434914197.1093988</v>
      </c>
      <c r="N128" s="48" t="s">
        <v>450</v>
      </c>
      <c r="O128" s="49" t="s">
        <v>450</v>
      </c>
      <c r="P128" s="49" t="s">
        <v>450</v>
      </c>
      <c r="Q128" s="49" t="s">
        <v>450</v>
      </c>
      <c r="R128" s="49" t="s">
        <v>450</v>
      </c>
      <c r="S128" s="49" t="s">
        <v>450</v>
      </c>
      <c r="T128" s="49" t="s">
        <v>450</v>
      </c>
      <c r="U128" s="49" t="s">
        <v>450</v>
      </c>
      <c r="V128" s="49" t="s">
        <v>450</v>
      </c>
      <c r="W128" s="50" t="s">
        <v>450</v>
      </c>
      <c r="X128" s="44" t="str">
        <f t="shared" si="4"/>
        <v/>
      </c>
    </row>
    <row r="129" spans="1:24" ht="20.100000000000001" customHeight="1" x14ac:dyDescent="0.25">
      <c r="A129" s="36" t="s">
        <v>407</v>
      </c>
      <c r="B129" s="11" t="s">
        <v>241</v>
      </c>
      <c r="C129" s="20">
        <v>6731529167.6259375</v>
      </c>
      <c r="D129" s="21">
        <v>7792052679.8174601</v>
      </c>
      <c r="E129" s="21">
        <v>9641089804.8698196</v>
      </c>
      <c r="F129" s="21">
        <v>8834661042.9351864</v>
      </c>
      <c r="G129" s="21">
        <v>9718233910.6820335</v>
      </c>
      <c r="H129" s="21">
        <v>11252386260.712046</v>
      </c>
      <c r="I129" s="21">
        <v>11445657237.936773</v>
      </c>
      <c r="J129" s="21">
        <v>11931866299.256712</v>
      </c>
      <c r="K129" s="21">
        <v>12612959479.583038</v>
      </c>
      <c r="L129" s="22">
        <v>11510952257.343105</v>
      </c>
      <c r="M129" s="23">
        <f t="shared" si="3"/>
        <v>10147138814.076212</v>
      </c>
      <c r="N129" s="48" t="s">
        <v>450</v>
      </c>
      <c r="O129" s="49" t="s">
        <v>450</v>
      </c>
      <c r="P129" s="49" t="s">
        <v>450</v>
      </c>
      <c r="Q129" s="49">
        <v>0</v>
      </c>
      <c r="R129" s="49" t="s">
        <v>450</v>
      </c>
      <c r="S129" s="49" t="s">
        <v>450</v>
      </c>
      <c r="T129" s="49" t="s">
        <v>450</v>
      </c>
      <c r="U129" s="49" t="s">
        <v>450</v>
      </c>
      <c r="V129" s="49" t="s">
        <v>450</v>
      </c>
      <c r="W129" s="50" t="s">
        <v>450</v>
      </c>
      <c r="X129" s="44" t="str">
        <f t="shared" si="4"/>
        <v/>
      </c>
    </row>
    <row r="130" spans="1:24" ht="20.100000000000001" customHeight="1" x14ac:dyDescent="0.25">
      <c r="A130" s="36" t="s">
        <v>408</v>
      </c>
      <c r="B130" s="11" t="s">
        <v>384</v>
      </c>
      <c r="C130" s="20">
        <v>965281191371.84375</v>
      </c>
      <c r="D130" s="21">
        <v>1043471321169.0853</v>
      </c>
      <c r="E130" s="21">
        <v>1101275278668.7874</v>
      </c>
      <c r="F130" s="21">
        <v>894948748436.74841</v>
      </c>
      <c r="G130" s="21">
        <v>1051128603513.7703</v>
      </c>
      <c r="H130" s="21">
        <v>1171187519660.6377</v>
      </c>
      <c r="I130" s="21">
        <v>1186598324461.8247</v>
      </c>
      <c r="J130" s="21">
        <v>1261832901816.4736</v>
      </c>
      <c r="K130" s="21">
        <v>1297845522512.6951</v>
      </c>
      <c r="L130" s="22">
        <v>1144331343172.4539</v>
      </c>
      <c r="M130" s="23">
        <f t="shared" si="3"/>
        <v>1111790075478.4319</v>
      </c>
      <c r="N130" s="48">
        <v>2740000000</v>
      </c>
      <c r="O130" s="49">
        <v>6150000000</v>
      </c>
      <c r="P130" s="49">
        <v>905000000</v>
      </c>
      <c r="Q130" s="49">
        <v>1740000000</v>
      </c>
      <c r="R130" s="49">
        <v>1100000000</v>
      </c>
      <c r="S130" s="49">
        <v>2730000000</v>
      </c>
      <c r="T130" s="49">
        <v>1680000000</v>
      </c>
      <c r="U130" s="49">
        <v>4040000000</v>
      </c>
      <c r="V130" s="49" t="s">
        <v>450</v>
      </c>
      <c r="W130" s="50">
        <v>370000000</v>
      </c>
      <c r="X130" s="44">
        <f t="shared" si="4"/>
        <v>2383888888.8888888</v>
      </c>
    </row>
    <row r="131" spans="1:24" ht="20.100000000000001" customHeight="1" x14ac:dyDescent="0.25">
      <c r="A131" s="36" t="s">
        <v>219</v>
      </c>
      <c r="B131" s="11" t="s">
        <v>426</v>
      </c>
      <c r="C131" s="20">
        <v>252991200</v>
      </c>
      <c r="D131" s="21">
        <v>255890800</v>
      </c>
      <c r="E131" s="21">
        <v>261339600</v>
      </c>
      <c r="F131" s="21">
        <v>277510900</v>
      </c>
      <c r="G131" s="21">
        <v>294117200</v>
      </c>
      <c r="H131" s="21">
        <v>310287500</v>
      </c>
      <c r="I131" s="21">
        <v>325835160.290555</v>
      </c>
      <c r="J131" s="21">
        <v>315725616.95894903</v>
      </c>
      <c r="K131" s="21">
        <v>318071978.57574701</v>
      </c>
      <c r="L131" s="22" t="s">
        <v>450</v>
      </c>
      <c r="M131" s="23">
        <f t="shared" si="3"/>
        <v>290196661.75836122</v>
      </c>
      <c r="N131" s="48" t="s">
        <v>450</v>
      </c>
      <c r="O131" s="49" t="s">
        <v>450</v>
      </c>
      <c r="P131" s="49" t="s">
        <v>450</v>
      </c>
      <c r="Q131" s="49" t="s">
        <v>450</v>
      </c>
      <c r="R131" s="49" t="s">
        <v>450</v>
      </c>
      <c r="S131" s="49" t="s">
        <v>450</v>
      </c>
      <c r="T131" s="49" t="s">
        <v>450</v>
      </c>
      <c r="U131" s="49" t="s">
        <v>450</v>
      </c>
      <c r="V131" s="49" t="s">
        <v>450</v>
      </c>
      <c r="W131" s="50" t="s">
        <v>450</v>
      </c>
      <c r="X131" s="44" t="str">
        <f t="shared" si="4"/>
        <v/>
      </c>
    </row>
    <row r="132" spans="1:24" ht="20.100000000000001" customHeight="1" x14ac:dyDescent="0.25">
      <c r="A132" s="36" t="s">
        <v>139</v>
      </c>
      <c r="B132" s="11" t="s">
        <v>417</v>
      </c>
      <c r="C132" s="20">
        <v>3408272498.1151609</v>
      </c>
      <c r="D132" s="21">
        <v>4401154128.1229658</v>
      </c>
      <c r="E132" s="21">
        <v>6054806100.8468046</v>
      </c>
      <c r="F132" s="21">
        <v>5439422031.3962708</v>
      </c>
      <c r="G132" s="21">
        <v>5811604051.96737</v>
      </c>
      <c r="H132" s="21">
        <v>7015206498.2195482</v>
      </c>
      <c r="I132" s="21">
        <v>7284686576.2835016</v>
      </c>
      <c r="J132" s="21">
        <v>7985349731.4647093</v>
      </c>
      <c r="K132" s="21">
        <v>7983271110.6044626</v>
      </c>
      <c r="L132" s="22">
        <v>6551161404.0935698</v>
      </c>
      <c r="M132" s="23">
        <f t="shared" ref="M132:M186" si="5">IF(SUM(C132:L132)=0,"",(SUM(C132:L132))/(COUNT(C132:L132)))</f>
        <v>6193493413.1114359</v>
      </c>
      <c r="N132" s="48" t="s">
        <v>450</v>
      </c>
      <c r="O132" s="49" t="s">
        <v>450</v>
      </c>
      <c r="P132" s="49">
        <v>60000000</v>
      </c>
      <c r="Q132" s="49" t="s">
        <v>450</v>
      </c>
      <c r="R132" s="49" t="s">
        <v>450</v>
      </c>
      <c r="S132" s="49" t="s">
        <v>450</v>
      </c>
      <c r="T132" s="49" t="s">
        <v>450</v>
      </c>
      <c r="U132" s="49" t="s">
        <v>450</v>
      </c>
      <c r="V132" s="49" t="s">
        <v>450</v>
      </c>
      <c r="W132" s="50" t="s">
        <v>450</v>
      </c>
      <c r="X132" s="44">
        <f t="shared" ref="X132:X186" si="6">IF(SUM(N132:W132)=0,"",(SUM(N132:W132))/(COUNT(N132:W132)))</f>
        <v>60000000</v>
      </c>
    </row>
    <row r="133" spans="1:24" ht="20.100000000000001" customHeight="1" x14ac:dyDescent="0.25">
      <c r="A133" s="36" t="s">
        <v>251</v>
      </c>
      <c r="B133" s="11" t="s">
        <v>385</v>
      </c>
      <c r="C133" s="20">
        <v>4663488363.0976982</v>
      </c>
      <c r="D133" s="21">
        <v>5974371695.9504538</v>
      </c>
      <c r="E133" s="21">
        <v>6919241412.0936451</v>
      </c>
      <c r="F133" s="21">
        <v>5557245122.3157635</v>
      </c>
      <c r="G133" s="21">
        <v>5350674803.338583</v>
      </c>
      <c r="H133" s="21">
        <v>6074884388.5893745</v>
      </c>
      <c r="I133" s="21" t="s">
        <v>450</v>
      </c>
      <c r="J133" s="21" t="s">
        <v>450</v>
      </c>
      <c r="K133" s="21" t="s">
        <v>450</v>
      </c>
      <c r="L133" s="22" t="s">
        <v>450</v>
      </c>
      <c r="M133" s="23">
        <f t="shared" si="5"/>
        <v>5756650964.2309217</v>
      </c>
      <c r="N133" s="48" t="s">
        <v>450</v>
      </c>
      <c r="O133" s="49" t="s">
        <v>450</v>
      </c>
      <c r="P133" s="49" t="s">
        <v>450</v>
      </c>
      <c r="Q133" s="49" t="s">
        <v>450</v>
      </c>
      <c r="R133" s="49" t="s">
        <v>450</v>
      </c>
      <c r="S133" s="49" t="s">
        <v>450</v>
      </c>
      <c r="T133" s="49" t="s">
        <v>450</v>
      </c>
      <c r="U133" s="49" t="s">
        <v>450</v>
      </c>
      <c r="V133" s="49" t="s">
        <v>450</v>
      </c>
      <c r="W133" s="50" t="s">
        <v>450</v>
      </c>
      <c r="X133" s="44" t="str">
        <f t="shared" si="6"/>
        <v/>
      </c>
    </row>
    <row r="134" spans="1:24" ht="20.100000000000001" customHeight="1" x14ac:dyDescent="0.25">
      <c r="A134" s="36" t="s">
        <v>101</v>
      </c>
      <c r="B134" s="11" t="s">
        <v>266</v>
      </c>
      <c r="C134" s="20">
        <v>3414055662.5709968</v>
      </c>
      <c r="D134" s="21">
        <v>4234999702.7065086</v>
      </c>
      <c r="E134" s="21">
        <v>5623216609.6346264</v>
      </c>
      <c r="F134" s="21">
        <v>4583850367.8897209</v>
      </c>
      <c r="G134" s="21">
        <v>7189482029.6824846</v>
      </c>
      <c r="H134" s="21">
        <v>10409797336.186127</v>
      </c>
      <c r="I134" s="21">
        <v>12292770631.19669</v>
      </c>
      <c r="J134" s="21">
        <v>12582122604.176838</v>
      </c>
      <c r="K134" s="21">
        <v>12226514714.534708</v>
      </c>
      <c r="L134" s="22">
        <v>11757940908.627743</v>
      </c>
      <c r="M134" s="23">
        <f t="shared" si="5"/>
        <v>8431475056.720645</v>
      </c>
      <c r="N134" s="48" t="s">
        <v>450</v>
      </c>
      <c r="O134" s="49" t="s">
        <v>450</v>
      </c>
      <c r="P134" s="49" t="s">
        <v>450</v>
      </c>
      <c r="Q134" s="49" t="s">
        <v>450</v>
      </c>
      <c r="R134" s="49" t="s">
        <v>450</v>
      </c>
      <c r="S134" s="49" t="s">
        <v>450</v>
      </c>
      <c r="T134" s="49" t="s">
        <v>450</v>
      </c>
      <c r="U134" s="49" t="s">
        <v>450</v>
      </c>
      <c r="V134" s="49" t="s">
        <v>450</v>
      </c>
      <c r="W134" s="50" t="s">
        <v>450</v>
      </c>
      <c r="X134" s="44" t="str">
        <f t="shared" si="6"/>
        <v/>
      </c>
    </row>
    <row r="135" spans="1:24" ht="20.100000000000001" customHeight="1" x14ac:dyDescent="0.25">
      <c r="A135" s="36" t="s">
        <v>43</v>
      </c>
      <c r="B135" s="11" t="s">
        <v>316</v>
      </c>
      <c r="C135" s="20">
        <v>2696020574.5828629</v>
      </c>
      <c r="D135" s="21">
        <v>3668857103.7503419</v>
      </c>
      <c r="E135" s="21">
        <v>4519731946.682291</v>
      </c>
      <c r="F135" s="21">
        <v>4141382328.4245625</v>
      </c>
      <c r="G135" s="21">
        <v>4139192052.9801326</v>
      </c>
      <c r="H135" s="21">
        <v>4538199888.7962179</v>
      </c>
      <c r="I135" s="21">
        <v>4087725812.6686368</v>
      </c>
      <c r="J135" s="21">
        <v>4464497583.5147905</v>
      </c>
      <c r="K135" s="21">
        <v>4587741791.1063938</v>
      </c>
      <c r="L135" s="22">
        <v>3992640233.1701899</v>
      </c>
      <c r="M135" s="23">
        <f t="shared" si="5"/>
        <v>4083598931.5676413</v>
      </c>
      <c r="N135" s="48" t="s">
        <v>450</v>
      </c>
      <c r="O135" s="49" t="s">
        <v>450</v>
      </c>
      <c r="P135" s="49" t="s">
        <v>450</v>
      </c>
      <c r="Q135" s="49" t="s">
        <v>450</v>
      </c>
      <c r="R135" s="49" t="s">
        <v>450</v>
      </c>
      <c r="S135" s="49" t="s">
        <v>450</v>
      </c>
      <c r="T135" s="49" t="s">
        <v>450</v>
      </c>
      <c r="U135" s="49">
        <v>0</v>
      </c>
      <c r="V135" s="49" t="s">
        <v>450</v>
      </c>
      <c r="W135" s="50" t="s">
        <v>450</v>
      </c>
      <c r="X135" s="44" t="str">
        <f t="shared" si="6"/>
        <v/>
      </c>
    </row>
    <row r="136" spans="1:24" ht="20.100000000000001" customHeight="1" x14ac:dyDescent="0.25">
      <c r="A136" s="36" t="s">
        <v>414</v>
      </c>
      <c r="B136" s="11" t="s">
        <v>38</v>
      </c>
      <c r="C136" s="20">
        <v>68640825480.922279</v>
      </c>
      <c r="D136" s="21">
        <v>79041539006.139923</v>
      </c>
      <c r="E136" s="21">
        <v>92507257783.569672</v>
      </c>
      <c r="F136" s="21">
        <v>92897320375.817596</v>
      </c>
      <c r="G136" s="21">
        <v>93216746661.597672</v>
      </c>
      <c r="H136" s="21">
        <v>101370474295.10872</v>
      </c>
      <c r="I136" s="21">
        <v>98266306615.363235</v>
      </c>
      <c r="J136" s="21">
        <v>107235262625.66177</v>
      </c>
      <c r="K136" s="21">
        <v>110009040838.41881</v>
      </c>
      <c r="L136" s="22">
        <v>100359546357.6498</v>
      </c>
      <c r="M136" s="23">
        <f t="shared" si="5"/>
        <v>94354432004.024933</v>
      </c>
      <c r="N136" s="48" t="s">
        <v>450</v>
      </c>
      <c r="O136" s="49" t="s">
        <v>450</v>
      </c>
      <c r="P136" s="49">
        <v>200000000</v>
      </c>
      <c r="Q136" s="49" t="s">
        <v>450</v>
      </c>
      <c r="R136" s="49" t="s">
        <v>450</v>
      </c>
      <c r="S136" s="49" t="s">
        <v>450</v>
      </c>
      <c r="T136" s="49" t="s">
        <v>450</v>
      </c>
      <c r="U136" s="49" t="s">
        <v>450</v>
      </c>
      <c r="V136" s="49" t="s">
        <v>450</v>
      </c>
      <c r="W136" s="50" t="s">
        <v>450</v>
      </c>
      <c r="X136" s="44">
        <f t="shared" si="6"/>
        <v>200000000</v>
      </c>
    </row>
    <row r="137" spans="1:24" ht="20.100000000000001" customHeight="1" x14ac:dyDescent="0.25">
      <c r="A137" s="36" t="s">
        <v>122</v>
      </c>
      <c r="B137" s="11" t="s">
        <v>326</v>
      </c>
      <c r="C137" s="20">
        <v>8312078525.085824</v>
      </c>
      <c r="D137" s="21">
        <v>9366742309.4933109</v>
      </c>
      <c r="E137" s="21">
        <v>11494837053.40609</v>
      </c>
      <c r="F137" s="21">
        <v>10911698208.101519</v>
      </c>
      <c r="G137" s="21">
        <v>10154238250.181831</v>
      </c>
      <c r="H137" s="21">
        <v>13131168011.806961</v>
      </c>
      <c r="I137" s="21">
        <v>14534278446.308725</v>
      </c>
      <c r="J137" s="21">
        <v>16018848990.669046</v>
      </c>
      <c r="K137" s="21">
        <v>16945889409.843491</v>
      </c>
      <c r="L137" s="22">
        <v>14688606237.729002</v>
      </c>
      <c r="M137" s="23">
        <f t="shared" si="5"/>
        <v>12555838544.262581</v>
      </c>
      <c r="N137" s="48" t="s">
        <v>450</v>
      </c>
      <c r="O137" s="49" t="s">
        <v>450</v>
      </c>
      <c r="P137" s="49">
        <v>0</v>
      </c>
      <c r="Q137" s="49" t="s">
        <v>450</v>
      </c>
      <c r="R137" s="49" t="s">
        <v>450</v>
      </c>
      <c r="S137" s="49" t="s">
        <v>450</v>
      </c>
      <c r="T137" s="49" t="s">
        <v>450</v>
      </c>
      <c r="U137" s="49">
        <v>80000000</v>
      </c>
      <c r="V137" s="49" t="s">
        <v>450</v>
      </c>
      <c r="W137" s="50" t="s">
        <v>450</v>
      </c>
      <c r="X137" s="44">
        <f t="shared" si="6"/>
        <v>40000000</v>
      </c>
    </row>
    <row r="138" spans="1:24" ht="20.100000000000001" customHeight="1" x14ac:dyDescent="0.25">
      <c r="A138" s="36" t="s">
        <v>390</v>
      </c>
      <c r="B138" s="11" t="s">
        <v>114</v>
      </c>
      <c r="C138" s="20">
        <v>7978734401.5358496</v>
      </c>
      <c r="D138" s="21">
        <v>8740865600.2498093</v>
      </c>
      <c r="E138" s="21">
        <v>8486721916.912797</v>
      </c>
      <c r="F138" s="21">
        <v>8876191120.7618885</v>
      </c>
      <c r="G138" s="21">
        <v>11282192605.037428</v>
      </c>
      <c r="H138" s="21">
        <v>12409629835.699825</v>
      </c>
      <c r="I138" s="21">
        <v>13016152023.594397</v>
      </c>
      <c r="J138" s="21">
        <v>12720433346.029768</v>
      </c>
      <c r="K138" s="21">
        <v>12838336840.224737</v>
      </c>
      <c r="L138" s="22">
        <v>11546088223.211796</v>
      </c>
      <c r="M138" s="23">
        <f t="shared" si="5"/>
        <v>10789534591.325829</v>
      </c>
      <c r="N138" s="48" t="s">
        <v>450</v>
      </c>
      <c r="O138" s="49" t="s">
        <v>450</v>
      </c>
      <c r="P138" s="49" t="s">
        <v>450</v>
      </c>
      <c r="Q138" s="49" t="s">
        <v>450</v>
      </c>
      <c r="R138" s="49" t="s">
        <v>450</v>
      </c>
      <c r="S138" s="49" t="s">
        <v>450</v>
      </c>
      <c r="T138" s="49" t="s">
        <v>450</v>
      </c>
      <c r="U138" s="49" t="s">
        <v>450</v>
      </c>
      <c r="V138" s="49" t="s">
        <v>450</v>
      </c>
      <c r="W138" s="50" t="s">
        <v>450</v>
      </c>
      <c r="X138" s="44" t="str">
        <f t="shared" si="6"/>
        <v/>
      </c>
    </row>
    <row r="139" spans="1:24" ht="20.100000000000001" customHeight="1" x14ac:dyDescent="0.25">
      <c r="A139" s="36" t="s">
        <v>24</v>
      </c>
      <c r="B139" s="11" t="s">
        <v>51</v>
      </c>
      <c r="C139" s="20">
        <v>9043715355.8880978</v>
      </c>
      <c r="D139" s="21">
        <v>10325618017.378969</v>
      </c>
      <c r="E139" s="21">
        <v>12545438605.395878</v>
      </c>
      <c r="F139" s="21">
        <v>12854985464.076431</v>
      </c>
      <c r="G139" s="21">
        <v>16002656434.474615</v>
      </c>
      <c r="H139" s="21">
        <v>18913574370.76004</v>
      </c>
      <c r="I139" s="21">
        <v>18851513891.065998</v>
      </c>
      <c r="J139" s="21">
        <v>19271168018.48201</v>
      </c>
      <c r="K139" s="21">
        <v>19769642122.583298</v>
      </c>
      <c r="L139" s="22">
        <v>20880545907.426445</v>
      </c>
      <c r="M139" s="23">
        <f t="shared" si="5"/>
        <v>15845885818.75318</v>
      </c>
      <c r="N139" s="48" t="s">
        <v>450</v>
      </c>
      <c r="O139" s="49" t="s">
        <v>450</v>
      </c>
      <c r="P139" s="49" t="s">
        <v>450</v>
      </c>
      <c r="Q139" s="49" t="s">
        <v>450</v>
      </c>
      <c r="R139" s="49" t="s">
        <v>450</v>
      </c>
      <c r="S139" s="49" t="s">
        <v>450</v>
      </c>
      <c r="T139" s="49" t="s">
        <v>450</v>
      </c>
      <c r="U139" s="49" t="s">
        <v>450</v>
      </c>
      <c r="V139" s="49" t="s">
        <v>450</v>
      </c>
      <c r="W139" s="50">
        <v>350000000</v>
      </c>
      <c r="X139" s="44">
        <f t="shared" si="6"/>
        <v>350000000</v>
      </c>
    </row>
    <row r="140" spans="1:24" ht="20.100000000000001" customHeight="1" x14ac:dyDescent="0.25">
      <c r="A140" s="36" t="s">
        <v>8</v>
      </c>
      <c r="B140" s="11" t="s">
        <v>374</v>
      </c>
      <c r="C140" s="20">
        <v>726649102998.36902</v>
      </c>
      <c r="D140" s="21">
        <v>839419655078.01807</v>
      </c>
      <c r="E140" s="21">
        <v>936228211513.10974</v>
      </c>
      <c r="F140" s="21">
        <v>857932759099.74988</v>
      </c>
      <c r="G140" s="21">
        <v>836439735099.33777</v>
      </c>
      <c r="H140" s="21">
        <v>893701695857.65906</v>
      </c>
      <c r="I140" s="21">
        <v>828946812396.78809</v>
      </c>
      <c r="J140" s="21">
        <v>864169242952.92542</v>
      </c>
      <c r="K140" s="21">
        <v>879319321494.63855</v>
      </c>
      <c r="L140" s="22">
        <v>752547410446.93359</v>
      </c>
      <c r="M140" s="23">
        <f t="shared" si="5"/>
        <v>841535394693.75305</v>
      </c>
      <c r="N140" s="48" t="s">
        <v>450</v>
      </c>
      <c r="O140" s="49" t="s">
        <v>450</v>
      </c>
      <c r="P140" s="49" t="s">
        <v>450</v>
      </c>
      <c r="Q140" s="49" t="s">
        <v>450</v>
      </c>
      <c r="R140" s="49" t="s">
        <v>450</v>
      </c>
      <c r="S140" s="49" t="s">
        <v>450</v>
      </c>
      <c r="T140" s="49" t="s">
        <v>450</v>
      </c>
      <c r="U140" s="49" t="s">
        <v>450</v>
      </c>
      <c r="V140" s="49" t="s">
        <v>450</v>
      </c>
      <c r="W140" s="50" t="s">
        <v>450</v>
      </c>
      <c r="X140" s="44" t="str">
        <f t="shared" si="6"/>
        <v/>
      </c>
    </row>
    <row r="141" spans="1:24" ht="20.100000000000001" customHeight="1" x14ac:dyDescent="0.25">
      <c r="A141" s="36" t="s">
        <v>103</v>
      </c>
      <c r="B141" s="11" t="s">
        <v>26</v>
      </c>
      <c r="C141" s="20">
        <v>111606899682.25148</v>
      </c>
      <c r="D141" s="21">
        <v>137314617476.29897</v>
      </c>
      <c r="E141" s="21">
        <v>133278976593.80051</v>
      </c>
      <c r="F141" s="21">
        <v>121337372727.84059</v>
      </c>
      <c r="G141" s="21">
        <v>146584522265.45612</v>
      </c>
      <c r="H141" s="21">
        <v>168462632327.3819</v>
      </c>
      <c r="I141" s="21">
        <v>176617424296.72922</v>
      </c>
      <c r="J141" s="21">
        <v>190690896703.83002</v>
      </c>
      <c r="K141" s="21">
        <v>200142409766.82071</v>
      </c>
      <c r="L141" s="22">
        <v>173754075210.51624</v>
      </c>
      <c r="M141" s="23">
        <f t="shared" si="5"/>
        <v>155978982705.09259</v>
      </c>
      <c r="N141" s="48" t="s">
        <v>450</v>
      </c>
      <c r="O141" s="49" t="s">
        <v>450</v>
      </c>
      <c r="P141" s="49" t="s">
        <v>450</v>
      </c>
      <c r="Q141" s="49" t="s">
        <v>450</v>
      </c>
      <c r="R141" s="49" t="s">
        <v>450</v>
      </c>
      <c r="S141" s="49" t="s">
        <v>450</v>
      </c>
      <c r="T141" s="49" t="s">
        <v>450</v>
      </c>
      <c r="U141" s="49" t="s">
        <v>450</v>
      </c>
      <c r="V141" s="49" t="s">
        <v>450</v>
      </c>
      <c r="W141" s="50" t="s">
        <v>450</v>
      </c>
      <c r="X141" s="44" t="str">
        <f t="shared" si="6"/>
        <v/>
      </c>
    </row>
    <row r="142" spans="1:24" ht="20.100000000000001" customHeight="1" x14ac:dyDescent="0.25">
      <c r="A142" s="36" t="s">
        <v>303</v>
      </c>
      <c r="B142" s="11" t="s">
        <v>207</v>
      </c>
      <c r="C142" s="20">
        <v>6786294637.3360271</v>
      </c>
      <c r="D142" s="21">
        <v>7458103361.6373692</v>
      </c>
      <c r="E142" s="21">
        <v>8491388728.5018005</v>
      </c>
      <c r="F142" s="21">
        <v>8380731879.7463541</v>
      </c>
      <c r="G142" s="21">
        <v>8741313140.2488251</v>
      </c>
      <c r="H142" s="21">
        <v>9755619760.1461372</v>
      </c>
      <c r="I142" s="21">
        <v>10438842115.626307</v>
      </c>
      <c r="J142" s="21">
        <v>10874735110.823694</v>
      </c>
      <c r="K142" s="21">
        <v>11790221756.277769</v>
      </c>
      <c r="L142" s="22">
        <v>12692562187.49325</v>
      </c>
      <c r="M142" s="23">
        <f t="shared" si="5"/>
        <v>9540981267.7837543</v>
      </c>
      <c r="N142" s="48" t="s">
        <v>450</v>
      </c>
      <c r="O142" s="49" t="s">
        <v>450</v>
      </c>
      <c r="P142" s="49" t="s">
        <v>450</v>
      </c>
      <c r="Q142" s="49" t="s">
        <v>450</v>
      </c>
      <c r="R142" s="49" t="s">
        <v>450</v>
      </c>
      <c r="S142" s="49" t="s">
        <v>450</v>
      </c>
      <c r="T142" s="49" t="s">
        <v>450</v>
      </c>
      <c r="U142" s="49" t="s">
        <v>450</v>
      </c>
      <c r="V142" s="49" t="s">
        <v>450</v>
      </c>
      <c r="W142" s="50" t="s">
        <v>450</v>
      </c>
      <c r="X142" s="44" t="str">
        <f t="shared" si="6"/>
        <v/>
      </c>
    </row>
    <row r="143" spans="1:24" ht="20.100000000000001" customHeight="1" x14ac:dyDescent="0.25">
      <c r="A143" s="36" t="s">
        <v>394</v>
      </c>
      <c r="B143" s="11" t="s">
        <v>398</v>
      </c>
      <c r="C143" s="20">
        <v>3646728060.0646296</v>
      </c>
      <c r="D143" s="21">
        <v>4291363390.9129529</v>
      </c>
      <c r="E143" s="21">
        <v>5403363917.3095989</v>
      </c>
      <c r="F143" s="21">
        <v>5397121856.3520374</v>
      </c>
      <c r="G143" s="21">
        <v>5718589799.2436562</v>
      </c>
      <c r="H143" s="21">
        <v>6409169889.5089083</v>
      </c>
      <c r="I143" s="21">
        <v>6942209594.5543337</v>
      </c>
      <c r="J143" s="21">
        <v>7667951987.6933041</v>
      </c>
      <c r="K143" s="21">
        <v>8245312136.5654345</v>
      </c>
      <c r="L143" s="22">
        <v>7142951342.4223022</v>
      </c>
      <c r="M143" s="23">
        <f t="shared" si="5"/>
        <v>6086476197.4627171</v>
      </c>
      <c r="N143" s="48" t="s">
        <v>450</v>
      </c>
      <c r="O143" s="49" t="s">
        <v>450</v>
      </c>
      <c r="P143" s="49" t="s">
        <v>450</v>
      </c>
      <c r="Q143" s="49" t="s">
        <v>450</v>
      </c>
      <c r="R143" s="49" t="s">
        <v>450</v>
      </c>
      <c r="S143" s="49" t="s">
        <v>450</v>
      </c>
      <c r="T143" s="49" t="s">
        <v>450</v>
      </c>
      <c r="U143" s="49" t="s">
        <v>450</v>
      </c>
      <c r="V143" s="49" t="s">
        <v>450</v>
      </c>
      <c r="W143" s="50" t="s">
        <v>450</v>
      </c>
      <c r="X143" s="44" t="str">
        <f t="shared" si="6"/>
        <v/>
      </c>
    </row>
    <row r="144" spans="1:24" ht="20.100000000000001" customHeight="1" x14ac:dyDescent="0.25">
      <c r="A144" s="36" t="s">
        <v>125</v>
      </c>
      <c r="B144" s="11" t="s">
        <v>242</v>
      </c>
      <c r="C144" s="20">
        <v>145429764861.24939</v>
      </c>
      <c r="D144" s="21">
        <v>166451213395.63986</v>
      </c>
      <c r="E144" s="21">
        <v>208064753766.47043</v>
      </c>
      <c r="F144" s="21">
        <v>169481317540.36389</v>
      </c>
      <c r="G144" s="21">
        <v>369062464570.38684</v>
      </c>
      <c r="H144" s="21">
        <v>411743801711.64203</v>
      </c>
      <c r="I144" s="21">
        <v>460953836444.36426</v>
      </c>
      <c r="J144" s="21">
        <v>514966287206.50519</v>
      </c>
      <c r="K144" s="21">
        <v>568498939784.02112</v>
      </c>
      <c r="L144" s="22">
        <v>481066152870.26617</v>
      </c>
      <c r="M144" s="23">
        <f t="shared" si="5"/>
        <v>349571853215.09094</v>
      </c>
      <c r="N144" s="48">
        <v>322000000</v>
      </c>
      <c r="O144" s="49">
        <v>40000000</v>
      </c>
      <c r="P144" s="49">
        <v>382000000</v>
      </c>
      <c r="Q144" s="49" t="s">
        <v>450</v>
      </c>
      <c r="R144" s="49" t="s">
        <v>450</v>
      </c>
      <c r="S144" s="49">
        <v>259000000</v>
      </c>
      <c r="T144" s="49" t="s">
        <v>450</v>
      </c>
      <c r="U144" s="49">
        <v>4400000000</v>
      </c>
      <c r="V144" s="49" t="s">
        <v>450</v>
      </c>
      <c r="W144" s="50" t="s">
        <v>450</v>
      </c>
      <c r="X144" s="44">
        <f t="shared" si="6"/>
        <v>1080600000</v>
      </c>
    </row>
    <row r="145" spans="1:24" ht="20.100000000000001" customHeight="1" x14ac:dyDescent="0.25">
      <c r="A145" s="36" t="s">
        <v>203</v>
      </c>
      <c r="B145" s="11" t="s">
        <v>95</v>
      </c>
      <c r="C145" s="20">
        <v>345424664369.35748</v>
      </c>
      <c r="D145" s="21">
        <v>400883873279.08289</v>
      </c>
      <c r="E145" s="21">
        <v>461946808510.63831</v>
      </c>
      <c r="F145" s="21">
        <v>386383919342.27057</v>
      </c>
      <c r="G145" s="21">
        <v>428524701366.59937</v>
      </c>
      <c r="H145" s="21">
        <v>498157406416.1582</v>
      </c>
      <c r="I145" s="21">
        <v>509704856037.81696</v>
      </c>
      <c r="J145" s="21">
        <v>522746212765.95746</v>
      </c>
      <c r="K145" s="21">
        <v>500519016133.29779</v>
      </c>
      <c r="L145" s="22">
        <v>388314890978.60889</v>
      </c>
      <c r="M145" s="23">
        <f t="shared" si="5"/>
        <v>444260634919.9787</v>
      </c>
      <c r="N145" s="48" t="s">
        <v>450</v>
      </c>
      <c r="O145" s="49" t="s">
        <v>450</v>
      </c>
      <c r="P145" s="49" t="s">
        <v>450</v>
      </c>
      <c r="Q145" s="49" t="s">
        <v>450</v>
      </c>
      <c r="R145" s="49" t="s">
        <v>450</v>
      </c>
      <c r="S145" s="49" t="s">
        <v>450</v>
      </c>
      <c r="T145" s="49" t="s">
        <v>450</v>
      </c>
      <c r="U145" s="49" t="s">
        <v>450</v>
      </c>
      <c r="V145" s="49" t="s">
        <v>450</v>
      </c>
      <c r="W145" s="50" t="s">
        <v>450</v>
      </c>
      <c r="X145" s="44" t="str">
        <f t="shared" si="6"/>
        <v/>
      </c>
    </row>
    <row r="146" spans="1:24" ht="20.100000000000001" customHeight="1" x14ac:dyDescent="0.25">
      <c r="A146" s="36" t="s">
        <v>247</v>
      </c>
      <c r="B146" s="11" t="s">
        <v>332</v>
      </c>
      <c r="C146" s="20">
        <v>37215864759.427826</v>
      </c>
      <c r="D146" s="21">
        <v>42085305591.677505</v>
      </c>
      <c r="E146" s="21">
        <v>60905331599.479836</v>
      </c>
      <c r="F146" s="21">
        <v>48388296488.946671</v>
      </c>
      <c r="G146" s="21">
        <v>58641352405.721718</v>
      </c>
      <c r="H146" s="21">
        <v>67937581274.382317</v>
      </c>
      <c r="I146" s="21">
        <v>76341482444.733414</v>
      </c>
      <c r="J146" s="21">
        <v>78182574772.431732</v>
      </c>
      <c r="K146" s="21">
        <v>81796618985.695709</v>
      </c>
      <c r="L146" s="22">
        <v>70254876462.938873</v>
      </c>
      <c r="M146" s="23">
        <f t="shared" si="5"/>
        <v>62174928478.543556</v>
      </c>
      <c r="N146" s="48" t="s">
        <v>450</v>
      </c>
      <c r="O146" s="49" t="s">
        <v>450</v>
      </c>
      <c r="P146" s="49" t="s">
        <v>450</v>
      </c>
      <c r="Q146" s="49" t="s">
        <v>450</v>
      </c>
      <c r="R146" s="49" t="s">
        <v>450</v>
      </c>
      <c r="S146" s="49" t="s">
        <v>450</v>
      </c>
      <c r="T146" s="49" t="s">
        <v>450</v>
      </c>
      <c r="U146" s="49" t="s">
        <v>450</v>
      </c>
      <c r="V146" s="49" t="s">
        <v>450</v>
      </c>
      <c r="W146" s="50" t="s">
        <v>450</v>
      </c>
      <c r="X146" s="44" t="str">
        <f t="shared" si="6"/>
        <v/>
      </c>
    </row>
    <row r="147" spans="1:24" ht="20.100000000000001" customHeight="1" x14ac:dyDescent="0.25">
      <c r="A147" s="36" t="s">
        <v>422</v>
      </c>
      <c r="B147" s="11" t="s">
        <v>304</v>
      </c>
      <c r="C147" s="20">
        <v>137264061106.04344</v>
      </c>
      <c r="D147" s="21">
        <v>152385716311.91638</v>
      </c>
      <c r="E147" s="21">
        <v>170077814106.3049</v>
      </c>
      <c r="F147" s="21">
        <v>168152775283.03159</v>
      </c>
      <c r="G147" s="21">
        <v>177406854514.88458</v>
      </c>
      <c r="H147" s="21">
        <v>213755282058.7193</v>
      </c>
      <c r="I147" s="21">
        <v>224646134571.40009</v>
      </c>
      <c r="J147" s="21">
        <v>231149768633.28375</v>
      </c>
      <c r="K147" s="21">
        <v>243382758001.33011</v>
      </c>
      <c r="L147" s="22">
        <v>269971498118.44202</v>
      </c>
      <c r="M147" s="23">
        <f t="shared" si="5"/>
        <v>198819266270.53558</v>
      </c>
      <c r="N147" s="48">
        <v>40000000</v>
      </c>
      <c r="O147" s="49">
        <v>581000000</v>
      </c>
      <c r="P147" s="49">
        <v>303000000</v>
      </c>
      <c r="Q147" s="49" t="s">
        <v>450</v>
      </c>
      <c r="R147" s="49">
        <v>1200000000</v>
      </c>
      <c r="S147" s="49" t="s">
        <v>450</v>
      </c>
      <c r="T147" s="49" t="s">
        <v>450</v>
      </c>
      <c r="U147" s="49" t="s">
        <v>450</v>
      </c>
      <c r="V147" s="49" t="s">
        <v>450</v>
      </c>
      <c r="W147" s="50" t="s">
        <v>450</v>
      </c>
      <c r="X147" s="44">
        <f t="shared" si="6"/>
        <v>531000000</v>
      </c>
    </row>
    <row r="148" spans="1:24" ht="20.100000000000001" customHeight="1" x14ac:dyDescent="0.25">
      <c r="A148" s="36" t="s">
        <v>255</v>
      </c>
      <c r="B148" s="11" t="s">
        <v>194</v>
      </c>
      <c r="C148" s="20">
        <v>194700000</v>
      </c>
      <c r="D148" s="21">
        <v>196000000</v>
      </c>
      <c r="E148" s="21">
        <v>198099999.99999997</v>
      </c>
      <c r="F148" s="21">
        <v>186400000.00000003</v>
      </c>
      <c r="G148" s="21">
        <v>183800000</v>
      </c>
      <c r="H148" s="21">
        <v>199900000.00000003</v>
      </c>
      <c r="I148" s="21">
        <v>214200000</v>
      </c>
      <c r="J148" s="21">
        <v>228700000</v>
      </c>
      <c r="K148" s="21">
        <v>250900000</v>
      </c>
      <c r="L148" s="22">
        <v>287400000</v>
      </c>
      <c r="M148" s="23">
        <f t="shared" si="5"/>
        <v>214010000</v>
      </c>
      <c r="N148" s="48" t="s">
        <v>450</v>
      </c>
      <c r="O148" s="49" t="s">
        <v>450</v>
      </c>
      <c r="P148" s="49" t="s">
        <v>450</v>
      </c>
      <c r="Q148" s="49" t="s">
        <v>450</v>
      </c>
      <c r="R148" s="49" t="s">
        <v>450</v>
      </c>
      <c r="S148" s="49" t="s">
        <v>450</v>
      </c>
      <c r="T148" s="49" t="s">
        <v>450</v>
      </c>
      <c r="U148" s="49" t="s">
        <v>450</v>
      </c>
      <c r="V148" s="49" t="s">
        <v>450</v>
      </c>
      <c r="W148" s="50" t="s">
        <v>450</v>
      </c>
      <c r="X148" s="44" t="str">
        <f t="shared" si="6"/>
        <v/>
      </c>
    </row>
    <row r="149" spans="1:24" ht="20.100000000000001" customHeight="1" x14ac:dyDescent="0.25">
      <c r="A149" s="36" t="s">
        <v>106</v>
      </c>
      <c r="B149" s="11" t="s">
        <v>135</v>
      </c>
      <c r="C149" s="20">
        <v>18144936600</v>
      </c>
      <c r="D149" s="21">
        <v>20958000000.000004</v>
      </c>
      <c r="E149" s="21">
        <v>24522200000</v>
      </c>
      <c r="F149" s="21">
        <v>26593500000</v>
      </c>
      <c r="G149" s="21">
        <v>28917200000</v>
      </c>
      <c r="H149" s="21">
        <v>34373820500</v>
      </c>
      <c r="I149" s="21">
        <v>39954761200.000008</v>
      </c>
      <c r="J149" s="21">
        <v>44856189500</v>
      </c>
      <c r="K149" s="21">
        <v>49165773100</v>
      </c>
      <c r="L149" s="22">
        <v>52132289700</v>
      </c>
      <c r="M149" s="23">
        <f t="shared" si="5"/>
        <v>33961867060</v>
      </c>
      <c r="N149" s="48" t="s">
        <v>450</v>
      </c>
      <c r="O149" s="49">
        <v>0</v>
      </c>
      <c r="P149" s="49" t="s">
        <v>450</v>
      </c>
      <c r="Q149" s="49">
        <v>70000000</v>
      </c>
      <c r="R149" s="49" t="s">
        <v>450</v>
      </c>
      <c r="S149" s="49" t="s">
        <v>450</v>
      </c>
      <c r="T149" s="49">
        <v>0</v>
      </c>
      <c r="U149" s="49">
        <v>270000000</v>
      </c>
      <c r="V149" s="49" t="s">
        <v>450</v>
      </c>
      <c r="W149" s="50">
        <v>350000000</v>
      </c>
      <c r="X149" s="44">
        <f t="shared" si="6"/>
        <v>138000000</v>
      </c>
    </row>
    <row r="150" spans="1:24" ht="20.100000000000001" customHeight="1" x14ac:dyDescent="0.25">
      <c r="A150" s="36" t="s">
        <v>360</v>
      </c>
      <c r="B150" s="11" t="s">
        <v>365</v>
      </c>
      <c r="C150" s="20">
        <v>5527856839.0748186</v>
      </c>
      <c r="D150" s="21">
        <v>6340673793.5453405</v>
      </c>
      <c r="E150" s="21">
        <v>8000074071.3306913</v>
      </c>
      <c r="F150" s="21">
        <v>8105331929.8755035</v>
      </c>
      <c r="G150" s="21">
        <v>9716103408.9655418</v>
      </c>
      <c r="H150" s="21">
        <v>12873049346.267397</v>
      </c>
      <c r="I150" s="21">
        <v>15391629871.376463</v>
      </c>
      <c r="J150" s="21">
        <v>15413163674.922365</v>
      </c>
      <c r="K150" s="21">
        <v>16928680397.418528</v>
      </c>
      <c r="L150" s="22" t="s">
        <v>450</v>
      </c>
      <c r="M150" s="23">
        <f t="shared" si="5"/>
        <v>10921840370.308517</v>
      </c>
      <c r="N150" s="48" t="s">
        <v>450</v>
      </c>
      <c r="O150" s="49" t="s">
        <v>450</v>
      </c>
      <c r="P150" s="49" t="s">
        <v>450</v>
      </c>
      <c r="Q150" s="49" t="s">
        <v>450</v>
      </c>
      <c r="R150" s="49" t="s">
        <v>450</v>
      </c>
      <c r="S150" s="49" t="s">
        <v>450</v>
      </c>
      <c r="T150" s="49" t="s">
        <v>450</v>
      </c>
      <c r="U150" s="49" t="s">
        <v>450</v>
      </c>
      <c r="V150" s="49" t="s">
        <v>450</v>
      </c>
      <c r="W150" s="50" t="s">
        <v>450</v>
      </c>
      <c r="X150" s="44" t="str">
        <f t="shared" si="6"/>
        <v/>
      </c>
    </row>
    <row r="151" spans="1:24" ht="20.100000000000001" customHeight="1" x14ac:dyDescent="0.25">
      <c r="A151" s="36" t="s">
        <v>121</v>
      </c>
      <c r="B151" s="11" t="s">
        <v>366</v>
      </c>
      <c r="C151" s="20">
        <v>10646157920.320862</v>
      </c>
      <c r="D151" s="21">
        <v>13794910633.851755</v>
      </c>
      <c r="E151" s="21">
        <v>18504130752.992191</v>
      </c>
      <c r="F151" s="21">
        <v>15929902138.13632</v>
      </c>
      <c r="G151" s="21">
        <v>20030528042.91713</v>
      </c>
      <c r="H151" s="21">
        <v>25071195492.012661</v>
      </c>
      <c r="I151" s="21">
        <v>24611039786.13195</v>
      </c>
      <c r="J151" s="21">
        <v>28965906502.230602</v>
      </c>
      <c r="K151" s="21">
        <v>30881166852.311611</v>
      </c>
      <c r="L151" s="22">
        <v>27622778722.398647</v>
      </c>
      <c r="M151" s="23">
        <f t="shared" si="5"/>
        <v>21605771684.330376</v>
      </c>
      <c r="N151" s="48" t="s">
        <v>450</v>
      </c>
      <c r="O151" s="49" t="s">
        <v>450</v>
      </c>
      <c r="P151" s="49" t="s">
        <v>450</v>
      </c>
      <c r="Q151" s="49" t="s">
        <v>450</v>
      </c>
      <c r="R151" s="49" t="s">
        <v>450</v>
      </c>
      <c r="S151" s="49" t="s">
        <v>450</v>
      </c>
      <c r="T151" s="49" t="s">
        <v>450</v>
      </c>
      <c r="U151" s="49" t="s">
        <v>450</v>
      </c>
      <c r="V151" s="49" t="s">
        <v>450</v>
      </c>
      <c r="W151" s="50" t="s">
        <v>450</v>
      </c>
      <c r="X151" s="44" t="str">
        <f t="shared" si="6"/>
        <v/>
      </c>
    </row>
    <row r="152" spans="1:24" ht="20.100000000000001" customHeight="1" x14ac:dyDescent="0.25">
      <c r="A152" s="36" t="s">
        <v>49</v>
      </c>
      <c r="B152" s="11" t="s">
        <v>76</v>
      </c>
      <c r="C152" s="20">
        <v>87862091339.400238</v>
      </c>
      <c r="D152" s="21">
        <v>102170980824.5446</v>
      </c>
      <c r="E152" s="21">
        <v>121572308718.61613</v>
      </c>
      <c r="F152" s="21">
        <v>121192332201.43948</v>
      </c>
      <c r="G152" s="21">
        <v>148521818488.74939</v>
      </c>
      <c r="H152" s="21">
        <v>170574733563.4614</v>
      </c>
      <c r="I152" s="21">
        <v>192703386156.04684</v>
      </c>
      <c r="J152" s="21">
        <v>202028936209.36774</v>
      </c>
      <c r="K152" s="21">
        <v>202855201908.12335</v>
      </c>
      <c r="L152" s="22">
        <v>192083721355.06442</v>
      </c>
      <c r="M152" s="23">
        <f t="shared" si="5"/>
        <v>154156551076.48138</v>
      </c>
      <c r="N152" s="48">
        <v>1020000000</v>
      </c>
      <c r="O152" s="49">
        <v>876000000</v>
      </c>
      <c r="P152" s="49">
        <v>439000000</v>
      </c>
      <c r="Q152" s="49">
        <v>988000000</v>
      </c>
      <c r="R152" s="49">
        <v>127000000</v>
      </c>
      <c r="S152" s="49">
        <v>860000000</v>
      </c>
      <c r="T152" s="49">
        <v>983000000</v>
      </c>
      <c r="U152" s="49">
        <v>1510000000</v>
      </c>
      <c r="V152" s="49">
        <v>5940000000</v>
      </c>
      <c r="W152" s="50">
        <v>552000000</v>
      </c>
      <c r="X152" s="44">
        <f t="shared" si="6"/>
        <v>1329500000</v>
      </c>
    </row>
    <row r="153" spans="1:24" ht="20.100000000000001" customHeight="1" x14ac:dyDescent="0.25">
      <c r="A153" s="36" t="s">
        <v>309</v>
      </c>
      <c r="B153" s="11" t="s">
        <v>224</v>
      </c>
      <c r="C153" s="20">
        <v>122210719245.90221</v>
      </c>
      <c r="D153" s="21">
        <v>149359920005.89401</v>
      </c>
      <c r="E153" s="21">
        <v>174195135053.12106</v>
      </c>
      <c r="F153" s="21">
        <v>168334599538.16824</v>
      </c>
      <c r="G153" s="21">
        <v>199590774784.58072</v>
      </c>
      <c r="H153" s="21">
        <v>224143083706.77698</v>
      </c>
      <c r="I153" s="21">
        <v>250092093547.53156</v>
      </c>
      <c r="J153" s="21">
        <v>271927428132.55371</v>
      </c>
      <c r="K153" s="21">
        <v>284777093019.06512</v>
      </c>
      <c r="L153" s="22">
        <v>291965336390.94958</v>
      </c>
      <c r="M153" s="23">
        <f t="shared" si="5"/>
        <v>213659618342.45428</v>
      </c>
      <c r="N153" s="48">
        <v>215000000</v>
      </c>
      <c r="O153" s="49" t="s">
        <v>450</v>
      </c>
      <c r="P153" s="49">
        <v>315000000</v>
      </c>
      <c r="Q153" s="49">
        <v>96000000</v>
      </c>
      <c r="R153" s="49">
        <v>343000000</v>
      </c>
      <c r="S153" s="49">
        <v>370000000</v>
      </c>
      <c r="T153" s="49">
        <v>49700000</v>
      </c>
      <c r="U153" s="49">
        <v>45000000</v>
      </c>
      <c r="V153" s="49" t="s">
        <v>450</v>
      </c>
      <c r="W153" s="50">
        <v>750000000</v>
      </c>
      <c r="X153" s="44">
        <f t="shared" si="6"/>
        <v>272962500</v>
      </c>
    </row>
    <row r="154" spans="1:24" ht="20.100000000000001" customHeight="1" x14ac:dyDescent="0.25">
      <c r="A154" s="36" t="s">
        <v>297</v>
      </c>
      <c r="B154" s="11" t="s">
        <v>84</v>
      </c>
      <c r="C154" s="20">
        <v>343261472028.87341</v>
      </c>
      <c r="D154" s="21">
        <v>428762961089.63477</v>
      </c>
      <c r="E154" s="21">
        <v>530185123692.51196</v>
      </c>
      <c r="F154" s="21">
        <v>436476394987.34015</v>
      </c>
      <c r="G154" s="21">
        <v>479242529764.86584</v>
      </c>
      <c r="H154" s="21">
        <v>528742068313.75726</v>
      </c>
      <c r="I154" s="21">
        <v>500227851988.33105</v>
      </c>
      <c r="J154" s="21">
        <v>524059039422.89447</v>
      </c>
      <c r="K154" s="21">
        <v>544982089079.09332</v>
      </c>
      <c r="L154" s="22">
        <v>474783393022.94739</v>
      </c>
      <c r="M154" s="23">
        <f t="shared" si="5"/>
        <v>479072292339.02502</v>
      </c>
      <c r="N154" s="48" t="s">
        <v>450</v>
      </c>
      <c r="O154" s="49" t="s">
        <v>450</v>
      </c>
      <c r="P154" s="49" t="s">
        <v>450</v>
      </c>
      <c r="Q154" s="49" t="s">
        <v>450</v>
      </c>
      <c r="R154" s="49" t="s">
        <v>450</v>
      </c>
      <c r="S154" s="49" t="s">
        <v>450</v>
      </c>
      <c r="T154" s="49" t="s">
        <v>450</v>
      </c>
      <c r="U154" s="49" t="s">
        <v>450</v>
      </c>
      <c r="V154" s="49" t="s">
        <v>450</v>
      </c>
      <c r="W154" s="50" t="s">
        <v>450</v>
      </c>
      <c r="X154" s="44" t="str">
        <f t="shared" si="6"/>
        <v/>
      </c>
    </row>
    <row r="155" spans="1:24" ht="20.100000000000001" customHeight="1" x14ac:dyDescent="0.25">
      <c r="A155" s="36" t="s">
        <v>88</v>
      </c>
      <c r="B155" s="11" t="s">
        <v>119</v>
      </c>
      <c r="C155" s="20">
        <v>208566948939.90717</v>
      </c>
      <c r="D155" s="21">
        <v>240169336162.05856</v>
      </c>
      <c r="E155" s="21">
        <v>262007590449.68509</v>
      </c>
      <c r="F155" s="21">
        <v>243745748819.11642</v>
      </c>
      <c r="G155" s="21">
        <v>238317631788.07947</v>
      </c>
      <c r="H155" s="21">
        <v>244879869335.5574</v>
      </c>
      <c r="I155" s="21">
        <v>216368178659.4465</v>
      </c>
      <c r="J155" s="21">
        <v>226073492966.49509</v>
      </c>
      <c r="K155" s="21">
        <v>230116913840.32092</v>
      </c>
      <c r="L155" s="22">
        <v>198931394033.49231</v>
      </c>
      <c r="M155" s="23">
        <f t="shared" si="5"/>
        <v>230917710499.41586</v>
      </c>
      <c r="N155" s="48" t="s">
        <v>450</v>
      </c>
      <c r="O155" s="49" t="s">
        <v>450</v>
      </c>
      <c r="P155" s="49" t="s">
        <v>450</v>
      </c>
      <c r="Q155" s="49" t="s">
        <v>450</v>
      </c>
      <c r="R155" s="49" t="s">
        <v>450</v>
      </c>
      <c r="S155" s="49" t="s">
        <v>450</v>
      </c>
      <c r="T155" s="49" t="s">
        <v>450</v>
      </c>
      <c r="U155" s="49" t="s">
        <v>450</v>
      </c>
      <c r="V155" s="49" t="s">
        <v>450</v>
      </c>
      <c r="W155" s="50" t="s">
        <v>450</v>
      </c>
      <c r="X155" s="44" t="str">
        <f t="shared" si="6"/>
        <v/>
      </c>
    </row>
    <row r="156" spans="1:24" ht="20.100000000000001" customHeight="1" x14ac:dyDescent="0.25">
      <c r="A156" s="36" t="s">
        <v>105</v>
      </c>
      <c r="B156" s="11" t="s">
        <v>77</v>
      </c>
      <c r="C156" s="20">
        <v>87276164364.638794</v>
      </c>
      <c r="D156" s="21">
        <v>89524131617.190903</v>
      </c>
      <c r="E156" s="21">
        <v>93639316000</v>
      </c>
      <c r="F156" s="21">
        <v>96385638000</v>
      </c>
      <c r="G156" s="21">
        <v>98381268000</v>
      </c>
      <c r="H156" s="21">
        <v>100351670000</v>
      </c>
      <c r="I156" s="21">
        <v>101080738000</v>
      </c>
      <c r="J156" s="21">
        <v>103134778000</v>
      </c>
      <c r="K156" s="21" t="s">
        <v>450</v>
      </c>
      <c r="L156" s="22" t="s">
        <v>450</v>
      </c>
      <c r="M156" s="23">
        <f t="shared" si="5"/>
        <v>96221712997.728714</v>
      </c>
      <c r="N156" s="48" t="s">
        <v>450</v>
      </c>
      <c r="O156" s="49" t="s">
        <v>450</v>
      </c>
      <c r="P156" s="49" t="s">
        <v>450</v>
      </c>
      <c r="Q156" s="49" t="s">
        <v>450</v>
      </c>
      <c r="R156" s="49" t="s">
        <v>450</v>
      </c>
      <c r="S156" s="49" t="s">
        <v>450</v>
      </c>
      <c r="T156" s="49" t="s">
        <v>450</v>
      </c>
      <c r="U156" s="49" t="s">
        <v>450</v>
      </c>
      <c r="V156" s="49" t="s">
        <v>450</v>
      </c>
      <c r="W156" s="50" t="s">
        <v>450</v>
      </c>
      <c r="X156" s="44" t="str">
        <f t="shared" si="6"/>
        <v/>
      </c>
    </row>
    <row r="157" spans="1:24" ht="20.100000000000001" customHeight="1" x14ac:dyDescent="0.25">
      <c r="A157" s="36" t="s">
        <v>261</v>
      </c>
      <c r="B157" s="11" t="s">
        <v>259</v>
      </c>
      <c r="C157" s="20">
        <v>60882142857.142845</v>
      </c>
      <c r="D157" s="21">
        <v>79712087912.087906</v>
      </c>
      <c r="E157" s="21">
        <v>115270054945.05495</v>
      </c>
      <c r="F157" s="21">
        <v>97798351648.351624</v>
      </c>
      <c r="G157" s="21">
        <v>125122306346.15385</v>
      </c>
      <c r="H157" s="21">
        <v>169804735989.01096</v>
      </c>
      <c r="I157" s="21">
        <v>190289835164.83514</v>
      </c>
      <c r="J157" s="21">
        <v>201885439560.43954</v>
      </c>
      <c r="K157" s="21">
        <v>210109340659.34064</v>
      </c>
      <c r="L157" s="22">
        <v>166907692307.69229</v>
      </c>
      <c r="M157" s="23">
        <f t="shared" si="5"/>
        <v>141778198739.01099</v>
      </c>
      <c r="N157" s="48" t="s">
        <v>450</v>
      </c>
      <c r="O157" s="49" t="s">
        <v>450</v>
      </c>
      <c r="P157" s="49" t="s">
        <v>450</v>
      </c>
      <c r="Q157" s="49" t="s">
        <v>450</v>
      </c>
      <c r="R157" s="49" t="s">
        <v>450</v>
      </c>
      <c r="S157" s="49" t="s">
        <v>450</v>
      </c>
      <c r="T157" s="49" t="s">
        <v>450</v>
      </c>
      <c r="U157" s="49" t="s">
        <v>450</v>
      </c>
      <c r="V157" s="49" t="s">
        <v>450</v>
      </c>
      <c r="W157" s="50" t="s">
        <v>450</v>
      </c>
      <c r="X157" s="44" t="str">
        <f t="shared" si="6"/>
        <v/>
      </c>
    </row>
    <row r="158" spans="1:24" ht="20.100000000000001" customHeight="1" x14ac:dyDescent="0.25">
      <c r="A158" s="36" t="s">
        <v>317</v>
      </c>
      <c r="B158" s="11" t="s">
        <v>109</v>
      </c>
      <c r="C158" s="20">
        <v>123533036667.85332</v>
      </c>
      <c r="D158" s="21">
        <v>171536685395.5625</v>
      </c>
      <c r="E158" s="21">
        <v>208181626900.63123</v>
      </c>
      <c r="F158" s="21">
        <v>167422949529.40018</v>
      </c>
      <c r="G158" s="21">
        <v>167998080493.40756</v>
      </c>
      <c r="H158" s="21">
        <v>185362855081.02081</v>
      </c>
      <c r="I158" s="21">
        <v>171664638717.49039</v>
      </c>
      <c r="J158" s="21">
        <v>191549024910.60428</v>
      </c>
      <c r="K158" s="21">
        <v>199324435686.134</v>
      </c>
      <c r="L158" s="22">
        <v>177954489851.96097</v>
      </c>
      <c r="M158" s="23">
        <f t="shared" si="5"/>
        <v>176452782323.40656</v>
      </c>
      <c r="N158" s="48" t="s">
        <v>450</v>
      </c>
      <c r="O158" s="49">
        <v>117000000</v>
      </c>
      <c r="P158" s="49" t="s">
        <v>450</v>
      </c>
      <c r="Q158" s="49" t="s">
        <v>450</v>
      </c>
      <c r="R158" s="49" t="s">
        <v>450</v>
      </c>
      <c r="S158" s="49">
        <v>0</v>
      </c>
      <c r="T158" s="49">
        <v>2500000</v>
      </c>
      <c r="U158" s="49" t="s">
        <v>450</v>
      </c>
      <c r="V158" s="49" t="s">
        <v>450</v>
      </c>
      <c r="W158" s="50" t="s">
        <v>450</v>
      </c>
      <c r="X158" s="44">
        <f t="shared" si="6"/>
        <v>39833333.333333336</v>
      </c>
    </row>
    <row r="159" spans="1:24" ht="20.100000000000001" customHeight="1" x14ac:dyDescent="0.25">
      <c r="A159" s="36" t="s">
        <v>6</v>
      </c>
      <c r="B159" s="11" t="s">
        <v>14</v>
      </c>
      <c r="C159" s="20">
        <v>989930542278.69519</v>
      </c>
      <c r="D159" s="21">
        <v>1299705764823.6177</v>
      </c>
      <c r="E159" s="21">
        <v>1660846387624.7842</v>
      </c>
      <c r="F159" s="21">
        <v>1222644282201.8625</v>
      </c>
      <c r="G159" s="21">
        <v>1524917468442.0066</v>
      </c>
      <c r="H159" s="21">
        <v>2031771419408.9641</v>
      </c>
      <c r="I159" s="21">
        <v>2170145829223.9248</v>
      </c>
      <c r="J159" s="21">
        <v>2230628062254.4146</v>
      </c>
      <c r="K159" s="21">
        <v>2030972571014.2737</v>
      </c>
      <c r="L159" s="22">
        <v>1326015096948.1946</v>
      </c>
      <c r="M159" s="23">
        <f t="shared" si="5"/>
        <v>1648757742422.0737</v>
      </c>
      <c r="N159" s="48">
        <v>144000000</v>
      </c>
      <c r="O159" s="49">
        <v>23000000</v>
      </c>
      <c r="P159" s="49">
        <v>24000000</v>
      </c>
      <c r="Q159" s="49" t="s">
        <v>450</v>
      </c>
      <c r="R159" s="49">
        <v>4600000000</v>
      </c>
      <c r="S159" s="49">
        <v>4280000000</v>
      </c>
      <c r="T159" s="49">
        <v>3980000000</v>
      </c>
      <c r="U159" s="49">
        <v>3100000</v>
      </c>
      <c r="V159" s="49" t="s">
        <v>450</v>
      </c>
      <c r="W159" s="50">
        <v>775000000</v>
      </c>
      <c r="X159" s="44">
        <f t="shared" si="6"/>
        <v>1728637500</v>
      </c>
    </row>
    <row r="160" spans="1:24" ht="20.100000000000001" customHeight="1" x14ac:dyDescent="0.25">
      <c r="A160" s="36" t="s">
        <v>280</v>
      </c>
      <c r="B160" s="11" t="s">
        <v>412</v>
      </c>
      <c r="C160" s="20">
        <v>3110328010.9144239</v>
      </c>
      <c r="D160" s="21">
        <v>3775447705.9355884</v>
      </c>
      <c r="E160" s="21">
        <v>4796573531.2162209</v>
      </c>
      <c r="F160" s="21">
        <v>5308990459.4784307</v>
      </c>
      <c r="G160" s="21">
        <v>5698548987.88591</v>
      </c>
      <c r="H160" s="21">
        <v>6406727230.1732531</v>
      </c>
      <c r="I160" s="21">
        <v>7219657132.2154446</v>
      </c>
      <c r="J160" s="21">
        <v>7522006198.2320814</v>
      </c>
      <c r="K160" s="21">
        <v>7912161659.761797</v>
      </c>
      <c r="L160" s="22">
        <v>8095980013.7341776</v>
      </c>
      <c r="M160" s="23">
        <f t="shared" si="5"/>
        <v>5984642092.9547319</v>
      </c>
      <c r="N160" s="48" t="s">
        <v>450</v>
      </c>
      <c r="O160" s="49" t="s">
        <v>450</v>
      </c>
      <c r="P160" s="49" t="s">
        <v>450</v>
      </c>
      <c r="Q160" s="49" t="s">
        <v>450</v>
      </c>
      <c r="R160" s="49" t="s">
        <v>450</v>
      </c>
      <c r="S160" s="49" t="s">
        <v>450</v>
      </c>
      <c r="T160" s="49" t="s">
        <v>450</v>
      </c>
      <c r="U160" s="49" t="s">
        <v>450</v>
      </c>
      <c r="V160" s="49" t="s">
        <v>450</v>
      </c>
      <c r="W160" s="50" t="s">
        <v>450</v>
      </c>
      <c r="X160" s="44" t="str">
        <f t="shared" si="6"/>
        <v/>
      </c>
    </row>
    <row r="161" spans="1:24" ht="20.100000000000001" customHeight="1" x14ac:dyDescent="0.25">
      <c r="A161" s="36" t="s">
        <v>356</v>
      </c>
      <c r="B161" s="11" t="s">
        <v>288</v>
      </c>
      <c r="C161" s="20">
        <v>505832439.82297701</v>
      </c>
      <c r="D161" s="21">
        <v>570469196.66743088</v>
      </c>
      <c r="E161" s="21">
        <v>619260721.57930565</v>
      </c>
      <c r="F161" s="21">
        <v>586153251.79434597</v>
      </c>
      <c r="G161" s="21">
        <v>656789149.59552455</v>
      </c>
      <c r="H161" s="21">
        <v>762098381.87702274</v>
      </c>
      <c r="I161" s="21">
        <v>804209309.42721283</v>
      </c>
      <c r="J161" s="21">
        <v>795753602.49253523</v>
      </c>
      <c r="K161" s="21">
        <v>800418989.62175143</v>
      </c>
      <c r="L161" s="22">
        <v>761037916.35753047</v>
      </c>
      <c r="M161" s="23">
        <f t="shared" si="5"/>
        <v>686202295.92356372</v>
      </c>
      <c r="N161" s="48" t="s">
        <v>450</v>
      </c>
      <c r="O161" s="49" t="s">
        <v>450</v>
      </c>
      <c r="P161" s="49" t="s">
        <v>450</v>
      </c>
      <c r="Q161" s="49" t="s">
        <v>450</v>
      </c>
      <c r="R161" s="49" t="s">
        <v>450</v>
      </c>
      <c r="S161" s="49" t="s">
        <v>450</v>
      </c>
      <c r="T161" s="49" t="s">
        <v>450</v>
      </c>
      <c r="U161" s="49" t="s">
        <v>450</v>
      </c>
      <c r="V161" s="49" t="s">
        <v>450</v>
      </c>
      <c r="W161" s="50" t="s">
        <v>450</v>
      </c>
      <c r="X161" s="44" t="str">
        <f t="shared" si="6"/>
        <v/>
      </c>
    </row>
    <row r="162" spans="1:24" ht="20.100000000000001" customHeight="1" x14ac:dyDescent="0.25">
      <c r="A162" s="36" t="s">
        <v>306</v>
      </c>
      <c r="B162" s="11" t="s">
        <v>243</v>
      </c>
      <c r="C162" s="20">
        <v>134441116.92617169</v>
      </c>
      <c r="D162" s="21">
        <v>145827429.56924096</v>
      </c>
      <c r="E162" s="21">
        <v>189595284.42234924</v>
      </c>
      <c r="F162" s="21">
        <v>192558289.70497137</v>
      </c>
      <c r="G162" s="21">
        <v>195176113.35413885</v>
      </c>
      <c r="H162" s="21">
        <v>239986643.47300491</v>
      </c>
      <c r="I162" s="21">
        <v>265592759.78985998</v>
      </c>
      <c r="J162" s="21">
        <v>305632896.17309499</v>
      </c>
      <c r="K162" s="21">
        <v>337413477.24083668</v>
      </c>
      <c r="L162" s="22" t="s">
        <v>450</v>
      </c>
      <c r="M162" s="23">
        <f t="shared" si="5"/>
        <v>222913778.96151873</v>
      </c>
      <c r="N162" s="48" t="s">
        <v>450</v>
      </c>
      <c r="O162" s="49" t="s">
        <v>450</v>
      </c>
      <c r="P162" s="49" t="s">
        <v>450</v>
      </c>
      <c r="Q162" s="49" t="s">
        <v>450</v>
      </c>
      <c r="R162" s="49" t="s">
        <v>450</v>
      </c>
      <c r="S162" s="49" t="s">
        <v>450</v>
      </c>
      <c r="T162" s="49" t="s">
        <v>450</v>
      </c>
      <c r="U162" s="49" t="s">
        <v>450</v>
      </c>
      <c r="V162" s="49" t="s">
        <v>450</v>
      </c>
      <c r="W162" s="50" t="s">
        <v>450</v>
      </c>
      <c r="X162" s="44" t="str">
        <f t="shared" si="6"/>
        <v/>
      </c>
    </row>
    <row r="163" spans="1:24" ht="20.100000000000001" customHeight="1" x14ac:dyDescent="0.25">
      <c r="A163" s="36" t="s">
        <v>347</v>
      </c>
      <c r="B163" s="11" t="s">
        <v>285</v>
      </c>
      <c r="C163" s="20">
        <v>376900133511.34845</v>
      </c>
      <c r="D163" s="21">
        <v>415964509673.11536</v>
      </c>
      <c r="E163" s="21">
        <v>519796800000</v>
      </c>
      <c r="F163" s="21">
        <v>429097866666.66669</v>
      </c>
      <c r="G163" s="21">
        <v>526811466666.66669</v>
      </c>
      <c r="H163" s="21">
        <v>669506666666.66663</v>
      </c>
      <c r="I163" s="21">
        <v>733955733333.33337</v>
      </c>
      <c r="J163" s="21">
        <v>744335733333.33337</v>
      </c>
      <c r="K163" s="21">
        <v>753831466666.66663</v>
      </c>
      <c r="L163" s="22">
        <v>646001866666.66663</v>
      </c>
      <c r="M163" s="23">
        <f t="shared" si="5"/>
        <v>581620224318.44653</v>
      </c>
      <c r="N163" s="48" t="s">
        <v>450</v>
      </c>
      <c r="O163" s="49" t="s">
        <v>450</v>
      </c>
      <c r="P163" s="49" t="s">
        <v>450</v>
      </c>
      <c r="Q163" s="49" t="s">
        <v>450</v>
      </c>
      <c r="R163" s="49" t="s">
        <v>450</v>
      </c>
      <c r="S163" s="49" t="s">
        <v>450</v>
      </c>
      <c r="T163" s="49" t="s">
        <v>450</v>
      </c>
      <c r="U163" s="49" t="s">
        <v>450</v>
      </c>
      <c r="V163" s="49" t="s">
        <v>450</v>
      </c>
      <c r="W163" s="50" t="s">
        <v>450</v>
      </c>
      <c r="X163" s="44" t="str">
        <f t="shared" si="6"/>
        <v/>
      </c>
    </row>
    <row r="164" spans="1:24" ht="20.100000000000001" customHeight="1" x14ac:dyDescent="0.25">
      <c r="A164" s="36" t="s">
        <v>183</v>
      </c>
      <c r="B164" s="11" t="s">
        <v>175</v>
      </c>
      <c r="C164" s="20">
        <v>9358710935.4336605</v>
      </c>
      <c r="D164" s="21">
        <v>11284603070.56529</v>
      </c>
      <c r="E164" s="21">
        <v>13386345214.538549</v>
      </c>
      <c r="F164" s="21">
        <v>12812994418.940149</v>
      </c>
      <c r="G164" s="21">
        <v>12932428287.604717</v>
      </c>
      <c r="H164" s="21">
        <v>14440676929.323805</v>
      </c>
      <c r="I164" s="21">
        <v>14045681414.365662</v>
      </c>
      <c r="J164" s="21">
        <v>14951667193.547081</v>
      </c>
      <c r="K164" s="21">
        <v>15657551477.200325</v>
      </c>
      <c r="L164" s="22">
        <v>13779570705.755232</v>
      </c>
      <c r="M164" s="23">
        <f t="shared" si="5"/>
        <v>13265022964.727446</v>
      </c>
      <c r="N164" s="48" t="s">
        <v>450</v>
      </c>
      <c r="O164" s="49" t="s">
        <v>450</v>
      </c>
      <c r="P164" s="49">
        <v>134000000</v>
      </c>
      <c r="Q164" s="49">
        <v>264000000</v>
      </c>
      <c r="R164" s="49" t="s">
        <v>450</v>
      </c>
      <c r="S164" s="49" t="s">
        <v>450</v>
      </c>
      <c r="T164" s="49">
        <v>0</v>
      </c>
      <c r="U164" s="49">
        <v>132000000</v>
      </c>
      <c r="V164" s="49" t="s">
        <v>450</v>
      </c>
      <c r="W164" s="50" t="s">
        <v>450</v>
      </c>
      <c r="X164" s="44">
        <f t="shared" si="6"/>
        <v>132500000</v>
      </c>
    </row>
    <row r="165" spans="1:24" ht="20.100000000000001" customHeight="1" x14ac:dyDescent="0.25">
      <c r="A165" s="36" t="s">
        <v>431</v>
      </c>
      <c r="B165" s="11" t="s">
        <v>158</v>
      </c>
      <c r="C165" s="20">
        <v>30607991862.484329</v>
      </c>
      <c r="D165" s="21">
        <v>40289556656.145485</v>
      </c>
      <c r="E165" s="21">
        <v>49259526052.742561</v>
      </c>
      <c r="F165" s="21">
        <v>42616653299.911514</v>
      </c>
      <c r="G165" s="21">
        <v>39460357730.522369</v>
      </c>
      <c r="H165" s="21">
        <v>46466728666.610313</v>
      </c>
      <c r="I165" s="21">
        <v>40742313861.137413</v>
      </c>
      <c r="J165" s="21">
        <v>45519650911.413841</v>
      </c>
      <c r="K165" s="21">
        <v>44210806365.681694</v>
      </c>
      <c r="L165" s="22">
        <v>36513027127.672279</v>
      </c>
      <c r="M165" s="23">
        <f t="shared" si="5"/>
        <v>41568661253.432175</v>
      </c>
      <c r="N165" s="48" t="s">
        <v>450</v>
      </c>
      <c r="O165" s="49" t="s">
        <v>450</v>
      </c>
      <c r="P165" s="49" t="s">
        <v>450</v>
      </c>
      <c r="Q165" s="49" t="s">
        <v>450</v>
      </c>
      <c r="R165" s="49" t="s">
        <v>450</v>
      </c>
      <c r="S165" s="49" t="s">
        <v>450</v>
      </c>
      <c r="T165" s="49" t="s">
        <v>450</v>
      </c>
      <c r="U165" s="49" t="s">
        <v>450</v>
      </c>
      <c r="V165" s="49" t="s">
        <v>450</v>
      </c>
      <c r="W165" s="50" t="s">
        <v>450</v>
      </c>
      <c r="X165" s="44" t="str">
        <f t="shared" si="6"/>
        <v/>
      </c>
    </row>
    <row r="166" spans="1:24" ht="20.100000000000001" customHeight="1" x14ac:dyDescent="0.25">
      <c r="A166" s="36" t="s">
        <v>232</v>
      </c>
      <c r="B166" s="11" t="s">
        <v>83</v>
      </c>
      <c r="C166" s="20">
        <v>1016418229.2515897</v>
      </c>
      <c r="D166" s="21">
        <v>1033561654.0567966</v>
      </c>
      <c r="E166" s="21">
        <v>967199593.96015728</v>
      </c>
      <c r="F166" s="21">
        <v>847397850.09441662</v>
      </c>
      <c r="G166" s="21">
        <v>969936525.29872894</v>
      </c>
      <c r="H166" s="21">
        <v>1065826669.8974236</v>
      </c>
      <c r="I166" s="21">
        <v>1134267367.1920607</v>
      </c>
      <c r="J166" s="21">
        <v>1411061260.7083919</v>
      </c>
      <c r="K166" s="21">
        <v>1422530791.5587981</v>
      </c>
      <c r="L166" s="22">
        <v>1437722206.387543</v>
      </c>
      <c r="M166" s="23">
        <f t="shared" si="5"/>
        <v>1130592214.8405907</v>
      </c>
      <c r="N166" s="48" t="s">
        <v>450</v>
      </c>
      <c r="O166" s="49" t="s">
        <v>450</v>
      </c>
      <c r="P166" s="49" t="s">
        <v>450</v>
      </c>
      <c r="Q166" s="49" t="s">
        <v>450</v>
      </c>
      <c r="R166" s="49" t="s">
        <v>450</v>
      </c>
      <c r="S166" s="49" t="s">
        <v>450</v>
      </c>
      <c r="T166" s="49" t="s">
        <v>450</v>
      </c>
      <c r="U166" s="49" t="s">
        <v>450</v>
      </c>
      <c r="V166" s="49" t="s">
        <v>450</v>
      </c>
      <c r="W166" s="50" t="s">
        <v>450</v>
      </c>
      <c r="X166" s="44" t="str">
        <f t="shared" si="6"/>
        <v/>
      </c>
    </row>
    <row r="167" spans="1:24" ht="20.100000000000001" customHeight="1" x14ac:dyDescent="0.25">
      <c r="A167" s="36" t="s">
        <v>126</v>
      </c>
      <c r="B167" s="11" t="s">
        <v>233</v>
      </c>
      <c r="C167" s="20">
        <v>1885112201.8527782</v>
      </c>
      <c r="D167" s="21">
        <v>2158496872.8579645</v>
      </c>
      <c r="E167" s="21">
        <v>2505458705.0333843</v>
      </c>
      <c r="F167" s="21">
        <v>2489985963.1814213</v>
      </c>
      <c r="G167" s="21">
        <v>2616610911.0823483</v>
      </c>
      <c r="H167" s="21">
        <v>2985556819.4144111</v>
      </c>
      <c r="I167" s="21">
        <v>3853432409.2928896</v>
      </c>
      <c r="J167" s="21">
        <v>4958754472.4202719</v>
      </c>
      <c r="K167" s="21">
        <v>5005662070.7210503</v>
      </c>
      <c r="L167" s="22">
        <v>4474689705.7678299</v>
      </c>
      <c r="M167" s="23">
        <f t="shared" si="5"/>
        <v>3293376013.1624351</v>
      </c>
      <c r="N167" s="48" t="s">
        <v>450</v>
      </c>
      <c r="O167" s="49" t="s">
        <v>450</v>
      </c>
      <c r="P167" s="49" t="s">
        <v>450</v>
      </c>
      <c r="Q167" s="49" t="s">
        <v>450</v>
      </c>
      <c r="R167" s="49">
        <v>130000000</v>
      </c>
      <c r="S167" s="49" t="s">
        <v>450</v>
      </c>
      <c r="T167" s="49" t="s">
        <v>450</v>
      </c>
      <c r="U167" s="49" t="s">
        <v>450</v>
      </c>
      <c r="V167" s="49" t="s">
        <v>450</v>
      </c>
      <c r="W167" s="50" t="s">
        <v>450</v>
      </c>
      <c r="X167" s="44">
        <f t="shared" si="6"/>
        <v>130000000</v>
      </c>
    </row>
    <row r="168" spans="1:24" ht="20.100000000000001" customHeight="1" x14ac:dyDescent="0.25">
      <c r="A168" s="36" t="s">
        <v>116</v>
      </c>
      <c r="B168" s="11" t="s">
        <v>142</v>
      </c>
      <c r="C168" s="20">
        <v>147797218201.27133</v>
      </c>
      <c r="D168" s="21">
        <v>179981288567.44739</v>
      </c>
      <c r="E168" s="21">
        <v>192225881687.7518</v>
      </c>
      <c r="F168" s="21">
        <v>192408387762.11758</v>
      </c>
      <c r="G168" s="21">
        <v>236421782178.21777</v>
      </c>
      <c r="H168" s="21">
        <v>275221020830.02069</v>
      </c>
      <c r="I168" s="21">
        <v>289268624469.87274</v>
      </c>
      <c r="J168" s="21">
        <v>300288499960.04156</v>
      </c>
      <c r="K168" s="21">
        <v>306344408491.83179</v>
      </c>
      <c r="L168" s="22">
        <v>292739307535.64154</v>
      </c>
      <c r="M168" s="23">
        <f t="shared" si="5"/>
        <v>241269641968.42145</v>
      </c>
      <c r="N168" s="48" t="s">
        <v>450</v>
      </c>
      <c r="O168" s="49" t="s">
        <v>450</v>
      </c>
      <c r="P168" s="49" t="s">
        <v>450</v>
      </c>
      <c r="Q168" s="49" t="s">
        <v>450</v>
      </c>
      <c r="R168" s="49" t="s">
        <v>450</v>
      </c>
      <c r="S168" s="49" t="s">
        <v>450</v>
      </c>
      <c r="T168" s="49" t="s">
        <v>450</v>
      </c>
      <c r="U168" s="49" t="s">
        <v>450</v>
      </c>
      <c r="V168" s="49" t="s">
        <v>450</v>
      </c>
      <c r="W168" s="50" t="s">
        <v>450</v>
      </c>
      <c r="X168" s="44" t="str">
        <f t="shared" si="6"/>
        <v/>
      </c>
    </row>
    <row r="169" spans="1:24" ht="20.100000000000001" customHeight="1" x14ac:dyDescent="0.25">
      <c r="A169" s="36" t="s">
        <v>90</v>
      </c>
      <c r="B169" s="11" t="s">
        <v>351</v>
      </c>
      <c r="C169" s="20">
        <v>70388970016.309128</v>
      </c>
      <c r="D169" s="21">
        <v>86072414453.873535</v>
      </c>
      <c r="E169" s="21">
        <v>100076967921.48822</v>
      </c>
      <c r="F169" s="21">
        <v>88661433731.592102</v>
      </c>
      <c r="G169" s="21">
        <v>89254437086.092728</v>
      </c>
      <c r="H169" s="21">
        <v>97919794273.00528</v>
      </c>
      <c r="I169" s="21">
        <v>93049717829.536987</v>
      </c>
      <c r="J169" s="21">
        <v>98028544875.199158</v>
      </c>
      <c r="K169" s="21">
        <v>100252753084.78174</v>
      </c>
      <c r="L169" s="22">
        <v>86581789952.312302</v>
      </c>
      <c r="M169" s="23">
        <f t="shared" si="5"/>
        <v>91028682322.419113</v>
      </c>
      <c r="N169" s="48" t="s">
        <v>450</v>
      </c>
      <c r="O169" s="49" t="s">
        <v>450</v>
      </c>
      <c r="P169" s="49" t="s">
        <v>450</v>
      </c>
      <c r="Q169" s="49" t="s">
        <v>450</v>
      </c>
      <c r="R169" s="49" t="s">
        <v>450</v>
      </c>
      <c r="S169" s="49" t="s">
        <v>450</v>
      </c>
      <c r="T169" s="49" t="s">
        <v>450</v>
      </c>
      <c r="U169" s="49" t="s">
        <v>450</v>
      </c>
      <c r="V169" s="49" t="s">
        <v>450</v>
      </c>
      <c r="W169" s="50" t="s">
        <v>450</v>
      </c>
      <c r="X169" s="44" t="str">
        <f t="shared" si="6"/>
        <v/>
      </c>
    </row>
    <row r="170" spans="1:24" ht="20.100000000000001" customHeight="1" x14ac:dyDescent="0.25">
      <c r="A170" s="36" t="s">
        <v>15</v>
      </c>
      <c r="B170" s="11" t="s">
        <v>12</v>
      </c>
      <c r="C170" s="20">
        <v>39587730523.1464</v>
      </c>
      <c r="D170" s="21">
        <v>48114700246.372841</v>
      </c>
      <c r="E170" s="21">
        <v>55589863776.182808</v>
      </c>
      <c r="F170" s="21">
        <v>50244790219.505417</v>
      </c>
      <c r="G170" s="21">
        <v>48016423841.059601</v>
      </c>
      <c r="H170" s="21">
        <v>51287600778.426476</v>
      </c>
      <c r="I170" s="21">
        <v>46240004973.277077</v>
      </c>
      <c r="J170" s="21">
        <v>47675792660.25811</v>
      </c>
      <c r="K170" s="21">
        <v>49491396798.061897</v>
      </c>
      <c r="L170" s="22">
        <v>42746980843.090355</v>
      </c>
      <c r="M170" s="23">
        <f t="shared" si="5"/>
        <v>47899528465.938095</v>
      </c>
      <c r="N170" s="48" t="s">
        <v>450</v>
      </c>
      <c r="O170" s="49" t="s">
        <v>450</v>
      </c>
      <c r="P170" s="49" t="s">
        <v>450</v>
      </c>
      <c r="Q170" s="49" t="s">
        <v>450</v>
      </c>
      <c r="R170" s="49" t="s">
        <v>450</v>
      </c>
      <c r="S170" s="49" t="s">
        <v>450</v>
      </c>
      <c r="T170" s="49" t="s">
        <v>450</v>
      </c>
      <c r="U170" s="49" t="s">
        <v>450</v>
      </c>
      <c r="V170" s="49" t="s">
        <v>450</v>
      </c>
      <c r="W170" s="50" t="s">
        <v>450</v>
      </c>
      <c r="X170" s="44" t="str">
        <f t="shared" si="6"/>
        <v/>
      </c>
    </row>
    <row r="171" spans="1:24" ht="20.100000000000001" customHeight="1" x14ac:dyDescent="0.25">
      <c r="A171" s="36" t="s">
        <v>281</v>
      </c>
      <c r="B171" s="11" t="s">
        <v>382</v>
      </c>
      <c r="C171" s="20">
        <v>456707934.95231611</v>
      </c>
      <c r="D171" s="21">
        <v>516074228.9597491</v>
      </c>
      <c r="E171" s="21">
        <v>608292551.49952459</v>
      </c>
      <c r="F171" s="21">
        <v>597762270.79406285</v>
      </c>
      <c r="G171" s="21">
        <v>671585231.57986116</v>
      </c>
      <c r="H171" s="21">
        <v>886503123.81832719</v>
      </c>
      <c r="I171" s="21">
        <v>1025124684.3586373</v>
      </c>
      <c r="J171" s="21">
        <v>1059695156.1879458</v>
      </c>
      <c r="K171" s="21">
        <v>1158190175.3149023</v>
      </c>
      <c r="L171" s="22">
        <v>1156834750.5274994</v>
      </c>
      <c r="M171" s="23">
        <f t="shared" si="5"/>
        <v>813677010.79928267</v>
      </c>
      <c r="N171" s="48" t="s">
        <v>450</v>
      </c>
      <c r="O171" s="49" t="s">
        <v>450</v>
      </c>
      <c r="P171" s="49" t="s">
        <v>450</v>
      </c>
      <c r="Q171" s="49" t="s">
        <v>450</v>
      </c>
      <c r="R171" s="49" t="s">
        <v>450</v>
      </c>
      <c r="S171" s="49" t="s">
        <v>450</v>
      </c>
      <c r="T171" s="49" t="s">
        <v>450</v>
      </c>
      <c r="U171" s="49" t="s">
        <v>450</v>
      </c>
      <c r="V171" s="49" t="s">
        <v>450</v>
      </c>
      <c r="W171" s="50" t="s">
        <v>450</v>
      </c>
      <c r="X171" s="44" t="str">
        <f t="shared" si="6"/>
        <v/>
      </c>
    </row>
    <row r="172" spans="1:24" ht="20.100000000000001" customHeight="1" x14ac:dyDescent="0.25">
      <c r="A172" s="36" t="s">
        <v>87</v>
      </c>
      <c r="B172" s="11" t="s">
        <v>410</v>
      </c>
      <c r="C172" s="20">
        <v>271638630111.49673</v>
      </c>
      <c r="D172" s="21">
        <v>299415359539.55774</v>
      </c>
      <c r="E172" s="21">
        <v>286769850239.67462</v>
      </c>
      <c r="F172" s="21">
        <v>295936471258.12811</v>
      </c>
      <c r="G172" s="21">
        <v>375349442837.23981</v>
      </c>
      <c r="H172" s="21">
        <v>416596716626.95734</v>
      </c>
      <c r="I172" s="21">
        <v>397386418270.40186</v>
      </c>
      <c r="J172" s="21">
        <v>366057913372.20746</v>
      </c>
      <c r="K172" s="21">
        <v>349873026988.6756</v>
      </c>
      <c r="L172" s="22">
        <v>312797576593.59351</v>
      </c>
      <c r="M172" s="23">
        <f t="shared" si="5"/>
        <v>337182140583.79327</v>
      </c>
      <c r="N172" s="48">
        <v>3480000000</v>
      </c>
      <c r="O172" s="49" t="s">
        <v>450</v>
      </c>
      <c r="P172" s="49" t="s">
        <v>450</v>
      </c>
      <c r="Q172" s="49" t="s">
        <v>450</v>
      </c>
      <c r="R172" s="49" t="s">
        <v>450</v>
      </c>
      <c r="S172" s="49" t="s">
        <v>450</v>
      </c>
      <c r="T172" s="49" t="s">
        <v>450</v>
      </c>
      <c r="U172" s="49" t="s">
        <v>450</v>
      </c>
      <c r="V172" s="49" t="s">
        <v>450</v>
      </c>
      <c r="W172" s="50" t="s">
        <v>450</v>
      </c>
      <c r="X172" s="44">
        <f t="shared" si="6"/>
        <v>3480000000</v>
      </c>
    </row>
    <row r="173" spans="1:24" ht="20.100000000000001" customHeight="1" x14ac:dyDescent="0.25">
      <c r="A173" s="36" t="s">
        <v>61</v>
      </c>
      <c r="B173" s="11" t="s">
        <v>208</v>
      </c>
      <c r="C173" s="20" t="s">
        <v>450</v>
      </c>
      <c r="D173" s="21" t="s">
        <v>450</v>
      </c>
      <c r="E173" s="21">
        <v>15550136278.869602</v>
      </c>
      <c r="F173" s="21">
        <v>12231362022.685946</v>
      </c>
      <c r="G173" s="21">
        <v>15727363443.099483</v>
      </c>
      <c r="H173" s="21">
        <v>17826697892.271667</v>
      </c>
      <c r="I173" s="21">
        <v>10368813559.322033</v>
      </c>
      <c r="J173" s="21">
        <v>13257635694.915251</v>
      </c>
      <c r="K173" s="21">
        <v>13282084033.898308</v>
      </c>
      <c r="L173" s="22">
        <v>9015221096.2447376</v>
      </c>
      <c r="M173" s="23">
        <f t="shared" si="5"/>
        <v>13407414252.663378</v>
      </c>
      <c r="N173" s="48" t="s">
        <v>450</v>
      </c>
      <c r="O173" s="49" t="s">
        <v>450</v>
      </c>
      <c r="P173" s="49" t="s">
        <v>450</v>
      </c>
      <c r="Q173" s="49" t="s">
        <v>450</v>
      </c>
      <c r="R173" s="49" t="s">
        <v>450</v>
      </c>
      <c r="S173" s="49" t="s">
        <v>450</v>
      </c>
      <c r="T173" s="49" t="s">
        <v>450</v>
      </c>
      <c r="U173" s="49" t="s">
        <v>450</v>
      </c>
      <c r="V173" s="49" t="s">
        <v>450</v>
      </c>
      <c r="W173" s="50" t="s">
        <v>450</v>
      </c>
      <c r="X173" s="44" t="str">
        <f t="shared" si="6"/>
        <v/>
      </c>
    </row>
    <row r="174" spans="1:24" ht="20.100000000000001" customHeight="1" x14ac:dyDescent="0.25">
      <c r="A174" s="36" t="s">
        <v>319</v>
      </c>
      <c r="B174" s="11" t="s">
        <v>313</v>
      </c>
      <c r="C174" s="20">
        <v>1264551499184.5439</v>
      </c>
      <c r="D174" s="21">
        <v>1479341637010.676</v>
      </c>
      <c r="E174" s="21">
        <v>1634989014208.2908</v>
      </c>
      <c r="F174" s="21">
        <v>1499074742984.1624</v>
      </c>
      <c r="G174" s="21">
        <v>1431672847682.1191</v>
      </c>
      <c r="H174" s="21">
        <v>1487924659438.4209</v>
      </c>
      <c r="I174" s="21">
        <v>1339946773437.2395</v>
      </c>
      <c r="J174" s="21">
        <v>1369261671178.9983</v>
      </c>
      <c r="K174" s="21">
        <v>1381342101735.6819</v>
      </c>
      <c r="L174" s="22">
        <v>1199057336142.8413</v>
      </c>
      <c r="M174" s="23">
        <f t="shared" si="5"/>
        <v>1408716228300.2974</v>
      </c>
      <c r="N174" s="48" t="s">
        <v>450</v>
      </c>
      <c r="O174" s="49" t="s">
        <v>450</v>
      </c>
      <c r="P174" s="49" t="s">
        <v>450</v>
      </c>
      <c r="Q174" s="49" t="s">
        <v>450</v>
      </c>
      <c r="R174" s="49" t="s">
        <v>450</v>
      </c>
      <c r="S174" s="49" t="s">
        <v>450</v>
      </c>
      <c r="T174" s="49" t="s">
        <v>450</v>
      </c>
      <c r="U174" s="49" t="s">
        <v>450</v>
      </c>
      <c r="V174" s="49" t="s">
        <v>450</v>
      </c>
      <c r="W174" s="50" t="s">
        <v>450</v>
      </c>
      <c r="X174" s="44" t="str">
        <f t="shared" si="6"/>
        <v/>
      </c>
    </row>
    <row r="175" spans="1:24" ht="20.100000000000001" customHeight="1" x14ac:dyDescent="0.25">
      <c r="A175" s="36" t="s">
        <v>112</v>
      </c>
      <c r="B175" s="11" t="s">
        <v>320</v>
      </c>
      <c r="C175" s="20">
        <v>28279814924.591778</v>
      </c>
      <c r="D175" s="21">
        <v>32350248410.821606</v>
      </c>
      <c r="E175" s="21">
        <v>40713812309.73159</v>
      </c>
      <c r="F175" s="21">
        <v>42066217871.534859</v>
      </c>
      <c r="G175" s="21">
        <v>56725745039.33596</v>
      </c>
      <c r="H175" s="21">
        <v>65292741296.538155</v>
      </c>
      <c r="I175" s="21">
        <v>68434399083.410004</v>
      </c>
      <c r="J175" s="21">
        <v>74294206490.589417</v>
      </c>
      <c r="K175" s="21">
        <v>80028186274.509796</v>
      </c>
      <c r="L175" s="22">
        <v>82316172384.324982</v>
      </c>
      <c r="M175" s="23">
        <f t="shared" si="5"/>
        <v>57050154408.538818</v>
      </c>
      <c r="N175" s="48" t="s">
        <v>450</v>
      </c>
      <c r="O175" s="49" t="s">
        <v>450</v>
      </c>
      <c r="P175" s="49" t="s">
        <v>450</v>
      </c>
      <c r="Q175" s="49" t="s">
        <v>450</v>
      </c>
      <c r="R175" s="49" t="s">
        <v>450</v>
      </c>
      <c r="S175" s="49">
        <v>500000000</v>
      </c>
      <c r="T175" s="49" t="s">
        <v>450</v>
      </c>
      <c r="U175" s="49" t="s">
        <v>450</v>
      </c>
      <c r="V175" s="49" t="s">
        <v>450</v>
      </c>
      <c r="W175" s="50" t="s">
        <v>450</v>
      </c>
      <c r="X175" s="44">
        <f t="shared" si="6"/>
        <v>500000000</v>
      </c>
    </row>
    <row r="176" spans="1:24" ht="20.100000000000001" customHeight="1" x14ac:dyDescent="0.25">
      <c r="A176" s="36" t="s">
        <v>343</v>
      </c>
      <c r="B176" s="11" t="s">
        <v>428</v>
      </c>
      <c r="C176" s="20">
        <v>636071000</v>
      </c>
      <c r="D176" s="21">
        <v>684148703.70370352</v>
      </c>
      <c r="E176" s="21">
        <v>734660333.33333337</v>
      </c>
      <c r="F176" s="21">
        <v>708891296.29629624</v>
      </c>
      <c r="G176" s="21">
        <v>692457407.4074074</v>
      </c>
      <c r="H176" s="21">
        <v>728050629.62962961</v>
      </c>
      <c r="I176" s="21">
        <v>731919888.88888896</v>
      </c>
      <c r="J176" s="21">
        <v>787290370.37037027</v>
      </c>
      <c r="K176" s="21">
        <v>864766185.18518507</v>
      </c>
      <c r="L176" s="22">
        <v>921888851.85185182</v>
      </c>
      <c r="M176" s="23">
        <f t="shared" si="5"/>
        <v>749014466.66666663</v>
      </c>
      <c r="N176" s="48" t="s">
        <v>450</v>
      </c>
      <c r="O176" s="49" t="s">
        <v>450</v>
      </c>
      <c r="P176" s="49" t="s">
        <v>450</v>
      </c>
      <c r="Q176" s="49" t="s">
        <v>450</v>
      </c>
      <c r="R176" s="49" t="s">
        <v>450</v>
      </c>
      <c r="S176" s="49" t="s">
        <v>450</v>
      </c>
      <c r="T176" s="49" t="s">
        <v>450</v>
      </c>
      <c r="U176" s="49" t="s">
        <v>450</v>
      </c>
      <c r="V176" s="49" t="s">
        <v>450</v>
      </c>
      <c r="W176" s="50" t="s">
        <v>450</v>
      </c>
      <c r="X176" s="44" t="str">
        <f t="shared" si="6"/>
        <v/>
      </c>
    </row>
    <row r="177" spans="1:24" ht="20.100000000000001" customHeight="1" x14ac:dyDescent="0.25">
      <c r="A177" s="36" t="s">
        <v>0</v>
      </c>
      <c r="B177" s="11" t="s">
        <v>353</v>
      </c>
      <c r="C177" s="20">
        <v>1074708501.4074075</v>
      </c>
      <c r="D177" s="21">
        <v>1173341555.5555556</v>
      </c>
      <c r="E177" s="21">
        <v>1194493407.4074073</v>
      </c>
      <c r="F177" s="21">
        <v>1186800333.3333333</v>
      </c>
      <c r="G177" s="21">
        <v>1249497000</v>
      </c>
      <c r="H177" s="21">
        <v>1290025296.2962961</v>
      </c>
      <c r="I177" s="21">
        <v>1311133148.1481481</v>
      </c>
      <c r="J177" s="21">
        <v>1334385777.7777779</v>
      </c>
      <c r="K177" s="21">
        <v>1404430555.5555556</v>
      </c>
      <c r="L177" s="22">
        <v>1436390325.9259257</v>
      </c>
      <c r="M177" s="23">
        <f t="shared" si="5"/>
        <v>1265520590.1407409</v>
      </c>
      <c r="N177" s="48" t="s">
        <v>450</v>
      </c>
      <c r="O177" s="49" t="s">
        <v>450</v>
      </c>
      <c r="P177" s="49" t="s">
        <v>450</v>
      </c>
      <c r="Q177" s="49" t="s">
        <v>450</v>
      </c>
      <c r="R177" s="49" t="s">
        <v>450</v>
      </c>
      <c r="S177" s="49" t="s">
        <v>450</v>
      </c>
      <c r="T177" s="49" t="s">
        <v>450</v>
      </c>
      <c r="U177" s="49" t="s">
        <v>450</v>
      </c>
      <c r="V177" s="49" t="s">
        <v>450</v>
      </c>
      <c r="W177" s="50" t="s">
        <v>450</v>
      </c>
      <c r="X177" s="44" t="str">
        <f t="shared" si="6"/>
        <v/>
      </c>
    </row>
    <row r="178" spans="1:24" ht="20.100000000000001" customHeight="1" x14ac:dyDescent="0.25">
      <c r="A178" s="36" t="s">
        <v>342</v>
      </c>
      <c r="B178" s="11" t="s">
        <v>236</v>
      </c>
      <c r="C178" s="20">
        <v>610778296.29629624</v>
      </c>
      <c r="D178" s="21">
        <v>651436074.07407403</v>
      </c>
      <c r="E178" s="21">
        <v>695428851.8518517</v>
      </c>
      <c r="F178" s="21">
        <v>674922481.48148155</v>
      </c>
      <c r="G178" s="21">
        <v>681225962.96296287</v>
      </c>
      <c r="H178" s="21">
        <v>676129407.4074074</v>
      </c>
      <c r="I178" s="21">
        <v>692933740.74074066</v>
      </c>
      <c r="J178" s="21">
        <v>720636185.18518519</v>
      </c>
      <c r="K178" s="21">
        <v>729738560.37037027</v>
      </c>
      <c r="L178" s="22">
        <v>751373262.96296299</v>
      </c>
      <c r="M178" s="23">
        <f t="shared" si="5"/>
        <v>688460282.33333325</v>
      </c>
      <c r="N178" s="48" t="s">
        <v>450</v>
      </c>
      <c r="O178" s="49" t="s">
        <v>450</v>
      </c>
      <c r="P178" s="49" t="s">
        <v>450</v>
      </c>
      <c r="Q178" s="49" t="s">
        <v>450</v>
      </c>
      <c r="R178" s="49" t="s">
        <v>450</v>
      </c>
      <c r="S178" s="49" t="s">
        <v>450</v>
      </c>
      <c r="T178" s="49" t="s">
        <v>450</v>
      </c>
      <c r="U178" s="49" t="s">
        <v>450</v>
      </c>
      <c r="V178" s="49" t="s">
        <v>450</v>
      </c>
      <c r="W178" s="50" t="s">
        <v>450</v>
      </c>
      <c r="X178" s="44" t="str">
        <f t="shared" si="6"/>
        <v/>
      </c>
    </row>
    <row r="179" spans="1:24" ht="20.100000000000001" customHeight="1" x14ac:dyDescent="0.25">
      <c r="A179" s="36" t="s">
        <v>80</v>
      </c>
      <c r="B179" s="11" t="s">
        <v>78</v>
      </c>
      <c r="C179" s="20">
        <v>35822408611.55883</v>
      </c>
      <c r="D179" s="21">
        <v>45898948564.059326</v>
      </c>
      <c r="E179" s="21">
        <v>54526580231.556801</v>
      </c>
      <c r="F179" s="21">
        <v>53150209167.93396</v>
      </c>
      <c r="G179" s="21">
        <v>65634109236.773636</v>
      </c>
      <c r="H179" s="21">
        <v>67327289319.732994</v>
      </c>
      <c r="I179" s="21">
        <v>62688889672.544083</v>
      </c>
      <c r="J179" s="21">
        <v>66480141187.352837</v>
      </c>
      <c r="K179" s="21">
        <v>73814947340.898376</v>
      </c>
      <c r="L179" s="22">
        <v>84066770983.333328</v>
      </c>
      <c r="M179" s="23">
        <f t="shared" si="5"/>
        <v>60941029431.574417</v>
      </c>
      <c r="N179" s="48">
        <v>30000000</v>
      </c>
      <c r="O179" s="49" t="s">
        <v>450</v>
      </c>
      <c r="P179" s="49" t="s">
        <v>450</v>
      </c>
      <c r="Q179" s="49" t="s">
        <v>450</v>
      </c>
      <c r="R179" s="49" t="s">
        <v>450</v>
      </c>
      <c r="S179" s="49" t="s">
        <v>450</v>
      </c>
      <c r="T179" s="49" t="s">
        <v>450</v>
      </c>
      <c r="U179" s="49" t="s">
        <v>450</v>
      </c>
      <c r="V179" s="49" t="s">
        <v>450</v>
      </c>
      <c r="W179" s="50" t="s">
        <v>450</v>
      </c>
      <c r="X179" s="44">
        <f t="shared" si="6"/>
        <v>30000000</v>
      </c>
    </row>
    <row r="180" spans="1:24" ht="20.100000000000001" customHeight="1" x14ac:dyDescent="0.25">
      <c r="A180" s="36" t="s">
        <v>335</v>
      </c>
      <c r="B180" s="11" t="s">
        <v>291</v>
      </c>
      <c r="C180" s="20">
        <v>2626380435.1787729</v>
      </c>
      <c r="D180" s="21">
        <v>2936612021.8579235</v>
      </c>
      <c r="E180" s="21">
        <v>3532969034.6083789</v>
      </c>
      <c r="F180" s="21">
        <v>3875409836.0655737</v>
      </c>
      <c r="G180" s="21">
        <v>4368398047.6433306</v>
      </c>
      <c r="H180" s="21">
        <v>4422276621.7870255</v>
      </c>
      <c r="I180" s="21">
        <v>4980000000</v>
      </c>
      <c r="J180" s="21">
        <v>5130909090.909091</v>
      </c>
      <c r="K180" s="21">
        <v>5210303030.303031</v>
      </c>
      <c r="L180" s="22">
        <v>4877888603.806509</v>
      </c>
      <c r="M180" s="23">
        <f t="shared" si="5"/>
        <v>4196114672.2159638</v>
      </c>
      <c r="N180" s="48" t="s">
        <v>450</v>
      </c>
      <c r="O180" s="49" t="s">
        <v>450</v>
      </c>
      <c r="P180" s="49" t="s">
        <v>450</v>
      </c>
      <c r="Q180" s="49" t="s">
        <v>450</v>
      </c>
      <c r="R180" s="49" t="s">
        <v>450</v>
      </c>
      <c r="S180" s="49" t="s">
        <v>450</v>
      </c>
      <c r="T180" s="49" t="s">
        <v>450</v>
      </c>
      <c r="U180" s="49" t="s">
        <v>450</v>
      </c>
      <c r="V180" s="49" t="s">
        <v>450</v>
      </c>
      <c r="W180" s="50" t="s">
        <v>450</v>
      </c>
      <c r="X180" s="44" t="str">
        <f t="shared" si="6"/>
        <v/>
      </c>
    </row>
    <row r="181" spans="1:24" ht="20.100000000000001" customHeight="1" x14ac:dyDescent="0.25">
      <c r="A181" s="36" t="s">
        <v>344</v>
      </c>
      <c r="B181" s="11" t="s">
        <v>220</v>
      </c>
      <c r="C181" s="20">
        <v>2947943587.0929632</v>
      </c>
      <c r="D181" s="21">
        <v>3053808158.5147758</v>
      </c>
      <c r="E181" s="21">
        <v>3019779208.8316464</v>
      </c>
      <c r="F181" s="21">
        <v>3144671158.9978409</v>
      </c>
      <c r="G181" s="21">
        <v>3527776867.1802435</v>
      </c>
      <c r="H181" s="21">
        <v>4963056465.2738571</v>
      </c>
      <c r="I181" s="21">
        <v>4912817417.7831907</v>
      </c>
      <c r="J181" s="21">
        <v>4562432041.0974512</v>
      </c>
      <c r="K181" s="21">
        <v>4412891833.3686543</v>
      </c>
      <c r="L181" s="22">
        <v>4060072443.5492082</v>
      </c>
      <c r="M181" s="23">
        <f t="shared" si="5"/>
        <v>3860524918.1689835</v>
      </c>
      <c r="N181" s="48" t="s">
        <v>450</v>
      </c>
      <c r="O181" s="49" t="s">
        <v>450</v>
      </c>
      <c r="P181" s="49" t="s">
        <v>450</v>
      </c>
      <c r="Q181" s="49" t="s">
        <v>450</v>
      </c>
      <c r="R181" s="49" t="s">
        <v>450</v>
      </c>
      <c r="S181" s="49" t="s">
        <v>450</v>
      </c>
      <c r="T181" s="49" t="s">
        <v>450</v>
      </c>
      <c r="U181" s="49" t="s">
        <v>450</v>
      </c>
      <c r="V181" s="49" t="s">
        <v>450</v>
      </c>
      <c r="W181" s="50" t="s">
        <v>450</v>
      </c>
      <c r="X181" s="44" t="str">
        <f t="shared" si="6"/>
        <v/>
      </c>
    </row>
    <row r="182" spans="1:24" ht="20.100000000000001" customHeight="1" x14ac:dyDescent="0.25">
      <c r="A182" s="36" t="s">
        <v>358</v>
      </c>
      <c r="B182" s="11" t="s">
        <v>310</v>
      </c>
      <c r="C182" s="20">
        <v>420032121655.68842</v>
      </c>
      <c r="D182" s="21">
        <v>487816328342.30927</v>
      </c>
      <c r="E182" s="21">
        <v>513965650650.11908</v>
      </c>
      <c r="F182" s="21">
        <v>429657033107.7373</v>
      </c>
      <c r="G182" s="21">
        <v>488379327089.83698</v>
      </c>
      <c r="H182" s="21">
        <v>563113421113.42114</v>
      </c>
      <c r="I182" s="21">
        <v>543880647757.40405</v>
      </c>
      <c r="J182" s="21">
        <v>578742001487.57141</v>
      </c>
      <c r="K182" s="21">
        <v>571100683085.09888</v>
      </c>
      <c r="L182" s="22">
        <v>492618068568.57324</v>
      </c>
      <c r="M182" s="23">
        <f t="shared" si="5"/>
        <v>508930528285.776</v>
      </c>
      <c r="N182" s="48" t="s">
        <v>450</v>
      </c>
      <c r="O182" s="49" t="s">
        <v>450</v>
      </c>
      <c r="P182" s="49" t="s">
        <v>450</v>
      </c>
      <c r="Q182" s="49" t="s">
        <v>450</v>
      </c>
      <c r="R182" s="49" t="s">
        <v>450</v>
      </c>
      <c r="S182" s="49" t="s">
        <v>450</v>
      </c>
      <c r="T182" s="49" t="s">
        <v>450</v>
      </c>
      <c r="U182" s="49" t="s">
        <v>450</v>
      </c>
      <c r="V182" s="49" t="s">
        <v>450</v>
      </c>
      <c r="W182" s="50" t="s">
        <v>450</v>
      </c>
      <c r="X182" s="44" t="str">
        <f t="shared" si="6"/>
        <v/>
      </c>
    </row>
    <row r="183" spans="1:24" ht="20.100000000000001" customHeight="1" x14ac:dyDescent="0.25">
      <c r="A183" s="36" t="s">
        <v>48</v>
      </c>
      <c r="B183" s="11" t="s">
        <v>168</v>
      </c>
      <c r="C183" s="20">
        <v>429195591242.62244</v>
      </c>
      <c r="D183" s="21">
        <v>477407802315.89471</v>
      </c>
      <c r="E183" s="21">
        <v>551546962699.65845</v>
      </c>
      <c r="F183" s="21">
        <v>539528229942.10089</v>
      </c>
      <c r="G183" s="21">
        <v>581211708792.78943</v>
      </c>
      <c r="H183" s="21">
        <v>696311671959.45947</v>
      </c>
      <c r="I183" s="21">
        <v>665408300271.74316</v>
      </c>
      <c r="J183" s="21">
        <v>684919206141.1283</v>
      </c>
      <c r="K183" s="21">
        <v>701037135966.04858</v>
      </c>
      <c r="L183" s="22">
        <v>664737543616.50049</v>
      </c>
      <c r="M183" s="23">
        <f t="shared" si="5"/>
        <v>599130415294.79456</v>
      </c>
      <c r="N183" s="48" t="s">
        <v>450</v>
      </c>
      <c r="O183" s="49" t="s">
        <v>450</v>
      </c>
      <c r="P183" s="49" t="s">
        <v>450</v>
      </c>
      <c r="Q183" s="49" t="s">
        <v>450</v>
      </c>
      <c r="R183" s="49" t="s">
        <v>450</v>
      </c>
      <c r="S183" s="49" t="s">
        <v>450</v>
      </c>
      <c r="T183" s="49" t="s">
        <v>450</v>
      </c>
      <c r="U183" s="49" t="s">
        <v>450</v>
      </c>
      <c r="V183" s="49" t="s">
        <v>450</v>
      </c>
      <c r="W183" s="50" t="s">
        <v>450</v>
      </c>
      <c r="X183" s="44" t="str">
        <f t="shared" si="6"/>
        <v/>
      </c>
    </row>
    <row r="184" spans="1:24" ht="20.100000000000001" customHeight="1" x14ac:dyDescent="0.25">
      <c r="A184" s="36" t="s">
        <v>127</v>
      </c>
      <c r="B184" s="11" t="s">
        <v>159</v>
      </c>
      <c r="C184" s="20">
        <v>2830228903.3349752</v>
      </c>
      <c r="D184" s="21">
        <v>3719515378.9177113</v>
      </c>
      <c r="E184" s="21">
        <v>5161298559.3424129</v>
      </c>
      <c r="F184" s="21">
        <v>4979471963.7922039</v>
      </c>
      <c r="G184" s="21">
        <v>5642221528.6707182</v>
      </c>
      <c r="H184" s="21">
        <v>6522755783.393034</v>
      </c>
      <c r="I184" s="21">
        <v>7633036366.0354519</v>
      </c>
      <c r="J184" s="21">
        <v>8506674782.7547131</v>
      </c>
      <c r="K184" s="21">
        <v>9236309138.0427742</v>
      </c>
      <c r="L184" s="22">
        <v>7853450374.0000973</v>
      </c>
      <c r="M184" s="23">
        <f t="shared" si="5"/>
        <v>6208496277.8284092</v>
      </c>
      <c r="N184" s="48" t="s">
        <v>450</v>
      </c>
      <c r="O184" s="49" t="s">
        <v>450</v>
      </c>
      <c r="P184" s="49" t="s">
        <v>450</v>
      </c>
      <c r="Q184" s="49" t="s">
        <v>450</v>
      </c>
      <c r="R184" s="49" t="s">
        <v>450</v>
      </c>
      <c r="S184" s="49" t="s">
        <v>450</v>
      </c>
      <c r="T184" s="49" t="s">
        <v>450</v>
      </c>
      <c r="U184" s="49" t="s">
        <v>450</v>
      </c>
      <c r="V184" s="49" t="s">
        <v>450</v>
      </c>
      <c r="W184" s="50" t="s">
        <v>450</v>
      </c>
      <c r="X184" s="44" t="str">
        <f t="shared" si="6"/>
        <v/>
      </c>
    </row>
    <row r="185" spans="1:24" ht="20.100000000000001" customHeight="1" x14ac:dyDescent="0.25">
      <c r="A185" s="36" t="s">
        <v>149</v>
      </c>
      <c r="B185" s="11" t="s">
        <v>376</v>
      </c>
      <c r="C185" s="20">
        <v>18610460326.543652</v>
      </c>
      <c r="D185" s="21">
        <v>21501741757.484024</v>
      </c>
      <c r="E185" s="21">
        <v>27368386358.131016</v>
      </c>
      <c r="F185" s="21">
        <v>28573777052.45422</v>
      </c>
      <c r="G185" s="21">
        <v>31407908612.094296</v>
      </c>
      <c r="H185" s="21">
        <v>33878631649.415691</v>
      </c>
      <c r="I185" s="21">
        <v>39087748240.440292</v>
      </c>
      <c r="J185" s="21">
        <v>44333456244.744041</v>
      </c>
      <c r="K185" s="21">
        <v>48030400964.205345</v>
      </c>
      <c r="L185" s="22">
        <v>44895392076.511848</v>
      </c>
      <c r="M185" s="23">
        <f t="shared" si="5"/>
        <v>33768790328.202442</v>
      </c>
      <c r="N185" s="48" t="s">
        <v>450</v>
      </c>
      <c r="O185" s="49">
        <v>134000000</v>
      </c>
      <c r="P185" s="49">
        <v>0</v>
      </c>
      <c r="Q185" s="49" t="s">
        <v>450</v>
      </c>
      <c r="R185" s="49" t="s">
        <v>450</v>
      </c>
      <c r="S185" s="49" t="s">
        <v>450</v>
      </c>
      <c r="T185" s="49" t="s">
        <v>450</v>
      </c>
      <c r="U185" s="49" t="s">
        <v>450</v>
      </c>
      <c r="V185" s="49" t="s">
        <v>450</v>
      </c>
      <c r="W185" s="50" t="s">
        <v>450</v>
      </c>
      <c r="X185" s="44">
        <f t="shared" si="6"/>
        <v>67000000</v>
      </c>
    </row>
    <row r="186" spans="1:24" ht="20.100000000000001" customHeight="1" x14ac:dyDescent="0.25">
      <c r="A186" s="36" t="s">
        <v>429</v>
      </c>
      <c r="B186" s="11" t="s">
        <v>277</v>
      </c>
      <c r="C186" s="20">
        <v>221758486880.31259</v>
      </c>
      <c r="D186" s="21">
        <v>262942650543.77112</v>
      </c>
      <c r="E186" s="21">
        <v>291383081231.82031</v>
      </c>
      <c r="F186" s="21">
        <v>281574762729.75983</v>
      </c>
      <c r="G186" s="21">
        <v>340923571200.88873</v>
      </c>
      <c r="H186" s="21">
        <v>370608559050.49567</v>
      </c>
      <c r="I186" s="21">
        <v>397290682074.8252</v>
      </c>
      <c r="J186" s="21">
        <v>419888628523.07495</v>
      </c>
      <c r="K186" s="21">
        <v>404320038916.49585</v>
      </c>
      <c r="L186" s="22">
        <v>395281580952.88147</v>
      </c>
      <c r="M186" s="23">
        <f t="shared" si="5"/>
        <v>338597204210.43256</v>
      </c>
      <c r="N186" s="48" t="s">
        <v>450</v>
      </c>
      <c r="O186" s="49" t="s">
        <v>450</v>
      </c>
      <c r="P186" s="49" t="s">
        <v>450</v>
      </c>
      <c r="Q186" s="49" t="s">
        <v>450</v>
      </c>
      <c r="R186" s="49" t="s">
        <v>450</v>
      </c>
      <c r="S186" s="49" t="s">
        <v>450</v>
      </c>
      <c r="T186" s="49" t="s">
        <v>450</v>
      </c>
      <c r="U186" s="49" t="s">
        <v>450</v>
      </c>
      <c r="V186" s="49" t="s">
        <v>450</v>
      </c>
      <c r="W186" s="50" t="s">
        <v>450</v>
      </c>
      <c r="X186" s="44" t="str">
        <f t="shared" si="6"/>
        <v/>
      </c>
    </row>
    <row r="187" spans="1:24" ht="20.100000000000001" customHeight="1" x14ac:dyDescent="0.25">
      <c r="A187" s="36" t="s">
        <v>21</v>
      </c>
      <c r="B187" s="11" t="s">
        <v>63</v>
      </c>
      <c r="C187" s="20">
        <v>463000000</v>
      </c>
      <c r="D187" s="21">
        <v>559000000</v>
      </c>
      <c r="E187" s="21">
        <v>694000000</v>
      </c>
      <c r="F187" s="21">
        <v>818000000</v>
      </c>
      <c r="G187" s="21">
        <v>934000000</v>
      </c>
      <c r="H187" s="21">
        <v>1138000000</v>
      </c>
      <c r="I187" s="21">
        <v>1295000000</v>
      </c>
      <c r="J187" s="21">
        <v>1319000000</v>
      </c>
      <c r="K187" s="21">
        <v>1371172832.7715302</v>
      </c>
      <c r="L187" s="22">
        <v>1412377919.1217501</v>
      </c>
      <c r="M187" s="23">
        <f t="shared" ref="M187:M208" si="7">IF(SUM(C187:L187)=0,"",(SUM(C187:L187))/(COUNT(C187:L187)))</f>
        <v>1000355075.189328</v>
      </c>
      <c r="N187" s="48" t="s">
        <v>450</v>
      </c>
      <c r="O187" s="49" t="s">
        <v>450</v>
      </c>
      <c r="P187" s="49" t="s">
        <v>450</v>
      </c>
      <c r="Q187" s="49" t="s">
        <v>450</v>
      </c>
      <c r="R187" s="49" t="s">
        <v>450</v>
      </c>
      <c r="S187" s="49" t="s">
        <v>450</v>
      </c>
      <c r="T187" s="49" t="s">
        <v>450</v>
      </c>
      <c r="U187" s="49" t="s">
        <v>450</v>
      </c>
      <c r="V187" s="49" t="s">
        <v>450</v>
      </c>
      <c r="W187" s="50" t="s">
        <v>450</v>
      </c>
      <c r="X187" s="44" t="str">
        <f t="shared" ref="X187:X208" si="8">IF(SUM(N187:W187)=0,"",(SUM(N187:W187))/(COUNT(N187:W187)))</f>
        <v/>
      </c>
    </row>
    <row r="188" spans="1:24" ht="20.100000000000001" customHeight="1" x14ac:dyDescent="0.25">
      <c r="A188" s="36" t="s">
        <v>110</v>
      </c>
      <c r="B188" s="11" t="s">
        <v>237</v>
      </c>
      <c r="C188" s="20">
        <v>2202809251.3130388</v>
      </c>
      <c r="D188" s="21">
        <v>2523462557.3897467</v>
      </c>
      <c r="E188" s="21">
        <v>3163416242.0587702</v>
      </c>
      <c r="F188" s="21">
        <v>3163000528.8166981</v>
      </c>
      <c r="G188" s="21">
        <v>3172945644.5584998</v>
      </c>
      <c r="H188" s="21">
        <v>3756023159.9599972</v>
      </c>
      <c r="I188" s="21">
        <v>3866617462.6185365</v>
      </c>
      <c r="J188" s="21">
        <v>4081112865.355032</v>
      </c>
      <c r="K188" s="21">
        <v>4482535926.2967348</v>
      </c>
      <c r="L188" s="22">
        <v>4002723816.6572123</v>
      </c>
      <c r="M188" s="23">
        <f t="shared" si="7"/>
        <v>3441464745.5024271</v>
      </c>
      <c r="N188" s="48" t="s">
        <v>450</v>
      </c>
      <c r="O188" s="49" t="s">
        <v>450</v>
      </c>
      <c r="P188" s="49" t="s">
        <v>450</v>
      </c>
      <c r="Q188" s="49" t="s">
        <v>450</v>
      </c>
      <c r="R188" s="49" t="s">
        <v>450</v>
      </c>
      <c r="S188" s="49">
        <v>495000000</v>
      </c>
      <c r="T188" s="49" t="s">
        <v>450</v>
      </c>
      <c r="U188" s="49" t="s">
        <v>450</v>
      </c>
      <c r="V188" s="49" t="s">
        <v>450</v>
      </c>
      <c r="W188" s="50" t="s">
        <v>450</v>
      </c>
      <c r="X188" s="44">
        <f t="shared" si="8"/>
        <v>495000000</v>
      </c>
    </row>
    <row r="189" spans="1:24" ht="20.100000000000001" customHeight="1" x14ac:dyDescent="0.25">
      <c r="A189" s="36" t="s">
        <v>369</v>
      </c>
      <c r="B189" s="11" t="s">
        <v>311</v>
      </c>
      <c r="C189" s="20">
        <v>287983019.89239347</v>
      </c>
      <c r="D189" s="21">
        <v>299657872.03815514</v>
      </c>
      <c r="E189" s="21">
        <v>340041546.54036248</v>
      </c>
      <c r="F189" s="21">
        <v>321303416.07274514</v>
      </c>
      <c r="G189" s="21">
        <v>369816107.03043026</v>
      </c>
      <c r="H189" s="21">
        <v>441232909.19606709</v>
      </c>
      <c r="I189" s="21">
        <v>457244315.20790929</v>
      </c>
      <c r="J189" s="21">
        <v>432889959.43332684</v>
      </c>
      <c r="K189" s="21">
        <v>434386306.62629879</v>
      </c>
      <c r="L189" s="22" t="s">
        <v>450</v>
      </c>
      <c r="M189" s="23">
        <f t="shared" si="7"/>
        <v>376061716.89307654</v>
      </c>
      <c r="N189" s="48" t="s">
        <v>450</v>
      </c>
      <c r="O189" s="49" t="s">
        <v>450</v>
      </c>
      <c r="P189" s="49" t="s">
        <v>450</v>
      </c>
      <c r="Q189" s="49" t="s">
        <v>450</v>
      </c>
      <c r="R189" s="49" t="s">
        <v>450</v>
      </c>
      <c r="S189" s="49" t="s">
        <v>450</v>
      </c>
      <c r="T189" s="49" t="s">
        <v>450</v>
      </c>
      <c r="U189" s="49" t="s">
        <v>450</v>
      </c>
      <c r="V189" s="49" t="s">
        <v>450</v>
      </c>
      <c r="W189" s="50" t="s">
        <v>450</v>
      </c>
      <c r="X189" s="44" t="str">
        <f t="shared" si="8"/>
        <v/>
      </c>
    </row>
    <row r="190" spans="1:24" ht="20.100000000000001" customHeight="1" x14ac:dyDescent="0.25">
      <c r="A190" s="36" t="s">
        <v>387</v>
      </c>
      <c r="B190" s="11" t="s">
        <v>40</v>
      </c>
      <c r="C190" s="20">
        <v>18369070082.721195</v>
      </c>
      <c r="D190" s="21">
        <v>21642304045.512009</v>
      </c>
      <c r="E190" s="21">
        <v>27870257894.234749</v>
      </c>
      <c r="F190" s="21">
        <v>19175196445.79361</v>
      </c>
      <c r="G190" s="21">
        <v>21037612736.255981</v>
      </c>
      <c r="H190" s="21">
        <v>24409826346.090836</v>
      </c>
      <c r="I190" s="21">
        <v>24580844842.602962</v>
      </c>
      <c r="J190" s="21">
        <v>27257411604.010803</v>
      </c>
      <c r="K190" s="21">
        <v>28874122633.574291</v>
      </c>
      <c r="L190" s="22">
        <v>27805745960.651051</v>
      </c>
      <c r="M190" s="23">
        <f t="shared" si="7"/>
        <v>24102239259.144749</v>
      </c>
      <c r="N190" s="48" t="s">
        <v>450</v>
      </c>
      <c r="O190" s="49" t="s">
        <v>450</v>
      </c>
      <c r="P190" s="49" t="s">
        <v>450</v>
      </c>
      <c r="Q190" s="49" t="s">
        <v>450</v>
      </c>
      <c r="R190" s="49" t="s">
        <v>450</v>
      </c>
      <c r="S190" s="49" t="s">
        <v>450</v>
      </c>
      <c r="T190" s="49" t="s">
        <v>450</v>
      </c>
      <c r="U190" s="49" t="s">
        <v>450</v>
      </c>
      <c r="V190" s="49" t="s">
        <v>450</v>
      </c>
      <c r="W190" s="50" t="s">
        <v>450</v>
      </c>
      <c r="X190" s="44" t="str">
        <f t="shared" si="8"/>
        <v/>
      </c>
    </row>
    <row r="191" spans="1:24" ht="20.100000000000001" customHeight="1" x14ac:dyDescent="0.25">
      <c r="A191" s="36" t="s">
        <v>434</v>
      </c>
      <c r="B191" s="11" t="s">
        <v>73</v>
      </c>
      <c r="C191" s="20">
        <v>34378437265.214119</v>
      </c>
      <c r="D191" s="21">
        <v>38908069299.203995</v>
      </c>
      <c r="E191" s="21">
        <v>44856586316.045784</v>
      </c>
      <c r="F191" s="21">
        <v>43454935940.161446</v>
      </c>
      <c r="G191" s="21">
        <v>44050929160.26268</v>
      </c>
      <c r="H191" s="21">
        <v>45810626509.447365</v>
      </c>
      <c r="I191" s="21">
        <v>45044176963.954155</v>
      </c>
      <c r="J191" s="21">
        <v>46255554871.668602</v>
      </c>
      <c r="K191" s="21">
        <v>47603227896.565948</v>
      </c>
      <c r="L191" s="22">
        <v>43015089722.675369</v>
      </c>
      <c r="M191" s="23">
        <f t="shared" si="7"/>
        <v>43337763394.519943</v>
      </c>
      <c r="N191" s="48" t="s">
        <v>450</v>
      </c>
      <c r="O191" s="49">
        <v>840000000</v>
      </c>
      <c r="P191" s="49" t="s">
        <v>450</v>
      </c>
      <c r="Q191" s="49" t="s">
        <v>450</v>
      </c>
      <c r="R191" s="49" t="s">
        <v>450</v>
      </c>
      <c r="S191" s="49" t="s">
        <v>450</v>
      </c>
      <c r="T191" s="49" t="s">
        <v>450</v>
      </c>
      <c r="U191" s="49" t="s">
        <v>450</v>
      </c>
      <c r="V191" s="49" t="s">
        <v>450</v>
      </c>
      <c r="W191" s="50" t="s">
        <v>450</v>
      </c>
      <c r="X191" s="44">
        <f t="shared" si="8"/>
        <v>840000000</v>
      </c>
    </row>
    <row r="192" spans="1:24" ht="20.100000000000001" customHeight="1" x14ac:dyDescent="0.25">
      <c r="A192" s="36" t="s">
        <v>363</v>
      </c>
      <c r="B192" s="11" t="s">
        <v>270</v>
      </c>
      <c r="C192" s="20">
        <v>530900094644.73218</v>
      </c>
      <c r="D192" s="21">
        <v>647155131629.44202</v>
      </c>
      <c r="E192" s="21">
        <v>730337495197.84863</v>
      </c>
      <c r="F192" s="21">
        <v>614553921935.48389</v>
      </c>
      <c r="G192" s="21">
        <v>731168051636.94446</v>
      </c>
      <c r="H192" s="21">
        <v>774754155820.89539</v>
      </c>
      <c r="I192" s="21">
        <v>788863301224.94434</v>
      </c>
      <c r="J192" s="21">
        <v>823242587456.66565</v>
      </c>
      <c r="K192" s="21">
        <v>798797266164.03931</v>
      </c>
      <c r="L192" s="22">
        <v>718221078308.82361</v>
      </c>
      <c r="M192" s="23">
        <f t="shared" si="7"/>
        <v>715799308401.98193</v>
      </c>
      <c r="N192" s="48">
        <v>217000000</v>
      </c>
      <c r="O192" s="49">
        <v>2580000000</v>
      </c>
      <c r="P192" s="49">
        <v>1490000000</v>
      </c>
      <c r="Q192" s="49">
        <v>0</v>
      </c>
      <c r="R192" s="49">
        <v>333000000</v>
      </c>
      <c r="S192" s="49">
        <v>1420000000</v>
      </c>
      <c r="T192" s="49">
        <v>1560000000</v>
      </c>
      <c r="U192" s="49">
        <v>3220000000</v>
      </c>
      <c r="V192" s="49">
        <v>4740000000</v>
      </c>
      <c r="W192" s="50">
        <v>1090000000</v>
      </c>
      <c r="X192" s="44">
        <f t="shared" si="8"/>
        <v>1665000000</v>
      </c>
    </row>
    <row r="193" spans="1:24" ht="20.100000000000001" customHeight="1" x14ac:dyDescent="0.25">
      <c r="A193" s="36" t="s">
        <v>336</v>
      </c>
      <c r="B193" s="11" t="s">
        <v>28</v>
      </c>
      <c r="C193" s="20">
        <v>10277598152.424944</v>
      </c>
      <c r="D193" s="21">
        <v>12664165103.189493</v>
      </c>
      <c r="E193" s="21">
        <v>19271523178.807945</v>
      </c>
      <c r="F193" s="21">
        <v>20214385964.912281</v>
      </c>
      <c r="G193" s="21">
        <v>22583157894.736843</v>
      </c>
      <c r="H193" s="21">
        <v>29233333333.333332</v>
      </c>
      <c r="I193" s="21">
        <v>35164210526.315788</v>
      </c>
      <c r="J193" s="21">
        <v>39197543859.649124</v>
      </c>
      <c r="K193" s="21">
        <v>43485614035.087723</v>
      </c>
      <c r="L193" s="22">
        <v>37334232257.142853</v>
      </c>
      <c r="M193" s="23">
        <f t="shared" si="7"/>
        <v>26942576430.560032</v>
      </c>
      <c r="N193" s="48" t="s">
        <v>450</v>
      </c>
      <c r="O193" s="49" t="s">
        <v>450</v>
      </c>
      <c r="P193" s="49" t="s">
        <v>450</v>
      </c>
      <c r="Q193" s="49" t="s">
        <v>450</v>
      </c>
      <c r="R193" s="49" t="s">
        <v>450</v>
      </c>
      <c r="S193" s="49" t="s">
        <v>450</v>
      </c>
      <c r="T193" s="49" t="s">
        <v>450</v>
      </c>
      <c r="U193" s="49" t="s">
        <v>450</v>
      </c>
      <c r="V193" s="49" t="s">
        <v>450</v>
      </c>
      <c r="W193" s="50" t="s">
        <v>450</v>
      </c>
      <c r="X193" s="44" t="str">
        <f t="shared" si="8"/>
        <v/>
      </c>
    </row>
    <row r="194" spans="1:24" ht="20.100000000000001" customHeight="1" x14ac:dyDescent="0.25">
      <c r="A194" s="36" t="s">
        <v>91</v>
      </c>
      <c r="B194" s="11" t="s">
        <v>432</v>
      </c>
      <c r="C194" s="20">
        <v>22902861.445783131</v>
      </c>
      <c r="D194" s="21">
        <v>27030374.027278051</v>
      </c>
      <c r="E194" s="21">
        <v>30290219.761784937</v>
      </c>
      <c r="F194" s="21">
        <v>27101076.275152083</v>
      </c>
      <c r="G194" s="21">
        <v>31823518.620436616</v>
      </c>
      <c r="H194" s="21">
        <v>39312016.50335224</v>
      </c>
      <c r="I194" s="21">
        <v>39875750.673017189</v>
      </c>
      <c r="J194" s="21">
        <v>38320765.11716453</v>
      </c>
      <c r="K194" s="21">
        <v>37859554.459705137</v>
      </c>
      <c r="L194" s="22" t="s">
        <v>450</v>
      </c>
      <c r="M194" s="23">
        <f t="shared" si="7"/>
        <v>32724015.209297102</v>
      </c>
      <c r="N194" s="48" t="s">
        <v>450</v>
      </c>
      <c r="O194" s="49" t="s">
        <v>450</v>
      </c>
      <c r="P194" s="49" t="s">
        <v>450</v>
      </c>
      <c r="Q194" s="49" t="s">
        <v>450</v>
      </c>
      <c r="R194" s="49" t="s">
        <v>450</v>
      </c>
      <c r="S194" s="49" t="s">
        <v>450</v>
      </c>
      <c r="T194" s="49" t="s">
        <v>450</v>
      </c>
      <c r="U194" s="49" t="s">
        <v>450</v>
      </c>
      <c r="V194" s="49" t="s">
        <v>450</v>
      </c>
      <c r="W194" s="50" t="s">
        <v>450</v>
      </c>
      <c r="X194" s="44" t="str">
        <f t="shared" si="8"/>
        <v/>
      </c>
    </row>
    <row r="195" spans="1:24" ht="20.100000000000001" customHeight="1" x14ac:dyDescent="0.25">
      <c r="A195" s="36" t="s">
        <v>205</v>
      </c>
      <c r="B195" s="11" t="s">
        <v>329</v>
      </c>
      <c r="C195" s="20">
        <v>9942597779.9926548</v>
      </c>
      <c r="D195" s="21">
        <v>12292813603.232693</v>
      </c>
      <c r="E195" s="21">
        <v>14239026629.639013</v>
      </c>
      <c r="F195" s="21">
        <v>17878178830.722725</v>
      </c>
      <c r="G195" s="21">
        <v>20181796802.857437</v>
      </c>
      <c r="H195" s="21">
        <v>20262889523.957592</v>
      </c>
      <c r="I195" s="21">
        <v>23236898742.131531</v>
      </c>
      <c r="J195" s="21">
        <v>24662957836.493954</v>
      </c>
      <c r="K195" s="21">
        <v>26998477707.096352</v>
      </c>
      <c r="L195" s="22">
        <v>26369242278.163654</v>
      </c>
      <c r="M195" s="23">
        <f t="shared" si="7"/>
        <v>19606487973.428761</v>
      </c>
      <c r="N195" s="48">
        <v>404000000</v>
      </c>
      <c r="O195" s="49" t="s">
        <v>450</v>
      </c>
      <c r="P195" s="49" t="s">
        <v>450</v>
      </c>
      <c r="Q195" s="49" t="s">
        <v>450</v>
      </c>
      <c r="R195" s="49" t="s">
        <v>450</v>
      </c>
      <c r="S195" s="49" t="s">
        <v>450</v>
      </c>
      <c r="T195" s="49" t="s">
        <v>450</v>
      </c>
      <c r="U195" s="49" t="s">
        <v>450</v>
      </c>
      <c r="V195" s="49" t="s">
        <v>450</v>
      </c>
      <c r="W195" s="50" t="s">
        <v>450</v>
      </c>
      <c r="X195" s="44">
        <f t="shared" si="8"/>
        <v>404000000</v>
      </c>
    </row>
    <row r="196" spans="1:24" ht="20.100000000000001" customHeight="1" x14ac:dyDescent="0.25">
      <c r="A196" s="36" t="s">
        <v>130</v>
      </c>
      <c r="B196" s="11" t="s">
        <v>271</v>
      </c>
      <c r="C196" s="20">
        <v>107753069306.93069</v>
      </c>
      <c r="D196" s="21">
        <v>142719009900.99011</v>
      </c>
      <c r="E196" s="21">
        <v>179992405832.32077</v>
      </c>
      <c r="F196" s="21">
        <v>117227769791.55971</v>
      </c>
      <c r="G196" s="21">
        <v>136419300367.9621</v>
      </c>
      <c r="H196" s="21">
        <v>163159671670.26456</v>
      </c>
      <c r="I196" s="21">
        <v>175781379051.43286</v>
      </c>
      <c r="J196" s="21">
        <v>181334417615.41348</v>
      </c>
      <c r="K196" s="21">
        <v>131805126738.28734</v>
      </c>
      <c r="L196" s="22">
        <v>90615023323.73526</v>
      </c>
      <c r="M196" s="23">
        <f t="shared" si="7"/>
        <v>142680717359.88971</v>
      </c>
      <c r="N196" s="48" t="s">
        <v>450</v>
      </c>
      <c r="O196" s="49" t="s">
        <v>450</v>
      </c>
      <c r="P196" s="49" t="s">
        <v>450</v>
      </c>
      <c r="Q196" s="49">
        <v>130000000</v>
      </c>
      <c r="R196" s="49" t="s">
        <v>450</v>
      </c>
      <c r="S196" s="49" t="s">
        <v>450</v>
      </c>
      <c r="T196" s="49" t="s">
        <v>450</v>
      </c>
      <c r="U196" s="49" t="s">
        <v>450</v>
      </c>
      <c r="V196" s="49" t="s">
        <v>450</v>
      </c>
      <c r="W196" s="50" t="s">
        <v>450</v>
      </c>
      <c r="X196" s="44">
        <f t="shared" si="8"/>
        <v>130000000</v>
      </c>
    </row>
    <row r="197" spans="1:24" ht="20.100000000000001" customHeight="1" x14ac:dyDescent="0.25">
      <c r="A197" s="36" t="s">
        <v>33</v>
      </c>
      <c r="B197" s="11" t="s">
        <v>187</v>
      </c>
      <c r="C197" s="20">
        <v>222105922396.1879</v>
      </c>
      <c r="D197" s="21">
        <v>257916133424.09802</v>
      </c>
      <c r="E197" s="21">
        <v>315474615738.59772</v>
      </c>
      <c r="F197" s="21">
        <v>253547358747.4473</v>
      </c>
      <c r="G197" s="21">
        <v>286049336038.12115</v>
      </c>
      <c r="H197" s="21">
        <v>348526072157.9306</v>
      </c>
      <c r="I197" s="21">
        <v>373429543907.42004</v>
      </c>
      <c r="J197" s="21">
        <v>387192103471.74951</v>
      </c>
      <c r="K197" s="21">
        <v>399451327433.62836</v>
      </c>
      <c r="L197" s="22">
        <v>370292716133.42413</v>
      </c>
      <c r="M197" s="23">
        <f t="shared" si="7"/>
        <v>321398512944.86047</v>
      </c>
      <c r="N197" s="48" t="s">
        <v>450</v>
      </c>
      <c r="O197" s="49" t="s">
        <v>450</v>
      </c>
      <c r="P197" s="49" t="s">
        <v>450</v>
      </c>
      <c r="Q197" s="49" t="s">
        <v>450</v>
      </c>
      <c r="R197" s="49" t="s">
        <v>450</v>
      </c>
      <c r="S197" s="49" t="s">
        <v>450</v>
      </c>
      <c r="T197" s="49" t="s">
        <v>450</v>
      </c>
      <c r="U197" s="49" t="s">
        <v>450</v>
      </c>
      <c r="V197" s="49" t="s">
        <v>450</v>
      </c>
      <c r="W197" s="50" t="s">
        <v>450</v>
      </c>
      <c r="X197" s="44" t="str">
        <f t="shared" si="8"/>
        <v/>
      </c>
    </row>
    <row r="198" spans="1:24" ht="20.100000000000001" customHeight="1" x14ac:dyDescent="0.25">
      <c r="A198" s="36" t="s">
        <v>211</v>
      </c>
      <c r="B198" s="11" t="s">
        <v>199</v>
      </c>
      <c r="C198" s="20">
        <v>2588077276908.9238</v>
      </c>
      <c r="D198" s="21">
        <v>2969733893557.4229</v>
      </c>
      <c r="E198" s="21">
        <v>2793376838235.2939</v>
      </c>
      <c r="F198" s="21">
        <v>2314577036921.6387</v>
      </c>
      <c r="G198" s="21">
        <v>2403504326328.8008</v>
      </c>
      <c r="H198" s="21">
        <v>2594904662714.3086</v>
      </c>
      <c r="I198" s="21">
        <v>2630472981169.645</v>
      </c>
      <c r="J198" s="21">
        <v>2712296271989.9941</v>
      </c>
      <c r="K198" s="21">
        <v>2990201431078.2349</v>
      </c>
      <c r="L198" s="22">
        <v>2848755449421.3389</v>
      </c>
      <c r="M198" s="23">
        <f t="shared" si="7"/>
        <v>2684590016832.5605</v>
      </c>
      <c r="N198" s="48" t="s">
        <v>450</v>
      </c>
      <c r="O198" s="49" t="s">
        <v>450</v>
      </c>
      <c r="P198" s="49" t="s">
        <v>450</v>
      </c>
      <c r="Q198" s="49" t="s">
        <v>450</v>
      </c>
      <c r="R198" s="49" t="s">
        <v>450</v>
      </c>
      <c r="S198" s="49" t="s">
        <v>450</v>
      </c>
      <c r="T198" s="49" t="s">
        <v>450</v>
      </c>
      <c r="U198" s="49" t="s">
        <v>450</v>
      </c>
      <c r="V198" s="49" t="s">
        <v>450</v>
      </c>
      <c r="W198" s="50" t="s">
        <v>450</v>
      </c>
      <c r="X198" s="44" t="str">
        <f t="shared" si="8"/>
        <v/>
      </c>
    </row>
    <row r="199" spans="1:24" ht="20.100000000000001" customHeight="1" x14ac:dyDescent="0.25">
      <c r="A199" s="36" t="s">
        <v>217</v>
      </c>
      <c r="B199" s="11" t="s">
        <v>37</v>
      </c>
      <c r="C199" s="20">
        <v>13855888000000</v>
      </c>
      <c r="D199" s="21">
        <v>14477635000000</v>
      </c>
      <c r="E199" s="21">
        <v>14718582000000</v>
      </c>
      <c r="F199" s="21">
        <v>14418739000000</v>
      </c>
      <c r="G199" s="21">
        <v>14964372000000</v>
      </c>
      <c r="H199" s="21">
        <v>15517926000000</v>
      </c>
      <c r="I199" s="21">
        <v>16155255000000</v>
      </c>
      <c r="J199" s="21">
        <v>16663160000000</v>
      </c>
      <c r="K199" s="21">
        <v>17348071500000</v>
      </c>
      <c r="L199" s="22">
        <v>17946996000000</v>
      </c>
      <c r="M199" s="23">
        <f t="shared" si="7"/>
        <v>15606662450000</v>
      </c>
      <c r="N199" s="48" t="s">
        <v>450</v>
      </c>
      <c r="O199" s="49" t="s">
        <v>450</v>
      </c>
      <c r="P199" s="49" t="s">
        <v>450</v>
      </c>
      <c r="Q199" s="49" t="s">
        <v>450</v>
      </c>
      <c r="R199" s="49" t="s">
        <v>450</v>
      </c>
      <c r="S199" s="49" t="s">
        <v>450</v>
      </c>
      <c r="T199" s="49" t="s">
        <v>450</v>
      </c>
      <c r="U199" s="49" t="s">
        <v>450</v>
      </c>
      <c r="V199" s="49" t="s">
        <v>450</v>
      </c>
      <c r="W199" s="50" t="s">
        <v>450</v>
      </c>
      <c r="X199" s="44" t="str">
        <f t="shared" si="8"/>
        <v/>
      </c>
    </row>
    <row r="200" spans="1:24" ht="20.100000000000001" customHeight="1" x14ac:dyDescent="0.25">
      <c r="A200" s="36" t="s">
        <v>134</v>
      </c>
      <c r="B200" s="11" t="s">
        <v>160</v>
      </c>
      <c r="C200" s="20">
        <v>19579457966.053818</v>
      </c>
      <c r="D200" s="21">
        <v>23410572633.288189</v>
      </c>
      <c r="E200" s="21">
        <v>30366213118.407585</v>
      </c>
      <c r="F200" s="21">
        <v>31660911278.562656</v>
      </c>
      <c r="G200" s="21">
        <v>40284682481.391785</v>
      </c>
      <c r="H200" s="21">
        <v>47962439302.665756</v>
      </c>
      <c r="I200" s="21">
        <v>51265399742.69529</v>
      </c>
      <c r="J200" s="21">
        <v>57531233351.208893</v>
      </c>
      <c r="K200" s="21">
        <v>57235766827.037643</v>
      </c>
      <c r="L200" s="22">
        <v>53442697567.884377</v>
      </c>
      <c r="M200" s="23">
        <f t="shared" si="7"/>
        <v>41273937426.919601</v>
      </c>
      <c r="N200" s="48" t="s">
        <v>450</v>
      </c>
      <c r="O200" s="49" t="s">
        <v>450</v>
      </c>
      <c r="P200" s="49" t="s">
        <v>450</v>
      </c>
      <c r="Q200" s="49" t="s">
        <v>450</v>
      </c>
      <c r="R200" s="49" t="s">
        <v>450</v>
      </c>
      <c r="S200" s="49" t="s">
        <v>450</v>
      </c>
      <c r="T200" s="49" t="s">
        <v>450</v>
      </c>
      <c r="U200" s="49" t="s">
        <v>450</v>
      </c>
      <c r="V200" s="49" t="s">
        <v>450</v>
      </c>
      <c r="W200" s="50" t="s">
        <v>450</v>
      </c>
      <c r="X200" s="44" t="str">
        <f t="shared" si="8"/>
        <v/>
      </c>
    </row>
    <row r="201" spans="1:24" ht="20.100000000000001" customHeight="1" x14ac:dyDescent="0.25">
      <c r="A201" s="36" t="s">
        <v>173</v>
      </c>
      <c r="B201" s="11" t="s">
        <v>256</v>
      </c>
      <c r="C201" s="20">
        <v>17030896203.196272</v>
      </c>
      <c r="D201" s="21">
        <v>22311393927.881721</v>
      </c>
      <c r="E201" s="21">
        <v>27934030937.215652</v>
      </c>
      <c r="F201" s="21">
        <v>32816828372.975262</v>
      </c>
      <c r="G201" s="21">
        <v>39332770928.942551</v>
      </c>
      <c r="H201" s="21">
        <v>45324319955.38839</v>
      </c>
      <c r="I201" s="21">
        <v>51183443224.993912</v>
      </c>
      <c r="J201" s="21">
        <v>56795656324.582336</v>
      </c>
      <c r="K201" s="21">
        <v>63132848445.013321</v>
      </c>
      <c r="L201" s="22">
        <v>66732801392.661751</v>
      </c>
      <c r="M201" s="23">
        <f t="shared" si="7"/>
        <v>42259498971.28511</v>
      </c>
      <c r="N201" s="48" t="s">
        <v>450</v>
      </c>
      <c r="O201" s="49" t="s">
        <v>450</v>
      </c>
      <c r="P201" s="49">
        <v>25000000</v>
      </c>
      <c r="Q201" s="49" t="s">
        <v>450</v>
      </c>
      <c r="R201" s="49" t="s">
        <v>450</v>
      </c>
      <c r="S201" s="49" t="s">
        <v>450</v>
      </c>
      <c r="T201" s="49" t="s">
        <v>450</v>
      </c>
      <c r="U201" s="49" t="s">
        <v>450</v>
      </c>
      <c r="V201" s="49" t="s">
        <v>450</v>
      </c>
      <c r="W201" s="50" t="s">
        <v>450</v>
      </c>
      <c r="X201" s="44">
        <f t="shared" si="8"/>
        <v>25000000</v>
      </c>
    </row>
    <row r="202" spans="1:24" ht="20.100000000000001" customHeight="1" x14ac:dyDescent="0.25">
      <c r="A202" s="36" t="s">
        <v>379</v>
      </c>
      <c r="B202" s="11" t="s">
        <v>349</v>
      </c>
      <c r="C202" s="20">
        <v>439376794.09404129</v>
      </c>
      <c r="D202" s="21">
        <v>526428309.94508845</v>
      </c>
      <c r="E202" s="21">
        <v>607958616.14341462</v>
      </c>
      <c r="F202" s="21">
        <v>610066628.69305837</v>
      </c>
      <c r="G202" s="21">
        <v>700804286.22435391</v>
      </c>
      <c r="H202" s="21">
        <v>792149700.67911637</v>
      </c>
      <c r="I202" s="21">
        <v>781702874.10605848</v>
      </c>
      <c r="J202" s="21">
        <v>801787555.86112058</v>
      </c>
      <c r="K202" s="21">
        <v>814954586.8172996</v>
      </c>
      <c r="L202" s="22" t="s">
        <v>450</v>
      </c>
      <c r="M202" s="23">
        <f t="shared" si="7"/>
        <v>675025483.61817229</v>
      </c>
      <c r="N202" s="48" t="s">
        <v>450</v>
      </c>
      <c r="O202" s="49" t="s">
        <v>450</v>
      </c>
      <c r="P202" s="49" t="s">
        <v>450</v>
      </c>
      <c r="Q202" s="49" t="s">
        <v>450</v>
      </c>
      <c r="R202" s="49" t="s">
        <v>450</v>
      </c>
      <c r="S202" s="49" t="s">
        <v>450</v>
      </c>
      <c r="T202" s="49" t="s">
        <v>450</v>
      </c>
      <c r="U202" s="49" t="s">
        <v>450</v>
      </c>
      <c r="V202" s="49" t="s">
        <v>450</v>
      </c>
      <c r="W202" s="50" t="s">
        <v>450</v>
      </c>
      <c r="X202" s="44" t="str">
        <f t="shared" si="8"/>
        <v/>
      </c>
    </row>
    <row r="203" spans="1:24" ht="20.100000000000001" customHeight="1" x14ac:dyDescent="0.25">
      <c r="A203" s="36" t="s">
        <v>278</v>
      </c>
      <c r="B203" s="11" t="s">
        <v>292</v>
      </c>
      <c r="C203" s="20">
        <v>183477522123.89383</v>
      </c>
      <c r="D203" s="21">
        <v>230364229156.96323</v>
      </c>
      <c r="E203" s="21">
        <v>315600203539.823</v>
      </c>
      <c r="F203" s="21">
        <v>329418979506.2879</v>
      </c>
      <c r="G203" s="21">
        <v>393801459277.33234</v>
      </c>
      <c r="H203" s="21">
        <v>316482190800.36377</v>
      </c>
      <c r="I203" s="21">
        <v>381286237847.66748</v>
      </c>
      <c r="J203" s="21">
        <v>371336634589.94708</v>
      </c>
      <c r="K203" s="21" t="s">
        <v>450</v>
      </c>
      <c r="L203" s="22" t="s">
        <v>450</v>
      </c>
      <c r="M203" s="23">
        <f t="shared" si="7"/>
        <v>315220932105.28485</v>
      </c>
      <c r="N203" s="48" t="s">
        <v>450</v>
      </c>
      <c r="O203" s="49" t="s">
        <v>450</v>
      </c>
      <c r="P203" s="49" t="s">
        <v>450</v>
      </c>
      <c r="Q203" s="49" t="s">
        <v>450</v>
      </c>
      <c r="R203" s="49" t="s">
        <v>450</v>
      </c>
      <c r="S203" s="49" t="s">
        <v>450</v>
      </c>
      <c r="T203" s="49" t="s">
        <v>450</v>
      </c>
      <c r="U203" s="49" t="s">
        <v>450</v>
      </c>
      <c r="V203" s="49" t="s">
        <v>450</v>
      </c>
      <c r="W203" s="50" t="s">
        <v>450</v>
      </c>
      <c r="X203" s="44" t="str">
        <f t="shared" si="8"/>
        <v/>
      </c>
    </row>
    <row r="204" spans="1:24" ht="20.100000000000001" customHeight="1" x14ac:dyDescent="0.25">
      <c r="A204" s="36" t="s">
        <v>222</v>
      </c>
      <c r="B204" s="11" t="s">
        <v>433</v>
      </c>
      <c r="C204" s="20">
        <v>66371664817.043625</v>
      </c>
      <c r="D204" s="21">
        <v>77414425532.245163</v>
      </c>
      <c r="E204" s="21">
        <v>99130304099.127426</v>
      </c>
      <c r="F204" s="21">
        <v>106014600963.97733</v>
      </c>
      <c r="G204" s="21">
        <v>115931749904.83922</v>
      </c>
      <c r="H204" s="21">
        <v>135539487317.00774</v>
      </c>
      <c r="I204" s="21">
        <v>155820001920.49164</v>
      </c>
      <c r="J204" s="21">
        <v>171222025117.38089</v>
      </c>
      <c r="K204" s="21">
        <v>186204652922.26215</v>
      </c>
      <c r="L204" s="22">
        <v>193599379094.85916</v>
      </c>
      <c r="M204" s="23">
        <f t="shared" si="7"/>
        <v>130724829168.92343</v>
      </c>
      <c r="N204" s="48">
        <v>133000000</v>
      </c>
      <c r="O204" s="49">
        <v>267000000</v>
      </c>
      <c r="P204" s="49">
        <v>365000000</v>
      </c>
      <c r="Q204" s="49">
        <v>200000000</v>
      </c>
      <c r="R204" s="49">
        <v>155000000</v>
      </c>
      <c r="S204" s="49" t="s">
        <v>450</v>
      </c>
      <c r="T204" s="49" t="s">
        <v>450</v>
      </c>
      <c r="U204" s="49">
        <v>276000000</v>
      </c>
      <c r="V204" s="49" t="s">
        <v>450</v>
      </c>
      <c r="W204" s="50" t="s">
        <v>450</v>
      </c>
      <c r="X204" s="44">
        <f t="shared" si="8"/>
        <v>232666666.66666666</v>
      </c>
    </row>
    <row r="205" spans="1:24" ht="20.100000000000001" customHeight="1" x14ac:dyDescent="0.25">
      <c r="A205" s="36" t="s">
        <v>71</v>
      </c>
      <c r="B205" s="11" t="s">
        <v>118</v>
      </c>
      <c r="C205" s="20">
        <v>4910100000</v>
      </c>
      <c r="D205" s="21">
        <v>5505800000.000001</v>
      </c>
      <c r="E205" s="21">
        <v>6673500000</v>
      </c>
      <c r="F205" s="21">
        <v>7268200000</v>
      </c>
      <c r="G205" s="21">
        <v>8913100000</v>
      </c>
      <c r="H205" s="21">
        <v>10459845737.430168</v>
      </c>
      <c r="I205" s="21">
        <v>11279399999.999998</v>
      </c>
      <c r="J205" s="21">
        <v>12475999999.999998</v>
      </c>
      <c r="K205" s="21">
        <v>12715600000</v>
      </c>
      <c r="L205" s="22">
        <v>12677400000</v>
      </c>
      <c r="M205" s="23">
        <f t="shared" si="7"/>
        <v>9287894573.7430172</v>
      </c>
      <c r="N205" s="48" t="s">
        <v>450</v>
      </c>
      <c r="O205" s="49" t="s">
        <v>450</v>
      </c>
      <c r="P205" s="49" t="s">
        <v>450</v>
      </c>
      <c r="Q205" s="49" t="s">
        <v>450</v>
      </c>
      <c r="R205" s="49" t="s">
        <v>450</v>
      </c>
      <c r="S205" s="49" t="s">
        <v>450</v>
      </c>
      <c r="T205" s="49" t="s">
        <v>450</v>
      </c>
      <c r="U205" s="49" t="s">
        <v>450</v>
      </c>
      <c r="V205" s="49" t="s">
        <v>450</v>
      </c>
      <c r="W205" s="50" t="s">
        <v>450</v>
      </c>
      <c r="X205" s="44" t="str">
        <f t="shared" si="8"/>
        <v/>
      </c>
    </row>
    <row r="206" spans="1:24" ht="20.100000000000001" customHeight="1" x14ac:dyDescent="0.25">
      <c r="A206" s="36" t="s">
        <v>70</v>
      </c>
      <c r="B206" s="11" t="s">
        <v>45</v>
      </c>
      <c r="C206" s="20">
        <v>19081726103.214478</v>
      </c>
      <c r="D206" s="21">
        <v>25633674563.549282</v>
      </c>
      <c r="E206" s="21">
        <v>30397203368.97253</v>
      </c>
      <c r="F206" s="21">
        <v>28459501429.651245</v>
      </c>
      <c r="G206" s="21">
        <v>30906753495.150051</v>
      </c>
      <c r="H206" s="21">
        <v>31078858746.492046</v>
      </c>
      <c r="I206" s="21">
        <v>32074766834.74527</v>
      </c>
      <c r="J206" s="21">
        <v>35954502303.50412</v>
      </c>
      <c r="K206" s="21" t="s">
        <v>450</v>
      </c>
      <c r="L206" s="22" t="s">
        <v>450</v>
      </c>
      <c r="M206" s="23">
        <f t="shared" si="7"/>
        <v>29198373355.659878</v>
      </c>
      <c r="N206" s="48" t="s">
        <v>450</v>
      </c>
      <c r="O206" s="49" t="s">
        <v>450</v>
      </c>
      <c r="P206" s="49">
        <v>220000000</v>
      </c>
      <c r="Q206" s="49" t="s">
        <v>450</v>
      </c>
      <c r="R206" s="49" t="s">
        <v>450</v>
      </c>
      <c r="S206" s="49" t="s">
        <v>450</v>
      </c>
      <c r="T206" s="49" t="s">
        <v>450</v>
      </c>
      <c r="U206" s="49" t="s">
        <v>450</v>
      </c>
      <c r="V206" s="49" t="s">
        <v>450</v>
      </c>
      <c r="W206" s="50" t="s">
        <v>450</v>
      </c>
      <c r="X206" s="44">
        <f t="shared" si="8"/>
        <v>220000000</v>
      </c>
    </row>
    <row r="207" spans="1:24" ht="20.100000000000001" customHeight="1" x14ac:dyDescent="0.25">
      <c r="A207" s="36" t="s">
        <v>282</v>
      </c>
      <c r="B207" s="11" t="s">
        <v>397</v>
      </c>
      <c r="C207" s="20">
        <v>12756858899.281174</v>
      </c>
      <c r="D207" s="21">
        <v>14056957976.264833</v>
      </c>
      <c r="E207" s="21">
        <v>17910858637.904797</v>
      </c>
      <c r="F207" s="21">
        <v>15328342303.957512</v>
      </c>
      <c r="G207" s="21">
        <v>20265552104.396404</v>
      </c>
      <c r="H207" s="21">
        <v>23459515284.205978</v>
      </c>
      <c r="I207" s="21">
        <v>25503060411.456684</v>
      </c>
      <c r="J207" s="21">
        <v>28045517946.106487</v>
      </c>
      <c r="K207" s="21">
        <v>27134637888.441036</v>
      </c>
      <c r="L207" s="22">
        <v>21201564248.387878</v>
      </c>
      <c r="M207" s="23">
        <f t="shared" si="7"/>
        <v>20566286570.040276</v>
      </c>
      <c r="N207" s="48" t="s">
        <v>450</v>
      </c>
      <c r="O207" s="49" t="s">
        <v>450</v>
      </c>
      <c r="P207" s="49" t="s">
        <v>450</v>
      </c>
      <c r="Q207" s="49" t="s">
        <v>450</v>
      </c>
      <c r="R207" s="49" t="s">
        <v>450</v>
      </c>
      <c r="S207" s="49" t="s">
        <v>450</v>
      </c>
      <c r="T207" s="49" t="s">
        <v>450</v>
      </c>
      <c r="U207" s="49" t="s">
        <v>450</v>
      </c>
      <c r="V207" s="49" t="s">
        <v>450</v>
      </c>
      <c r="W207" s="50" t="s">
        <v>450</v>
      </c>
      <c r="X207" s="44" t="str">
        <f t="shared" si="8"/>
        <v/>
      </c>
    </row>
    <row r="208" spans="1:24" ht="20.100000000000001" customHeight="1" x14ac:dyDescent="0.25">
      <c r="A208" s="36" t="s">
        <v>29</v>
      </c>
      <c r="B208" s="11" t="s">
        <v>223</v>
      </c>
      <c r="C208" s="20">
        <v>5443896500</v>
      </c>
      <c r="D208" s="21">
        <v>5291950100</v>
      </c>
      <c r="E208" s="21">
        <v>4415702800</v>
      </c>
      <c r="F208" s="21">
        <v>8157077400</v>
      </c>
      <c r="G208" s="21">
        <v>9422161300</v>
      </c>
      <c r="H208" s="21">
        <v>10956226600</v>
      </c>
      <c r="I208" s="21">
        <v>12392715500</v>
      </c>
      <c r="J208" s="21">
        <v>13490227100</v>
      </c>
      <c r="K208" s="21">
        <v>14196912500.000002</v>
      </c>
      <c r="L208" s="22">
        <v>13892940503.582901</v>
      </c>
      <c r="M208" s="23">
        <f t="shared" si="7"/>
        <v>9765981030.3582897</v>
      </c>
      <c r="N208" s="48" t="s">
        <v>450</v>
      </c>
      <c r="O208" s="49" t="s">
        <v>450</v>
      </c>
      <c r="P208" s="49" t="s">
        <v>450</v>
      </c>
      <c r="Q208" s="49" t="s">
        <v>450</v>
      </c>
      <c r="R208" s="49" t="s">
        <v>450</v>
      </c>
      <c r="S208" s="49" t="s">
        <v>450</v>
      </c>
      <c r="T208" s="49" t="s">
        <v>450</v>
      </c>
      <c r="U208" s="49" t="s">
        <v>450</v>
      </c>
      <c r="V208" s="49" t="s">
        <v>450</v>
      </c>
      <c r="W208" s="50" t="s">
        <v>450</v>
      </c>
      <c r="X208" s="44" t="str">
        <f t="shared" si="8"/>
        <v/>
      </c>
    </row>
    <row r="212" spans="3:13" x14ac:dyDescent="0.25">
      <c r="C212" s="18"/>
      <c r="D212" s="18"/>
      <c r="E212" s="18"/>
      <c r="F212" s="18"/>
      <c r="G212" s="18"/>
      <c r="H212" s="18"/>
      <c r="I212" s="18"/>
      <c r="J212" s="18"/>
      <c r="K212" s="18"/>
      <c r="L212" s="18"/>
      <c r="M212" s="1"/>
    </row>
    <row r="213" spans="3:13" x14ac:dyDescent="0.25">
      <c r="C213" s="18"/>
      <c r="D213" s="18"/>
      <c r="E213" s="18"/>
      <c r="F213" s="18"/>
      <c r="G213" s="18"/>
      <c r="H213" s="18"/>
      <c r="I213" s="18"/>
      <c r="J213" s="18"/>
      <c r="K213" s="18"/>
      <c r="L213" s="18"/>
      <c r="M213" s="1"/>
    </row>
  </sheetData>
  <mergeCells count="6">
    <mergeCell ref="B1:X1"/>
    <mergeCell ref="B2:C2"/>
    <mergeCell ref="B3:C3"/>
    <mergeCell ref="B4:C4"/>
    <mergeCell ref="C6:L6"/>
    <mergeCell ref="N6:W6"/>
  </mergeCells>
  <hyperlinks>
    <hyperlink ref="B4" r:id="rId1"/>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9">
    <tabColor rgb="FFC00000"/>
  </sheetPr>
  <dimension ref="A1:X213"/>
  <sheetViews>
    <sheetView showGridLines="0" workbookViewId="0">
      <pane xSplit="1" topLeftCell="B1" activePane="topRight" state="frozen"/>
      <selection pane="topRight"/>
    </sheetView>
  </sheetViews>
  <sheetFormatPr defaultRowHeight="15" x14ac:dyDescent="0.25"/>
  <cols>
    <col min="1" max="1" width="30.7109375" style="37" customWidth="1"/>
    <col min="2" max="2" width="20.7109375" style="9" customWidth="1"/>
    <col min="3" max="12" width="20.7109375" style="26" customWidth="1"/>
    <col min="13" max="13" width="20.7109375" style="9" customWidth="1"/>
    <col min="14" max="23" width="15.7109375" style="25" customWidth="1"/>
    <col min="24" max="24" width="20.85546875" style="56" bestFit="1" customWidth="1"/>
    <col min="25" max="16384" width="9.140625" style="2"/>
  </cols>
  <sheetData>
    <row r="1" spans="1:24" ht="60" customHeight="1" x14ac:dyDescent="0.25">
      <c r="A1" s="67" t="s">
        <v>447</v>
      </c>
      <c r="B1" s="140" t="s">
        <v>519</v>
      </c>
      <c r="C1" s="140"/>
      <c r="D1" s="140"/>
      <c r="E1" s="140"/>
      <c r="F1" s="140"/>
      <c r="G1" s="140"/>
      <c r="H1" s="140"/>
      <c r="I1" s="140"/>
      <c r="J1" s="140"/>
      <c r="K1" s="140"/>
      <c r="L1" s="140"/>
      <c r="M1" s="140"/>
      <c r="N1" s="140"/>
      <c r="O1" s="140"/>
      <c r="P1" s="140"/>
      <c r="Q1" s="140"/>
      <c r="R1" s="140"/>
      <c r="S1" s="140"/>
      <c r="T1" s="140"/>
      <c r="U1" s="140"/>
      <c r="V1" s="140"/>
      <c r="W1" s="140"/>
      <c r="X1" s="140"/>
    </row>
    <row r="2" spans="1:24" ht="30" customHeight="1" x14ac:dyDescent="0.25">
      <c r="A2" s="31" t="s">
        <v>441</v>
      </c>
      <c r="B2" s="136" t="s">
        <v>550</v>
      </c>
      <c r="C2" s="136"/>
      <c r="D2" s="93"/>
      <c r="E2" s="93"/>
      <c r="F2" s="93"/>
      <c r="G2" s="93"/>
      <c r="H2" s="93"/>
      <c r="I2" s="93"/>
      <c r="J2" s="93"/>
      <c r="K2" s="3"/>
      <c r="L2" s="3"/>
      <c r="M2" s="3"/>
      <c r="N2" s="38"/>
      <c r="O2" s="96"/>
      <c r="P2" s="96"/>
      <c r="Q2" s="96"/>
      <c r="R2" s="96"/>
      <c r="S2" s="96"/>
      <c r="T2" s="96"/>
      <c r="U2" s="96"/>
      <c r="V2" s="38"/>
      <c r="W2" s="38"/>
      <c r="X2" s="51"/>
    </row>
    <row r="3" spans="1:24" ht="30" customHeight="1" x14ac:dyDescent="0.25">
      <c r="A3" s="31" t="s">
        <v>448</v>
      </c>
      <c r="B3" s="137" t="str">
        <f>("br.linkedin.com/in/brunocandea/en")</f>
        <v>br.linkedin.com/in/brunocandea/en</v>
      </c>
      <c r="C3" s="137"/>
      <c r="D3" s="94"/>
      <c r="E3" s="94"/>
      <c r="F3" s="94"/>
      <c r="G3" s="94"/>
      <c r="H3" s="94"/>
      <c r="I3" s="94"/>
      <c r="J3" s="94"/>
      <c r="K3" s="38"/>
      <c r="L3" s="38"/>
      <c r="M3" s="30"/>
      <c r="N3" s="38"/>
      <c r="O3" s="96"/>
      <c r="P3" s="96"/>
      <c r="Q3" s="96"/>
      <c r="R3" s="96"/>
      <c r="S3" s="96"/>
      <c r="T3" s="96"/>
      <c r="U3" s="96"/>
      <c r="V3" s="38"/>
      <c r="W3" s="38"/>
      <c r="X3" s="51"/>
    </row>
    <row r="4" spans="1:24" ht="30" customHeight="1" x14ac:dyDescent="0.25">
      <c r="A4" s="31" t="s">
        <v>449</v>
      </c>
      <c r="B4" s="152" t="s">
        <v>551</v>
      </c>
      <c r="C4" s="138"/>
      <c r="D4" s="95"/>
      <c r="E4" s="95"/>
      <c r="F4" s="95"/>
      <c r="G4" s="95"/>
      <c r="H4" s="95"/>
      <c r="I4" s="95"/>
      <c r="J4" s="95"/>
      <c r="K4" s="38"/>
      <c r="L4" s="38"/>
      <c r="M4" s="30"/>
      <c r="N4" s="38"/>
      <c r="O4" s="96"/>
      <c r="P4" s="96"/>
      <c r="Q4" s="96"/>
      <c r="R4" s="96"/>
      <c r="S4" s="96"/>
      <c r="T4" s="96"/>
      <c r="U4" s="96"/>
      <c r="V4" s="38"/>
      <c r="W4" s="38"/>
      <c r="X4" s="51"/>
    </row>
    <row r="5" spans="1:24" s="6" customFormat="1" ht="20.100000000000001" customHeight="1" x14ac:dyDescent="0.25">
      <c r="A5" s="32"/>
      <c r="B5" s="10"/>
      <c r="C5" s="17"/>
      <c r="D5" s="17"/>
      <c r="E5" s="17"/>
      <c r="F5" s="17"/>
      <c r="G5" s="17"/>
      <c r="H5" s="17"/>
      <c r="I5" s="17"/>
      <c r="J5" s="17"/>
      <c r="K5" s="17"/>
      <c r="L5" s="17"/>
      <c r="M5" s="10"/>
      <c r="N5" s="10"/>
      <c r="O5" s="10"/>
      <c r="P5" s="10"/>
      <c r="Q5" s="10"/>
      <c r="R5" s="10"/>
      <c r="S5" s="10"/>
      <c r="T5" s="10"/>
      <c r="U5" s="10"/>
      <c r="V5" s="10"/>
      <c r="W5" s="10"/>
      <c r="X5" s="52"/>
    </row>
    <row r="6" spans="1:24" s="9" customFormat="1" ht="45.75" customHeight="1" x14ac:dyDescent="0.25">
      <c r="A6" s="33" t="s">
        <v>446</v>
      </c>
      <c r="B6" s="14" t="s">
        <v>415</v>
      </c>
      <c r="C6" s="141" t="s">
        <v>440</v>
      </c>
      <c r="D6" s="142"/>
      <c r="E6" s="142"/>
      <c r="F6" s="142"/>
      <c r="G6" s="142"/>
      <c r="H6" s="142"/>
      <c r="I6" s="142"/>
      <c r="J6" s="142"/>
      <c r="K6" s="142"/>
      <c r="L6" s="143"/>
      <c r="M6" s="13" t="s">
        <v>439</v>
      </c>
      <c r="N6" s="144" t="s">
        <v>438</v>
      </c>
      <c r="O6" s="145"/>
      <c r="P6" s="145"/>
      <c r="Q6" s="145"/>
      <c r="R6" s="145"/>
      <c r="S6" s="145"/>
      <c r="T6" s="145"/>
      <c r="U6" s="145"/>
      <c r="V6" s="145"/>
      <c r="W6" s="146"/>
      <c r="X6" s="53" t="s">
        <v>443</v>
      </c>
    </row>
    <row r="7" spans="1:24" s="6" customFormat="1" ht="6.95" customHeight="1" x14ac:dyDescent="0.25">
      <c r="A7" s="34"/>
      <c r="B7" s="5"/>
      <c r="C7" s="17"/>
      <c r="D7" s="17"/>
      <c r="E7" s="17"/>
      <c r="F7" s="17"/>
      <c r="G7" s="17"/>
      <c r="H7" s="17"/>
      <c r="I7" s="17"/>
      <c r="J7" s="17"/>
      <c r="K7" s="17"/>
      <c r="L7" s="17"/>
      <c r="M7" s="10"/>
      <c r="N7" s="8"/>
      <c r="O7" s="8"/>
      <c r="P7" s="8"/>
      <c r="Q7" s="8"/>
      <c r="R7" s="8"/>
      <c r="S7" s="8"/>
      <c r="T7" s="8"/>
      <c r="U7" s="8"/>
      <c r="V7" s="8"/>
      <c r="W7" s="8"/>
      <c r="X7" s="54"/>
    </row>
    <row r="8" spans="1:24" ht="28.5" customHeight="1" x14ac:dyDescent="0.25">
      <c r="A8" s="74" t="s">
        <v>445</v>
      </c>
      <c r="B8" s="69">
        <f>COUNTA(B12:B208)</f>
        <v>197</v>
      </c>
      <c r="C8" s="70">
        <f t="shared" ref="C8:X8" si="0">COUNT(C12:C208)</f>
        <v>196</v>
      </c>
      <c r="D8" s="70">
        <f t="shared" si="0"/>
        <v>196</v>
      </c>
      <c r="E8" s="70">
        <f t="shared" si="0"/>
        <v>197</v>
      </c>
      <c r="F8" s="70">
        <f t="shared" si="0"/>
        <v>197</v>
      </c>
      <c r="G8" s="70">
        <f t="shared" si="0"/>
        <v>197</v>
      </c>
      <c r="H8" s="70">
        <f t="shared" si="0"/>
        <v>197</v>
      </c>
      <c r="I8" s="70">
        <f t="shared" si="0"/>
        <v>194</v>
      </c>
      <c r="J8" s="70">
        <f t="shared" si="0"/>
        <v>193</v>
      </c>
      <c r="K8" s="70">
        <f t="shared" si="0"/>
        <v>184</v>
      </c>
      <c r="L8" s="70">
        <f t="shared" si="0"/>
        <v>169</v>
      </c>
      <c r="M8" s="71">
        <f t="shared" si="0"/>
        <v>197</v>
      </c>
      <c r="N8" s="70">
        <f t="shared" si="0"/>
        <v>13</v>
      </c>
      <c r="O8" s="70">
        <f t="shared" si="0"/>
        <v>16</v>
      </c>
      <c r="P8" s="70">
        <f t="shared" si="0"/>
        <v>13</v>
      </c>
      <c r="Q8" s="70">
        <f t="shared" si="0"/>
        <v>8</v>
      </c>
      <c r="R8" s="70">
        <f t="shared" si="0"/>
        <v>8</v>
      </c>
      <c r="S8" s="70">
        <f t="shared" si="0"/>
        <v>7</v>
      </c>
      <c r="T8" s="70">
        <f t="shared" si="0"/>
        <v>13</v>
      </c>
      <c r="U8" s="70">
        <f t="shared" si="0"/>
        <v>7</v>
      </c>
      <c r="V8" s="70">
        <f t="shared" si="0"/>
        <v>5</v>
      </c>
      <c r="W8" s="70">
        <f t="shared" si="0"/>
        <v>5</v>
      </c>
      <c r="X8" s="71">
        <f t="shared" si="0"/>
        <v>24</v>
      </c>
    </row>
    <row r="9" spans="1:24" s="6" customFormat="1" ht="6.95" customHeight="1" x14ac:dyDescent="0.25">
      <c r="A9" s="35"/>
      <c r="B9" s="4"/>
      <c r="C9" s="17"/>
      <c r="D9" s="17"/>
      <c r="E9" s="17"/>
      <c r="F9" s="17"/>
      <c r="G9" s="17"/>
      <c r="H9" s="17"/>
      <c r="I9" s="17"/>
      <c r="J9" s="17"/>
      <c r="K9" s="17"/>
      <c r="L9" s="17"/>
      <c r="M9" s="10"/>
      <c r="N9" s="7"/>
      <c r="O9" s="7"/>
      <c r="P9" s="7"/>
      <c r="Q9" s="7"/>
      <c r="R9" s="7"/>
      <c r="S9" s="7"/>
      <c r="T9" s="7"/>
      <c r="U9" s="7"/>
      <c r="V9" s="7"/>
      <c r="W9" s="7"/>
      <c r="X9" s="55"/>
    </row>
    <row r="10" spans="1:24" ht="30" customHeight="1" x14ac:dyDescent="0.25">
      <c r="A10" s="46" t="s">
        <v>300</v>
      </c>
      <c r="B10" s="47"/>
      <c r="C10" s="43">
        <v>2006</v>
      </c>
      <c r="D10" s="40">
        <v>2007</v>
      </c>
      <c r="E10" s="40">
        <v>2008</v>
      </c>
      <c r="F10" s="40">
        <v>2009</v>
      </c>
      <c r="G10" s="40">
        <v>2010</v>
      </c>
      <c r="H10" s="40">
        <v>2011</v>
      </c>
      <c r="I10" s="40">
        <v>2012</v>
      </c>
      <c r="J10" s="40">
        <v>2013</v>
      </c>
      <c r="K10" s="40">
        <v>2014</v>
      </c>
      <c r="L10" s="40">
        <v>2015</v>
      </c>
      <c r="M10" s="45" t="s">
        <v>435</v>
      </c>
      <c r="N10" s="43">
        <v>2006</v>
      </c>
      <c r="O10" s="40">
        <v>2007</v>
      </c>
      <c r="P10" s="40">
        <v>2008</v>
      </c>
      <c r="Q10" s="40">
        <v>2009</v>
      </c>
      <c r="R10" s="40">
        <v>2010</v>
      </c>
      <c r="S10" s="40">
        <v>2011</v>
      </c>
      <c r="T10" s="40">
        <v>2012</v>
      </c>
      <c r="U10" s="40">
        <v>2013</v>
      </c>
      <c r="V10" s="40">
        <v>2014</v>
      </c>
      <c r="W10" s="44">
        <v>2015</v>
      </c>
      <c r="X10" s="45" t="s">
        <v>444</v>
      </c>
    </row>
    <row r="11" spans="1:24" s="6" customFormat="1" ht="6.95" customHeight="1" x14ac:dyDescent="0.25">
      <c r="A11" s="32"/>
      <c r="B11" s="10"/>
      <c r="C11" s="18"/>
      <c r="D11" s="18"/>
      <c r="E11" s="18"/>
      <c r="F11" s="18"/>
      <c r="G11" s="18"/>
      <c r="H11" s="18"/>
      <c r="I11" s="18"/>
      <c r="J11" s="18"/>
      <c r="K11" s="18"/>
      <c r="L11" s="18"/>
      <c r="M11" s="1"/>
      <c r="N11" s="19"/>
      <c r="O11" s="19"/>
      <c r="P11" s="19"/>
      <c r="Q11" s="19"/>
      <c r="R11" s="19"/>
      <c r="S11" s="19"/>
      <c r="T11" s="19"/>
      <c r="U11" s="19"/>
      <c r="V11" s="19"/>
      <c r="W11" s="19"/>
      <c r="X11" s="52"/>
    </row>
    <row r="12" spans="1:24" ht="20.100000000000001" customHeight="1" x14ac:dyDescent="0.25">
      <c r="A12" s="36" t="s">
        <v>334</v>
      </c>
      <c r="B12" s="11" t="s">
        <v>254</v>
      </c>
      <c r="C12" s="20">
        <v>7057598406.61553</v>
      </c>
      <c r="D12" s="21">
        <v>9843842455.4832268</v>
      </c>
      <c r="E12" s="21">
        <v>10190529882.487797</v>
      </c>
      <c r="F12" s="21">
        <v>12486943505.738142</v>
      </c>
      <c r="G12" s="21">
        <v>15936800636.248709</v>
      </c>
      <c r="H12" s="21">
        <v>17930239399.814899</v>
      </c>
      <c r="I12" s="21">
        <v>20536542736.729668</v>
      </c>
      <c r="J12" s="21">
        <v>20046334303.966091</v>
      </c>
      <c r="K12" s="21">
        <v>20050189881.665878</v>
      </c>
      <c r="L12" s="22">
        <v>19199437988.802254</v>
      </c>
      <c r="M12" s="23">
        <f>IF(SUM(C12:L12)=0,"",(SUM(C12:L12))/(COUNT(C12:L12)))</f>
        <v>15327845919.755222</v>
      </c>
      <c r="N12" s="48" t="s">
        <v>450</v>
      </c>
      <c r="O12" s="49" t="s">
        <v>450</v>
      </c>
      <c r="P12" s="49" t="s">
        <v>450</v>
      </c>
      <c r="Q12" s="49" t="s">
        <v>450</v>
      </c>
      <c r="R12" s="49" t="s">
        <v>450</v>
      </c>
      <c r="S12" s="49" t="s">
        <v>450</v>
      </c>
      <c r="T12" s="49" t="s">
        <v>450</v>
      </c>
      <c r="U12" s="49" t="s">
        <v>450</v>
      </c>
      <c r="V12" s="49" t="s">
        <v>450</v>
      </c>
      <c r="W12" s="50" t="s">
        <v>450</v>
      </c>
      <c r="X12" s="44" t="str">
        <f>IF(SUM(N12:W12)=0,"",(SUM(N12:W12))/(COUNT(N12:W12)))</f>
        <v/>
      </c>
    </row>
    <row r="13" spans="1:24" ht="20.100000000000001" customHeight="1" x14ac:dyDescent="0.25">
      <c r="A13" s="36" t="s">
        <v>296</v>
      </c>
      <c r="B13" s="11" t="s">
        <v>115</v>
      </c>
      <c r="C13" s="20">
        <v>8992642348.9579563</v>
      </c>
      <c r="D13" s="21">
        <v>10701011896.7708</v>
      </c>
      <c r="E13" s="21">
        <v>12881352687.777283</v>
      </c>
      <c r="F13" s="21">
        <v>12044212903.816774</v>
      </c>
      <c r="G13" s="21">
        <v>11926953258.916031</v>
      </c>
      <c r="H13" s="21">
        <v>12890867538.530153</v>
      </c>
      <c r="I13" s="21">
        <v>12319784787.298746</v>
      </c>
      <c r="J13" s="21">
        <v>12781029643.593611</v>
      </c>
      <c r="K13" s="21">
        <v>13277963807.082344</v>
      </c>
      <c r="L13" s="22">
        <v>11455595709.141256</v>
      </c>
      <c r="M13" s="23">
        <f t="shared" ref="M13:M71" si="1">IF(SUM(C13:L13)=0,"",(SUM(C13:L13))/(COUNT(C13:L13)))</f>
        <v>11927141458.188496</v>
      </c>
      <c r="N13" s="48">
        <v>0</v>
      </c>
      <c r="O13" s="49" t="s">
        <v>450</v>
      </c>
      <c r="P13" s="49" t="s">
        <v>450</v>
      </c>
      <c r="Q13" s="49" t="s">
        <v>450</v>
      </c>
      <c r="R13" s="49" t="s">
        <v>450</v>
      </c>
      <c r="S13" s="49" t="s">
        <v>450</v>
      </c>
      <c r="T13" s="49" t="s">
        <v>450</v>
      </c>
      <c r="U13" s="49" t="s">
        <v>450</v>
      </c>
      <c r="V13" s="49" t="s">
        <v>450</v>
      </c>
      <c r="W13" s="50" t="s">
        <v>450</v>
      </c>
      <c r="X13" s="44" t="str">
        <f t="shared" ref="X13:X71" si="2">IF(SUM(N13:W13)=0,"",(SUM(N13:W13))/(COUNT(N13:W13)))</f>
        <v/>
      </c>
    </row>
    <row r="14" spans="1:24" ht="20.100000000000001" customHeight="1" x14ac:dyDescent="0.25">
      <c r="A14" s="36" t="s">
        <v>136</v>
      </c>
      <c r="B14" s="11" t="s">
        <v>248</v>
      </c>
      <c r="C14" s="20">
        <v>117027304787.83591</v>
      </c>
      <c r="D14" s="21">
        <v>134977088396.41866</v>
      </c>
      <c r="E14" s="21">
        <v>171000692134.74792</v>
      </c>
      <c r="F14" s="21">
        <v>137211039899.56969</v>
      </c>
      <c r="G14" s="21">
        <v>161207268840.91092</v>
      </c>
      <c r="H14" s="21">
        <v>200013050828.17026</v>
      </c>
      <c r="I14" s="21">
        <v>209047389599.66983</v>
      </c>
      <c r="J14" s="21">
        <v>209703529364.33142</v>
      </c>
      <c r="K14" s="21">
        <v>213518488688.11978</v>
      </c>
      <c r="L14" s="22">
        <v>166838617796.55463</v>
      </c>
      <c r="M14" s="23">
        <f t="shared" si="1"/>
        <v>172054447033.63293</v>
      </c>
      <c r="N14" s="48" t="s">
        <v>450</v>
      </c>
      <c r="O14" s="49">
        <v>230000000</v>
      </c>
      <c r="P14" s="49">
        <v>874000000</v>
      </c>
      <c r="Q14" s="49">
        <v>468000000</v>
      </c>
      <c r="R14" s="49" t="s">
        <v>450</v>
      </c>
      <c r="S14" s="49">
        <v>0</v>
      </c>
      <c r="T14" s="49" t="s">
        <v>450</v>
      </c>
      <c r="U14" s="49" t="s">
        <v>450</v>
      </c>
      <c r="V14" s="49" t="s">
        <v>450</v>
      </c>
      <c r="W14" s="50" t="s">
        <v>450</v>
      </c>
      <c r="X14" s="44">
        <f t="shared" si="2"/>
        <v>393000000</v>
      </c>
    </row>
    <row r="15" spans="1:24" ht="20.100000000000001" customHeight="1" x14ac:dyDescent="0.25">
      <c r="A15" s="36" t="s">
        <v>298</v>
      </c>
      <c r="B15" s="11" t="s">
        <v>150</v>
      </c>
      <c r="C15" s="20">
        <v>3536451645.5643101</v>
      </c>
      <c r="D15" s="21">
        <v>4010785102.0512905</v>
      </c>
      <c r="E15" s="21">
        <v>4001349339.5705252</v>
      </c>
      <c r="F15" s="21">
        <v>3649863492.5242624</v>
      </c>
      <c r="G15" s="21">
        <v>3346317328.5246129</v>
      </c>
      <c r="H15" s="21">
        <v>3427235708.643261</v>
      </c>
      <c r="I15" s="21">
        <v>3146177740.6366954</v>
      </c>
      <c r="J15" s="21">
        <v>3249100666.8710241</v>
      </c>
      <c r="K15" s="21" t="s">
        <v>450</v>
      </c>
      <c r="L15" s="22" t="s">
        <v>450</v>
      </c>
      <c r="M15" s="23">
        <f t="shared" si="1"/>
        <v>3545910128.0482478</v>
      </c>
      <c r="N15" s="48" t="s">
        <v>450</v>
      </c>
      <c r="O15" s="49" t="s">
        <v>450</v>
      </c>
      <c r="P15" s="49" t="s">
        <v>450</v>
      </c>
      <c r="Q15" s="49" t="s">
        <v>450</v>
      </c>
      <c r="R15" s="49" t="s">
        <v>450</v>
      </c>
      <c r="S15" s="49" t="s">
        <v>450</v>
      </c>
      <c r="T15" s="49" t="s">
        <v>450</v>
      </c>
      <c r="U15" s="49" t="s">
        <v>450</v>
      </c>
      <c r="V15" s="49" t="s">
        <v>450</v>
      </c>
      <c r="W15" s="50" t="s">
        <v>450</v>
      </c>
      <c r="X15" s="44" t="str">
        <f t="shared" si="2"/>
        <v/>
      </c>
    </row>
    <row r="16" spans="1:24" ht="20.100000000000001" customHeight="1" x14ac:dyDescent="0.25">
      <c r="A16" s="36" t="s">
        <v>31</v>
      </c>
      <c r="B16" s="11" t="s">
        <v>275</v>
      </c>
      <c r="C16" s="20">
        <v>41789478661.309647</v>
      </c>
      <c r="D16" s="21">
        <v>60448921272.232582</v>
      </c>
      <c r="E16" s="21">
        <v>84178032716.097092</v>
      </c>
      <c r="F16" s="21">
        <v>75492384801.369492</v>
      </c>
      <c r="G16" s="21">
        <v>82470913120.731369</v>
      </c>
      <c r="H16" s="21">
        <v>104115923082.73726</v>
      </c>
      <c r="I16" s="21">
        <v>115398371427.67314</v>
      </c>
      <c r="J16" s="21">
        <v>124912063308.20166</v>
      </c>
      <c r="K16" s="21">
        <v>126775134686.43695</v>
      </c>
      <c r="L16" s="22">
        <v>102643104696.20784</v>
      </c>
      <c r="M16" s="23">
        <f t="shared" si="1"/>
        <v>91822432777.299713</v>
      </c>
      <c r="N16" s="48" t="s">
        <v>450</v>
      </c>
      <c r="O16" s="49" t="s">
        <v>450</v>
      </c>
      <c r="P16" s="49" t="s">
        <v>450</v>
      </c>
      <c r="Q16" s="49" t="s">
        <v>450</v>
      </c>
      <c r="R16" s="49" t="s">
        <v>450</v>
      </c>
      <c r="S16" s="49" t="s">
        <v>450</v>
      </c>
      <c r="T16" s="49" t="s">
        <v>450</v>
      </c>
      <c r="U16" s="49" t="s">
        <v>450</v>
      </c>
      <c r="V16" s="49" t="s">
        <v>450</v>
      </c>
      <c r="W16" s="50" t="s">
        <v>450</v>
      </c>
      <c r="X16" s="44" t="str">
        <f t="shared" si="2"/>
        <v/>
      </c>
    </row>
    <row r="17" spans="1:24" ht="20.100000000000001" customHeight="1" x14ac:dyDescent="0.25">
      <c r="A17" s="36" t="s">
        <v>157</v>
      </c>
      <c r="B17" s="11" t="s">
        <v>152</v>
      </c>
      <c r="C17" s="20">
        <v>1135143592.5925925</v>
      </c>
      <c r="D17" s="21">
        <v>1289254333.3333333</v>
      </c>
      <c r="E17" s="21">
        <v>1347349851.8518517</v>
      </c>
      <c r="F17" s="21">
        <v>1206410370.3703704</v>
      </c>
      <c r="G17" s="21">
        <v>1135539037.0370369</v>
      </c>
      <c r="H17" s="21">
        <v>1129918370.3703701</v>
      </c>
      <c r="I17" s="21">
        <v>1204713111.1111109</v>
      </c>
      <c r="J17" s="21">
        <v>1200587518.5185184</v>
      </c>
      <c r="K17" s="21">
        <v>1220976000</v>
      </c>
      <c r="L17" s="22">
        <v>1297285370.3703704</v>
      </c>
      <c r="M17" s="23">
        <f t="shared" si="1"/>
        <v>1216717755.5555556</v>
      </c>
      <c r="N17" s="48" t="s">
        <v>450</v>
      </c>
      <c r="O17" s="49" t="s">
        <v>450</v>
      </c>
      <c r="P17" s="49" t="s">
        <v>450</v>
      </c>
      <c r="Q17" s="49" t="s">
        <v>450</v>
      </c>
      <c r="R17" s="49" t="s">
        <v>450</v>
      </c>
      <c r="S17" s="49" t="s">
        <v>450</v>
      </c>
      <c r="T17" s="49" t="s">
        <v>450</v>
      </c>
      <c r="U17" s="49" t="s">
        <v>450</v>
      </c>
      <c r="V17" s="49" t="s">
        <v>450</v>
      </c>
      <c r="W17" s="50" t="s">
        <v>450</v>
      </c>
      <c r="X17" s="44" t="str">
        <f t="shared" si="2"/>
        <v/>
      </c>
    </row>
    <row r="18" spans="1:24" ht="20.100000000000001" customHeight="1" x14ac:dyDescent="0.25">
      <c r="A18" s="36" t="s">
        <v>161</v>
      </c>
      <c r="B18" s="11" t="s">
        <v>137</v>
      </c>
      <c r="C18" s="20">
        <v>262666517346.67361</v>
      </c>
      <c r="D18" s="21">
        <v>329317513142.71057</v>
      </c>
      <c r="E18" s="21">
        <v>403781994527.78564</v>
      </c>
      <c r="F18" s="21">
        <v>376627876887.77417</v>
      </c>
      <c r="G18" s="21">
        <v>461640242696.1709</v>
      </c>
      <c r="H18" s="21">
        <v>557890203658.12463</v>
      </c>
      <c r="I18" s="21">
        <v>604378456915.57947</v>
      </c>
      <c r="J18" s="21">
        <v>623932049499.49573</v>
      </c>
      <c r="K18" s="21">
        <v>548054865646.53442</v>
      </c>
      <c r="L18" s="22" t="s">
        <v>450</v>
      </c>
      <c r="M18" s="23">
        <f t="shared" si="1"/>
        <v>463143302257.87207</v>
      </c>
      <c r="N18" s="48" t="s">
        <v>450</v>
      </c>
      <c r="O18" s="49" t="s">
        <v>450</v>
      </c>
      <c r="P18" s="49" t="s">
        <v>450</v>
      </c>
      <c r="Q18" s="49" t="s">
        <v>450</v>
      </c>
      <c r="R18" s="49" t="s">
        <v>450</v>
      </c>
      <c r="S18" s="49" t="s">
        <v>450</v>
      </c>
      <c r="T18" s="49" t="s">
        <v>450</v>
      </c>
      <c r="U18" s="49" t="s">
        <v>450</v>
      </c>
      <c r="V18" s="49" t="s">
        <v>450</v>
      </c>
      <c r="W18" s="50" t="s">
        <v>450</v>
      </c>
      <c r="X18" s="44" t="str">
        <f t="shared" si="2"/>
        <v/>
      </c>
    </row>
    <row r="19" spans="1:24" ht="20.100000000000001" customHeight="1" x14ac:dyDescent="0.25">
      <c r="A19" s="36" t="s">
        <v>172</v>
      </c>
      <c r="B19" s="11" t="s">
        <v>104</v>
      </c>
      <c r="C19" s="20">
        <v>6384451606.1420965</v>
      </c>
      <c r="D19" s="21">
        <v>9206301700.3961945</v>
      </c>
      <c r="E19" s="21">
        <v>11662040713.875309</v>
      </c>
      <c r="F19" s="21">
        <v>8647936747.9870396</v>
      </c>
      <c r="G19" s="21">
        <v>9260284937.7978134</v>
      </c>
      <c r="H19" s="21">
        <v>10142111334.496105</v>
      </c>
      <c r="I19" s="21">
        <v>10619320048.585737</v>
      </c>
      <c r="J19" s="21">
        <v>11121465767.406683</v>
      </c>
      <c r="K19" s="21">
        <v>11644438422.98443</v>
      </c>
      <c r="L19" s="22">
        <v>10561401185.097956</v>
      </c>
      <c r="M19" s="23">
        <f t="shared" si="1"/>
        <v>9924975246.4769382</v>
      </c>
      <c r="N19" s="48">
        <v>0</v>
      </c>
      <c r="O19" s="49">
        <v>0</v>
      </c>
      <c r="P19" s="49">
        <v>0</v>
      </c>
      <c r="Q19" s="49" t="s">
        <v>450</v>
      </c>
      <c r="R19" s="49" t="s">
        <v>450</v>
      </c>
      <c r="S19" s="49" t="s">
        <v>450</v>
      </c>
      <c r="T19" s="49">
        <v>0</v>
      </c>
      <c r="U19" s="49" t="s">
        <v>450</v>
      </c>
      <c r="V19" s="49" t="s">
        <v>450</v>
      </c>
      <c r="W19" s="50" t="s">
        <v>450</v>
      </c>
      <c r="X19" s="44" t="str">
        <f t="shared" si="2"/>
        <v/>
      </c>
    </row>
    <row r="20" spans="1:24" ht="20.100000000000001" customHeight="1" x14ac:dyDescent="0.25">
      <c r="A20" s="36" t="s">
        <v>404</v>
      </c>
      <c r="B20" s="11" t="s">
        <v>52</v>
      </c>
      <c r="C20" s="20">
        <v>2421474860.3351955</v>
      </c>
      <c r="D20" s="21">
        <v>2623726256.9832401</v>
      </c>
      <c r="E20" s="21">
        <v>2791960893.8547487</v>
      </c>
      <c r="F20" s="21">
        <v>2498932960.8938546</v>
      </c>
      <c r="G20" s="21">
        <v>2467703910.6145253</v>
      </c>
      <c r="H20" s="21">
        <v>2584463687.1508379</v>
      </c>
      <c r="I20" s="21" t="s">
        <v>450</v>
      </c>
      <c r="J20" s="21" t="s">
        <v>450</v>
      </c>
      <c r="K20" s="21" t="s">
        <v>450</v>
      </c>
      <c r="L20" s="22" t="s">
        <v>450</v>
      </c>
      <c r="M20" s="23">
        <f t="shared" si="1"/>
        <v>2564710428.3054004</v>
      </c>
      <c r="N20" s="48" t="s">
        <v>450</v>
      </c>
      <c r="O20" s="49" t="s">
        <v>450</v>
      </c>
      <c r="P20" s="49" t="s">
        <v>450</v>
      </c>
      <c r="Q20" s="49" t="s">
        <v>450</v>
      </c>
      <c r="R20" s="49" t="s">
        <v>450</v>
      </c>
      <c r="S20" s="49" t="s">
        <v>450</v>
      </c>
      <c r="T20" s="49" t="s">
        <v>450</v>
      </c>
      <c r="U20" s="49" t="s">
        <v>450</v>
      </c>
      <c r="V20" s="49" t="s">
        <v>450</v>
      </c>
      <c r="W20" s="50" t="s">
        <v>450</v>
      </c>
      <c r="X20" s="44" t="str">
        <f t="shared" si="2"/>
        <v/>
      </c>
    </row>
    <row r="21" spans="1:24" ht="20.100000000000001" customHeight="1" x14ac:dyDescent="0.25">
      <c r="A21" s="36" t="s">
        <v>348</v>
      </c>
      <c r="B21" s="11" t="s">
        <v>357</v>
      </c>
      <c r="C21" s="20">
        <v>746880802635.51965</v>
      </c>
      <c r="D21" s="21">
        <v>853053309256.49683</v>
      </c>
      <c r="E21" s="21">
        <v>1054557743957.0277</v>
      </c>
      <c r="F21" s="21">
        <v>926563834486.8208</v>
      </c>
      <c r="G21" s="21">
        <v>1142250506474.0598</v>
      </c>
      <c r="H21" s="21">
        <v>1389919156068.2244</v>
      </c>
      <c r="I21" s="21">
        <v>1537477830480.5115</v>
      </c>
      <c r="J21" s="21">
        <v>1563950959269.5188</v>
      </c>
      <c r="K21" s="21">
        <v>1454675479665.8406</v>
      </c>
      <c r="L21" s="22">
        <v>1339539063150.0125</v>
      </c>
      <c r="M21" s="23">
        <f t="shared" si="1"/>
        <v>1200886868544.4031</v>
      </c>
      <c r="N21" s="48" t="s">
        <v>450</v>
      </c>
      <c r="O21" s="49" t="s">
        <v>450</v>
      </c>
      <c r="P21" s="49" t="s">
        <v>450</v>
      </c>
      <c r="Q21" s="49" t="s">
        <v>450</v>
      </c>
      <c r="R21" s="49" t="s">
        <v>450</v>
      </c>
      <c r="S21" s="49" t="s">
        <v>450</v>
      </c>
      <c r="T21" s="49" t="s">
        <v>450</v>
      </c>
      <c r="U21" s="49" t="s">
        <v>450</v>
      </c>
      <c r="V21" s="49" t="s">
        <v>450</v>
      </c>
      <c r="W21" s="50" t="s">
        <v>450</v>
      </c>
      <c r="X21" s="44" t="str">
        <f t="shared" si="2"/>
        <v/>
      </c>
    </row>
    <row r="22" spans="1:24" ht="20.100000000000001" customHeight="1" x14ac:dyDescent="0.25">
      <c r="A22" s="36" t="s">
        <v>206</v>
      </c>
      <c r="B22" s="11" t="s">
        <v>252</v>
      </c>
      <c r="C22" s="20">
        <v>334309371471.58447</v>
      </c>
      <c r="D22" s="21">
        <v>386458951546.67395</v>
      </c>
      <c r="E22" s="21">
        <v>427611527757.43372</v>
      </c>
      <c r="F22" s="21">
        <v>397594276187.82996</v>
      </c>
      <c r="G22" s="21">
        <v>390235099337.74835</v>
      </c>
      <c r="H22" s="21">
        <v>429010675562.96912</v>
      </c>
      <c r="I22" s="21">
        <v>407373026611.60547</v>
      </c>
      <c r="J22" s="21">
        <v>428698577647.39447</v>
      </c>
      <c r="K22" s="21">
        <v>436887543466.94971</v>
      </c>
      <c r="L22" s="22">
        <v>374055872241.32196</v>
      </c>
      <c r="M22" s="23">
        <f t="shared" si="1"/>
        <v>401223492183.15106</v>
      </c>
      <c r="N22" s="48" t="s">
        <v>450</v>
      </c>
      <c r="O22" s="49" t="s">
        <v>450</v>
      </c>
      <c r="P22" s="49" t="s">
        <v>450</v>
      </c>
      <c r="Q22" s="49" t="s">
        <v>450</v>
      </c>
      <c r="R22" s="49" t="s">
        <v>450</v>
      </c>
      <c r="S22" s="49" t="s">
        <v>450</v>
      </c>
      <c r="T22" s="49" t="s">
        <v>450</v>
      </c>
      <c r="U22" s="49" t="s">
        <v>450</v>
      </c>
      <c r="V22" s="49" t="s">
        <v>450</v>
      </c>
      <c r="W22" s="50" t="s">
        <v>450</v>
      </c>
      <c r="X22" s="44" t="str">
        <f t="shared" si="2"/>
        <v/>
      </c>
    </row>
    <row r="23" spans="1:24" ht="20.100000000000001" customHeight="1" x14ac:dyDescent="0.25">
      <c r="A23" s="36" t="s">
        <v>368</v>
      </c>
      <c r="B23" s="11" t="s">
        <v>146</v>
      </c>
      <c r="C23" s="20">
        <v>20983019923.886276</v>
      </c>
      <c r="D23" s="21">
        <v>33050343782.775902</v>
      </c>
      <c r="E23" s="21">
        <v>48852482960.077896</v>
      </c>
      <c r="F23" s="21">
        <v>44291490420.502617</v>
      </c>
      <c r="G23" s="21">
        <v>52902703376.105644</v>
      </c>
      <c r="H23" s="21">
        <v>65951627200.202614</v>
      </c>
      <c r="I23" s="21">
        <v>68730906313.64563</v>
      </c>
      <c r="J23" s="21">
        <v>73560484384.958572</v>
      </c>
      <c r="K23" s="21">
        <v>75198010965.191895</v>
      </c>
      <c r="L23" s="22">
        <v>53047140347.45266</v>
      </c>
      <c r="M23" s="23">
        <f t="shared" si="1"/>
        <v>53656820967.479965</v>
      </c>
      <c r="N23" s="48" t="s">
        <v>450</v>
      </c>
      <c r="O23" s="49" t="s">
        <v>450</v>
      </c>
      <c r="P23" s="49" t="s">
        <v>450</v>
      </c>
      <c r="Q23" s="49" t="s">
        <v>450</v>
      </c>
      <c r="R23" s="49" t="s">
        <v>450</v>
      </c>
      <c r="S23" s="49" t="s">
        <v>450</v>
      </c>
      <c r="T23" s="49" t="s">
        <v>450</v>
      </c>
      <c r="U23" s="49" t="s">
        <v>450</v>
      </c>
      <c r="V23" s="49" t="s">
        <v>450</v>
      </c>
      <c r="W23" s="50" t="s">
        <v>450</v>
      </c>
      <c r="X23" s="44" t="str">
        <f t="shared" si="2"/>
        <v/>
      </c>
    </row>
    <row r="24" spans="1:24" ht="20.100000000000001" customHeight="1" x14ac:dyDescent="0.25">
      <c r="A24" s="36" t="s">
        <v>253</v>
      </c>
      <c r="B24" s="11" t="s">
        <v>250</v>
      </c>
      <c r="C24" s="20">
        <v>7965588000</v>
      </c>
      <c r="D24" s="21">
        <v>8318995999.999999</v>
      </c>
      <c r="E24" s="21">
        <v>8246649999.999999</v>
      </c>
      <c r="F24" s="21">
        <v>7820420000.000001</v>
      </c>
      <c r="G24" s="21">
        <v>7909580000</v>
      </c>
      <c r="H24" s="21">
        <v>7889750000.000001</v>
      </c>
      <c r="I24" s="21">
        <v>8234470000</v>
      </c>
      <c r="J24" s="21">
        <v>8431750000</v>
      </c>
      <c r="K24" s="21">
        <v>8510500000</v>
      </c>
      <c r="L24" s="22">
        <v>8884441432.0562401</v>
      </c>
      <c r="M24" s="23">
        <f t="shared" si="1"/>
        <v>8221214543.2056246</v>
      </c>
      <c r="N24" s="48" t="s">
        <v>450</v>
      </c>
      <c r="O24" s="49" t="s">
        <v>450</v>
      </c>
      <c r="P24" s="49" t="s">
        <v>450</v>
      </c>
      <c r="Q24" s="49" t="s">
        <v>450</v>
      </c>
      <c r="R24" s="49" t="s">
        <v>450</v>
      </c>
      <c r="S24" s="49" t="s">
        <v>450</v>
      </c>
      <c r="T24" s="49" t="s">
        <v>450</v>
      </c>
      <c r="U24" s="49" t="s">
        <v>450</v>
      </c>
      <c r="V24" s="49" t="s">
        <v>450</v>
      </c>
      <c r="W24" s="50" t="s">
        <v>450</v>
      </c>
      <c r="X24" s="44" t="str">
        <f t="shared" si="2"/>
        <v/>
      </c>
    </row>
    <row r="25" spans="1:24" ht="20.100000000000001" customHeight="1" x14ac:dyDescent="0.25">
      <c r="A25" s="36" t="s">
        <v>370</v>
      </c>
      <c r="B25" s="11" t="s">
        <v>184</v>
      </c>
      <c r="C25" s="20">
        <v>18505053191.489361</v>
      </c>
      <c r="D25" s="21">
        <v>21729999999.999996</v>
      </c>
      <c r="E25" s="21">
        <v>25710877659.574467</v>
      </c>
      <c r="F25" s="21">
        <v>22938218085.106384</v>
      </c>
      <c r="G25" s="21">
        <v>25713271276.595749</v>
      </c>
      <c r="H25" s="21">
        <v>29044069148.936165</v>
      </c>
      <c r="I25" s="21">
        <v>30756462765.957447</v>
      </c>
      <c r="J25" s="21">
        <v>32897606382.978722</v>
      </c>
      <c r="K25" s="21">
        <v>33851063829.787235</v>
      </c>
      <c r="L25" s="22">
        <v>32221489361.702129</v>
      </c>
      <c r="M25" s="23">
        <f t="shared" si="1"/>
        <v>27336811170.212765</v>
      </c>
      <c r="N25" s="48" t="s">
        <v>450</v>
      </c>
      <c r="O25" s="49" t="s">
        <v>450</v>
      </c>
      <c r="P25" s="49" t="s">
        <v>450</v>
      </c>
      <c r="Q25" s="49" t="s">
        <v>450</v>
      </c>
      <c r="R25" s="49" t="s">
        <v>450</v>
      </c>
      <c r="S25" s="49" t="s">
        <v>450</v>
      </c>
      <c r="T25" s="49" t="s">
        <v>450</v>
      </c>
      <c r="U25" s="49" t="s">
        <v>450</v>
      </c>
      <c r="V25" s="49" t="s">
        <v>450</v>
      </c>
      <c r="W25" s="50" t="s">
        <v>450</v>
      </c>
      <c r="X25" s="44" t="str">
        <f t="shared" si="2"/>
        <v/>
      </c>
    </row>
    <row r="26" spans="1:24" ht="20.100000000000001" customHeight="1" x14ac:dyDescent="0.25">
      <c r="A26" s="36" t="s">
        <v>325</v>
      </c>
      <c r="B26" s="11" t="s">
        <v>201</v>
      </c>
      <c r="C26" s="20">
        <v>71819083683.740326</v>
      </c>
      <c r="D26" s="21">
        <v>79611888213.14798</v>
      </c>
      <c r="E26" s="21">
        <v>91631278239.323715</v>
      </c>
      <c r="F26" s="21">
        <v>102477791472.39049</v>
      </c>
      <c r="G26" s="21">
        <v>115279077465.22643</v>
      </c>
      <c r="H26" s="21">
        <v>128637938711.3856</v>
      </c>
      <c r="I26" s="21">
        <v>133355749482.47754</v>
      </c>
      <c r="J26" s="21">
        <v>149990451022.28983</v>
      </c>
      <c r="K26" s="21">
        <v>172885454931.45309</v>
      </c>
      <c r="L26" s="22">
        <v>195078665827.56451</v>
      </c>
      <c r="M26" s="23">
        <f t="shared" si="1"/>
        <v>124076737904.89995</v>
      </c>
      <c r="N26" s="48" t="s">
        <v>450</v>
      </c>
      <c r="O26" s="49" t="s">
        <v>450</v>
      </c>
      <c r="P26" s="49" t="s">
        <v>450</v>
      </c>
      <c r="Q26" s="49" t="s">
        <v>450</v>
      </c>
      <c r="R26" s="49" t="s">
        <v>450</v>
      </c>
      <c r="S26" s="49" t="s">
        <v>450</v>
      </c>
      <c r="T26" s="49" t="s">
        <v>450</v>
      </c>
      <c r="U26" s="49" t="s">
        <v>450</v>
      </c>
      <c r="V26" s="49" t="s">
        <v>450</v>
      </c>
      <c r="W26" s="50" t="s">
        <v>450</v>
      </c>
      <c r="X26" s="44" t="str">
        <f t="shared" si="2"/>
        <v/>
      </c>
    </row>
    <row r="27" spans="1:24" ht="20.100000000000001" customHeight="1" x14ac:dyDescent="0.25">
      <c r="A27" s="36" t="s">
        <v>171</v>
      </c>
      <c r="B27" s="11" t="s">
        <v>35</v>
      </c>
      <c r="C27" s="20">
        <v>4303500000</v>
      </c>
      <c r="D27" s="21">
        <v>4546000000</v>
      </c>
      <c r="E27" s="21">
        <v>4595000000</v>
      </c>
      <c r="F27" s="21">
        <v>4602000000</v>
      </c>
      <c r="G27" s="21">
        <v>4445500000</v>
      </c>
      <c r="H27" s="21">
        <v>4358000000</v>
      </c>
      <c r="I27" s="21">
        <v>4313000000</v>
      </c>
      <c r="J27" s="21">
        <v>4281000000</v>
      </c>
      <c r="K27" s="21">
        <v>4354500000</v>
      </c>
      <c r="L27" s="22">
        <v>4451000000</v>
      </c>
      <c r="M27" s="23">
        <f t="shared" si="1"/>
        <v>4424950000</v>
      </c>
      <c r="N27" s="48" t="s">
        <v>450</v>
      </c>
      <c r="O27" s="49" t="s">
        <v>450</v>
      </c>
      <c r="P27" s="49" t="s">
        <v>450</v>
      </c>
      <c r="Q27" s="49" t="s">
        <v>450</v>
      </c>
      <c r="R27" s="49" t="s">
        <v>450</v>
      </c>
      <c r="S27" s="49" t="s">
        <v>450</v>
      </c>
      <c r="T27" s="49" t="s">
        <v>450</v>
      </c>
      <c r="U27" s="49" t="s">
        <v>450</v>
      </c>
      <c r="V27" s="49" t="s">
        <v>450</v>
      </c>
      <c r="W27" s="50" t="s">
        <v>450</v>
      </c>
      <c r="X27" s="44" t="str">
        <f t="shared" si="2"/>
        <v/>
      </c>
    </row>
    <row r="28" spans="1:24" ht="20.100000000000001" customHeight="1" x14ac:dyDescent="0.25">
      <c r="A28" s="36" t="s">
        <v>372</v>
      </c>
      <c r="B28" s="11" t="s">
        <v>388</v>
      </c>
      <c r="C28" s="20">
        <v>36961821893.697563</v>
      </c>
      <c r="D28" s="21">
        <v>45275747860.644218</v>
      </c>
      <c r="E28" s="21">
        <v>60752177438.889542</v>
      </c>
      <c r="F28" s="21">
        <v>49208656976.038956</v>
      </c>
      <c r="G28" s="21">
        <v>55220932613.957985</v>
      </c>
      <c r="H28" s="21">
        <v>59734593904.64016</v>
      </c>
      <c r="I28" s="21">
        <v>63615445566.848282</v>
      </c>
      <c r="J28" s="21">
        <v>73097619636.820862</v>
      </c>
      <c r="K28" s="21">
        <v>76103961203.440582</v>
      </c>
      <c r="L28" s="22">
        <v>54608962634.990753</v>
      </c>
      <c r="M28" s="23">
        <f t="shared" si="1"/>
        <v>57457991972.996887</v>
      </c>
      <c r="N28" s="48" t="s">
        <v>450</v>
      </c>
      <c r="O28" s="49" t="s">
        <v>450</v>
      </c>
      <c r="P28" s="49" t="s">
        <v>450</v>
      </c>
      <c r="Q28" s="49" t="s">
        <v>450</v>
      </c>
      <c r="R28" s="49" t="s">
        <v>450</v>
      </c>
      <c r="S28" s="49" t="s">
        <v>450</v>
      </c>
      <c r="T28" s="49" t="s">
        <v>450</v>
      </c>
      <c r="U28" s="49" t="s">
        <v>450</v>
      </c>
      <c r="V28" s="49" t="s">
        <v>450</v>
      </c>
      <c r="W28" s="50" t="s">
        <v>450</v>
      </c>
      <c r="X28" s="44" t="str">
        <f t="shared" si="2"/>
        <v/>
      </c>
    </row>
    <row r="29" spans="1:24" ht="20.100000000000001" customHeight="1" x14ac:dyDescent="0.25">
      <c r="A29" s="36" t="s">
        <v>380</v>
      </c>
      <c r="B29" s="11" t="s">
        <v>378</v>
      </c>
      <c r="C29" s="20">
        <v>409813072387.4043</v>
      </c>
      <c r="D29" s="21">
        <v>471821790309.33478</v>
      </c>
      <c r="E29" s="21">
        <v>518626043650.2124</v>
      </c>
      <c r="F29" s="21">
        <v>484552653514.86523</v>
      </c>
      <c r="G29" s="21">
        <v>483577483443.70862</v>
      </c>
      <c r="H29" s="21">
        <v>526975257158.74335</v>
      </c>
      <c r="I29" s="21">
        <v>497815990388.02283</v>
      </c>
      <c r="J29" s="21">
        <v>521370527591.37561</v>
      </c>
      <c r="K29" s="21">
        <v>531234803749.45343</v>
      </c>
      <c r="L29" s="22">
        <v>454039037373.84943</v>
      </c>
      <c r="M29" s="23">
        <f t="shared" si="1"/>
        <v>489982665956.69696</v>
      </c>
      <c r="N29" s="48" t="s">
        <v>450</v>
      </c>
      <c r="O29" s="49" t="s">
        <v>450</v>
      </c>
      <c r="P29" s="49" t="s">
        <v>450</v>
      </c>
      <c r="Q29" s="49" t="s">
        <v>450</v>
      </c>
      <c r="R29" s="49" t="s">
        <v>450</v>
      </c>
      <c r="S29" s="49" t="s">
        <v>450</v>
      </c>
      <c r="T29" s="49" t="s">
        <v>450</v>
      </c>
      <c r="U29" s="49" t="s">
        <v>450</v>
      </c>
      <c r="V29" s="49" t="s">
        <v>450</v>
      </c>
      <c r="W29" s="50" t="s">
        <v>450</v>
      </c>
      <c r="X29" s="44" t="str">
        <f t="shared" si="2"/>
        <v/>
      </c>
    </row>
    <row r="30" spans="1:24" ht="20.100000000000001" customHeight="1" x14ac:dyDescent="0.25">
      <c r="A30" s="36" t="s">
        <v>391</v>
      </c>
      <c r="B30" s="11" t="s">
        <v>318</v>
      </c>
      <c r="C30" s="20">
        <v>1217442150</v>
      </c>
      <c r="D30" s="21">
        <v>1290542550</v>
      </c>
      <c r="E30" s="21">
        <v>1368625150</v>
      </c>
      <c r="F30" s="21">
        <v>1336957250</v>
      </c>
      <c r="G30" s="21">
        <v>1397113450.0000002</v>
      </c>
      <c r="H30" s="21">
        <v>1486712300</v>
      </c>
      <c r="I30" s="21">
        <v>1573618750.0000002</v>
      </c>
      <c r="J30" s="21">
        <v>1625828100</v>
      </c>
      <c r="K30" s="21">
        <v>1717861750.0000002</v>
      </c>
      <c r="L30" s="22">
        <v>1763000000</v>
      </c>
      <c r="M30" s="23">
        <f t="shared" si="1"/>
        <v>1477770145</v>
      </c>
      <c r="N30" s="48" t="s">
        <v>450</v>
      </c>
      <c r="O30" s="49" t="s">
        <v>450</v>
      </c>
      <c r="P30" s="49" t="s">
        <v>450</v>
      </c>
      <c r="Q30" s="49" t="s">
        <v>450</v>
      </c>
      <c r="R30" s="49" t="s">
        <v>450</v>
      </c>
      <c r="S30" s="49" t="s">
        <v>450</v>
      </c>
      <c r="T30" s="49" t="s">
        <v>450</v>
      </c>
      <c r="U30" s="49" t="s">
        <v>450</v>
      </c>
      <c r="V30" s="49" t="s">
        <v>450</v>
      </c>
      <c r="W30" s="50" t="s">
        <v>450</v>
      </c>
      <c r="X30" s="44" t="str">
        <f t="shared" si="2"/>
        <v/>
      </c>
    </row>
    <row r="31" spans="1:24" ht="20.100000000000001" customHeight="1" x14ac:dyDescent="0.25">
      <c r="A31" s="36" t="s">
        <v>197</v>
      </c>
      <c r="B31" s="11" t="s">
        <v>340</v>
      </c>
      <c r="C31" s="20">
        <v>5142380779.4410343</v>
      </c>
      <c r="D31" s="21">
        <v>5969535131.5801554</v>
      </c>
      <c r="E31" s="21">
        <v>7132787396.6654711</v>
      </c>
      <c r="F31" s="21">
        <v>7097198711.6102266</v>
      </c>
      <c r="G31" s="21">
        <v>6970240895.4988823</v>
      </c>
      <c r="H31" s="21">
        <v>7814081155.6498766</v>
      </c>
      <c r="I31" s="21">
        <v>8117100933.5253696</v>
      </c>
      <c r="J31" s="21">
        <v>9110800744.8789558</v>
      </c>
      <c r="K31" s="21">
        <v>9575356734.7268982</v>
      </c>
      <c r="L31" s="22">
        <v>8476125180.5944538</v>
      </c>
      <c r="M31" s="23">
        <f t="shared" si="1"/>
        <v>7540560766.4171324</v>
      </c>
      <c r="N31" s="48" t="s">
        <v>450</v>
      </c>
      <c r="O31" s="49" t="s">
        <v>450</v>
      </c>
      <c r="P31" s="49" t="s">
        <v>450</v>
      </c>
      <c r="Q31" s="49" t="s">
        <v>450</v>
      </c>
      <c r="R31" s="49" t="s">
        <v>450</v>
      </c>
      <c r="S31" s="49" t="s">
        <v>450</v>
      </c>
      <c r="T31" s="49" t="s">
        <v>450</v>
      </c>
      <c r="U31" s="49" t="s">
        <v>450</v>
      </c>
      <c r="V31" s="49" t="s">
        <v>450</v>
      </c>
      <c r="W31" s="50" t="s">
        <v>450</v>
      </c>
      <c r="X31" s="44" t="str">
        <f t="shared" si="2"/>
        <v/>
      </c>
    </row>
    <row r="32" spans="1:24" ht="20.100000000000001" customHeight="1" x14ac:dyDescent="0.25">
      <c r="A32" s="36" t="s">
        <v>81</v>
      </c>
      <c r="B32" s="11" t="s">
        <v>333</v>
      </c>
      <c r="C32" s="20">
        <v>5414299000</v>
      </c>
      <c r="D32" s="21">
        <v>5895048000</v>
      </c>
      <c r="E32" s="21">
        <v>6109928000</v>
      </c>
      <c r="F32" s="21">
        <v>5806378000</v>
      </c>
      <c r="G32" s="21">
        <v>5744414000</v>
      </c>
      <c r="H32" s="21">
        <v>5550771000</v>
      </c>
      <c r="I32" s="21">
        <v>5537537000</v>
      </c>
      <c r="J32" s="21">
        <v>5573710000</v>
      </c>
      <c r="K32" s="21" t="s">
        <v>450</v>
      </c>
      <c r="L32" s="22" t="s">
        <v>450</v>
      </c>
      <c r="M32" s="23">
        <f t="shared" si="1"/>
        <v>5704010625</v>
      </c>
      <c r="N32" s="48" t="s">
        <v>450</v>
      </c>
      <c r="O32" s="49" t="s">
        <v>450</v>
      </c>
      <c r="P32" s="49" t="s">
        <v>450</v>
      </c>
      <c r="Q32" s="49" t="s">
        <v>450</v>
      </c>
      <c r="R32" s="49" t="s">
        <v>450</v>
      </c>
      <c r="S32" s="49" t="s">
        <v>450</v>
      </c>
      <c r="T32" s="49" t="s">
        <v>450</v>
      </c>
      <c r="U32" s="49" t="s">
        <v>450</v>
      </c>
      <c r="V32" s="49" t="s">
        <v>450</v>
      </c>
      <c r="W32" s="50" t="s">
        <v>450</v>
      </c>
      <c r="X32" s="44" t="str">
        <f t="shared" si="2"/>
        <v/>
      </c>
    </row>
    <row r="33" spans="1:24" ht="20.100000000000001" customHeight="1" x14ac:dyDescent="0.25">
      <c r="A33" s="36" t="s">
        <v>56</v>
      </c>
      <c r="B33" s="11" t="s">
        <v>167</v>
      </c>
      <c r="C33" s="20">
        <v>897731524.92992246</v>
      </c>
      <c r="D33" s="21">
        <v>1196091805.0231569</v>
      </c>
      <c r="E33" s="21">
        <v>1258332337.283819</v>
      </c>
      <c r="F33" s="21">
        <v>1264758197.9659252</v>
      </c>
      <c r="G33" s="21">
        <v>1585472534.1054721</v>
      </c>
      <c r="H33" s="21">
        <v>1820207625.8021665</v>
      </c>
      <c r="I33" s="21">
        <v>1823692109.6165216</v>
      </c>
      <c r="J33" s="21">
        <v>1798333725.8395367</v>
      </c>
      <c r="K33" s="21">
        <v>1958819914.9591591</v>
      </c>
      <c r="L33" s="22">
        <v>1962221695.6941261</v>
      </c>
      <c r="M33" s="23">
        <f t="shared" si="1"/>
        <v>1556566147.1219807</v>
      </c>
      <c r="N33" s="48" t="s">
        <v>450</v>
      </c>
      <c r="O33" s="49" t="s">
        <v>450</v>
      </c>
      <c r="P33" s="49" t="s">
        <v>450</v>
      </c>
      <c r="Q33" s="49" t="s">
        <v>450</v>
      </c>
      <c r="R33" s="49" t="s">
        <v>450</v>
      </c>
      <c r="S33" s="49" t="s">
        <v>450</v>
      </c>
      <c r="T33" s="49" t="s">
        <v>450</v>
      </c>
      <c r="U33" s="49" t="s">
        <v>450</v>
      </c>
      <c r="V33" s="49" t="s">
        <v>450</v>
      </c>
      <c r="W33" s="50" t="s">
        <v>450</v>
      </c>
      <c r="X33" s="44" t="str">
        <f t="shared" si="2"/>
        <v/>
      </c>
    </row>
    <row r="34" spans="1:24" ht="20.100000000000001" customHeight="1" x14ac:dyDescent="0.25">
      <c r="A34" s="36" t="s">
        <v>322</v>
      </c>
      <c r="B34" s="11" t="s">
        <v>79</v>
      </c>
      <c r="C34" s="20">
        <v>11451869164.71117</v>
      </c>
      <c r="D34" s="21">
        <v>13120183156.714895</v>
      </c>
      <c r="E34" s="21">
        <v>16674324634.237322</v>
      </c>
      <c r="F34" s="21">
        <v>17339992165.242165</v>
      </c>
      <c r="G34" s="21">
        <v>19649631308.164806</v>
      </c>
      <c r="H34" s="21">
        <v>23963033443.851803</v>
      </c>
      <c r="I34" s="21">
        <v>27084497539.797394</v>
      </c>
      <c r="J34" s="21">
        <v>30659338929.088276</v>
      </c>
      <c r="K34" s="21">
        <v>32996187988.422581</v>
      </c>
      <c r="L34" s="22">
        <v>33196819571.635315</v>
      </c>
      <c r="M34" s="23">
        <f t="shared" si="1"/>
        <v>22613587790.186573</v>
      </c>
      <c r="N34" s="48" t="s">
        <v>450</v>
      </c>
      <c r="O34" s="49" t="s">
        <v>450</v>
      </c>
      <c r="P34" s="49" t="s">
        <v>450</v>
      </c>
      <c r="Q34" s="49" t="s">
        <v>450</v>
      </c>
      <c r="R34" s="49" t="s">
        <v>450</v>
      </c>
      <c r="S34" s="49" t="s">
        <v>450</v>
      </c>
      <c r="T34" s="49" t="s">
        <v>450</v>
      </c>
      <c r="U34" s="49" t="s">
        <v>450</v>
      </c>
      <c r="V34" s="49" t="s">
        <v>450</v>
      </c>
      <c r="W34" s="50" t="s">
        <v>450</v>
      </c>
      <c r="X34" s="44" t="str">
        <f t="shared" si="2"/>
        <v/>
      </c>
    </row>
    <row r="35" spans="1:24" ht="20.100000000000001" customHeight="1" x14ac:dyDescent="0.25">
      <c r="A35" s="36" t="s">
        <v>301</v>
      </c>
      <c r="B35" s="11" t="s">
        <v>400</v>
      </c>
      <c r="C35" s="20">
        <v>12866524918.222052</v>
      </c>
      <c r="D35" s="21">
        <v>15776422673.19804</v>
      </c>
      <c r="E35" s="21">
        <v>19101454463.750748</v>
      </c>
      <c r="F35" s="21">
        <v>17600630726.614109</v>
      </c>
      <c r="G35" s="21">
        <v>17163117551.46262</v>
      </c>
      <c r="H35" s="21">
        <v>18628022743.425732</v>
      </c>
      <c r="I35" s="21">
        <v>17207367625.804756</v>
      </c>
      <c r="J35" s="21">
        <v>18154290272.215054</v>
      </c>
      <c r="K35" s="21">
        <v>18521476054.809387</v>
      </c>
      <c r="L35" s="22">
        <v>15995392117.947264</v>
      </c>
      <c r="M35" s="23">
        <f t="shared" si="1"/>
        <v>17101469914.744976</v>
      </c>
      <c r="N35" s="48" t="s">
        <v>450</v>
      </c>
      <c r="O35" s="49" t="s">
        <v>450</v>
      </c>
      <c r="P35" s="49" t="s">
        <v>450</v>
      </c>
      <c r="Q35" s="49" t="s">
        <v>450</v>
      </c>
      <c r="R35" s="49" t="s">
        <v>450</v>
      </c>
      <c r="S35" s="49" t="s">
        <v>450</v>
      </c>
      <c r="T35" s="49" t="s">
        <v>450</v>
      </c>
      <c r="U35" s="49" t="s">
        <v>450</v>
      </c>
      <c r="V35" s="49" t="s">
        <v>450</v>
      </c>
      <c r="W35" s="50" t="s">
        <v>450</v>
      </c>
      <c r="X35" s="44" t="str">
        <f t="shared" si="2"/>
        <v/>
      </c>
    </row>
    <row r="36" spans="1:24" ht="20.100000000000001" customHeight="1" x14ac:dyDescent="0.25">
      <c r="A36" s="36" t="s">
        <v>60</v>
      </c>
      <c r="B36" s="11" t="s">
        <v>289</v>
      </c>
      <c r="C36" s="20">
        <v>10126940513.312546</v>
      </c>
      <c r="D36" s="21">
        <v>10939053365.478596</v>
      </c>
      <c r="E36" s="21">
        <v>10945070441.928253</v>
      </c>
      <c r="F36" s="21">
        <v>10267128733.351036</v>
      </c>
      <c r="G36" s="21">
        <v>12786662034.856337</v>
      </c>
      <c r="H36" s="21">
        <v>15682931970.401569</v>
      </c>
      <c r="I36" s="21">
        <v>14686249032.037905</v>
      </c>
      <c r="J36" s="21">
        <v>14814801573.11405</v>
      </c>
      <c r="K36" s="21">
        <v>15880195735.289202</v>
      </c>
      <c r="L36" s="22">
        <v>14390863395.317146</v>
      </c>
      <c r="M36" s="23">
        <f t="shared" si="1"/>
        <v>13051989679.508663</v>
      </c>
      <c r="N36" s="48" t="s">
        <v>450</v>
      </c>
      <c r="O36" s="49" t="s">
        <v>450</v>
      </c>
      <c r="P36" s="49" t="s">
        <v>450</v>
      </c>
      <c r="Q36" s="49" t="s">
        <v>450</v>
      </c>
      <c r="R36" s="49" t="s">
        <v>450</v>
      </c>
      <c r="S36" s="49" t="s">
        <v>450</v>
      </c>
      <c r="T36" s="49" t="s">
        <v>450</v>
      </c>
      <c r="U36" s="49" t="s">
        <v>450</v>
      </c>
      <c r="V36" s="49" t="s">
        <v>450</v>
      </c>
      <c r="W36" s="50" t="s">
        <v>450</v>
      </c>
      <c r="X36" s="44" t="str">
        <f t="shared" si="2"/>
        <v/>
      </c>
    </row>
    <row r="37" spans="1:24" ht="20.100000000000001" customHeight="1" x14ac:dyDescent="0.25">
      <c r="A37" s="36" t="s">
        <v>371</v>
      </c>
      <c r="B37" s="11" t="s">
        <v>148</v>
      </c>
      <c r="C37" s="20">
        <v>1107640325472.3486</v>
      </c>
      <c r="D37" s="21">
        <v>1397084381901.2893</v>
      </c>
      <c r="E37" s="21">
        <v>1695824517395.572</v>
      </c>
      <c r="F37" s="21">
        <v>1667020106031.8096</v>
      </c>
      <c r="G37" s="21">
        <v>2208872214643.019</v>
      </c>
      <c r="H37" s="21">
        <v>2614573170731.707</v>
      </c>
      <c r="I37" s="21">
        <v>2460658440428.0376</v>
      </c>
      <c r="J37" s="21">
        <v>2465773850934.5581</v>
      </c>
      <c r="K37" s="21">
        <v>2417046323841.9038</v>
      </c>
      <c r="L37" s="22">
        <v>1774724818900.4775</v>
      </c>
      <c r="M37" s="23">
        <f t="shared" si="1"/>
        <v>1980921815028.0723</v>
      </c>
      <c r="N37" s="48">
        <v>383000000</v>
      </c>
      <c r="O37" s="49">
        <v>141000000</v>
      </c>
      <c r="P37" s="49">
        <v>828000000</v>
      </c>
      <c r="Q37" s="49">
        <v>14800000</v>
      </c>
      <c r="R37" s="49">
        <v>230000000</v>
      </c>
      <c r="S37" s="49">
        <v>128000000</v>
      </c>
      <c r="T37" s="49">
        <v>4570000000</v>
      </c>
      <c r="U37" s="49">
        <v>2950000000</v>
      </c>
      <c r="V37" s="49">
        <v>1760000000</v>
      </c>
      <c r="W37" s="50">
        <v>749000000</v>
      </c>
      <c r="X37" s="44">
        <f t="shared" si="2"/>
        <v>1175380000</v>
      </c>
    </row>
    <row r="38" spans="1:24" ht="20.100000000000001" customHeight="1" x14ac:dyDescent="0.25">
      <c r="A38" s="36" t="s">
        <v>178</v>
      </c>
      <c r="B38" s="11" t="s">
        <v>145</v>
      </c>
      <c r="C38" s="20">
        <v>11470703002.076908</v>
      </c>
      <c r="D38" s="21">
        <v>12247694247.229778</v>
      </c>
      <c r="E38" s="21">
        <v>14393099068.585943</v>
      </c>
      <c r="F38" s="21">
        <v>10732366286.264265</v>
      </c>
      <c r="G38" s="21">
        <v>12370616061.606161</v>
      </c>
      <c r="H38" s="21">
        <v>16691533190.237701</v>
      </c>
      <c r="I38" s="21">
        <v>16953505121.638922</v>
      </c>
      <c r="J38" s="21">
        <v>16110693734.015345</v>
      </c>
      <c r="K38" s="21">
        <v>17104656669.297554</v>
      </c>
      <c r="L38" s="22">
        <v>15492035784.420685</v>
      </c>
      <c r="M38" s="23">
        <f t="shared" si="1"/>
        <v>14356690316.537327</v>
      </c>
      <c r="N38" s="48" t="s">
        <v>450</v>
      </c>
      <c r="O38" s="49" t="s">
        <v>450</v>
      </c>
      <c r="P38" s="49" t="s">
        <v>450</v>
      </c>
      <c r="Q38" s="49" t="s">
        <v>450</v>
      </c>
      <c r="R38" s="49" t="s">
        <v>450</v>
      </c>
      <c r="S38" s="49" t="s">
        <v>450</v>
      </c>
      <c r="T38" s="49" t="s">
        <v>450</v>
      </c>
      <c r="U38" s="49" t="s">
        <v>450</v>
      </c>
      <c r="V38" s="49" t="s">
        <v>450</v>
      </c>
      <c r="W38" s="50" t="s">
        <v>450</v>
      </c>
      <c r="X38" s="44" t="str">
        <f t="shared" si="2"/>
        <v/>
      </c>
    </row>
    <row r="39" spans="1:24" ht="20.100000000000001" customHeight="1" x14ac:dyDescent="0.25">
      <c r="A39" s="36" t="s">
        <v>64</v>
      </c>
      <c r="B39" s="11" t="s">
        <v>265</v>
      </c>
      <c r="C39" s="20">
        <v>34304448149.810814</v>
      </c>
      <c r="D39" s="21">
        <v>44765733379.986008</v>
      </c>
      <c r="E39" s="21">
        <v>54666642734.275673</v>
      </c>
      <c r="F39" s="21">
        <v>51783454183.550148</v>
      </c>
      <c r="G39" s="21">
        <v>49939168133.206985</v>
      </c>
      <c r="H39" s="21">
        <v>56949835051.546387</v>
      </c>
      <c r="I39" s="21">
        <v>53576670827.85807</v>
      </c>
      <c r="J39" s="21">
        <v>55626359256.24321</v>
      </c>
      <c r="K39" s="21">
        <v>56717054673.721352</v>
      </c>
      <c r="L39" s="22">
        <v>48952959079.573792</v>
      </c>
      <c r="M39" s="23">
        <f t="shared" si="1"/>
        <v>50728232546.977249</v>
      </c>
      <c r="N39" s="48" t="s">
        <v>450</v>
      </c>
      <c r="O39" s="49" t="s">
        <v>450</v>
      </c>
      <c r="P39" s="49" t="s">
        <v>450</v>
      </c>
      <c r="Q39" s="49" t="s">
        <v>450</v>
      </c>
      <c r="R39" s="49" t="s">
        <v>450</v>
      </c>
      <c r="S39" s="49" t="s">
        <v>450</v>
      </c>
      <c r="T39" s="49" t="s">
        <v>450</v>
      </c>
      <c r="U39" s="49" t="s">
        <v>450</v>
      </c>
      <c r="V39" s="49" t="s">
        <v>450</v>
      </c>
      <c r="W39" s="50" t="s">
        <v>450</v>
      </c>
      <c r="X39" s="44" t="str">
        <f t="shared" si="2"/>
        <v/>
      </c>
    </row>
    <row r="40" spans="1:24" ht="20.100000000000001" customHeight="1" x14ac:dyDescent="0.25">
      <c r="A40" s="36" t="s">
        <v>226</v>
      </c>
      <c r="B40" s="11" t="s">
        <v>267</v>
      </c>
      <c r="C40" s="20">
        <v>5844669845.5373316</v>
      </c>
      <c r="D40" s="21">
        <v>6771277870.9641209</v>
      </c>
      <c r="E40" s="21">
        <v>8369637065.4025469</v>
      </c>
      <c r="F40" s="21">
        <v>8369175126.2531605</v>
      </c>
      <c r="G40" s="21">
        <v>8979966766.072319</v>
      </c>
      <c r="H40" s="21">
        <v>10724061338.587366</v>
      </c>
      <c r="I40" s="21">
        <v>11166061507.802425</v>
      </c>
      <c r="J40" s="21">
        <v>12114166020.724394</v>
      </c>
      <c r="K40" s="21">
        <v>12549126616.147024</v>
      </c>
      <c r="L40" s="22">
        <v>11099473096.834505</v>
      </c>
      <c r="M40" s="23">
        <f t="shared" si="1"/>
        <v>9598761525.432518</v>
      </c>
      <c r="N40" s="48" t="s">
        <v>450</v>
      </c>
      <c r="O40" s="49" t="s">
        <v>450</v>
      </c>
      <c r="P40" s="49" t="s">
        <v>450</v>
      </c>
      <c r="Q40" s="49" t="s">
        <v>450</v>
      </c>
      <c r="R40" s="49" t="s">
        <v>450</v>
      </c>
      <c r="S40" s="49" t="s">
        <v>450</v>
      </c>
      <c r="T40" s="49" t="s">
        <v>450</v>
      </c>
      <c r="U40" s="49" t="s">
        <v>450</v>
      </c>
      <c r="V40" s="49" t="s">
        <v>450</v>
      </c>
      <c r="W40" s="50" t="s">
        <v>450</v>
      </c>
      <c r="X40" s="44" t="str">
        <f t="shared" si="2"/>
        <v/>
      </c>
    </row>
    <row r="41" spans="1:24" ht="20.100000000000001" customHeight="1" x14ac:dyDescent="0.25">
      <c r="A41" s="36" t="s">
        <v>423</v>
      </c>
      <c r="B41" s="11" t="s">
        <v>166</v>
      </c>
      <c r="C41" s="20">
        <v>1273180597.027113</v>
      </c>
      <c r="D41" s="21">
        <v>1356078278.1882143</v>
      </c>
      <c r="E41" s="21">
        <v>1611634331.6486895</v>
      </c>
      <c r="F41" s="21">
        <v>1739781488.7457049</v>
      </c>
      <c r="G41" s="21">
        <v>2026864469.3638821</v>
      </c>
      <c r="H41" s="21">
        <v>2355652125.8518443</v>
      </c>
      <c r="I41" s="21">
        <v>2472384906.9979353</v>
      </c>
      <c r="J41" s="21">
        <v>2714505634.5262928</v>
      </c>
      <c r="K41" s="21">
        <v>3093647226.8107047</v>
      </c>
      <c r="L41" s="22">
        <v>3085184836.8912635</v>
      </c>
      <c r="M41" s="23">
        <f t="shared" si="1"/>
        <v>2172891389.6051645</v>
      </c>
      <c r="N41" s="48" t="s">
        <v>450</v>
      </c>
      <c r="O41" s="49" t="s">
        <v>450</v>
      </c>
      <c r="P41" s="49" t="s">
        <v>450</v>
      </c>
      <c r="Q41" s="49" t="s">
        <v>450</v>
      </c>
      <c r="R41" s="49" t="s">
        <v>450</v>
      </c>
      <c r="S41" s="49" t="s">
        <v>450</v>
      </c>
      <c r="T41" s="49" t="s">
        <v>450</v>
      </c>
      <c r="U41" s="49" t="s">
        <v>450</v>
      </c>
      <c r="V41" s="49" t="s">
        <v>450</v>
      </c>
      <c r="W41" s="50" t="s">
        <v>450</v>
      </c>
      <c r="X41" s="44" t="str">
        <f t="shared" si="2"/>
        <v/>
      </c>
    </row>
    <row r="42" spans="1:24" ht="20.100000000000001" customHeight="1" x14ac:dyDescent="0.25">
      <c r="A42" s="36" t="s">
        <v>179</v>
      </c>
      <c r="B42" s="11" t="s">
        <v>25</v>
      </c>
      <c r="C42" s="20">
        <v>1107891063.4386301</v>
      </c>
      <c r="D42" s="21">
        <v>1513933983.2239838</v>
      </c>
      <c r="E42" s="21">
        <v>1789333748.6799023</v>
      </c>
      <c r="F42" s="21">
        <v>1711817181.5296857</v>
      </c>
      <c r="G42" s="21">
        <v>1664310769.5522876</v>
      </c>
      <c r="H42" s="21">
        <v>1864824080.6925581</v>
      </c>
      <c r="I42" s="21">
        <v>1751888561.7274745</v>
      </c>
      <c r="J42" s="21">
        <v>1837908563.3027456</v>
      </c>
      <c r="K42" s="21">
        <v>1871187070.9953449</v>
      </c>
      <c r="L42" s="22">
        <v>1629759975.0770271</v>
      </c>
      <c r="M42" s="23">
        <f t="shared" si="1"/>
        <v>1674285499.8219638</v>
      </c>
      <c r="N42" s="48" t="s">
        <v>450</v>
      </c>
      <c r="O42" s="49" t="s">
        <v>450</v>
      </c>
      <c r="P42" s="49" t="s">
        <v>450</v>
      </c>
      <c r="Q42" s="49" t="s">
        <v>450</v>
      </c>
      <c r="R42" s="49" t="s">
        <v>450</v>
      </c>
      <c r="S42" s="49" t="s">
        <v>450</v>
      </c>
      <c r="T42" s="49" t="s">
        <v>450</v>
      </c>
      <c r="U42" s="49" t="s">
        <v>450</v>
      </c>
      <c r="V42" s="49" t="s">
        <v>450</v>
      </c>
      <c r="W42" s="50" t="s">
        <v>450</v>
      </c>
      <c r="X42" s="44" t="str">
        <f t="shared" si="2"/>
        <v/>
      </c>
    </row>
    <row r="43" spans="1:24" ht="20.100000000000001" customHeight="1" x14ac:dyDescent="0.25">
      <c r="A43" s="36" t="s">
        <v>210</v>
      </c>
      <c r="B43" s="11" t="s">
        <v>331</v>
      </c>
      <c r="C43" s="20">
        <v>7274595706.6715412</v>
      </c>
      <c r="D43" s="21">
        <v>8639235842.180748</v>
      </c>
      <c r="E43" s="21">
        <v>10351914093.172338</v>
      </c>
      <c r="F43" s="21">
        <v>10401851850.610819</v>
      </c>
      <c r="G43" s="21">
        <v>11242275198.97827</v>
      </c>
      <c r="H43" s="21">
        <v>12829541141.012688</v>
      </c>
      <c r="I43" s="21">
        <v>14038383450.185966</v>
      </c>
      <c r="J43" s="21">
        <v>15449630418.548637</v>
      </c>
      <c r="K43" s="21">
        <v>16777820332.705883</v>
      </c>
      <c r="L43" s="22">
        <v>18049954289.430058</v>
      </c>
      <c r="M43" s="23">
        <f t="shared" si="1"/>
        <v>12505520232.349697</v>
      </c>
      <c r="N43" s="48" t="s">
        <v>450</v>
      </c>
      <c r="O43" s="49" t="s">
        <v>450</v>
      </c>
      <c r="P43" s="49" t="s">
        <v>450</v>
      </c>
      <c r="Q43" s="49" t="s">
        <v>450</v>
      </c>
      <c r="R43" s="49" t="s">
        <v>450</v>
      </c>
      <c r="S43" s="49" t="s">
        <v>450</v>
      </c>
      <c r="T43" s="49" t="s">
        <v>450</v>
      </c>
      <c r="U43" s="49" t="s">
        <v>450</v>
      </c>
      <c r="V43" s="49" t="s">
        <v>450</v>
      </c>
      <c r="W43" s="50" t="s">
        <v>450</v>
      </c>
      <c r="X43" s="44" t="str">
        <f t="shared" si="2"/>
        <v/>
      </c>
    </row>
    <row r="44" spans="1:24" ht="20.100000000000001" customHeight="1" x14ac:dyDescent="0.25">
      <c r="A44" s="36" t="s">
        <v>72</v>
      </c>
      <c r="B44" s="11" t="s">
        <v>185</v>
      </c>
      <c r="C44" s="20">
        <v>17953066721.094933</v>
      </c>
      <c r="D44" s="21">
        <v>20431780377.860516</v>
      </c>
      <c r="E44" s="21">
        <v>23322254113.562302</v>
      </c>
      <c r="F44" s="21">
        <v>23381142146.648472</v>
      </c>
      <c r="G44" s="21">
        <v>23622483983.710125</v>
      </c>
      <c r="H44" s="21">
        <v>26587311527.571064</v>
      </c>
      <c r="I44" s="21">
        <v>26472056037.769592</v>
      </c>
      <c r="J44" s="21">
        <v>29567504655.493481</v>
      </c>
      <c r="K44" s="21">
        <v>32050817632.960159</v>
      </c>
      <c r="L44" s="22">
        <v>29198372811.203659</v>
      </c>
      <c r="M44" s="23">
        <f t="shared" si="1"/>
        <v>25258679000.787426</v>
      </c>
      <c r="N44" s="48" t="s">
        <v>450</v>
      </c>
      <c r="O44" s="49">
        <v>0</v>
      </c>
      <c r="P44" s="49" t="s">
        <v>450</v>
      </c>
      <c r="Q44" s="49" t="s">
        <v>450</v>
      </c>
      <c r="R44" s="49" t="s">
        <v>450</v>
      </c>
      <c r="S44" s="49" t="s">
        <v>450</v>
      </c>
      <c r="T44" s="49" t="s">
        <v>450</v>
      </c>
      <c r="U44" s="49" t="s">
        <v>450</v>
      </c>
      <c r="V44" s="49" t="s">
        <v>450</v>
      </c>
      <c r="W44" s="50" t="s">
        <v>450</v>
      </c>
      <c r="X44" s="44" t="str">
        <f t="shared" si="2"/>
        <v/>
      </c>
    </row>
    <row r="45" spans="1:24" ht="20.100000000000001" customHeight="1" x14ac:dyDescent="0.25">
      <c r="A45" s="36" t="s">
        <v>323</v>
      </c>
      <c r="B45" s="11" t="s">
        <v>107</v>
      </c>
      <c r="C45" s="20">
        <v>1315415197461.2129</v>
      </c>
      <c r="D45" s="21">
        <v>1464977190205.7537</v>
      </c>
      <c r="E45" s="21">
        <v>1549131208997.1885</v>
      </c>
      <c r="F45" s="21">
        <v>1371153004986.4404</v>
      </c>
      <c r="G45" s="21">
        <v>1613406134731.1201</v>
      </c>
      <c r="H45" s="21">
        <v>1788703385548.2566</v>
      </c>
      <c r="I45" s="21">
        <v>1824288757447.5667</v>
      </c>
      <c r="J45" s="21">
        <v>1837443486716.3425</v>
      </c>
      <c r="K45" s="21">
        <v>1783775590895.927</v>
      </c>
      <c r="L45" s="22">
        <v>1550536520141.9324</v>
      </c>
      <c r="M45" s="23">
        <f t="shared" si="1"/>
        <v>1609883047713.1741</v>
      </c>
      <c r="N45" s="48" t="s">
        <v>450</v>
      </c>
      <c r="O45" s="49" t="s">
        <v>450</v>
      </c>
      <c r="P45" s="49" t="s">
        <v>450</v>
      </c>
      <c r="Q45" s="49" t="s">
        <v>450</v>
      </c>
      <c r="R45" s="49" t="s">
        <v>450</v>
      </c>
      <c r="S45" s="49" t="s">
        <v>450</v>
      </c>
      <c r="T45" s="49" t="s">
        <v>450</v>
      </c>
      <c r="U45" s="49" t="s">
        <v>450</v>
      </c>
      <c r="V45" s="49" t="s">
        <v>450</v>
      </c>
      <c r="W45" s="50" t="s">
        <v>450</v>
      </c>
      <c r="X45" s="44" t="str">
        <f t="shared" si="2"/>
        <v/>
      </c>
    </row>
    <row r="46" spans="1:24" ht="20.100000000000001" customHeight="1" x14ac:dyDescent="0.25">
      <c r="A46" s="36" t="s">
        <v>66</v>
      </c>
      <c r="B46" s="11" t="s">
        <v>190</v>
      </c>
      <c r="C46" s="20">
        <v>1460562038.3709695</v>
      </c>
      <c r="D46" s="21">
        <v>1698125617.9230442</v>
      </c>
      <c r="E46" s="21">
        <v>1985370057.9247274</v>
      </c>
      <c r="F46" s="21">
        <v>1981728140.7783325</v>
      </c>
      <c r="G46" s="21">
        <v>1986014845.6318383</v>
      </c>
      <c r="H46" s="21">
        <v>2212699746.8137674</v>
      </c>
      <c r="I46" s="21">
        <v>2184183758.31567</v>
      </c>
      <c r="J46" s="21">
        <v>1494073354.3842604</v>
      </c>
      <c r="K46" s="21">
        <v>1691091491.9652517</v>
      </c>
      <c r="L46" s="22">
        <v>1503299943.6131063</v>
      </c>
      <c r="M46" s="23">
        <f t="shared" si="1"/>
        <v>1819714899.5720971</v>
      </c>
      <c r="N46" s="48" t="s">
        <v>450</v>
      </c>
      <c r="O46" s="49" t="s">
        <v>450</v>
      </c>
      <c r="P46" s="49" t="s">
        <v>450</v>
      </c>
      <c r="Q46" s="49" t="s">
        <v>450</v>
      </c>
      <c r="R46" s="49" t="s">
        <v>450</v>
      </c>
      <c r="S46" s="49" t="s">
        <v>450</v>
      </c>
      <c r="T46" s="49" t="s">
        <v>450</v>
      </c>
      <c r="U46" s="49" t="s">
        <v>450</v>
      </c>
      <c r="V46" s="49" t="s">
        <v>450</v>
      </c>
      <c r="W46" s="50" t="s">
        <v>450</v>
      </c>
      <c r="X46" s="44" t="str">
        <f t="shared" si="2"/>
        <v/>
      </c>
    </row>
    <row r="47" spans="1:24" ht="20.100000000000001" customHeight="1" x14ac:dyDescent="0.25">
      <c r="A47" s="36" t="s">
        <v>13</v>
      </c>
      <c r="B47" s="11" t="s">
        <v>268</v>
      </c>
      <c r="C47" s="20">
        <v>7422102519.5684767</v>
      </c>
      <c r="D47" s="21">
        <v>8638711756.6281834</v>
      </c>
      <c r="E47" s="21">
        <v>10351933631.718803</v>
      </c>
      <c r="F47" s="21">
        <v>9253484289.6743355</v>
      </c>
      <c r="G47" s="21">
        <v>10657705072.288366</v>
      </c>
      <c r="H47" s="21">
        <v>12156380062.047136</v>
      </c>
      <c r="I47" s="21">
        <v>12368070168.972256</v>
      </c>
      <c r="J47" s="21">
        <v>12949854262.812727</v>
      </c>
      <c r="K47" s="21">
        <v>13922223233.5184</v>
      </c>
      <c r="L47" s="22">
        <v>10888798113.786552</v>
      </c>
      <c r="M47" s="23">
        <f t="shared" si="1"/>
        <v>10860926311.101522</v>
      </c>
      <c r="N47" s="48" t="s">
        <v>450</v>
      </c>
      <c r="O47" s="49" t="s">
        <v>450</v>
      </c>
      <c r="P47" s="49" t="s">
        <v>450</v>
      </c>
      <c r="Q47" s="49" t="s">
        <v>450</v>
      </c>
      <c r="R47" s="49" t="s">
        <v>450</v>
      </c>
      <c r="S47" s="49" t="s">
        <v>450</v>
      </c>
      <c r="T47" s="49" t="s">
        <v>450</v>
      </c>
      <c r="U47" s="49" t="s">
        <v>450</v>
      </c>
      <c r="V47" s="49" t="s">
        <v>450</v>
      </c>
      <c r="W47" s="50" t="s">
        <v>450</v>
      </c>
      <c r="X47" s="44" t="str">
        <f t="shared" si="2"/>
        <v/>
      </c>
    </row>
    <row r="48" spans="1:24" ht="20.100000000000001" customHeight="1" x14ac:dyDescent="0.25">
      <c r="A48" s="36" t="s">
        <v>430</v>
      </c>
      <c r="B48" s="11" t="s">
        <v>196</v>
      </c>
      <c r="C48" s="20">
        <v>154671012210.64542</v>
      </c>
      <c r="D48" s="21">
        <v>173081277147.79309</v>
      </c>
      <c r="E48" s="21">
        <v>179626674542.47375</v>
      </c>
      <c r="F48" s="21">
        <v>171956955710.40021</v>
      </c>
      <c r="G48" s="21">
        <v>217538271334.73801</v>
      </c>
      <c r="H48" s="21">
        <v>250832362674.08499</v>
      </c>
      <c r="I48" s="21">
        <v>265231582123.49631</v>
      </c>
      <c r="J48" s="21">
        <v>277078709134.86084</v>
      </c>
      <c r="K48" s="21">
        <v>258733363811.89771</v>
      </c>
      <c r="L48" s="22">
        <v>240215707927.03705</v>
      </c>
      <c r="M48" s="23">
        <f t="shared" si="1"/>
        <v>218896591661.74274</v>
      </c>
      <c r="N48" s="48" t="s">
        <v>450</v>
      </c>
      <c r="O48" s="49">
        <v>3100000</v>
      </c>
      <c r="P48" s="49" t="s">
        <v>450</v>
      </c>
      <c r="Q48" s="49" t="s">
        <v>450</v>
      </c>
      <c r="R48" s="49" t="s">
        <v>450</v>
      </c>
      <c r="S48" s="49">
        <v>1540000000</v>
      </c>
      <c r="T48" s="49">
        <v>0</v>
      </c>
      <c r="U48" s="49" t="s">
        <v>450</v>
      </c>
      <c r="V48" s="49" t="s">
        <v>450</v>
      </c>
      <c r="W48" s="50">
        <v>0</v>
      </c>
      <c r="X48" s="44">
        <f t="shared" si="2"/>
        <v>385775000</v>
      </c>
    </row>
    <row r="49" spans="1:24" ht="20.100000000000001" customHeight="1" x14ac:dyDescent="0.25">
      <c r="A49" s="36" t="s">
        <v>287</v>
      </c>
      <c r="B49" s="11" t="s">
        <v>144</v>
      </c>
      <c r="C49" s="20">
        <v>2729784031906.0879</v>
      </c>
      <c r="D49" s="21">
        <v>3523094314820.9004</v>
      </c>
      <c r="E49" s="21">
        <v>4558431073438.1973</v>
      </c>
      <c r="F49" s="21">
        <v>5059419738267.4121</v>
      </c>
      <c r="G49" s="21">
        <v>6039658508485.5918</v>
      </c>
      <c r="H49" s="21">
        <v>7492432097810.1064</v>
      </c>
      <c r="I49" s="21">
        <v>8461623162714.0684</v>
      </c>
      <c r="J49" s="21">
        <v>9490602600148.4883</v>
      </c>
      <c r="K49" s="21">
        <v>10351111762216.363</v>
      </c>
      <c r="L49" s="22">
        <v>10866443998394.219</v>
      </c>
      <c r="M49" s="23">
        <f t="shared" si="1"/>
        <v>6857260128820.1426</v>
      </c>
      <c r="N49" s="48">
        <v>604000000</v>
      </c>
      <c r="O49" s="49">
        <v>1900000000</v>
      </c>
      <c r="P49" s="49">
        <v>974000000</v>
      </c>
      <c r="Q49" s="49">
        <v>512000000</v>
      </c>
      <c r="R49" s="49">
        <v>640000000</v>
      </c>
      <c r="S49" s="49">
        <v>592000000</v>
      </c>
      <c r="T49" s="49">
        <v>274000000</v>
      </c>
      <c r="U49" s="49">
        <v>169000000</v>
      </c>
      <c r="V49" s="49">
        <v>346000000</v>
      </c>
      <c r="W49" s="50">
        <v>87610000</v>
      </c>
      <c r="X49" s="44">
        <f t="shared" si="2"/>
        <v>609861000</v>
      </c>
    </row>
    <row r="50" spans="1:24" ht="20.100000000000001" customHeight="1" x14ac:dyDescent="0.25">
      <c r="A50" s="36" t="s">
        <v>345</v>
      </c>
      <c r="B50" s="11" t="s">
        <v>238</v>
      </c>
      <c r="C50" s="20">
        <v>162590146096.41431</v>
      </c>
      <c r="D50" s="21">
        <v>207416494642.37894</v>
      </c>
      <c r="E50" s="21">
        <v>243982437870.84012</v>
      </c>
      <c r="F50" s="21">
        <v>233821670544.25751</v>
      </c>
      <c r="G50" s="21">
        <v>287018184637.52924</v>
      </c>
      <c r="H50" s="21">
        <v>335415156702.18616</v>
      </c>
      <c r="I50" s="21">
        <v>369659700375.51984</v>
      </c>
      <c r="J50" s="21">
        <v>380191881860.37213</v>
      </c>
      <c r="K50" s="21">
        <v>378416020533.71472</v>
      </c>
      <c r="L50" s="22">
        <v>292080155633.30994</v>
      </c>
      <c r="M50" s="23">
        <f t="shared" si="1"/>
        <v>289059184889.65234</v>
      </c>
      <c r="N50" s="48">
        <v>305000000</v>
      </c>
      <c r="O50" s="49" t="s">
        <v>450</v>
      </c>
      <c r="P50" s="49" t="s">
        <v>450</v>
      </c>
      <c r="Q50" s="49" t="s">
        <v>450</v>
      </c>
      <c r="R50" s="49" t="s">
        <v>450</v>
      </c>
      <c r="S50" s="49" t="s">
        <v>450</v>
      </c>
      <c r="T50" s="49" t="s">
        <v>450</v>
      </c>
      <c r="U50" s="49">
        <v>129000000</v>
      </c>
      <c r="V50" s="49" t="s">
        <v>450</v>
      </c>
      <c r="W50" s="50" t="s">
        <v>450</v>
      </c>
      <c r="X50" s="44">
        <f t="shared" si="2"/>
        <v>217000000</v>
      </c>
    </row>
    <row r="51" spans="1:24" ht="20.100000000000001" customHeight="1" x14ac:dyDescent="0.25">
      <c r="A51" s="36" t="s">
        <v>405</v>
      </c>
      <c r="B51" s="11" t="s">
        <v>120</v>
      </c>
      <c r="C51" s="20">
        <v>406111873.53984696</v>
      </c>
      <c r="D51" s="21">
        <v>462453582.87362671</v>
      </c>
      <c r="E51" s="21">
        <v>517477678.55149007</v>
      </c>
      <c r="F51" s="21">
        <v>514788082.33695215</v>
      </c>
      <c r="G51" s="21">
        <v>516962886.78666222</v>
      </c>
      <c r="H51" s="21">
        <v>566024620.52818334</v>
      </c>
      <c r="I51" s="21">
        <v>550476566.06045246</v>
      </c>
      <c r="J51" s="21">
        <v>598925513.20397627</v>
      </c>
      <c r="K51" s="21">
        <v>623751044.541731</v>
      </c>
      <c r="L51" s="22" t="s">
        <v>450</v>
      </c>
      <c r="M51" s="23">
        <f t="shared" si="1"/>
        <v>528552427.60254681</v>
      </c>
      <c r="N51" s="48" t="s">
        <v>450</v>
      </c>
      <c r="O51" s="49" t="s">
        <v>450</v>
      </c>
      <c r="P51" s="49" t="s">
        <v>450</v>
      </c>
      <c r="Q51" s="49" t="s">
        <v>450</v>
      </c>
      <c r="R51" s="49" t="s">
        <v>450</v>
      </c>
      <c r="S51" s="49" t="s">
        <v>450</v>
      </c>
      <c r="T51" s="49" t="s">
        <v>450</v>
      </c>
      <c r="U51" s="49" t="s">
        <v>450</v>
      </c>
      <c r="V51" s="49" t="s">
        <v>450</v>
      </c>
      <c r="W51" s="50" t="s">
        <v>450</v>
      </c>
      <c r="X51" s="44" t="str">
        <f t="shared" si="2"/>
        <v/>
      </c>
    </row>
    <row r="52" spans="1:24" ht="20.100000000000001" customHeight="1" x14ac:dyDescent="0.25">
      <c r="A52" s="36" t="s">
        <v>176</v>
      </c>
      <c r="B52" s="11" t="s">
        <v>67</v>
      </c>
      <c r="C52" s="20">
        <v>14296507096.413504</v>
      </c>
      <c r="D52" s="21">
        <v>16364029327.345648</v>
      </c>
      <c r="E52" s="21">
        <v>19206060270.252144</v>
      </c>
      <c r="F52" s="21">
        <v>18262773820.805454</v>
      </c>
      <c r="G52" s="21">
        <v>20523285374.186985</v>
      </c>
      <c r="H52" s="21">
        <v>23849009737.666897</v>
      </c>
      <c r="I52" s="21">
        <v>27463220380.005379</v>
      </c>
      <c r="J52" s="21">
        <v>30014813755.77195</v>
      </c>
      <c r="K52" s="21">
        <v>32782281736.28344</v>
      </c>
      <c r="L52" s="22">
        <v>35237742278.136688</v>
      </c>
      <c r="M52" s="23">
        <f t="shared" si="1"/>
        <v>23799972377.686806</v>
      </c>
      <c r="N52" s="48" t="s">
        <v>450</v>
      </c>
      <c r="O52" s="49" t="s">
        <v>450</v>
      </c>
      <c r="P52" s="49" t="s">
        <v>450</v>
      </c>
      <c r="Q52" s="49" t="s">
        <v>450</v>
      </c>
      <c r="R52" s="49" t="s">
        <v>450</v>
      </c>
      <c r="S52" s="49" t="s">
        <v>450</v>
      </c>
      <c r="T52" s="49" t="s">
        <v>450</v>
      </c>
      <c r="U52" s="49" t="s">
        <v>450</v>
      </c>
      <c r="V52" s="49" t="s">
        <v>450</v>
      </c>
      <c r="W52" s="50" t="s">
        <v>450</v>
      </c>
      <c r="X52" s="44" t="str">
        <f t="shared" si="2"/>
        <v/>
      </c>
    </row>
    <row r="53" spans="1:24" ht="20.100000000000001" customHeight="1" x14ac:dyDescent="0.25">
      <c r="A53" s="36" t="s">
        <v>123</v>
      </c>
      <c r="B53" s="11" t="s">
        <v>424</v>
      </c>
      <c r="C53" s="20">
        <v>7731261310.933217</v>
      </c>
      <c r="D53" s="21">
        <v>8394688284.0622387</v>
      </c>
      <c r="E53" s="21">
        <v>11859014004.077219</v>
      </c>
      <c r="F53" s="21">
        <v>9593536531.2377758</v>
      </c>
      <c r="G53" s="21">
        <v>12007880590.457462</v>
      </c>
      <c r="H53" s="21">
        <v>14425607224.168039</v>
      </c>
      <c r="I53" s="21">
        <v>13677930123.591871</v>
      </c>
      <c r="J53" s="21">
        <v>14085852120.476074</v>
      </c>
      <c r="K53" s="21">
        <v>14177437627.296906</v>
      </c>
      <c r="L53" s="22">
        <v>8553154505.8358488</v>
      </c>
      <c r="M53" s="23">
        <f t="shared" si="1"/>
        <v>11450636232.213665</v>
      </c>
      <c r="N53" s="48" t="s">
        <v>450</v>
      </c>
      <c r="O53" s="49" t="s">
        <v>450</v>
      </c>
      <c r="P53" s="49" t="s">
        <v>450</v>
      </c>
      <c r="Q53" s="49" t="s">
        <v>450</v>
      </c>
      <c r="R53" s="49" t="s">
        <v>450</v>
      </c>
      <c r="S53" s="49" t="s">
        <v>450</v>
      </c>
      <c r="T53" s="49" t="s">
        <v>450</v>
      </c>
      <c r="U53" s="49">
        <v>0</v>
      </c>
      <c r="V53" s="49" t="s">
        <v>450</v>
      </c>
      <c r="W53" s="50" t="s">
        <v>450</v>
      </c>
      <c r="X53" s="44" t="str">
        <f t="shared" si="2"/>
        <v/>
      </c>
    </row>
    <row r="54" spans="1:24" ht="20.100000000000001" customHeight="1" x14ac:dyDescent="0.25">
      <c r="A54" s="36" t="s">
        <v>263</v>
      </c>
      <c r="B54" s="11" t="s">
        <v>44</v>
      </c>
      <c r="C54" s="20">
        <v>22526463618.698864</v>
      </c>
      <c r="D54" s="21">
        <v>26322000105.23444</v>
      </c>
      <c r="E54" s="21">
        <v>29837895769.059067</v>
      </c>
      <c r="F54" s="21">
        <v>29382694860.853893</v>
      </c>
      <c r="G54" s="21">
        <v>36298327620.195313</v>
      </c>
      <c r="H54" s="21">
        <v>41237293551.347389</v>
      </c>
      <c r="I54" s="21">
        <v>45300669857.47998</v>
      </c>
      <c r="J54" s="21">
        <v>49236713603.224548</v>
      </c>
      <c r="K54" s="21">
        <v>49552639049.244576</v>
      </c>
      <c r="L54" s="22">
        <v>51106697023.746414</v>
      </c>
      <c r="M54" s="23">
        <f t="shared" si="1"/>
        <v>38080139505.908447</v>
      </c>
      <c r="N54" s="48" t="s">
        <v>450</v>
      </c>
      <c r="O54" s="49" t="s">
        <v>450</v>
      </c>
      <c r="P54" s="49" t="s">
        <v>450</v>
      </c>
      <c r="Q54" s="49" t="s">
        <v>450</v>
      </c>
      <c r="R54" s="49" t="s">
        <v>450</v>
      </c>
      <c r="S54" s="49" t="s">
        <v>450</v>
      </c>
      <c r="T54" s="49" t="s">
        <v>450</v>
      </c>
      <c r="U54" s="49" t="s">
        <v>450</v>
      </c>
      <c r="V54" s="49" t="s">
        <v>450</v>
      </c>
      <c r="W54" s="50" t="s">
        <v>450</v>
      </c>
      <c r="X54" s="44" t="str">
        <f t="shared" si="2"/>
        <v/>
      </c>
    </row>
    <row r="55" spans="1:24" ht="20.100000000000001" customHeight="1" x14ac:dyDescent="0.25">
      <c r="A55" s="36" t="s">
        <v>162</v>
      </c>
      <c r="B55" s="11" t="s">
        <v>164</v>
      </c>
      <c r="C55" s="20">
        <v>17800887796.49873</v>
      </c>
      <c r="D55" s="21">
        <v>20343635319.617382</v>
      </c>
      <c r="E55" s="21">
        <v>24224903099.628342</v>
      </c>
      <c r="F55" s="21">
        <v>24277493862.062496</v>
      </c>
      <c r="G55" s="21">
        <v>24884505034.556419</v>
      </c>
      <c r="H55" s="21">
        <v>25381616734.06926</v>
      </c>
      <c r="I55" s="21">
        <v>27040562587.177055</v>
      </c>
      <c r="J55" s="21">
        <v>31292560974.41502</v>
      </c>
      <c r="K55" s="21">
        <v>34253607832.488899</v>
      </c>
      <c r="L55" s="22">
        <v>31752543539.220165</v>
      </c>
      <c r="M55" s="23">
        <f t="shared" si="1"/>
        <v>26125231677.973373</v>
      </c>
      <c r="N55" s="48" t="s">
        <v>450</v>
      </c>
      <c r="O55" s="49" t="s">
        <v>450</v>
      </c>
      <c r="P55" s="49">
        <v>0</v>
      </c>
      <c r="Q55" s="49" t="s">
        <v>450</v>
      </c>
      <c r="R55" s="49" t="s">
        <v>450</v>
      </c>
      <c r="S55" s="49" t="s">
        <v>450</v>
      </c>
      <c r="T55" s="49" t="s">
        <v>450</v>
      </c>
      <c r="U55" s="49" t="s">
        <v>450</v>
      </c>
      <c r="V55" s="49" t="s">
        <v>450</v>
      </c>
      <c r="W55" s="50" t="s">
        <v>450</v>
      </c>
      <c r="X55" s="44" t="str">
        <f t="shared" si="2"/>
        <v/>
      </c>
    </row>
    <row r="56" spans="1:24" ht="20.100000000000001" customHeight="1" x14ac:dyDescent="0.25">
      <c r="A56" s="36" t="s">
        <v>425</v>
      </c>
      <c r="B56" s="11" t="s">
        <v>4</v>
      </c>
      <c r="C56" s="20">
        <v>50453577898.48864</v>
      </c>
      <c r="D56" s="21">
        <v>60093155532.767784</v>
      </c>
      <c r="E56" s="21">
        <v>70481451814.311798</v>
      </c>
      <c r="F56" s="21">
        <v>62703095750.525742</v>
      </c>
      <c r="G56" s="21">
        <v>59680624422.370201</v>
      </c>
      <c r="H56" s="21">
        <v>62249565358.987793</v>
      </c>
      <c r="I56" s="21">
        <v>56485301967.420479</v>
      </c>
      <c r="J56" s="21">
        <v>57770884728.649559</v>
      </c>
      <c r="K56" s="21">
        <v>57136241867.019241</v>
      </c>
      <c r="L56" s="22">
        <v>48732003674.379951</v>
      </c>
      <c r="M56" s="23">
        <f t="shared" si="1"/>
        <v>58578590301.492111</v>
      </c>
      <c r="N56" s="48" t="s">
        <v>450</v>
      </c>
      <c r="O56" s="49" t="s">
        <v>450</v>
      </c>
      <c r="P56" s="49" t="s">
        <v>450</v>
      </c>
      <c r="Q56" s="49" t="s">
        <v>450</v>
      </c>
      <c r="R56" s="49" t="s">
        <v>450</v>
      </c>
      <c r="S56" s="49" t="s">
        <v>450</v>
      </c>
      <c r="T56" s="49" t="s">
        <v>450</v>
      </c>
      <c r="U56" s="49" t="s">
        <v>450</v>
      </c>
      <c r="V56" s="49" t="s">
        <v>450</v>
      </c>
      <c r="W56" s="50" t="s">
        <v>450</v>
      </c>
      <c r="X56" s="44" t="str">
        <f t="shared" si="2"/>
        <v/>
      </c>
    </row>
    <row r="57" spans="1:24" ht="20.100000000000001" customHeight="1" x14ac:dyDescent="0.25">
      <c r="A57" s="36" t="s">
        <v>128</v>
      </c>
      <c r="B57" s="11" t="s">
        <v>312</v>
      </c>
      <c r="C57" s="20">
        <v>52742100000</v>
      </c>
      <c r="D57" s="21">
        <v>58603500000</v>
      </c>
      <c r="E57" s="21">
        <v>60806300000</v>
      </c>
      <c r="F57" s="21">
        <v>62078600000</v>
      </c>
      <c r="G57" s="21">
        <v>64328200000</v>
      </c>
      <c r="H57" s="21">
        <v>68990140000</v>
      </c>
      <c r="I57" s="21">
        <v>73139050000</v>
      </c>
      <c r="J57" s="21">
        <v>77149700000</v>
      </c>
      <c r="K57" s="21" t="s">
        <v>450</v>
      </c>
      <c r="L57" s="22" t="s">
        <v>450</v>
      </c>
      <c r="M57" s="23">
        <f t="shared" si="1"/>
        <v>64729698750</v>
      </c>
      <c r="N57" s="48" t="s">
        <v>450</v>
      </c>
      <c r="O57" s="49" t="s">
        <v>450</v>
      </c>
      <c r="P57" s="49" t="s">
        <v>450</v>
      </c>
      <c r="Q57" s="49" t="s">
        <v>450</v>
      </c>
      <c r="R57" s="49" t="s">
        <v>450</v>
      </c>
      <c r="S57" s="49" t="s">
        <v>450</v>
      </c>
      <c r="T57" s="49" t="s">
        <v>450</v>
      </c>
      <c r="U57" s="49" t="s">
        <v>450</v>
      </c>
      <c r="V57" s="49" t="s">
        <v>450</v>
      </c>
      <c r="W57" s="50" t="s">
        <v>450</v>
      </c>
      <c r="X57" s="44" t="str">
        <f t="shared" si="2"/>
        <v/>
      </c>
    </row>
    <row r="58" spans="1:24" ht="20.100000000000001" customHeight="1" x14ac:dyDescent="0.25">
      <c r="A58" s="36" t="s">
        <v>163</v>
      </c>
      <c r="B58" s="11" t="s">
        <v>396</v>
      </c>
      <c r="C58" s="20">
        <v>19866878478.674843</v>
      </c>
      <c r="D58" s="21">
        <v>23716042497.13435</v>
      </c>
      <c r="E58" s="21">
        <v>27493064742.357307</v>
      </c>
      <c r="F58" s="21">
        <v>25593262400.864544</v>
      </c>
      <c r="G58" s="21">
        <v>25247424010.981068</v>
      </c>
      <c r="H58" s="21">
        <v>27089174646.323917</v>
      </c>
      <c r="I58" s="21">
        <v>24940600822.106205</v>
      </c>
      <c r="J58" s="21">
        <v>24055947955.390335</v>
      </c>
      <c r="K58" s="21">
        <v>23227106275.706512</v>
      </c>
      <c r="L58" s="22">
        <v>19319729400.022182</v>
      </c>
      <c r="M58" s="23">
        <f t="shared" si="1"/>
        <v>24054923122.956127</v>
      </c>
      <c r="N58" s="48" t="s">
        <v>450</v>
      </c>
      <c r="O58" s="49" t="s">
        <v>450</v>
      </c>
      <c r="P58" s="49" t="s">
        <v>450</v>
      </c>
      <c r="Q58" s="49" t="s">
        <v>450</v>
      </c>
      <c r="R58" s="49" t="s">
        <v>450</v>
      </c>
      <c r="S58" s="49" t="s">
        <v>450</v>
      </c>
      <c r="T58" s="49" t="s">
        <v>450</v>
      </c>
      <c r="U58" s="49" t="s">
        <v>450</v>
      </c>
      <c r="V58" s="49" t="s">
        <v>450</v>
      </c>
      <c r="W58" s="50" t="s">
        <v>450</v>
      </c>
      <c r="X58" s="44" t="str">
        <f t="shared" si="2"/>
        <v/>
      </c>
    </row>
    <row r="59" spans="1:24" ht="20.100000000000001" customHeight="1" x14ac:dyDescent="0.25">
      <c r="A59" s="36" t="s">
        <v>147</v>
      </c>
      <c r="B59" s="11" t="s">
        <v>286</v>
      </c>
      <c r="C59" s="20">
        <v>155213006071.97861</v>
      </c>
      <c r="D59" s="21">
        <v>188818155388.12537</v>
      </c>
      <c r="E59" s="21">
        <v>235204812643.14627</v>
      </c>
      <c r="F59" s="21">
        <v>205729790694.01459</v>
      </c>
      <c r="G59" s="21">
        <v>207015860050.371</v>
      </c>
      <c r="H59" s="21">
        <v>227313162936.0473</v>
      </c>
      <c r="I59" s="21">
        <v>206441578342.48499</v>
      </c>
      <c r="J59" s="21">
        <v>208328435108.81589</v>
      </c>
      <c r="K59" s="21">
        <v>205269709743.46622</v>
      </c>
      <c r="L59" s="22">
        <v>181811026983.07843</v>
      </c>
      <c r="M59" s="23">
        <f t="shared" si="1"/>
        <v>202114553796.15286</v>
      </c>
      <c r="N59" s="48" t="s">
        <v>450</v>
      </c>
      <c r="O59" s="49" t="s">
        <v>450</v>
      </c>
      <c r="P59" s="49" t="s">
        <v>450</v>
      </c>
      <c r="Q59" s="49" t="s">
        <v>450</v>
      </c>
      <c r="R59" s="49" t="s">
        <v>450</v>
      </c>
      <c r="S59" s="49" t="s">
        <v>450</v>
      </c>
      <c r="T59" s="49" t="s">
        <v>450</v>
      </c>
      <c r="U59" s="49" t="s">
        <v>450</v>
      </c>
      <c r="V59" s="49" t="s">
        <v>450</v>
      </c>
      <c r="W59" s="50" t="s">
        <v>450</v>
      </c>
      <c r="X59" s="44" t="str">
        <f t="shared" si="2"/>
        <v/>
      </c>
    </row>
    <row r="60" spans="1:24" ht="20.100000000000001" customHeight="1" x14ac:dyDescent="0.25">
      <c r="A60" s="36" t="s">
        <v>293</v>
      </c>
      <c r="B60" s="11" t="s">
        <v>227</v>
      </c>
      <c r="C60" s="20">
        <v>282961088316.40546</v>
      </c>
      <c r="D60" s="21">
        <v>319500339842.3866</v>
      </c>
      <c r="E60" s="21">
        <v>352591553716.09033</v>
      </c>
      <c r="F60" s="21">
        <v>319762353336.19354</v>
      </c>
      <c r="G60" s="21">
        <v>319810991980.93915</v>
      </c>
      <c r="H60" s="21">
        <v>341498686832.93909</v>
      </c>
      <c r="I60" s="21">
        <v>325012162409.9787</v>
      </c>
      <c r="J60" s="21">
        <v>338927058604.18201</v>
      </c>
      <c r="K60" s="21">
        <v>346119472127.52545</v>
      </c>
      <c r="L60" s="22">
        <v>295164313328.84235</v>
      </c>
      <c r="M60" s="23">
        <f t="shared" si="1"/>
        <v>324134802049.54822</v>
      </c>
      <c r="N60" s="48" t="s">
        <v>450</v>
      </c>
      <c r="O60" s="49" t="s">
        <v>450</v>
      </c>
      <c r="P60" s="49" t="s">
        <v>450</v>
      </c>
      <c r="Q60" s="49" t="s">
        <v>450</v>
      </c>
      <c r="R60" s="49" t="s">
        <v>450</v>
      </c>
      <c r="S60" s="49" t="s">
        <v>450</v>
      </c>
      <c r="T60" s="49" t="s">
        <v>450</v>
      </c>
      <c r="U60" s="49" t="s">
        <v>450</v>
      </c>
      <c r="V60" s="49" t="s">
        <v>450</v>
      </c>
      <c r="W60" s="50" t="s">
        <v>450</v>
      </c>
      <c r="X60" s="44" t="str">
        <f t="shared" si="2"/>
        <v/>
      </c>
    </row>
    <row r="61" spans="1:24" ht="20.100000000000001" customHeight="1" x14ac:dyDescent="0.25">
      <c r="A61" s="36" t="s">
        <v>174</v>
      </c>
      <c r="B61" s="11" t="s">
        <v>246</v>
      </c>
      <c r="C61" s="20">
        <v>768873684.03283799</v>
      </c>
      <c r="D61" s="21">
        <v>847918929.10798383</v>
      </c>
      <c r="E61" s="21">
        <v>999105339.26772857</v>
      </c>
      <c r="F61" s="21">
        <v>1049110684.724934</v>
      </c>
      <c r="G61" s="21">
        <v>1128611700.3618031</v>
      </c>
      <c r="H61" s="21">
        <v>1239144501.7752545</v>
      </c>
      <c r="I61" s="21">
        <v>1353632941.5206981</v>
      </c>
      <c r="J61" s="21">
        <v>1455416073.5084767</v>
      </c>
      <c r="K61" s="21">
        <v>1589025859.8457348</v>
      </c>
      <c r="L61" s="22" t="s">
        <v>450</v>
      </c>
      <c r="M61" s="23">
        <f t="shared" si="1"/>
        <v>1158982190.4606056</v>
      </c>
      <c r="N61" s="48" t="s">
        <v>450</v>
      </c>
      <c r="O61" s="49" t="s">
        <v>450</v>
      </c>
      <c r="P61" s="49" t="s">
        <v>450</v>
      </c>
      <c r="Q61" s="49" t="s">
        <v>450</v>
      </c>
      <c r="R61" s="49" t="s">
        <v>450</v>
      </c>
      <c r="S61" s="49" t="s">
        <v>450</v>
      </c>
      <c r="T61" s="49" t="s">
        <v>450</v>
      </c>
      <c r="U61" s="49" t="s">
        <v>450</v>
      </c>
      <c r="V61" s="49" t="s">
        <v>450</v>
      </c>
      <c r="W61" s="50" t="s">
        <v>450</v>
      </c>
      <c r="X61" s="44" t="str">
        <f t="shared" si="2"/>
        <v/>
      </c>
    </row>
    <row r="62" spans="1:24" ht="20.100000000000001" customHeight="1" x14ac:dyDescent="0.25">
      <c r="A62" s="36" t="s">
        <v>92</v>
      </c>
      <c r="B62" s="11" t="s">
        <v>420</v>
      </c>
      <c r="C62" s="20">
        <v>390370370.37037033</v>
      </c>
      <c r="D62" s="21">
        <v>421481481.48148143</v>
      </c>
      <c r="E62" s="21">
        <v>458148148.14814812</v>
      </c>
      <c r="F62" s="21">
        <v>489259259.25925922</v>
      </c>
      <c r="G62" s="21">
        <v>493703703.70370364</v>
      </c>
      <c r="H62" s="21">
        <v>501481481.48148143</v>
      </c>
      <c r="I62" s="21">
        <v>485185185.18518513</v>
      </c>
      <c r="J62" s="21">
        <v>506666666.66666663</v>
      </c>
      <c r="K62" s="21">
        <v>524604999.99999994</v>
      </c>
      <c r="L62" s="22">
        <v>537777777.77777779</v>
      </c>
      <c r="M62" s="23">
        <f t="shared" si="1"/>
        <v>480867907.4074074</v>
      </c>
      <c r="N62" s="48" t="s">
        <v>450</v>
      </c>
      <c r="O62" s="49" t="s">
        <v>450</v>
      </c>
      <c r="P62" s="49" t="s">
        <v>450</v>
      </c>
      <c r="Q62" s="49" t="s">
        <v>450</v>
      </c>
      <c r="R62" s="49" t="s">
        <v>450</v>
      </c>
      <c r="S62" s="49" t="s">
        <v>450</v>
      </c>
      <c r="T62" s="49" t="s">
        <v>450</v>
      </c>
      <c r="U62" s="49" t="s">
        <v>450</v>
      </c>
      <c r="V62" s="49" t="s">
        <v>450</v>
      </c>
      <c r="W62" s="50" t="s">
        <v>450</v>
      </c>
      <c r="X62" s="44" t="str">
        <f t="shared" si="2"/>
        <v/>
      </c>
    </row>
    <row r="63" spans="1:24" ht="20.100000000000001" customHeight="1" x14ac:dyDescent="0.25">
      <c r="A63" s="36" t="s">
        <v>181</v>
      </c>
      <c r="B63" s="11" t="s">
        <v>99</v>
      </c>
      <c r="C63" s="20">
        <v>35952890849.447922</v>
      </c>
      <c r="D63" s="21">
        <v>44073886687.232544</v>
      </c>
      <c r="E63" s="21">
        <v>48152993004.286789</v>
      </c>
      <c r="F63" s="21">
        <v>48193458082.838852</v>
      </c>
      <c r="G63" s="21">
        <v>53864484468.228737</v>
      </c>
      <c r="H63" s="21">
        <v>58361928552.026588</v>
      </c>
      <c r="I63" s="21">
        <v>60595109805.050987</v>
      </c>
      <c r="J63" s="21">
        <v>61198323068.97467</v>
      </c>
      <c r="K63" s="21">
        <v>63968906782.073654</v>
      </c>
      <c r="L63" s="22">
        <v>67103263863.394295</v>
      </c>
      <c r="M63" s="23">
        <f t="shared" si="1"/>
        <v>54146524516.355499</v>
      </c>
      <c r="N63" s="48" t="s">
        <v>450</v>
      </c>
      <c r="O63" s="49" t="s">
        <v>450</v>
      </c>
      <c r="P63" s="49" t="s">
        <v>450</v>
      </c>
      <c r="Q63" s="49" t="s">
        <v>450</v>
      </c>
      <c r="R63" s="49" t="s">
        <v>450</v>
      </c>
      <c r="S63" s="49" t="s">
        <v>450</v>
      </c>
      <c r="T63" s="49" t="s">
        <v>450</v>
      </c>
      <c r="U63" s="49" t="s">
        <v>450</v>
      </c>
      <c r="V63" s="49" t="s">
        <v>450</v>
      </c>
      <c r="W63" s="50" t="s">
        <v>450</v>
      </c>
      <c r="X63" s="44" t="str">
        <f t="shared" si="2"/>
        <v/>
      </c>
    </row>
    <row r="64" spans="1:24" ht="20.100000000000001" customHeight="1" x14ac:dyDescent="0.25">
      <c r="A64" s="36" t="s">
        <v>27</v>
      </c>
      <c r="B64" s="11" t="s">
        <v>2</v>
      </c>
      <c r="C64" s="20">
        <v>46802044000</v>
      </c>
      <c r="D64" s="21">
        <v>51007777000.000008</v>
      </c>
      <c r="E64" s="21">
        <v>61762635000.000008</v>
      </c>
      <c r="F64" s="21">
        <v>62519686000</v>
      </c>
      <c r="G64" s="21">
        <v>69555367000</v>
      </c>
      <c r="H64" s="21">
        <v>79276664000</v>
      </c>
      <c r="I64" s="21">
        <v>87924544000</v>
      </c>
      <c r="J64" s="21">
        <v>94776170000</v>
      </c>
      <c r="K64" s="21">
        <v>100917372000</v>
      </c>
      <c r="L64" s="22">
        <v>100871770000</v>
      </c>
      <c r="M64" s="23">
        <f t="shared" si="1"/>
        <v>75541402900</v>
      </c>
      <c r="N64" s="48" t="s">
        <v>450</v>
      </c>
      <c r="O64" s="49" t="s">
        <v>450</v>
      </c>
      <c r="P64" s="49" t="s">
        <v>450</v>
      </c>
      <c r="Q64" s="49" t="s">
        <v>450</v>
      </c>
      <c r="R64" s="49" t="s">
        <v>450</v>
      </c>
      <c r="S64" s="49" t="s">
        <v>450</v>
      </c>
      <c r="T64" s="49" t="s">
        <v>450</v>
      </c>
      <c r="U64" s="49" t="s">
        <v>450</v>
      </c>
      <c r="V64" s="49" t="s">
        <v>450</v>
      </c>
      <c r="W64" s="50" t="s">
        <v>450</v>
      </c>
      <c r="X64" s="44" t="str">
        <f t="shared" si="2"/>
        <v/>
      </c>
    </row>
    <row r="65" spans="1:24" ht="20.100000000000001" customHeight="1" x14ac:dyDescent="0.25">
      <c r="A65" s="36" t="s">
        <v>234</v>
      </c>
      <c r="B65" s="11" t="s">
        <v>395</v>
      </c>
      <c r="C65" s="20">
        <v>107484034870.97391</v>
      </c>
      <c r="D65" s="21">
        <v>130478960092.49852</v>
      </c>
      <c r="E65" s="21">
        <v>162818181818.18182</v>
      </c>
      <c r="F65" s="21">
        <v>188982374700.80511</v>
      </c>
      <c r="G65" s="21">
        <v>218888324504.7529</v>
      </c>
      <c r="H65" s="21">
        <v>236001858960.01514</v>
      </c>
      <c r="I65" s="21">
        <v>276353323880.22351</v>
      </c>
      <c r="J65" s="21">
        <v>286011230726.27429</v>
      </c>
      <c r="K65" s="21">
        <v>301498960051.63879</v>
      </c>
      <c r="L65" s="22">
        <v>330778550716.74585</v>
      </c>
      <c r="M65" s="23">
        <f t="shared" si="1"/>
        <v>223929580032.21094</v>
      </c>
      <c r="N65" s="48" t="s">
        <v>450</v>
      </c>
      <c r="O65" s="49" t="s">
        <v>450</v>
      </c>
      <c r="P65" s="49" t="s">
        <v>450</v>
      </c>
      <c r="Q65" s="49" t="s">
        <v>450</v>
      </c>
      <c r="R65" s="49">
        <v>475000000</v>
      </c>
      <c r="S65" s="49" t="s">
        <v>450</v>
      </c>
      <c r="T65" s="49" t="s">
        <v>450</v>
      </c>
      <c r="U65" s="49" t="s">
        <v>450</v>
      </c>
      <c r="V65" s="49" t="s">
        <v>450</v>
      </c>
      <c r="W65" s="50">
        <v>0</v>
      </c>
      <c r="X65" s="44">
        <f t="shared" si="2"/>
        <v>237500000</v>
      </c>
    </row>
    <row r="66" spans="1:24" ht="20.100000000000001" customHeight="1" x14ac:dyDescent="0.25">
      <c r="A66" s="36" t="s">
        <v>260</v>
      </c>
      <c r="B66" s="11" t="s">
        <v>406</v>
      </c>
      <c r="C66" s="20">
        <v>18550700000</v>
      </c>
      <c r="D66" s="21">
        <v>20104900000</v>
      </c>
      <c r="E66" s="21">
        <v>21431000000</v>
      </c>
      <c r="F66" s="21">
        <v>20661000000</v>
      </c>
      <c r="G66" s="21">
        <v>21418300000</v>
      </c>
      <c r="H66" s="21">
        <v>23139000000</v>
      </c>
      <c r="I66" s="21">
        <v>23813600000</v>
      </c>
      <c r="J66" s="21">
        <v>24350900000.000004</v>
      </c>
      <c r="K66" s="21">
        <v>25054200000</v>
      </c>
      <c r="L66" s="22">
        <v>25850200000.000004</v>
      </c>
      <c r="M66" s="23">
        <f t="shared" si="1"/>
        <v>22437380000</v>
      </c>
      <c r="N66" s="48" t="s">
        <v>450</v>
      </c>
      <c r="O66" s="49" t="s">
        <v>450</v>
      </c>
      <c r="P66" s="49" t="s">
        <v>450</v>
      </c>
      <c r="Q66" s="49" t="s">
        <v>450</v>
      </c>
      <c r="R66" s="49" t="s">
        <v>450</v>
      </c>
      <c r="S66" s="49" t="s">
        <v>450</v>
      </c>
      <c r="T66" s="49" t="s">
        <v>450</v>
      </c>
      <c r="U66" s="49" t="s">
        <v>450</v>
      </c>
      <c r="V66" s="49" t="s">
        <v>450</v>
      </c>
      <c r="W66" s="50" t="s">
        <v>450</v>
      </c>
      <c r="X66" s="44" t="str">
        <f t="shared" si="2"/>
        <v/>
      </c>
    </row>
    <row r="67" spans="1:24" ht="20.100000000000001" customHeight="1" x14ac:dyDescent="0.25">
      <c r="A67" s="36" t="s">
        <v>53</v>
      </c>
      <c r="B67" s="11" t="s">
        <v>16</v>
      </c>
      <c r="C67" s="20">
        <v>9144693758.2103786</v>
      </c>
      <c r="D67" s="21">
        <v>10776721748.095219</v>
      </c>
      <c r="E67" s="21">
        <v>16021701871.773291</v>
      </c>
      <c r="F67" s="21">
        <v>10219467607.382933</v>
      </c>
      <c r="G67" s="21">
        <v>12709498548.489027</v>
      </c>
      <c r="H67" s="21">
        <v>17229758159.783039</v>
      </c>
      <c r="I67" s="21">
        <v>18011041667.13187</v>
      </c>
      <c r="J67" s="21">
        <v>17135584684.640919</v>
      </c>
      <c r="K67" s="21">
        <v>15529729676.688612</v>
      </c>
      <c r="L67" s="22">
        <v>9397792253.2692986</v>
      </c>
      <c r="M67" s="23">
        <f t="shared" si="1"/>
        <v>13617598997.546459</v>
      </c>
      <c r="N67" s="48" t="s">
        <v>450</v>
      </c>
      <c r="O67" s="49" t="s">
        <v>450</v>
      </c>
      <c r="P67" s="49" t="s">
        <v>450</v>
      </c>
      <c r="Q67" s="49" t="s">
        <v>450</v>
      </c>
      <c r="R67" s="49" t="s">
        <v>450</v>
      </c>
      <c r="S67" s="49" t="s">
        <v>450</v>
      </c>
      <c r="T67" s="49" t="s">
        <v>450</v>
      </c>
      <c r="U67" s="49" t="s">
        <v>450</v>
      </c>
      <c r="V67" s="49" t="s">
        <v>450</v>
      </c>
      <c r="W67" s="50" t="s">
        <v>450</v>
      </c>
      <c r="X67" s="44" t="str">
        <f t="shared" si="2"/>
        <v/>
      </c>
    </row>
    <row r="68" spans="1:24" ht="20.100000000000001" customHeight="1" x14ac:dyDescent="0.25">
      <c r="A68" s="36" t="s">
        <v>204</v>
      </c>
      <c r="B68" s="11" t="s">
        <v>182</v>
      </c>
      <c r="C68" s="20">
        <v>1211161879.6747968</v>
      </c>
      <c r="D68" s="21">
        <v>1317974491.0569105</v>
      </c>
      <c r="E68" s="21">
        <v>1380188800</v>
      </c>
      <c r="F68" s="21">
        <v>1856695551.2195122</v>
      </c>
      <c r="G68" s="21">
        <v>2117039512.195122</v>
      </c>
      <c r="H68" s="21">
        <v>2607739837.3983741</v>
      </c>
      <c r="I68" s="21" t="s">
        <v>450</v>
      </c>
      <c r="J68" s="21" t="s">
        <v>450</v>
      </c>
      <c r="K68" s="21" t="s">
        <v>450</v>
      </c>
      <c r="L68" s="22" t="s">
        <v>450</v>
      </c>
      <c r="M68" s="23">
        <f t="shared" si="1"/>
        <v>1748466678.590786</v>
      </c>
      <c r="N68" s="48" t="s">
        <v>450</v>
      </c>
      <c r="O68" s="49" t="s">
        <v>450</v>
      </c>
      <c r="P68" s="49" t="s">
        <v>450</v>
      </c>
      <c r="Q68" s="49" t="s">
        <v>450</v>
      </c>
      <c r="R68" s="49" t="s">
        <v>450</v>
      </c>
      <c r="S68" s="49" t="s">
        <v>450</v>
      </c>
      <c r="T68" s="49" t="s">
        <v>450</v>
      </c>
      <c r="U68" s="49" t="s">
        <v>450</v>
      </c>
      <c r="V68" s="49" t="s">
        <v>450</v>
      </c>
      <c r="W68" s="50" t="s">
        <v>450</v>
      </c>
      <c r="X68" s="44" t="str">
        <f t="shared" si="2"/>
        <v/>
      </c>
    </row>
    <row r="69" spans="1:24" ht="20.100000000000001" customHeight="1" x14ac:dyDescent="0.25">
      <c r="A69" s="36" t="s">
        <v>132</v>
      </c>
      <c r="B69" s="11" t="s">
        <v>34</v>
      </c>
      <c r="C69" s="20">
        <v>16963630661.146656</v>
      </c>
      <c r="D69" s="21">
        <v>22237065425.677525</v>
      </c>
      <c r="E69" s="21">
        <v>24194038377.032372</v>
      </c>
      <c r="F69" s="21">
        <v>19652486801.889416</v>
      </c>
      <c r="G69" s="21">
        <v>19494662251.655628</v>
      </c>
      <c r="H69" s="21">
        <v>23168793438.976925</v>
      </c>
      <c r="I69" s="21">
        <v>23135266649.13253</v>
      </c>
      <c r="J69" s="21">
        <v>25246787741.95166</v>
      </c>
      <c r="K69" s="21">
        <v>26485161115.944584</v>
      </c>
      <c r="L69" s="22">
        <v>22691482754.796497</v>
      </c>
      <c r="M69" s="23">
        <f t="shared" si="1"/>
        <v>22326937521.820381</v>
      </c>
      <c r="N69" s="48" t="s">
        <v>450</v>
      </c>
      <c r="O69" s="49" t="s">
        <v>450</v>
      </c>
      <c r="P69" s="49" t="s">
        <v>450</v>
      </c>
      <c r="Q69" s="49" t="s">
        <v>450</v>
      </c>
      <c r="R69" s="49" t="s">
        <v>450</v>
      </c>
      <c r="S69" s="49" t="s">
        <v>450</v>
      </c>
      <c r="T69" s="49" t="s">
        <v>450</v>
      </c>
      <c r="U69" s="49" t="s">
        <v>450</v>
      </c>
      <c r="V69" s="49" t="s">
        <v>450</v>
      </c>
      <c r="W69" s="50" t="s">
        <v>450</v>
      </c>
      <c r="X69" s="44" t="str">
        <f t="shared" si="2"/>
        <v/>
      </c>
    </row>
    <row r="70" spans="1:24" ht="20.100000000000001" customHeight="1" x14ac:dyDescent="0.25">
      <c r="A70" s="36" t="s">
        <v>30</v>
      </c>
      <c r="B70" s="11" t="s">
        <v>314</v>
      </c>
      <c r="C70" s="20">
        <v>15280861834.602404</v>
      </c>
      <c r="D70" s="21">
        <v>19707616772.799637</v>
      </c>
      <c r="E70" s="21">
        <v>27066912635.222847</v>
      </c>
      <c r="F70" s="21">
        <v>32437389116.038013</v>
      </c>
      <c r="G70" s="21">
        <v>29933790334.341785</v>
      </c>
      <c r="H70" s="21">
        <v>31952763089.330025</v>
      </c>
      <c r="I70" s="21">
        <v>43310721414.082886</v>
      </c>
      <c r="J70" s="21">
        <v>47648211133.218285</v>
      </c>
      <c r="K70" s="21">
        <v>55612228233.51786</v>
      </c>
      <c r="L70" s="22">
        <v>61537143095.387413</v>
      </c>
      <c r="M70" s="23">
        <f t="shared" si="1"/>
        <v>36448763765.854111</v>
      </c>
      <c r="N70" s="48" t="s">
        <v>450</v>
      </c>
      <c r="O70" s="49" t="s">
        <v>450</v>
      </c>
      <c r="P70" s="49" t="s">
        <v>450</v>
      </c>
      <c r="Q70" s="49" t="s">
        <v>450</v>
      </c>
      <c r="R70" s="49" t="s">
        <v>450</v>
      </c>
      <c r="S70" s="49" t="s">
        <v>450</v>
      </c>
      <c r="T70" s="49" t="s">
        <v>450</v>
      </c>
      <c r="U70" s="49" t="s">
        <v>450</v>
      </c>
      <c r="V70" s="49" t="s">
        <v>450</v>
      </c>
      <c r="W70" s="50" t="s">
        <v>450</v>
      </c>
      <c r="X70" s="44" t="str">
        <f t="shared" si="2"/>
        <v/>
      </c>
    </row>
    <row r="71" spans="1:24" ht="20.100000000000001" customHeight="1" x14ac:dyDescent="0.25">
      <c r="A71" s="36" t="s">
        <v>383</v>
      </c>
      <c r="B71" s="11" t="s">
        <v>307</v>
      </c>
      <c r="C71" s="20">
        <v>1970142377.9150686</v>
      </c>
      <c r="D71" s="21">
        <v>2278229533.0509558</v>
      </c>
      <c r="E71" s="21">
        <v>2413237402.1480341</v>
      </c>
      <c r="F71" s="21">
        <v>2257097731.5501862</v>
      </c>
      <c r="G71" s="21">
        <v>2301178416.0061874</v>
      </c>
      <c r="H71" s="21">
        <v>2468748767.9772048</v>
      </c>
      <c r="I71" s="21">
        <v>2356505419.097549</v>
      </c>
      <c r="J71" s="21">
        <v>2613458942.4813943</v>
      </c>
      <c r="K71" s="21" t="s">
        <v>450</v>
      </c>
      <c r="L71" s="22" t="s">
        <v>450</v>
      </c>
      <c r="M71" s="23">
        <f t="shared" si="1"/>
        <v>2332324823.7783227</v>
      </c>
      <c r="N71" s="48" t="s">
        <v>450</v>
      </c>
      <c r="O71" s="49" t="s">
        <v>450</v>
      </c>
      <c r="P71" s="49" t="s">
        <v>450</v>
      </c>
      <c r="Q71" s="49" t="s">
        <v>450</v>
      </c>
      <c r="R71" s="49" t="s">
        <v>450</v>
      </c>
      <c r="S71" s="49" t="s">
        <v>450</v>
      </c>
      <c r="T71" s="49" t="s">
        <v>450</v>
      </c>
      <c r="U71" s="49" t="s">
        <v>450</v>
      </c>
      <c r="V71" s="49" t="s">
        <v>450</v>
      </c>
      <c r="W71" s="50" t="s">
        <v>450</v>
      </c>
      <c r="X71" s="44" t="str">
        <f t="shared" si="2"/>
        <v/>
      </c>
    </row>
    <row r="72" spans="1:24" ht="20.100000000000001" customHeight="1" x14ac:dyDescent="0.25">
      <c r="A72" s="36" t="s">
        <v>85</v>
      </c>
      <c r="B72" s="11" t="s">
        <v>362</v>
      </c>
      <c r="C72" s="20">
        <v>3102741451.0166359</v>
      </c>
      <c r="D72" s="21">
        <v>3405050611.687263</v>
      </c>
      <c r="E72" s="21">
        <v>3523185919.5582609</v>
      </c>
      <c r="F72" s="21">
        <v>2870624635.6803193</v>
      </c>
      <c r="G72" s="21">
        <v>3140508835.9484968</v>
      </c>
      <c r="H72" s="21">
        <v>3774537140.3078299</v>
      </c>
      <c r="I72" s="21">
        <v>3977652382.8146825</v>
      </c>
      <c r="J72" s="21">
        <v>4196263712.3927441</v>
      </c>
      <c r="K72" s="21">
        <v>4531870926.7207117</v>
      </c>
      <c r="L72" s="22">
        <v>4386008744.5346651</v>
      </c>
      <c r="M72" s="23">
        <f t="shared" ref="M72:M131" si="3">IF(SUM(C72:L72)=0,"",(SUM(C72:L72))/(COUNT(C72:L72)))</f>
        <v>3690844436.0661612</v>
      </c>
      <c r="N72" s="48" t="s">
        <v>450</v>
      </c>
      <c r="O72" s="49" t="s">
        <v>450</v>
      </c>
      <c r="P72" s="49" t="s">
        <v>450</v>
      </c>
      <c r="Q72" s="49" t="s">
        <v>450</v>
      </c>
      <c r="R72" s="49" t="s">
        <v>450</v>
      </c>
      <c r="S72" s="49" t="s">
        <v>450</v>
      </c>
      <c r="T72" s="49" t="s">
        <v>450</v>
      </c>
      <c r="U72" s="49" t="s">
        <v>450</v>
      </c>
      <c r="V72" s="49" t="s">
        <v>450</v>
      </c>
      <c r="W72" s="50" t="s">
        <v>450</v>
      </c>
      <c r="X72" s="44" t="str">
        <f t="shared" ref="X72:X131" si="4">IF(SUM(N72:W72)=0,"",(SUM(N72:W72))/(COUNT(N72:W72)))</f>
        <v/>
      </c>
    </row>
    <row r="73" spans="1:24" ht="20.100000000000001" customHeight="1" x14ac:dyDescent="0.25">
      <c r="A73" s="36" t="s">
        <v>117</v>
      </c>
      <c r="B73" s="11" t="s">
        <v>355</v>
      </c>
      <c r="C73" s="20">
        <v>216552502822.73239</v>
      </c>
      <c r="D73" s="21">
        <v>255384615384.61539</v>
      </c>
      <c r="E73" s="21">
        <v>283742493042.33191</v>
      </c>
      <c r="F73" s="21">
        <v>251499027507.64102</v>
      </c>
      <c r="G73" s="21">
        <v>247814569536.42383</v>
      </c>
      <c r="H73" s="21">
        <v>273657214345.28772</v>
      </c>
      <c r="I73" s="21">
        <v>256706466091.08923</v>
      </c>
      <c r="J73" s="21">
        <v>269980111642.89841</v>
      </c>
      <c r="K73" s="21">
        <v>272335981538.93732</v>
      </c>
      <c r="L73" s="22">
        <v>229810358212.26575</v>
      </c>
      <c r="M73" s="23">
        <f t="shared" si="3"/>
        <v>255748334012.4223</v>
      </c>
      <c r="N73" s="48" t="s">
        <v>450</v>
      </c>
      <c r="O73" s="49" t="s">
        <v>450</v>
      </c>
      <c r="P73" s="49" t="s">
        <v>450</v>
      </c>
      <c r="Q73" s="49" t="s">
        <v>450</v>
      </c>
      <c r="R73" s="49" t="s">
        <v>450</v>
      </c>
      <c r="S73" s="49" t="s">
        <v>450</v>
      </c>
      <c r="T73" s="49" t="s">
        <v>450</v>
      </c>
      <c r="U73" s="49" t="s">
        <v>450</v>
      </c>
      <c r="V73" s="49" t="s">
        <v>450</v>
      </c>
      <c r="W73" s="50" t="s">
        <v>450</v>
      </c>
      <c r="X73" s="44" t="str">
        <f t="shared" si="4"/>
        <v/>
      </c>
    </row>
    <row r="74" spans="1:24" ht="20.100000000000001" customHeight="1" x14ac:dyDescent="0.25">
      <c r="A74" s="36" t="s">
        <v>330</v>
      </c>
      <c r="B74" s="11" t="s">
        <v>403</v>
      </c>
      <c r="C74" s="20">
        <v>2325011918203.4878</v>
      </c>
      <c r="D74" s="21">
        <v>2663112510265.5352</v>
      </c>
      <c r="E74" s="21">
        <v>2923465651091.2554</v>
      </c>
      <c r="F74" s="21">
        <v>2693827452070.0195</v>
      </c>
      <c r="G74" s="21">
        <v>2646994701986.7549</v>
      </c>
      <c r="H74" s="21">
        <v>2862502085070.8921</v>
      </c>
      <c r="I74" s="21">
        <v>2681416108537.3901</v>
      </c>
      <c r="J74" s="21">
        <v>2808511203185.3896</v>
      </c>
      <c r="K74" s="21">
        <v>2829192039171.8403</v>
      </c>
      <c r="L74" s="22">
        <v>2421682377730.9526</v>
      </c>
      <c r="M74" s="23">
        <f t="shared" si="3"/>
        <v>2685571604731.3521</v>
      </c>
      <c r="N74" s="48" t="s">
        <v>450</v>
      </c>
      <c r="O74" s="49" t="s">
        <v>450</v>
      </c>
      <c r="P74" s="49" t="s">
        <v>450</v>
      </c>
      <c r="Q74" s="49" t="s">
        <v>450</v>
      </c>
      <c r="R74" s="49" t="s">
        <v>450</v>
      </c>
      <c r="S74" s="49" t="s">
        <v>450</v>
      </c>
      <c r="T74" s="49" t="s">
        <v>450</v>
      </c>
      <c r="U74" s="49" t="s">
        <v>450</v>
      </c>
      <c r="V74" s="49" t="s">
        <v>450</v>
      </c>
      <c r="W74" s="50" t="s">
        <v>450</v>
      </c>
      <c r="X74" s="44" t="str">
        <f t="shared" si="4"/>
        <v/>
      </c>
    </row>
    <row r="75" spans="1:24" ht="20.100000000000001" customHeight="1" x14ac:dyDescent="0.25">
      <c r="A75" s="36" t="s">
        <v>284</v>
      </c>
      <c r="B75" s="11" t="s">
        <v>273</v>
      </c>
      <c r="C75" s="20">
        <v>10154041929.652142</v>
      </c>
      <c r="D75" s="21">
        <v>12438956756.445471</v>
      </c>
      <c r="E75" s="21">
        <v>15508574820.351612</v>
      </c>
      <c r="F75" s="21">
        <v>12065138272.753786</v>
      </c>
      <c r="G75" s="21">
        <v>14358584300.30064</v>
      </c>
      <c r="H75" s="21">
        <v>18186478119.958183</v>
      </c>
      <c r="I75" s="21">
        <v>17171447372.33342</v>
      </c>
      <c r="J75" s="21">
        <v>17590716232.491295</v>
      </c>
      <c r="K75" s="21">
        <v>18179717776.159702</v>
      </c>
      <c r="L75" s="22">
        <v>14339723934.672359</v>
      </c>
      <c r="M75" s="23">
        <f t="shared" si="3"/>
        <v>14999337951.51186</v>
      </c>
      <c r="N75" s="48" t="s">
        <v>450</v>
      </c>
      <c r="O75" s="49" t="s">
        <v>450</v>
      </c>
      <c r="P75" s="49" t="s">
        <v>450</v>
      </c>
      <c r="Q75" s="49" t="s">
        <v>450</v>
      </c>
      <c r="R75" s="49" t="s">
        <v>450</v>
      </c>
      <c r="S75" s="49" t="s">
        <v>450</v>
      </c>
      <c r="T75" s="49" t="s">
        <v>450</v>
      </c>
      <c r="U75" s="49" t="s">
        <v>450</v>
      </c>
      <c r="V75" s="49" t="s">
        <v>450</v>
      </c>
      <c r="W75" s="50" t="s">
        <v>450</v>
      </c>
      <c r="X75" s="44" t="str">
        <f t="shared" si="4"/>
        <v/>
      </c>
    </row>
    <row r="76" spans="1:24" ht="20.100000000000001" customHeight="1" x14ac:dyDescent="0.25">
      <c r="A76" s="36" t="s">
        <v>229</v>
      </c>
      <c r="B76" s="11" t="s">
        <v>421</v>
      </c>
      <c r="C76" s="20">
        <v>655068695.95271099</v>
      </c>
      <c r="D76" s="21">
        <v>798870894.20827067</v>
      </c>
      <c r="E76" s="21">
        <v>965769128.17000413</v>
      </c>
      <c r="F76" s="21">
        <v>900639747.93952942</v>
      </c>
      <c r="G76" s="21">
        <v>952429030.41553617</v>
      </c>
      <c r="H76" s="21">
        <v>904256643.41598356</v>
      </c>
      <c r="I76" s="21">
        <v>912569686.78590024</v>
      </c>
      <c r="J76" s="21">
        <v>903779657.12432849</v>
      </c>
      <c r="K76" s="21">
        <v>850903179.26094818</v>
      </c>
      <c r="L76" s="22" t="s">
        <v>450</v>
      </c>
      <c r="M76" s="23">
        <f t="shared" si="3"/>
        <v>871587407.03035688</v>
      </c>
      <c r="N76" s="48" t="s">
        <v>450</v>
      </c>
      <c r="O76" s="49" t="s">
        <v>450</v>
      </c>
      <c r="P76" s="49" t="s">
        <v>450</v>
      </c>
      <c r="Q76" s="49" t="s">
        <v>450</v>
      </c>
      <c r="R76" s="49" t="s">
        <v>450</v>
      </c>
      <c r="S76" s="49" t="s">
        <v>450</v>
      </c>
      <c r="T76" s="49" t="s">
        <v>450</v>
      </c>
      <c r="U76" s="49" t="s">
        <v>450</v>
      </c>
      <c r="V76" s="49" t="s">
        <v>450</v>
      </c>
      <c r="W76" s="50" t="s">
        <v>450</v>
      </c>
      <c r="X76" s="44" t="str">
        <f t="shared" si="4"/>
        <v/>
      </c>
    </row>
    <row r="77" spans="1:24" ht="20.100000000000001" customHeight="1" x14ac:dyDescent="0.25">
      <c r="A77" s="36" t="s">
        <v>177</v>
      </c>
      <c r="B77" s="11" t="s">
        <v>188</v>
      </c>
      <c r="C77" s="20">
        <v>7745406200.8537416</v>
      </c>
      <c r="D77" s="21">
        <v>10172869679.736605</v>
      </c>
      <c r="E77" s="21">
        <v>12795044472.7663</v>
      </c>
      <c r="F77" s="21">
        <v>10766809099.072134</v>
      </c>
      <c r="G77" s="21">
        <v>11638536890.534702</v>
      </c>
      <c r="H77" s="21">
        <v>14434619982.211679</v>
      </c>
      <c r="I77" s="21">
        <v>15846474595.773029</v>
      </c>
      <c r="J77" s="21">
        <v>16140047072.261631</v>
      </c>
      <c r="K77" s="21">
        <v>16509305827.717052</v>
      </c>
      <c r="L77" s="22">
        <v>13965385801.789101</v>
      </c>
      <c r="M77" s="23">
        <f t="shared" si="3"/>
        <v>13001449962.271597</v>
      </c>
      <c r="N77" s="48" t="s">
        <v>450</v>
      </c>
      <c r="O77" s="49">
        <v>435000000</v>
      </c>
      <c r="P77" s="49" t="s">
        <v>450</v>
      </c>
      <c r="Q77" s="49" t="s">
        <v>450</v>
      </c>
      <c r="R77" s="49" t="s">
        <v>450</v>
      </c>
      <c r="S77" s="49" t="s">
        <v>450</v>
      </c>
      <c r="T77" s="49" t="s">
        <v>450</v>
      </c>
      <c r="U77" s="49" t="s">
        <v>450</v>
      </c>
      <c r="V77" s="49" t="s">
        <v>450</v>
      </c>
      <c r="W77" s="50" t="s">
        <v>450</v>
      </c>
      <c r="X77" s="44">
        <f t="shared" si="4"/>
        <v>435000000</v>
      </c>
    </row>
    <row r="78" spans="1:24" ht="20.100000000000001" customHeight="1" x14ac:dyDescent="0.25">
      <c r="A78" s="36" t="s">
        <v>5</v>
      </c>
      <c r="B78" s="11" t="s">
        <v>39</v>
      </c>
      <c r="C78" s="20">
        <v>3002446368084.3057</v>
      </c>
      <c r="D78" s="21">
        <v>3439953462907.1992</v>
      </c>
      <c r="E78" s="21">
        <v>3752365607148.0884</v>
      </c>
      <c r="F78" s="21">
        <v>3418005001389.2749</v>
      </c>
      <c r="G78" s="21">
        <v>3417298013245.0332</v>
      </c>
      <c r="H78" s="21">
        <v>3757464553794.8286</v>
      </c>
      <c r="I78" s="21">
        <v>3539615377794.5078</v>
      </c>
      <c r="J78" s="21">
        <v>3745317149399.1323</v>
      </c>
      <c r="K78" s="21">
        <v>3868291231823.7744</v>
      </c>
      <c r="L78" s="22">
        <v>3355772429854.7192</v>
      </c>
      <c r="M78" s="23">
        <f t="shared" si="3"/>
        <v>3529652919544.0869</v>
      </c>
      <c r="N78" s="48" t="s">
        <v>450</v>
      </c>
      <c r="O78" s="49" t="s">
        <v>450</v>
      </c>
      <c r="P78" s="49" t="s">
        <v>450</v>
      </c>
      <c r="Q78" s="49" t="s">
        <v>450</v>
      </c>
      <c r="R78" s="49" t="s">
        <v>450</v>
      </c>
      <c r="S78" s="49" t="s">
        <v>450</v>
      </c>
      <c r="T78" s="49" t="s">
        <v>450</v>
      </c>
      <c r="U78" s="49" t="s">
        <v>450</v>
      </c>
      <c r="V78" s="49" t="s">
        <v>450</v>
      </c>
      <c r="W78" s="50" t="s">
        <v>450</v>
      </c>
      <c r="X78" s="44" t="str">
        <f t="shared" si="4"/>
        <v/>
      </c>
    </row>
    <row r="79" spans="1:24" ht="20.100000000000001" customHeight="1" x14ac:dyDescent="0.25">
      <c r="A79" s="36" t="s">
        <v>235</v>
      </c>
      <c r="B79" s="11" t="s">
        <v>245</v>
      </c>
      <c r="C79" s="20">
        <v>20409257610.474632</v>
      </c>
      <c r="D79" s="21">
        <v>24758819717.707443</v>
      </c>
      <c r="E79" s="21">
        <v>28526891010.492489</v>
      </c>
      <c r="F79" s="21">
        <v>25977847813.742184</v>
      </c>
      <c r="G79" s="21">
        <v>32174772955.974846</v>
      </c>
      <c r="H79" s="21">
        <v>39566292432.861488</v>
      </c>
      <c r="I79" s="21">
        <v>41939728978.728149</v>
      </c>
      <c r="J79" s="21">
        <v>47805069494.90815</v>
      </c>
      <c r="K79" s="21">
        <v>38616536131.647987</v>
      </c>
      <c r="L79" s="22">
        <v>37864368219.916946</v>
      </c>
      <c r="M79" s="23">
        <f t="shared" si="3"/>
        <v>33763958436.645428</v>
      </c>
      <c r="N79" s="48" t="s">
        <v>450</v>
      </c>
      <c r="O79" s="49" t="s">
        <v>450</v>
      </c>
      <c r="P79" s="49" t="s">
        <v>450</v>
      </c>
      <c r="Q79" s="49" t="s">
        <v>450</v>
      </c>
      <c r="R79" s="49" t="s">
        <v>450</v>
      </c>
      <c r="S79" s="49" t="s">
        <v>450</v>
      </c>
      <c r="T79" s="49">
        <v>126000000</v>
      </c>
      <c r="U79" s="49" t="s">
        <v>450</v>
      </c>
      <c r="V79" s="49" t="s">
        <v>450</v>
      </c>
      <c r="W79" s="50" t="s">
        <v>450</v>
      </c>
      <c r="X79" s="44">
        <f t="shared" si="4"/>
        <v>126000000</v>
      </c>
    </row>
    <row r="80" spans="1:24" ht="20.100000000000001" customHeight="1" x14ac:dyDescent="0.25">
      <c r="A80" s="36" t="s">
        <v>308</v>
      </c>
      <c r="B80" s="11" t="s">
        <v>346</v>
      </c>
      <c r="C80" s="20">
        <v>273317737046.79462</v>
      </c>
      <c r="D80" s="21">
        <v>318497936901.17712</v>
      </c>
      <c r="E80" s="21">
        <v>354460802548.70367</v>
      </c>
      <c r="F80" s="21">
        <v>330000252153.37592</v>
      </c>
      <c r="G80" s="21">
        <v>299379400264.90063</v>
      </c>
      <c r="H80" s="21">
        <v>287779921184.32025</v>
      </c>
      <c r="I80" s="21">
        <v>245670666639.04691</v>
      </c>
      <c r="J80" s="21">
        <v>239509850570.4473</v>
      </c>
      <c r="K80" s="21">
        <v>235574074998.31436</v>
      </c>
      <c r="L80" s="22">
        <v>195212006432.29456</v>
      </c>
      <c r="M80" s="23">
        <f t="shared" si="3"/>
        <v>277940264873.93756</v>
      </c>
      <c r="N80" s="48" t="s">
        <v>450</v>
      </c>
      <c r="O80" s="49" t="s">
        <v>450</v>
      </c>
      <c r="P80" s="49" t="s">
        <v>450</v>
      </c>
      <c r="Q80" s="49" t="s">
        <v>450</v>
      </c>
      <c r="R80" s="49" t="s">
        <v>450</v>
      </c>
      <c r="S80" s="49" t="s">
        <v>450</v>
      </c>
      <c r="T80" s="49" t="s">
        <v>450</v>
      </c>
      <c r="U80" s="49" t="s">
        <v>450</v>
      </c>
      <c r="V80" s="49" t="s">
        <v>450</v>
      </c>
      <c r="W80" s="50" t="s">
        <v>450</v>
      </c>
      <c r="X80" s="44" t="str">
        <f t="shared" si="4"/>
        <v/>
      </c>
    </row>
    <row r="81" spans="1:24" ht="20.100000000000001" customHeight="1" x14ac:dyDescent="0.25">
      <c r="A81" s="36" t="s">
        <v>42</v>
      </c>
      <c r="B81" s="11" t="s">
        <v>151</v>
      </c>
      <c r="C81" s="20">
        <v>1811232804.7651582</v>
      </c>
      <c r="D81" s="21">
        <v>2039990870.1816072</v>
      </c>
      <c r="E81" s="21">
        <v>2301745558.0533862</v>
      </c>
      <c r="F81" s="21">
        <v>2314737666.7951684</v>
      </c>
      <c r="G81" s="21">
        <v>2287220565.1596041</v>
      </c>
      <c r="H81" s="21">
        <v>2503747856.8459482</v>
      </c>
      <c r="I81" s="21">
        <v>2356004770.7988687</v>
      </c>
      <c r="J81" s="21">
        <v>2419043094.3211927</v>
      </c>
      <c r="K81" s="21">
        <v>2441226080.0361085</v>
      </c>
      <c r="L81" s="22" t="s">
        <v>450</v>
      </c>
      <c r="M81" s="23">
        <f t="shared" si="3"/>
        <v>2274994362.9952269</v>
      </c>
      <c r="N81" s="48" t="s">
        <v>450</v>
      </c>
      <c r="O81" s="49" t="s">
        <v>450</v>
      </c>
      <c r="P81" s="49" t="s">
        <v>450</v>
      </c>
      <c r="Q81" s="49" t="s">
        <v>450</v>
      </c>
      <c r="R81" s="49" t="s">
        <v>450</v>
      </c>
      <c r="S81" s="49" t="s">
        <v>450</v>
      </c>
      <c r="T81" s="49" t="s">
        <v>450</v>
      </c>
      <c r="U81" s="49" t="s">
        <v>450</v>
      </c>
      <c r="V81" s="49" t="s">
        <v>450</v>
      </c>
      <c r="W81" s="50" t="s">
        <v>450</v>
      </c>
      <c r="X81" s="44" t="str">
        <f t="shared" si="4"/>
        <v/>
      </c>
    </row>
    <row r="82" spans="1:24" ht="20.100000000000001" customHeight="1" x14ac:dyDescent="0.25">
      <c r="A82" s="36" t="s">
        <v>165</v>
      </c>
      <c r="B82" s="11" t="s">
        <v>240</v>
      </c>
      <c r="C82" s="20">
        <v>698518518.51851845</v>
      </c>
      <c r="D82" s="21">
        <v>758518518.51851845</v>
      </c>
      <c r="E82" s="21">
        <v>825925925.92592585</v>
      </c>
      <c r="F82" s="21">
        <v>771278111.11111093</v>
      </c>
      <c r="G82" s="21">
        <v>771015888.88888896</v>
      </c>
      <c r="H82" s="21">
        <v>778648666.66666663</v>
      </c>
      <c r="I82" s="21">
        <v>799882148.14814806</v>
      </c>
      <c r="J82" s="21">
        <v>842571333.33333325</v>
      </c>
      <c r="K82" s="21">
        <v>911803777.77777767</v>
      </c>
      <c r="L82" s="22">
        <v>978148148.14814806</v>
      </c>
      <c r="M82" s="23">
        <f t="shared" si="3"/>
        <v>813631103.70370352</v>
      </c>
      <c r="N82" s="48" t="s">
        <v>450</v>
      </c>
      <c r="O82" s="49" t="s">
        <v>450</v>
      </c>
      <c r="P82" s="49" t="s">
        <v>450</v>
      </c>
      <c r="Q82" s="49" t="s">
        <v>450</v>
      </c>
      <c r="R82" s="49" t="s">
        <v>450</v>
      </c>
      <c r="S82" s="49" t="s">
        <v>450</v>
      </c>
      <c r="T82" s="49" t="s">
        <v>450</v>
      </c>
      <c r="U82" s="49" t="s">
        <v>450</v>
      </c>
      <c r="V82" s="49" t="s">
        <v>450</v>
      </c>
      <c r="W82" s="50" t="s">
        <v>450</v>
      </c>
      <c r="X82" s="44" t="str">
        <f t="shared" si="4"/>
        <v/>
      </c>
    </row>
    <row r="83" spans="1:24" ht="20.100000000000001" customHeight="1" x14ac:dyDescent="0.25">
      <c r="A83" s="36" t="s">
        <v>82</v>
      </c>
      <c r="B83" s="11" t="s">
        <v>239</v>
      </c>
      <c r="C83" s="20">
        <v>30231249362.205692</v>
      </c>
      <c r="D83" s="21">
        <v>34113107084.943638</v>
      </c>
      <c r="E83" s="21">
        <v>39136436553.26799</v>
      </c>
      <c r="F83" s="21">
        <v>37733609938.892502</v>
      </c>
      <c r="G83" s="21">
        <v>41338008617.111862</v>
      </c>
      <c r="H83" s="21">
        <v>47654783850.638756</v>
      </c>
      <c r="I83" s="21">
        <v>50388460920.182037</v>
      </c>
      <c r="J83" s="21">
        <v>53851143340.800705</v>
      </c>
      <c r="K83" s="21">
        <v>58722323918.160423</v>
      </c>
      <c r="L83" s="22">
        <v>63794348774.625084</v>
      </c>
      <c r="M83" s="23">
        <f t="shared" si="3"/>
        <v>45696347236.08287</v>
      </c>
      <c r="N83" s="48" t="s">
        <v>450</v>
      </c>
      <c r="O83" s="49" t="s">
        <v>450</v>
      </c>
      <c r="P83" s="49">
        <v>6700000</v>
      </c>
      <c r="Q83" s="49" t="s">
        <v>450</v>
      </c>
      <c r="R83" s="49" t="s">
        <v>450</v>
      </c>
      <c r="S83" s="49" t="s">
        <v>450</v>
      </c>
      <c r="T83" s="49" t="s">
        <v>450</v>
      </c>
      <c r="U83" s="49" t="s">
        <v>450</v>
      </c>
      <c r="V83" s="49" t="s">
        <v>450</v>
      </c>
      <c r="W83" s="50" t="s">
        <v>450</v>
      </c>
      <c r="X83" s="44">
        <f t="shared" si="4"/>
        <v>6700000</v>
      </c>
    </row>
    <row r="84" spans="1:24" ht="20.100000000000001" customHeight="1" x14ac:dyDescent="0.25">
      <c r="A84" s="36" t="s">
        <v>214</v>
      </c>
      <c r="B84" s="11" t="s">
        <v>46</v>
      </c>
      <c r="C84" s="20">
        <v>2931625104.5010924</v>
      </c>
      <c r="D84" s="21">
        <v>4134173275.1243997</v>
      </c>
      <c r="E84" s="21">
        <v>4515824647.4393873</v>
      </c>
      <c r="F84" s="21">
        <v>4609923756.1848545</v>
      </c>
      <c r="G84" s="21">
        <v>4735956493.0647907</v>
      </c>
      <c r="H84" s="21">
        <v>5067360009.3919649</v>
      </c>
      <c r="I84" s="21">
        <v>5667229758.9878025</v>
      </c>
      <c r="J84" s="21">
        <v>6231725484.5594339</v>
      </c>
      <c r="K84" s="21">
        <v>6624068015.5003929</v>
      </c>
      <c r="L84" s="22">
        <v>6699203543.2904739</v>
      </c>
      <c r="M84" s="23">
        <f t="shared" si="3"/>
        <v>5121709008.8044596</v>
      </c>
      <c r="N84" s="48" t="s">
        <v>450</v>
      </c>
      <c r="O84" s="49" t="s">
        <v>450</v>
      </c>
      <c r="P84" s="49" t="s">
        <v>450</v>
      </c>
      <c r="Q84" s="49" t="s">
        <v>450</v>
      </c>
      <c r="R84" s="49" t="s">
        <v>450</v>
      </c>
      <c r="S84" s="49" t="s">
        <v>450</v>
      </c>
      <c r="T84" s="49" t="s">
        <v>450</v>
      </c>
      <c r="U84" s="49" t="s">
        <v>450</v>
      </c>
      <c r="V84" s="49" t="s">
        <v>450</v>
      </c>
      <c r="W84" s="50" t="s">
        <v>450</v>
      </c>
      <c r="X84" s="44" t="str">
        <f t="shared" si="4"/>
        <v/>
      </c>
    </row>
    <row r="85" spans="1:24" ht="20.100000000000001" customHeight="1" x14ac:dyDescent="0.25">
      <c r="A85" s="36" t="s">
        <v>75</v>
      </c>
      <c r="B85" s="11" t="s">
        <v>69</v>
      </c>
      <c r="C85" s="20">
        <v>591829897.54924548</v>
      </c>
      <c r="D85" s="21">
        <v>695606313.87466419</v>
      </c>
      <c r="E85" s="21">
        <v>864107768.26658654</v>
      </c>
      <c r="F85" s="21">
        <v>825796952.68291736</v>
      </c>
      <c r="G85" s="21">
        <v>847491366.89087367</v>
      </c>
      <c r="H85" s="21">
        <v>1105497903.7984176</v>
      </c>
      <c r="I85" s="21">
        <v>995582730.59075606</v>
      </c>
      <c r="J85" s="21">
        <v>1026663832.8880252</v>
      </c>
      <c r="K85" s="21">
        <v>1109009637.6525793</v>
      </c>
      <c r="L85" s="22">
        <v>1056851007.5670027</v>
      </c>
      <c r="M85" s="23">
        <f t="shared" si="3"/>
        <v>911843741.17610705</v>
      </c>
      <c r="N85" s="48" t="s">
        <v>450</v>
      </c>
      <c r="O85" s="49" t="s">
        <v>450</v>
      </c>
      <c r="P85" s="49" t="s">
        <v>450</v>
      </c>
      <c r="Q85" s="49" t="s">
        <v>450</v>
      </c>
      <c r="R85" s="49" t="s">
        <v>450</v>
      </c>
      <c r="S85" s="49" t="s">
        <v>450</v>
      </c>
      <c r="T85" s="49" t="s">
        <v>450</v>
      </c>
      <c r="U85" s="49" t="s">
        <v>450</v>
      </c>
      <c r="V85" s="49" t="s">
        <v>450</v>
      </c>
      <c r="W85" s="50" t="s">
        <v>450</v>
      </c>
      <c r="X85" s="44" t="str">
        <f t="shared" si="4"/>
        <v/>
      </c>
    </row>
    <row r="86" spans="1:24" ht="20.100000000000001" customHeight="1" x14ac:dyDescent="0.25">
      <c r="A86" s="36" t="s">
        <v>133</v>
      </c>
      <c r="B86" s="11" t="s">
        <v>272</v>
      </c>
      <c r="C86" s="20">
        <v>1458446872.269758</v>
      </c>
      <c r="D86" s="21">
        <v>1740334781.837312</v>
      </c>
      <c r="E86" s="21">
        <v>1922598121.2306628</v>
      </c>
      <c r="F86" s="21">
        <v>2025565089.4827168</v>
      </c>
      <c r="G86" s="21">
        <v>2259288396.2446685</v>
      </c>
      <c r="H86" s="21">
        <v>2576602497.3347874</v>
      </c>
      <c r="I86" s="21">
        <v>2851154075.9538512</v>
      </c>
      <c r="J86" s="21">
        <v>2990006533.7774873</v>
      </c>
      <c r="K86" s="21">
        <v>3077086275.9458504</v>
      </c>
      <c r="L86" s="22">
        <v>3166029055.6900725</v>
      </c>
      <c r="M86" s="23">
        <f t="shared" si="3"/>
        <v>2406711169.9767165</v>
      </c>
      <c r="N86" s="48" t="s">
        <v>450</v>
      </c>
      <c r="O86" s="49" t="s">
        <v>450</v>
      </c>
      <c r="P86" s="49" t="s">
        <v>450</v>
      </c>
      <c r="Q86" s="49" t="s">
        <v>450</v>
      </c>
      <c r="R86" s="49" t="s">
        <v>450</v>
      </c>
      <c r="S86" s="49" t="s">
        <v>450</v>
      </c>
      <c r="T86" s="49" t="s">
        <v>450</v>
      </c>
      <c r="U86" s="49" t="s">
        <v>450</v>
      </c>
      <c r="V86" s="49" t="s">
        <v>450</v>
      </c>
      <c r="W86" s="50" t="s">
        <v>450</v>
      </c>
      <c r="X86" s="44" t="str">
        <f t="shared" si="4"/>
        <v/>
      </c>
    </row>
    <row r="87" spans="1:24" ht="20.100000000000001" customHeight="1" x14ac:dyDescent="0.25">
      <c r="A87" s="36" t="s">
        <v>198</v>
      </c>
      <c r="B87" s="11" t="s">
        <v>20</v>
      </c>
      <c r="C87" s="20">
        <v>4757289751.6442051</v>
      </c>
      <c r="D87" s="21">
        <v>5885325589.9764175</v>
      </c>
      <c r="E87" s="21">
        <v>6548530572.3529139</v>
      </c>
      <c r="F87" s="21">
        <v>6584649419.2834768</v>
      </c>
      <c r="G87" s="21">
        <v>6622541528.5688763</v>
      </c>
      <c r="H87" s="21">
        <v>7516834160.2527666</v>
      </c>
      <c r="I87" s="21">
        <v>7890216507.689127</v>
      </c>
      <c r="J87" s="21">
        <v>8452718010.077611</v>
      </c>
      <c r="K87" s="21">
        <v>8776370457.0206928</v>
      </c>
      <c r="L87" s="22">
        <v>8877465911.267355</v>
      </c>
      <c r="M87" s="23">
        <f t="shared" si="3"/>
        <v>7191194190.813344</v>
      </c>
      <c r="N87" s="48" t="s">
        <v>450</v>
      </c>
      <c r="O87" s="49" t="s">
        <v>450</v>
      </c>
      <c r="P87" s="49" t="s">
        <v>450</v>
      </c>
      <c r="Q87" s="49">
        <v>1000000</v>
      </c>
      <c r="R87" s="49" t="s">
        <v>450</v>
      </c>
      <c r="S87" s="49" t="s">
        <v>450</v>
      </c>
      <c r="T87" s="49" t="s">
        <v>450</v>
      </c>
      <c r="U87" s="49" t="s">
        <v>450</v>
      </c>
      <c r="V87" s="49" t="s">
        <v>450</v>
      </c>
      <c r="W87" s="50" t="s">
        <v>450</v>
      </c>
      <c r="X87" s="44">
        <f t="shared" si="4"/>
        <v>1000000</v>
      </c>
    </row>
    <row r="88" spans="1:24" ht="20.100000000000001" customHeight="1" x14ac:dyDescent="0.25">
      <c r="A88" s="36" t="s">
        <v>262</v>
      </c>
      <c r="B88" s="11" t="s">
        <v>3</v>
      </c>
      <c r="C88" s="20">
        <v>10841742347.796839</v>
      </c>
      <c r="D88" s="21">
        <v>12275501784.297134</v>
      </c>
      <c r="E88" s="21">
        <v>13789715132.50201</v>
      </c>
      <c r="F88" s="21">
        <v>14587496229.18111</v>
      </c>
      <c r="G88" s="21">
        <v>15839344591.984165</v>
      </c>
      <c r="H88" s="21">
        <v>17710315005.999863</v>
      </c>
      <c r="I88" s="21">
        <v>18528601901.323956</v>
      </c>
      <c r="J88" s="21">
        <v>18496438641.476814</v>
      </c>
      <c r="K88" s="21">
        <v>19380958759.049671</v>
      </c>
      <c r="L88" s="22">
        <v>20152043003.442547</v>
      </c>
      <c r="M88" s="23">
        <f t="shared" si="3"/>
        <v>16160215739.70541</v>
      </c>
      <c r="N88" s="48" t="s">
        <v>450</v>
      </c>
      <c r="O88" s="49" t="s">
        <v>450</v>
      </c>
      <c r="P88" s="49" t="s">
        <v>450</v>
      </c>
      <c r="Q88" s="49" t="s">
        <v>450</v>
      </c>
      <c r="R88" s="49" t="s">
        <v>450</v>
      </c>
      <c r="S88" s="49" t="s">
        <v>450</v>
      </c>
      <c r="T88" s="49" t="s">
        <v>450</v>
      </c>
      <c r="U88" s="49" t="s">
        <v>450</v>
      </c>
      <c r="V88" s="49" t="s">
        <v>450</v>
      </c>
      <c r="W88" s="50" t="s">
        <v>450</v>
      </c>
      <c r="X88" s="44" t="str">
        <f t="shared" si="4"/>
        <v/>
      </c>
    </row>
    <row r="89" spans="1:24" ht="20.100000000000001" customHeight="1" x14ac:dyDescent="0.25">
      <c r="A89" s="36" t="s">
        <v>305</v>
      </c>
      <c r="B89" s="11" t="s">
        <v>192</v>
      </c>
      <c r="C89" s="20">
        <v>193536265094.36389</v>
      </c>
      <c r="D89" s="21">
        <v>211597405593.86777</v>
      </c>
      <c r="E89" s="21">
        <v>219279678430.16385</v>
      </c>
      <c r="F89" s="21">
        <v>214046415026.18747</v>
      </c>
      <c r="G89" s="21">
        <v>228637697575.03992</v>
      </c>
      <c r="H89" s="21">
        <v>248513617677.28674</v>
      </c>
      <c r="I89" s="21">
        <v>262629441493.47635</v>
      </c>
      <c r="J89" s="21">
        <v>275742650850.9541</v>
      </c>
      <c r="K89" s="21">
        <v>291229801008.49872</v>
      </c>
      <c r="L89" s="22">
        <v>309928790732.47504</v>
      </c>
      <c r="M89" s="23">
        <f t="shared" si="3"/>
        <v>245514176348.23138</v>
      </c>
      <c r="N89" s="48" t="s">
        <v>450</v>
      </c>
      <c r="O89" s="49" t="s">
        <v>450</v>
      </c>
      <c r="P89" s="49" t="s">
        <v>450</v>
      </c>
      <c r="Q89" s="49" t="s">
        <v>450</v>
      </c>
      <c r="R89" s="49" t="s">
        <v>450</v>
      </c>
      <c r="S89" s="49" t="s">
        <v>450</v>
      </c>
      <c r="T89" s="49" t="s">
        <v>450</v>
      </c>
      <c r="U89" s="49" t="s">
        <v>450</v>
      </c>
      <c r="V89" s="49" t="s">
        <v>450</v>
      </c>
      <c r="W89" s="50" t="s">
        <v>450</v>
      </c>
      <c r="X89" s="44" t="str">
        <f t="shared" si="4"/>
        <v/>
      </c>
    </row>
    <row r="90" spans="1:24" ht="20.100000000000001" customHeight="1" x14ac:dyDescent="0.25">
      <c r="A90" s="36" t="s">
        <v>399</v>
      </c>
      <c r="B90" s="11" t="s">
        <v>200</v>
      </c>
      <c r="C90" s="20">
        <v>114733732591.85321</v>
      </c>
      <c r="D90" s="21">
        <v>139079807957.26959</v>
      </c>
      <c r="E90" s="21">
        <v>157094861350.05255</v>
      </c>
      <c r="F90" s="21">
        <v>129774040645.10677</v>
      </c>
      <c r="G90" s="21">
        <v>130093753005.67471</v>
      </c>
      <c r="H90" s="21">
        <v>139930994006.61511</v>
      </c>
      <c r="I90" s="21">
        <v>127176184359.09282</v>
      </c>
      <c r="J90" s="21">
        <v>134401774737.92441</v>
      </c>
      <c r="K90" s="21">
        <v>138346650088.97186</v>
      </c>
      <c r="L90" s="22">
        <v>120687138088.12079</v>
      </c>
      <c r="M90" s="23">
        <f t="shared" si="3"/>
        <v>133131893683.06819</v>
      </c>
      <c r="N90" s="48" t="s">
        <v>450</v>
      </c>
      <c r="O90" s="49" t="s">
        <v>450</v>
      </c>
      <c r="P90" s="49" t="s">
        <v>450</v>
      </c>
      <c r="Q90" s="49" t="s">
        <v>450</v>
      </c>
      <c r="R90" s="49" t="s">
        <v>450</v>
      </c>
      <c r="S90" s="49" t="s">
        <v>450</v>
      </c>
      <c r="T90" s="49" t="s">
        <v>450</v>
      </c>
      <c r="U90" s="49" t="s">
        <v>450</v>
      </c>
      <c r="V90" s="49" t="s">
        <v>450</v>
      </c>
      <c r="W90" s="50" t="s">
        <v>450</v>
      </c>
      <c r="X90" s="44" t="str">
        <f t="shared" si="4"/>
        <v/>
      </c>
    </row>
    <row r="91" spans="1:24" ht="20.100000000000001" customHeight="1" x14ac:dyDescent="0.25">
      <c r="A91" s="36" t="s">
        <v>55</v>
      </c>
      <c r="B91" s="11" t="s">
        <v>373</v>
      </c>
      <c r="C91" s="20">
        <v>17041293815.901964</v>
      </c>
      <c r="D91" s="21">
        <v>21293841230.192802</v>
      </c>
      <c r="E91" s="21">
        <v>17530651669.909115</v>
      </c>
      <c r="F91" s="21">
        <v>12855269883.79015</v>
      </c>
      <c r="G91" s="21">
        <v>13236887873.051607</v>
      </c>
      <c r="H91" s="21">
        <v>14665358676.716629</v>
      </c>
      <c r="I91" s="21">
        <v>14194519025.264088</v>
      </c>
      <c r="J91" s="21">
        <v>15376604281.450382</v>
      </c>
      <c r="K91" s="21">
        <v>17036097481.806551</v>
      </c>
      <c r="L91" s="22">
        <v>16598494830.914186</v>
      </c>
      <c r="M91" s="23">
        <f t="shared" si="3"/>
        <v>15982901876.899746</v>
      </c>
      <c r="N91" s="48" t="s">
        <v>450</v>
      </c>
      <c r="O91" s="49" t="s">
        <v>450</v>
      </c>
      <c r="P91" s="49" t="s">
        <v>450</v>
      </c>
      <c r="Q91" s="49" t="s">
        <v>450</v>
      </c>
      <c r="R91" s="49" t="s">
        <v>450</v>
      </c>
      <c r="S91" s="49" t="s">
        <v>450</v>
      </c>
      <c r="T91" s="49" t="s">
        <v>450</v>
      </c>
      <c r="U91" s="49" t="s">
        <v>450</v>
      </c>
      <c r="V91" s="49" t="s">
        <v>450</v>
      </c>
      <c r="W91" s="50" t="s">
        <v>450</v>
      </c>
      <c r="X91" s="44" t="str">
        <f t="shared" si="4"/>
        <v/>
      </c>
    </row>
    <row r="92" spans="1:24" ht="20.100000000000001" customHeight="1" x14ac:dyDescent="0.25">
      <c r="A92" s="36" t="s">
        <v>409</v>
      </c>
      <c r="B92" s="11" t="s">
        <v>155</v>
      </c>
      <c r="C92" s="20">
        <v>949116769619.21582</v>
      </c>
      <c r="D92" s="21">
        <v>1238699170079.01</v>
      </c>
      <c r="E92" s="21">
        <v>1224097069459.6638</v>
      </c>
      <c r="F92" s="21">
        <v>1365371474048.1877</v>
      </c>
      <c r="G92" s="21">
        <v>1708458876829.916</v>
      </c>
      <c r="H92" s="21">
        <v>1815865716201.582</v>
      </c>
      <c r="I92" s="21">
        <v>1824960308640.7075</v>
      </c>
      <c r="J92" s="21">
        <v>1863208343557.8057</v>
      </c>
      <c r="K92" s="21">
        <v>2042438591343.9836</v>
      </c>
      <c r="L92" s="22">
        <v>2073542978208.7725</v>
      </c>
      <c r="M92" s="23">
        <f t="shared" si="3"/>
        <v>1610575929798.8848</v>
      </c>
      <c r="N92" s="48" t="s">
        <v>450</v>
      </c>
      <c r="O92" s="49">
        <v>142000000</v>
      </c>
      <c r="P92" s="49">
        <v>75900000</v>
      </c>
      <c r="Q92" s="49">
        <v>23530000</v>
      </c>
      <c r="R92" s="49" t="s">
        <v>450</v>
      </c>
      <c r="S92" s="49" t="s">
        <v>450</v>
      </c>
      <c r="T92" s="49">
        <v>116000000</v>
      </c>
      <c r="U92" s="49">
        <v>135000000</v>
      </c>
      <c r="V92" s="49" t="s">
        <v>450</v>
      </c>
      <c r="W92" s="50" t="s">
        <v>450</v>
      </c>
      <c r="X92" s="44">
        <f t="shared" si="4"/>
        <v>98486000</v>
      </c>
    </row>
    <row r="93" spans="1:24" ht="20.100000000000001" customHeight="1" x14ac:dyDescent="0.25">
      <c r="A93" s="36" t="s">
        <v>231</v>
      </c>
      <c r="B93" s="11" t="s">
        <v>337</v>
      </c>
      <c r="C93" s="20">
        <v>364570515631.49194</v>
      </c>
      <c r="D93" s="21">
        <v>432216737774.8606</v>
      </c>
      <c r="E93" s="21">
        <v>510228634992.25824</v>
      </c>
      <c r="F93" s="21">
        <v>539580085612.40143</v>
      </c>
      <c r="G93" s="21">
        <v>755094157594.52661</v>
      </c>
      <c r="H93" s="21">
        <v>892969104529.57434</v>
      </c>
      <c r="I93" s="21">
        <v>917869913364.91638</v>
      </c>
      <c r="J93" s="21">
        <v>912524136718.01917</v>
      </c>
      <c r="K93" s="21">
        <v>890487074595.96619</v>
      </c>
      <c r="L93" s="22">
        <v>861933968740.33203</v>
      </c>
      <c r="M93" s="23">
        <f t="shared" si="3"/>
        <v>707747432955.43469</v>
      </c>
      <c r="N93" s="48">
        <v>20200000</v>
      </c>
      <c r="O93" s="49">
        <v>0</v>
      </c>
      <c r="P93" s="49">
        <v>0</v>
      </c>
      <c r="Q93" s="49" t="s">
        <v>450</v>
      </c>
      <c r="R93" s="49" t="s">
        <v>450</v>
      </c>
      <c r="S93" s="49" t="s">
        <v>450</v>
      </c>
      <c r="T93" s="49">
        <v>15000000</v>
      </c>
      <c r="U93" s="49">
        <v>140000000</v>
      </c>
      <c r="V93" s="49" t="s">
        <v>450</v>
      </c>
      <c r="W93" s="50" t="s">
        <v>450</v>
      </c>
      <c r="X93" s="44">
        <f t="shared" si="4"/>
        <v>35040000</v>
      </c>
    </row>
    <row r="94" spans="1:24" ht="20.100000000000001" customHeight="1" x14ac:dyDescent="0.25">
      <c r="A94" s="36" t="s">
        <v>209</v>
      </c>
      <c r="B94" s="11" t="s">
        <v>59</v>
      </c>
      <c r="C94" s="20">
        <v>258645743978.38635</v>
      </c>
      <c r="D94" s="21">
        <v>337474485087.27112</v>
      </c>
      <c r="E94" s="21">
        <v>397189565318.89502</v>
      </c>
      <c r="F94" s="21">
        <v>398978104575.33112</v>
      </c>
      <c r="G94" s="21">
        <v>467790215915.47601</v>
      </c>
      <c r="H94" s="21">
        <v>592037800186.86536</v>
      </c>
      <c r="I94" s="21">
        <v>587209369682.67017</v>
      </c>
      <c r="J94" s="21">
        <v>511620875086.77966</v>
      </c>
      <c r="K94" s="21">
        <v>425326068422.88123</v>
      </c>
      <c r="L94" s="22" t="s">
        <v>450</v>
      </c>
      <c r="M94" s="23">
        <f t="shared" si="3"/>
        <v>441808025361.61743</v>
      </c>
      <c r="N94" s="48" t="s">
        <v>450</v>
      </c>
      <c r="O94" s="49" t="s">
        <v>450</v>
      </c>
      <c r="P94" s="49" t="s">
        <v>450</v>
      </c>
      <c r="Q94" s="49" t="s">
        <v>450</v>
      </c>
      <c r="R94" s="49" t="s">
        <v>450</v>
      </c>
      <c r="S94" s="49" t="s">
        <v>450</v>
      </c>
      <c r="T94" s="49" t="s">
        <v>450</v>
      </c>
      <c r="U94" s="49" t="s">
        <v>450</v>
      </c>
      <c r="V94" s="49" t="s">
        <v>450</v>
      </c>
      <c r="W94" s="50" t="s">
        <v>450</v>
      </c>
      <c r="X94" s="44" t="str">
        <f t="shared" si="4"/>
        <v/>
      </c>
    </row>
    <row r="95" spans="1:24" ht="20.100000000000001" customHeight="1" x14ac:dyDescent="0.25">
      <c r="A95" s="36" t="s">
        <v>129</v>
      </c>
      <c r="B95" s="11" t="s">
        <v>359</v>
      </c>
      <c r="C95" s="20">
        <v>65140293687.539459</v>
      </c>
      <c r="D95" s="21">
        <v>88840050497.095734</v>
      </c>
      <c r="E95" s="21">
        <v>131613661510.47458</v>
      </c>
      <c r="F95" s="21">
        <v>111660855042.73506</v>
      </c>
      <c r="G95" s="21">
        <v>138516722649.57266</v>
      </c>
      <c r="H95" s="21">
        <v>185749664444.44446</v>
      </c>
      <c r="I95" s="21">
        <v>218000986222.63867</v>
      </c>
      <c r="J95" s="21">
        <v>232497236277.87308</v>
      </c>
      <c r="K95" s="21">
        <v>223508094682.67581</v>
      </c>
      <c r="L95" s="22">
        <v>168606686710.64212</v>
      </c>
      <c r="M95" s="23">
        <f t="shared" si="3"/>
        <v>156413425172.56915</v>
      </c>
      <c r="N95" s="48" t="s">
        <v>450</v>
      </c>
      <c r="O95" s="49" t="s">
        <v>450</v>
      </c>
      <c r="P95" s="49" t="s">
        <v>450</v>
      </c>
      <c r="Q95" s="49" t="s">
        <v>450</v>
      </c>
      <c r="R95" s="49" t="s">
        <v>450</v>
      </c>
      <c r="S95" s="49" t="s">
        <v>450</v>
      </c>
      <c r="T95" s="49" t="s">
        <v>450</v>
      </c>
      <c r="U95" s="49" t="s">
        <v>450</v>
      </c>
      <c r="V95" s="49" t="s">
        <v>450</v>
      </c>
      <c r="W95" s="50" t="s">
        <v>450</v>
      </c>
      <c r="X95" s="44" t="str">
        <f t="shared" si="4"/>
        <v/>
      </c>
    </row>
    <row r="96" spans="1:24" ht="20.100000000000001" customHeight="1" x14ac:dyDescent="0.25">
      <c r="A96" s="36" t="s">
        <v>143</v>
      </c>
      <c r="B96" s="11" t="s">
        <v>295</v>
      </c>
      <c r="C96" s="20">
        <v>231995095847.44699</v>
      </c>
      <c r="D96" s="21">
        <v>269714892827.81274</v>
      </c>
      <c r="E96" s="21">
        <v>274713996338.06943</v>
      </c>
      <c r="F96" s="21">
        <v>235387174076.13226</v>
      </c>
      <c r="G96" s="21">
        <v>220076114437.08609</v>
      </c>
      <c r="H96" s="21">
        <v>241784795802.05725</v>
      </c>
      <c r="I96" s="21">
        <v>224652132155.01166</v>
      </c>
      <c r="J96" s="21">
        <v>238259956626.79105</v>
      </c>
      <c r="K96" s="21">
        <v>250813607686.10849</v>
      </c>
      <c r="L96" s="22">
        <v>238020405899.96674</v>
      </c>
      <c r="M96" s="23">
        <f t="shared" si="3"/>
        <v>242541817169.64828</v>
      </c>
      <c r="N96" s="48" t="s">
        <v>450</v>
      </c>
      <c r="O96" s="49" t="s">
        <v>450</v>
      </c>
      <c r="P96" s="49" t="s">
        <v>450</v>
      </c>
      <c r="Q96" s="49" t="s">
        <v>450</v>
      </c>
      <c r="R96" s="49" t="s">
        <v>450</v>
      </c>
      <c r="S96" s="49" t="s">
        <v>450</v>
      </c>
      <c r="T96" s="49" t="s">
        <v>450</v>
      </c>
      <c r="U96" s="49" t="s">
        <v>450</v>
      </c>
      <c r="V96" s="49" t="s">
        <v>450</v>
      </c>
      <c r="W96" s="50" t="s">
        <v>450</v>
      </c>
      <c r="X96" s="44" t="str">
        <f t="shared" si="4"/>
        <v/>
      </c>
    </row>
    <row r="97" spans="1:24" ht="20.100000000000001" customHeight="1" x14ac:dyDescent="0.25">
      <c r="A97" s="36" t="s">
        <v>276</v>
      </c>
      <c r="B97" s="11" t="s">
        <v>419</v>
      </c>
      <c r="C97" s="20">
        <v>3344402193.2460756</v>
      </c>
      <c r="D97" s="21">
        <v>5686310748.5751791</v>
      </c>
      <c r="E97" s="21">
        <v>5827830311.1636066</v>
      </c>
      <c r="F97" s="21">
        <v>5047757847.8531065</v>
      </c>
      <c r="G97" s="21">
        <v>5420291954.7188911</v>
      </c>
      <c r="H97" s="21">
        <v>6066057183.2447329</v>
      </c>
      <c r="I97" s="21">
        <v>6432879504.4909353</v>
      </c>
      <c r="J97" s="21">
        <v>6754330154.7600431</v>
      </c>
      <c r="K97" s="21" t="s">
        <v>450</v>
      </c>
      <c r="L97" s="22" t="s">
        <v>450</v>
      </c>
      <c r="M97" s="23">
        <f t="shared" si="3"/>
        <v>5572482487.2565708</v>
      </c>
      <c r="N97" s="48" t="s">
        <v>450</v>
      </c>
      <c r="O97" s="49" t="s">
        <v>450</v>
      </c>
      <c r="P97" s="49" t="s">
        <v>450</v>
      </c>
      <c r="Q97" s="49" t="s">
        <v>450</v>
      </c>
      <c r="R97" s="49" t="s">
        <v>450</v>
      </c>
      <c r="S97" s="49" t="s">
        <v>450</v>
      </c>
      <c r="T97" s="49" t="s">
        <v>450</v>
      </c>
      <c r="U97" s="49" t="s">
        <v>450</v>
      </c>
      <c r="V97" s="49" t="s">
        <v>450</v>
      </c>
      <c r="W97" s="50" t="s">
        <v>450</v>
      </c>
      <c r="X97" s="44" t="str">
        <f t="shared" si="4"/>
        <v/>
      </c>
    </row>
    <row r="98" spans="1:24" ht="20.100000000000001" customHeight="1" x14ac:dyDescent="0.25">
      <c r="A98" s="36" t="s">
        <v>153</v>
      </c>
      <c r="B98" s="11" t="s">
        <v>350</v>
      </c>
      <c r="C98" s="20">
        <v>154511423313.43417</v>
      </c>
      <c r="D98" s="21">
        <v>179564275455.80679</v>
      </c>
      <c r="E98" s="21">
        <v>216760312151.61649</v>
      </c>
      <c r="F98" s="21">
        <v>208068814688.60461</v>
      </c>
      <c r="G98" s="21">
        <v>234321743781.75983</v>
      </c>
      <c r="H98" s="21">
        <v>261764344205.02499</v>
      </c>
      <c r="I98" s="21">
        <v>259613579190.3317</v>
      </c>
      <c r="J98" s="21">
        <v>292408330563.86395</v>
      </c>
      <c r="K98" s="21">
        <v>305674837195.00262</v>
      </c>
      <c r="L98" s="22">
        <v>296075434804.98096</v>
      </c>
      <c r="M98" s="23">
        <f t="shared" si="3"/>
        <v>240876309535.04263</v>
      </c>
      <c r="N98" s="48" t="s">
        <v>450</v>
      </c>
      <c r="O98" s="49" t="s">
        <v>450</v>
      </c>
      <c r="P98" s="49" t="s">
        <v>450</v>
      </c>
      <c r="Q98" s="49" t="s">
        <v>450</v>
      </c>
      <c r="R98" s="49" t="s">
        <v>450</v>
      </c>
      <c r="S98" s="49" t="s">
        <v>450</v>
      </c>
      <c r="T98" s="49" t="s">
        <v>450</v>
      </c>
      <c r="U98" s="49" t="s">
        <v>450</v>
      </c>
      <c r="V98" s="49" t="s">
        <v>450</v>
      </c>
      <c r="W98" s="50" t="s">
        <v>450</v>
      </c>
      <c r="X98" s="44" t="str">
        <f t="shared" si="4"/>
        <v/>
      </c>
    </row>
    <row r="99" spans="1:24" ht="20.100000000000001" customHeight="1" x14ac:dyDescent="0.25">
      <c r="A99" s="36" t="s">
        <v>364</v>
      </c>
      <c r="B99" s="11" t="s">
        <v>264</v>
      </c>
      <c r="C99" s="20">
        <v>1942633841801.5305</v>
      </c>
      <c r="D99" s="21">
        <v>2203053327128.3877</v>
      </c>
      <c r="E99" s="21">
        <v>2390729210487.769</v>
      </c>
      <c r="F99" s="21">
        <v>2185160158794.1094</v>
      </c>
      <c r="G99" s="21">
        <v>2125184794172.1853</v>
      </c>
      <c r="H99" s="21">
        <v>2276150874756.7417</v>
      </c>
      <c r="I99" s="21">
        <v>2072823111961.1003</v>
      </c>
      <c r="J99" s="21">
        <v>2130330362918.3735</v>
      </c>
      <c r="K99" s="21">
        <v>2138540909211.1199</v>
      </c>
      <c r="L99" s="22">
        <v>1814762858045.9133</v>
      </c>
      <c r="M99" s="23">
        <f t="shared" si="3"/>
        <v>2127936944927.7231</v>
      </c>
      <c r="N99" s="48" t="s">
        <v>450</v>
      </c>
      <c r="O99" s="49" t="s">
        <v>450</v>
      </c>
      <c r="P99" s="49" t="s">
        <v>450</v>
      </c>
      <c r="Q99" s="49" t="s">
        <v>450</v>
      </c>
      <c r="R99" s="49" t="s">
        <v>450</v>
      </c>
      <c r="S99" s="49" t="s">
        <v>450</v>
      </c>
      <c r="T99" s="49" t="s">
        <v>450</v>
      </c>
      <c r="U99" s="49" t="s">
        <v>450</v>
      </c>
      <c r="V99" s="49" t="s">
        <v>450</v>
      </c>
      <c r="W99" s="50" t="s">
        <v>450</v>
      </c>
      <c r="X99" s="44" t="str">
        <f t="shared" si="4"/>
        <v/>
      </c>
    </row>
    <row r="100" spans="1:24" ht="20.100000000000001" customHeight="1" x14ac:dyDescent="0.25">
      <c r="A100" s="36" t="s">
        <v>294</v>
      </c>
      <c r="B100" s="11" t="s">
        <v>315</v>
      </c>
      <c r="C100" s="20">
        <v>11905525197.328476</v>
      </c>
      <c r="D100" s="21">
        <v>12824094989.863884</v>
      </c>
      <c r="E100" s="21">
        <v>13678551837.63028</v>
      </c>
      <c r="F100" s="21">
        <v>12037473160.809132</v>
      </c>
      <c r="G100" s="21">
        <v>13190512703.135729</v>
      </c>
      <c r="H100" s="21">
        <v>14396816914.498142</v>
      </c>
      <c r="I100" s="21">
        <v>14746420946.173731</v>
      </c>
      <c r="J100" s="21">
        <v>14262303586.054024</v>
      </c>
      <c r="K100" s="21">
        <v>13927110141.570028</v>
      </c>
      <c r="L100" s="22">
        <v>14005654598.959759</v>
      </c>
      <c r="M100" s="23">
        <f t="shared" si="3"/>
        <v>13497446407.60232</v>
      </c>
      <c r="N100" s="48" t="s">
        <v>450</v>
      </c>
      <c r="O100" s="49" t="s">
        <v>450</v>
      </c>
      <c r="P100" s="49" t="s">
        <v>450</v>
      </c>
      <c r="Q100" s="49" t="s">
        <v>450</v>
      </c>
      <c r="R100" s="49" t="s">
        <v>450</v>
      </c>
      <c r="S100" s="49" t="s">
        <v>450</v>
      </c>
      <c r="T100" s="49" t="s">
        <v>450</v>
      </c>
      <c r="U100" s="49" t="s">
        <v>450</v>
      </c>
      <c r="V100" s="49" t="s">
        <v>450</v>
      </c>
      <c r="W100" s="50" t="s">
        <v>450</v>
      </c>
      <c r="X100" s="44" t="str">
        <f t="shared" si="4"/>
        <v/>
      </c>
    </row>
    <row r="101" spans="1:24" ht="20.100000000000001" customHeight="1" x14ac:dyDescent="0.25">
      <c r="A101" s="36" t="s">
        <v>170</v>
      </c>
      <c r="B101" s="11" t="s">
        <v>19</v>
      </c>
      <c r="C101" s="20">
        <v>4356750212598.0122</v>
      </c>
      <c r="D101" s="21">
        <v>4356347794333.0771</v>
      </c>
      <c r="E101" s="21">
        <v>4849184641953.5703</v>
      </c>
      <c r="F101" s="21">
        <v>5035141567658.8994</v>
      </c>
      <c r="G101" s="21">
        <v>5498717815809.7695</v>
      </c>
      <c r="H101" s="21">
        <v>5908989186412.2197</v>
      </c>
      <c r="I101" s="21">
        <v>5957250118648.7529</v>
      </c>
      <c r="J101" s="21">
        <v>4908862837290.4727</v>
      </c>
      <c r="K101" s="21">
        <v>4596156556721.9004</v>
      </c>
      <c r="L101" s="22">
        <v>4123257609614.7368</v>
      </c>
      <c r="M101" s="23">
        <f t="shared" si="3"/>
        <v>4959065834104.1396</v>
      </c>
      <c r="N101" s="48" t="s">
        <v>450</v>
      </c>
      <c r="O101" s="49" t="s">
        <v>450</v>
      </c>
      <c r="P101" s="49" t="s">
        <v>450</v>
      </c>
      <c r="Q101" s="49" t="s">
        <v>450</v>
      </c>
      <c r="R101" s="49" t="s">
        <v>450</v>
      </c>
      <c r="S101" s="49" t="s">
        <v>450</v>
      </c>
      <c r="T101" s="49" t="s">
        <v>450</v>
      </c>
      <c r="U101" s="49" t="s">
        <v>450</v>
      </c>
      <c r="V101" s="49" t="s">
        <v>450</v>
      </c>
      <c r="W101" s="50" t="s">
        <v>450</v>
      </c>
      <c r="X101" s="44" t="str">
        <f t="shared" si="4"/>
        <v/>
      </c>
    </row>
    <row r="102" spans="1:24" ht="20.100000000000001" customHeight="1" x14ac:dyDescent="0.25">
      <c r="A102" s="36" t="s">
        <v>389</v>
      </c>
      <c r="B102" s="11" t="s">
        <v>302</v>
      </c>
      <c r="C102" s="20">
        <v>15056936953.455572</v>
      </c>
      <c r="D102" s="21">
        <v>17110609732.016926</v>
      </c>
      <c r="E102" s="21">
        <v>21971835282.513737</v>
      </c>
      <c r="F102" s="21">
        <v>23818322957.746483</v>
      </c>
      <c r="G102" s="21">
        <v>26425379436.61972</v>
      </c>
      <c r="H102" s="21">
        <v>28840263380.281693</v>
      </c>
      <c r="I102" s="21">
        <v>30937277605.633804</v>
      </c>
      <c r="J102" s="21">
        <v>33593843661.971832</v>
      </c>
      <c r="K102" s="21">
        <v>35826925774.647896</v>
      </c>
      <c r="L102" s="22">
        <v>37517410299.273949</v>
      </c>
      <c r="M102" s="23">
        <f t="shared" si="3"/>
        <v>27109880508.416161</v>
      </c>
      <c r="N102" s="48" t="s">
        <v>450</v>
      </c>
      <c r="O102" s="49" t="s">
        <v>450</v>
      </c>
      <c r="P102" s="49" t="s">
        <v>450</v>
      </c>
      <c r="Q102" s="49">
        <v>951000000</v>
      </c>
      <c r="R102" s="49" t="s">
        <v>450</v>
      </c>
      <c r="S102" s="49">
        <v>0</v>
      </c>
      <c r="T102" s="49">
        <v>192000000</v>
      </c>
      <c r="U102" s="49" t="s">
        <v>450</v>
      </c>
      <c r="V102" s="49" t="s">
        <v>450</v>
      </c>
      <c r="W102" s="50" t="s">
        <v>450</v>
      </c>
      <c r="X102" s="44">
        <f t="shared" si="4"/>
        <v>381000000</v>
      </c>
    </row>
    <row r="103" spans="1:24" ht="20.100000000000001" customHeight="1" x14ac:dyDescent="0.25">
      <c r="A103" s="36" t="s">
        <v>401</v>
      </c>
      <c r="B103" s="11" t="s">
        <v>1</v>
      </c>
      <c r="C103" s="20">
        <v>81003884545.409851</v>
      </c>
      <c r="D103" s="21">
        <v>104849886825.58414</v>
      </c>
      <c r="E103" s="21">
        <v>133441612246.79797</v>
      </c>
      <c r="F103" s="21">
        <v>115308661142.92726</v>
      </c>
      <c r="G103" s="21">
        <v>148047348240.64334</v>
      </c>
      <c r="H103" s="21">
        <v>200379345222.50595</v>
      </c>
      <c r="I103" s="21">
        <v>215902443457.12128</v>
      </c>
      <c r="J103" s="21">
        <v>243775211464.99161</v>
      </c>
      <c r="K103" s="21">
        <v>227437054841.26776</v>
      </c>
      <c r="L103" s="22">
        <v>184360630555.50418</v>
      </c>
      <c r="M103" s="23">
        <f t="shared" si="3"/>
        <v>165450607854.27533</v>
      </c>
      <c r="N103" s="48" t="s">
        <v>450</v>
      </c>
      <c r="O103" s="49" t="s">
        <v>450</v>
      </c>
      <c r="P103" s="49" t="s">
        <v>450</v>
      </c>
      <c r="Q103" s="49" t="s">
        <v>450</v>
      </c>
      <c r="R103" s="49" t="s">
        <v>450</v>
      </c>
      <c r="S103" s="49" t="s">
        <v>450</v>
      </c>
      <c r="T103" s="49" t="s">
        <v>450</v>
      </c>
      <c r="U103" s="49" t="s">
        <v>450</v>
      </c>
      <c r="V103" s="49" t="s">
        <v>450</v>
      </c>
      <c r="W103" s="50" t="s">
        <v>450</v>
      </c>
      <c r="X103" s="44" t="str">
        <f t="shared" si="4"/>
        <v/>
      </c>
    </row>
    <row r="104" spans="1:24" ht="20.100000000000001" customHeight="1" x14ac:dyDescent="0.25">
      <c r="A104" s="36" t="s">
        <v>230</v>
      </c>
      <c r="B104" s="11" t="s">
        <v>100</v>
      </c>
      <c r="C104" s="20">
        <v>25825524820.806427</v>
      </c>
      <c r="D104" s="21">
        <v>31958195182.240604</v>
      </c>
      <c r="E104" s="21">
        <v>35895153327.849686</v>
      </c>
      <c r="F104" s="21">
        <v>37021512048.815796</v>
      </c>
      <c r="G104" s="21">
        <v>39999659233.755547</v>
      </c>
      <c r="H104" s="21">
        <v>41953433591.410057</v>
      </c>
      <c r="I104" s="21">
        <v>50410164013.55265</v>
      </c>
      <c r="J104" s="21">
        <v>55100780396.387024</v>
      </c>
      <c r="K104" s="21">
        <v>61395415492.332993</v>
      </c>
      <c r="L104" s="22">
        <v>63398041540.367004</v>
      </c>
      <c r="M104" s="23">
        <f t="shared" si="3"/>
        <v>44295787964.751778</v>
      </c>
      <c r="N104" s="48" t="s">
        <v>450</v>
      </c>
      <c r="O104" s="49" t="s">
        <v>450</v>
      </c>
      <c r="P104" s="49" t="s">
        <v>450</v>
      </c>
      <c r="Q104" s="49" t="s">
        <v>450</v>
      </c>
      <c r="R104" s="49" t="s">
        <v>450</v>
      </c>
      <c r="S104" s="49" t="s">
        <v>450</v>
      </c>
      <c r="T104" s="49" t="s">
        <v>450</v>
      </c>
      <c r="U104" s="49" t="s">
        <v>450</v>
      </c>
      <c r="V104" s="49" t="s">
        <v>450</v>
      </c>
      <c r="W104" s="50" t="s">
        <v>450</v>
      </c>
      <c r="X104" s="44" t="str">
        <f t="shared" si="4"/>
        <v/>
      </c>
    </row>
    <row r="105" spans="1:24" ht="20.100000000000001" customHeight="1" x14ac:dyDescent="0.25">
      <c r="A105" s="36" t="s">
        <v>18</v>
      </c>
      <c r="B105" s="11" t="s">
        <v>41</v>
      </c>
      <c r="C105" s="20">
        <v>104668674.69879517</v>
      </c>
      <c r="D105" s="21">
        <v>123002259.22516944</v>
      </c>
      <c r="E105" s="21">
        <v>135044455.6282503</v>
      </c>
      <c r="F105" s="21">
        <v>127125253.47059742</v>
      </c>
      <c r="G105" s="21">
        <v>150431113.55714548</v>
      </c>
      <c r="H105" s="21">
        <v>172253739.04074261</v>
      </c>
      <c r="I105" s="21">
        <v>174984468.83412716</v>
      </c>
      <c r="J105" s="21">
        <v>168951535.04537556</v>
      </c>
      <c r="K105" s="21">
        <v>166756805.48043987</v>
      </c>
      <c r="L105" s="22">
        <v>145237022.01186988</v>
      </c>
      <c r="M105" s="23">
        <f t="shared" si="3"/>
        <v>146845532.69925129</v>
      </c>
      <c r="N105" s="48" t="s">
        <v>450</v>
      </c>
      <c r="O105" s="49" t="s">
        <v>450</v>
      </c>
      <c r="P105" s="49" t="s">
        <v>450</v>
      </c>
      <c r="Q105" s="49" t="s">
        <v>450</v>
      </c>
      <c r="R105" s="49" t="s">
        <v>450</v>
      </c>
      <c r="S105" s="49" t="s">
        <v>450</v>
      </c>
      <c r="T105" s="49" t="s">
        <v>450</v>
      </c>
      <c r="U105" s="49" t="s">
        <v>450</v>
      </c>
      <c r="V105" s="49" t="s">
        <v>450</v>
      </c>
      <c r="W105" s="50" t="s">
        <v>450</v>
      </c>
      <c r="X105" s="44" t="str">
        <f t="shared" si="4"/>
        <v/>
      </c>
    </row>
    <row r="106" spans="1:24" ht="20.100000000000001" customHeight="1" x14ac:dyDescent="0.25">
      <c r="A106" s="36" t="s">
        <v>124</v>
      </c>
      <c r="B106" s="11" t="s">
        <v>279</v>
      </c>
      <c r="C106" s="20">
        <v>1011797457138.5032</v>
      </c>
      <c r="D106" s="21">
        <v>1122679154632.4143</v>
      </c>
      <c r="E106" s="21">
        <v>1002219052967.5375</v>
      </c>
      <c r="F106" s="21">
        <v>901934953364.71057</v>
      </c>
      <c r="G106" s="21">
        <v>1094499338702.7156</v>
      </c>
      <c r="H106" s="21">
        <v>1202463682633.8474</v>
      </c>
      <c r="I106" s="21">
        <v>1222807195712.4854</v>
      </c>
      <c r="J106" s="21">
        <v>1305604981271.9133</v>
      </c>
      <c r="K106" s="21">
        <v>1411333926201.2412</v>
      </c>
      <c r="L106" s="22">
        <v>1377873107856.3328</v>
      </c>
      <c r="M106" s="23">
        <f t="shared" si="3"/>
        <v>1165321285048.1699</v>
      </c>
      <c r="N106" s="48" t="s">
        <v>450</v>
      </c>
      <c r="O106" s="49" t="s">
        <v>450</v>
      </c>
      <c r="P106" s="49" t="s">
        <v>450</v>
      </c>
      <c r="Q106" s="49" t="s">
        <v>450</v>
      </c>
      <c r="R106" s="49" t="s">
        <v>450</v>
      </c>
      <c r="S106" s="49" t="s">
        <v>450</v>
      </c>
      <c r="T106" s="49" t="s">
        <v>450</v>
      </c>
      <c r="U106" s="49" t="s">
        <v>450</v>
      </c>
      <c r="V106" s="49" t="s">
        <v>450</v>
      </c>
      <c r="W106" s="50" t="s">
        <v>450</v>
      </c>
      <c r="X106" s="44" t="str">
        <f t="shared" si="4"/>
        <v/>
      </c>
    </row>
    <row r="107" spans="1:24" ht="20.100000000000001" customHeight="1" x14ac:dyDescent="0.25">
      <c r="A107" s="36" t="s">
        <v>10</v>
      </c>
      <c r="B107" s="11" t="s">
        <v>212</v>
      </c>
      <c r="C107" s="20">
        <v>4078158323.9242253</v>
      </c>
      <c r="D107" s="21">
        <v>4833561456.3372574</v>
      </c>
      <c r="E107" s="21">
        <v>5687488208.5835648</v>
      </c>
      <c r="F107" s="21">
        <v>5653792720.2000551</v>
      </c>
      <c r="G107" s="21">
        <v>5829933774.8344383</v>
      </c>
      <c r="H107" s="21">
        <v>6692521545.7325544</v>
      </c>
      <c r="I107" s="21">
        <v>6500321212.899909</v>
      </c>
      <c r="J107" s="21">
        <v>7073021773.7652683</v>
      </c>
      <c r="K107" s="21">
        <v>7384901154.3054266</v>
      </c>
      <c r="L107" s="22">
        <v>6385937673.2837973</v>
      </c>
      <c r="M107" s="23">
        <f t="shared" si="3"/>
        <v>6011963784.3866491</v>
      </c>
      <c r="N107" s="48" t="s">
        <v>450</v>
      </c>
      <c r="O107" s="49" t="s">
        <v>450</v>
      </c>
      <c r="P107" s="49" t="s">
        <v>450</v>
      </c>
      <c r="Q107" s="49" t="s">
        <v>450</v>
      </c>
      <c r="R107" s="49" t="s">
        <v>450</v>
      </c>
      <c r="S107" s="49" t="s">
        <v>450</v>
      </c>
      <c r="T107" s="49" t="s">
        <v>450</v>
      </c>
      <c r="U107" s="49" t="s">
        <v>450</v>
      </c>
      <c r="V107" s="49" t="s">
        <v>450</v>
      </c>
      <c r="W107" s="50" t="s">
        <v>450</v>
      </c>
      <c r="X107" s="44" t="str">
        <f t="shared" si="4"/>
        <v/>
      </c>
    </row>
    <row r="108" spans="1:24" ht="20.100000000000001" customHeight="1" x14ac:dyDescent="0.25">
      <c r="A108" s="36" t="s">
        <v>96</v>
      </c>
      <c r="B108" s="11" t="s">
        <v>186</v>
      </c>
      <c r="C108" s="20">
        <v>101550654720.88214</v>
      </c>
      <c r="D108" s="21">
        <v>114641097818.43771</v>
      </c>
      <c r="E108" s="21">
        <v>147395833333.33334</v>
      </c>
      <c r="F108" s="21">
        <v>105899930507.29674</v>
      </c>
      <c r="G108" s="21">
        <v>115419050942.07953</v>
      </c>
      <c r="H108" s="21">
        <v>154027536231.88403</v>
      </c>
      <c r="I108" s="21">
        <v>174070025008.93173</v>
      </c>
      <c r="J108" s="21">
        <v>174161495063.46967</v>
      </c>
      <c r="K108" s="21">
        <v>163612438510.18973</v>
      </c>
      <c r="L108" s="22">
        <v>112811565304.08774</v>
      </c>
      <c r="M108" s="23">
        <f t="shared" si="3"/>
        <v>136358962744.05923</v>
      </c>
      <c r="N108" s="48" t="s">
        <v>450</v>
      </c>
      <c r="O108" s="49" t="s">
        <v>450</v>
      </c>
      <c r="P108" s="49" t="s">
        <v>450</v>
      </c>
      <c r="Q108" s="49" t="s">
        <v>450</v>
      </c>
      <c r="R108" s="49" t="s">
        <v>450</v>
      </c>
      <c r="S108" s="49" t="s">
        <v>450</v>
      </c>
      <c r="T108" s="49" t="s">
        <v>450</v>
      </c>
      <c r="U108" s="49" t="s">
        <v>450</v>
      </c>
      <c r="V108" s="49" t="s">
        <v>450</v>
      </c>
      <c r="W108" s="50" t="s">
        <v>450</v>
      </c>
      <c r="X108" s="44" t="str">
        <f t="shared" si="4"/>
        <v/>
      </c>
    </row>
    <row r="109" spans="1:24" ht="20.100000000000001" customHeight="1" x14ac:dyDescent="0.25">
      <c r="A109" s="36" t="s">
        <v>328</v>
      </c>
      <c r="B109" s="11" t="s">
        <v>228</v>
      </c>
      <c r="C109" s="20">
        <v>2834168889.4201913</v>
      </c>
      <c r="D109" s="21">
        <v>3802566170.8154349</v>
      </c>
      <c r="E109" s="21">
        <v>5139957784.91084</v>
      </c>
      <c r="F109" s="21">
        <v>4690062255.1224699</v>
      </c>
      <c r="G109" s="21">
        <v>4794357795.0713921</v>
      </c>
      <c r="H109" s="21">
        <v>6197766118.5985575</v>
      </c>
      <c r="I109" s="21">
        <v>6605139933.4106312</v>
      </c>
      <c r="J109" s="21">
        <v>7335027591.9162807</v>
      </c>
      <c r="K109" s="21">
        <v>7468096566.7115841</v>
      </c>
      <c r="L109" s="22">
        <v>6571853849.0058479</v>
      </c>
      <c r="M109" s="23">
        <f t="shared" si="3"/>
        <v>5543899695.4983234</v>
      </c>
      <c r="N109" s="48" t="s">
        <v>450</v>
      </c>
      <c r="O109" s="49" t="s">
        <v>450</v>
      </c>
      <c r="P109" s="49" t="s">
        <v>450</v>
      </c>
      <c r="Q109" s="49" t="s">
        <v>450</v>
      </c>
      <c r="R109" s="49" t="s">
        <v>450</v>
      </c>
      <c r="S109" s="49" t="s">
        <v>450</v>
      </c>
      <c r="T109" s="49" t="s">
        <v>450</v>
      </c>
      <c r="U109" s="49" t="s">
        <v>450</v>
      </c>
      <c r="V109" s="49" t="s">
        <v>450</v>
      </c>
      <c r="W109" s="50" t="s">
        <v>450</v>
      </c>
      <c r="X109" s="44" t="str">
        <f t="shared" si="4"/>
        <v/>
      </c>
    </row>
    <row r="110" spans="1:24" ht="20.100000000000001" customHeight="1" x14ac:dyDescent="0.25">
      <c r="A110" s="36" t="s">
        <v>11</v>
      </c>
      <c r="B110" s="11" t="s">
        <v>218</v>
      </c>
      <c r="C110" s="20">
        <v>3452882514.001658</v>
      </c>
      <c r="D110" s="21">
        <v>4222962987.5385919</v>
      </c>
      <c r="E110" s="21">
        <v>5443915120.5079479</v>
      </c>
      <c r="F110" s="21">
        <v>5832915387.0890837</v>
      </c>
      <c r="G110" s="21">
        <v>7181441139.8980589</v>
      </c>
      <c r="H110" s="21">
        <v>8283218733.6076775</v>
      </c>
      <c r="I110" s="21">
        <v>9359185244.2459698</v>
      </c>
      <c r="J110" s="21">
        <v>11192471435.442448</v>
      </c>
      <c r="K110" s="21">
        <v>11715619755.858408</v>
      </c>
      <c r="L110" s="22">
        <v>12327488340.734131</v>
      </c>
      <c r="M110" s="23">
        <f t="shared" si="3"/>
        <v>7901210065.8923979</v>
      </c>
      <c r="N110" s="48" t="s">
        <v>450</v>
      </c>
      <c r="O110" s="49" t="s">
        <v>450</v>
      </c>
      <c r="P110" s="49" t="s">
        <v>450</v>
      </c>
      <c r="Q110" s="49" t="s">
        <v>450</v>
      </c>
      <c r="R110" s="49" t="s">
        <v>450</v>
      </c>
      <c r="S110" s="49" t="s">
        <v>450</v>
      </c>
      <c r="T110" s="49" t="s">
        <v>450</v>
      </c>
      <c r="U110" s="49" t="s">
        <v>450</v>
      </c>
      <c r="V110" s="49" t="s">
        <v>450</v>
      </c>
      <c r="W110" s="50" t="s">
        <v>450</v>
      </c>
      <c r="X110" s="44" t="str">
        <f t="shared" si="4"/>
        <v/>
      </c>
    </row>
    <row r="111" spans="1:24" ht="20.100000000000001" customHeight="1" x14ac:dyDescent="0.25">
      <c r="A111" s="36" t="s">
        <v>111</v>
      </c>
      <c r="B111" s="11" t="s">
        <v>102</v>
      </c>
      <c r="C111" s="20">
        <v>21410922999.749184</v>
      </c>
      <c r="D111" s="21">
        <v>30847189167.008617</v>
      </c>
      <c r="E111" s="21">
        <v>35542093261.219116</v>
      </c>
      <c r="F111" s="21">
        <v>26144610786.76675</v>
      </c>
      <c r="G111" s="21">
        <v>23743309485.956543</v>
      </c>
      <c r="H111" s="21">
        <v>28385281828.379139</v>
      </c>
      <c r="I111" s="21">
        <v>28023276371.579082</v>
      </c>
      <c r="J111" s="21">
        <v>30221574614.976097</v>
      </c>
      <c r="K111" s="21">
        <v>31286809075.228863</v>
      </c>
      <c r="L111" s="22">
        <v>27035266718.420761</v>
      </c>
      <c r="M111" s="23">
        <f t="shared" si="3"/>
        <v>28264033430.928413</v>
      </c>
      <c r="N111" s="48" t="s">
        <v>450</v>
      </c>
      <c r="O111" s="49" t="s">
        <v>450</v>
      </c>
      <c r="P111" s="49" t="s">
        <v>450</v>
      </c>
      <c r="Q111" s="49" t="s">
        <v>450</v>
      </c>
      <c r="R111" s="49" t="s">
        <v>450</v>
      </c>
      <c r="S111" s="49" t="s">
        <v>450</v>
      </c>
      <c r="T111" s="49" t="s">
        <v>450</v>
      </c>
      <c r="U111" s="49" t="s">
        <v>450</v>
      </c>
      <c r="V111" s="49" t="s">
        <v>450</v>
      </c>
      <c r="W111" s="50" t="s">
        <v>450</v>
      </c>
      <c r="X111" s="44" t="str">
        <f t="shared" si="4"/>
        <v/>
      </c>
    </row>
    <row r="112" spans="1:24" ht="20.100000000000001" customHeight="1" x14ac:dyDescent="0.25">
      <c r="A112" s="36" t="s">
        <v>23</v>
      </c>
      <c r="B112" s="11" t="s">
        <v>416</v>
      </c>
      <c r="C112" s="20">
        <v>21796351575.456055</v>
      </c>
      <c r="D112" s="21">
        <v>24577114427.860695</v>
      </c>
      <c r="E112" s="21">
        <v>28829850746.268658</v>
      </c>
      <c r="F112" s="21">
        <v>35139635157.545609</v>
      </c>
      <c r="G112" s="21">
        <v>38009950248.75621</v>
      </c>
      <c r="H112" s="21">
        <v>40078938640.132668</v>
      </c>
      <c r="I112" s="21">
        <v>43205095854.063011</v>
      </c>
      <c r="J112" s="21">
        <v>44352418120.437737</v>
      </c>
      <c r="K112" s="21">
        <v>45730945273.631836</v>
      </c>
      <c r="L112" s="22">
        <v>47102873631.84079</v>
      </c>
      <c r="M112" s="23">
        <f t="shared" si="3"/>
        <v>36882317367.599327</v>
      </c>
      <c r="N112" s="48" t="s">
        <v>450</v>
      </c>
      <c r="O112" s="49" t="s">
        <v>450</v>
      </c>
      <c r="P112" s="49" t="s">
        <v>450</v>
      </c>
      <c r="Q112" s="49" t="s">
        <v>450</v>
      </c>
      <c r="R112" s="49" t="s">
        <v>450</v>
      </c>
      <c r="S112" s="49" t="s">
        <v>450</v>
      </c>
      <c r="T112" s="49" t="s">
        <v>450</v>
      </c>
      <c r="U112" s="49" t="s">
        <v>450</v>
      </c>
      <c r="V112" s="49" t="s">
        <v>450</v>
      </c>
      <c r="W112" s="50" t="s">
        <v>450</v>
      </c>
      <c r="X112" s="44" t="str">
        <f t="shared" si="4"/>
        <v/>
      </c>
    </row>
    <row r="113" spans="1:24" ht="20.100000000000001" customHeight="1" x14ac:dyDescent="0.25">
      <c r="A113" s="36" t="s">
        <v>361</v>
      </c>
      <c r="B113" s="11" t="s">
        <v>339</v>
      </c>
      <c r="C113" s="20">
        <v>1428852972.0150633</v>
      </c>
      <c r="D113" s="21">
        <v>1597476793.3687229</v>
      </c>
      <c r="E113" s="21">
        <v>1630672202.5855806</v>
      </c>
      <c r="F113" s="21">
        <v>1711412960.1000745</v>
      </c>
      <c r="G113" s="21">
        <v>2187482926.2962356</v>
      </c>
      <c r="H113" s="21">
        <v>2523309140.4883556</v>
      </c>
      <c r="I113" s="21">
        <v>2384043848.9646769</v>
      </c>
      <c r="J113" s="21">
        <v>2218102350.05334</v>
      </c>
      <c r="K113" s="21">
        <v>2181300505.8649001</v>
      </c>
      <c r="L113" s="22" t="s">
        <v>450</v>
      </c>
      <c r="M113" s="23">
        <f t="shared" si="3"/>
        <v>1984739299.9707723</v>
      </c>
      <c r="N113" s="48" t="s">
        <v>450</v>
      </c>
      <c r="O113" s="49" t="s">
        <v>450</v>
      </c>
      <c r="P113" s="49" t="s">
        <v>450</v>
      </c>
      <c r="Q113" s="49" t="s">
        <v>450</v>
      </c>
      <c r="R113" s="49" t="s">
        <v>450</v>
      </c>
      <c r="S113" s="49" t="s">
        <v>450</v>
      </c>
      <c r="T113" s="49" t="s">
        <v>450</v>
      </c>
      <c r="U113" s="49" t="s">
        <v>450</v>
      </c>
      <c r="V113" s="49" t="s">
        <v>450</v>
      </c>
      <c r="W113" s="50" t="s">
        <v>450</v>
      </c>
      <c r="X113" s="44" t="str">
        <f t="shared" si="4"/>
        <v/>
      </c>
    </row>
    <row r="114" spans="1:24" ht="20.100000000000001" customHeight="1" x14ac:dyDescent="0.25">
      <c r="A114" s="36" t="s">
        <v>216</v>
      </c>
      <c r="B114" s="11" t="s">
        <v>156</v>
      </c>
      <c r="C114" s="20">
        <v>604028900</v>
      </c>
      <c r="D114" s="21">
        <v>739027199.99999988</v>
      </c>
      <c r="E114" s="21">
        <v>850040499.99999988</v>
      </c>
      <c r="F114" s="21">
        <v>1155147400</v>
      </c>
      <c r="G114" s="21">
        <v>1292697100</v>
      </c>
      <c r="H114" s="21">
        <v>1545400000.0000002</v>
      </c>
      <c r="I114" s="21">
        <v>1735500000</v>
      </c>
      <c r="J114" s="21">
        <v>1946500000</v>
      </c>
      <c r="K114" s="21">
        <v>2013000000</v>
      </c>
      <c r="L114" s="22">
        <v>2053000000</v>
      </c>
      <c r="M114" s="23">
        <f t="shared" si="3"/>
        <v>1393434110</v>
      </c>
      <c r="N114" s="48" t="s">
        <v>450</v>
      </c>
      <c r="O114" s="49" t="s">
        <v>450</v>
      </c>
      <c r="P114" s="49" t="s">
        <v>450</v>
      </c>
      <c r="Q114" s="49" t="s">
        <v>450</v>
      </c>
      <c r="R114" s="49" t="s">
        <v>450</v>
      </c>
      <c r="S114" s="49" t="s">
        <v>450</v>
      </c>
      <c r="T114" s="49" t="s">
        <v>450</v>
      </c>
      <c r="U114" s="49" t="s">
        <v>450</v>
      </c>
      <c r="V114" s="49" t="s">
        <v>450</v>
      </c>
      <c r="W114" s="50" t="s">
        <v>450</v>
      </c>
      <c r="X114" s="44" t="str">
        <f t="shared" si="4"/>
        <v/>
      </c>
    </row>
    <row r="115" spans="1:24" ht="20.100000000000001" customHeight="1" x14ac:dyDescent="0.25">
      <c r="A115" s="36" t="s">
        <v>367</v>
      </c>
      <c r="B115" s="11" t="s">
        <v>189</v>
      </c>
      <c r="C115" s="20">
        <v>54961936662.606575</v>
      </c>
      <c r="D115" s="21">
        <v>67516236337.715828</v>
      </c>
      <c r="E115" s="21">
        <v>87140405361.229156</v>
      </c>
      <c r="F115" s="21">
        <v>63028320702.034302</v>
      </c>
      <c r="G115" s="21">
        <v>74773444900.536789</v>
      </c>
      <c r="H115" s="21">
        <v>34699395523.607254</v>
      </c>
      <c r="I115" s="21">
        <v>81905365776.333511</v>
      </c>
      <c r="J115" s="21">
        <v>65504442871.746475</v>
      </c>
      <c r="K115" s="21">
        <v>41142722414.335106</v>
      </c>
      <c r="L115" s="22">
        <v>29152707344.714249</v>
      </c>
      <c r="M115" s="23">
        <f t="shared" si="3"/>
        <v>59982497789.485924</v>
      </c>
      <c r="N115" s="48" t="s">
        <v>450</v>
      </c>
      <c r="O115" s="49" t="s">
        <v>450</v>
      </c>
      <c r="P115" s="49" t="s">
        <v>450</v>
      </c>
      <c r="Q115" s="49" t="s">
        <v>450</v>
      </c>
      <c r="R115" s="49" t="s">
        <v>450</v>
      </c>
      <c r="S115" s="49" t="s">
        <v>450</v>
      </c>
      <c r="T115" s="49" t="s">
        <v>450</v>
      </c>
      <c r="U115" s="49" t="s">
        <v>450</v>
      </c>
      <c r="V115" s="49" t="s">
        <v>450</v>
      </c>
      <c r="W115" s="50" t="s">
        <v>450</v>
      </c>
      <c r="X115" s="44" t="str">
        <f t="shared" si="4"/>
        <v/>
      </c>
    </row>
    <row r="116" spans="1:24" ht="20.100000000000001" customHeight="1" x14ac:dyDescent="0.25">
      <c r="A116" s="36" t="s">
        <v>62</v>
      </c>
      <c r="B116" s="11" t="s">
        <v>22</v>
      </c>
      <c r="C116" s="20">
        <v>4000101033.3563762</v>
      </c>
      <c r="D116" s="21">
        <v>4601430548.885251</v>
      </c>
      <c r="E116" s="21">
        <v>5081479840.0871572</v>
      </c>
      <c r="F116" s="21">
        <v>4504376589.9239044</v>
      </c>
      <c r="G116" s="21">
        <v>5082338964.8730526</v>
      </c>
      <c r="H116" s="21">
        <v>5739705822.4816866</v>
      </c>
      <c r="I116" s="21">
        <v>5487773452.4401731</v>
      </c>
      <c r="J116" s="21" t="s">
        <v>450</v>
      </c>
      <c r="K116" s="21" t="s">
        <v>450</v>
      </c>
      <c r="L116" s="22" t="s">
        <v>450</v>
      </c>
      <c r="M116" s="23">
        <f t="shared" si="3"/>
        <v>4928172321.7210855</v>
      </c>
      <c r="N116" s="48" t="s">
        <v>450</v>
      </c>
      <c r="O116" s="49" t="s">
        <v>450</v>
      </c>
      <c r="P116" s="49" t="s">
        <v>450</v>
      </c>
      <c r="Q116" s="49" t="s">
        <v>450</v>
      </c>
      <c r="R116" s="49" t="s">
        <v>450</v>
      </c>
      <c r="S116" s="49" t="s">
        <v>450</v>
      </c>
      <c r="T116" s="49" t="s">
        <v>450</v>
      </c>
      <c r="U116" s="49" t="s">
        <v>450</v>
      </c>
      <c r="V116" s="49" t="s">
        <v>450</v>
      </c>
      <c r="W116" s="50" t="s">
        <v>450</v>
      </c>
      <c r="X116" s="44" t="str">
        <f t="shared" si="4"/>
        <v/>
      </c>
    </row>
    <row r="117" spans="1:24" ht="20.100000000000001" customHeight="1" x14ac:dyDescent="0.25">
      <c r="A117" s="36" t="s">
        <v>341</v>
      </c>
      <c r="B117" s="11" t="s">
        <v>393</v>
      </c>
      <c r="C117" s="20">
        <v>30216060233.404442</v>
      </c>
      <c r="D117" s="21">
        <v>39738180076.628349</v>
      </c>
      <c r="E117" s="21">
        <v>47850551148.836525</v>
      </c>
      <c r="F117" s="21">
        <v>37440673477.898254</v>
      </c>
      <c r="G117" s="21">
        <v>37132564255.4319</v>
      </c>
      <c r="H117" s="21">
        <v>43505562065.126633</v>
      </c>
      <c r="I117" s="21">
        <v>42852204396.451981</v>
      </c>
      <c r="J117" s="21">
        <v>46418255974.508766</v>
      </c>
      <c r="K117" s="21">
        <v>48353937110.256065</v>
      </c>
      <c r="L117" s="22">
        <v>41243983586.558723</v>
      </c>
      <c r="M117" s="23">
        <f t="shared" si="3"/>
        <v>41475197232.510162</v>
      </c>
      <c r="N117" s="48" t="s">
        <v>450</v>
      </c>
      <c r="O117" s="49" t="s">
        <v>450</v>
      </c>
      <c r="P117" s="49" t="s">
        <v>450</v>
      </c>
      <c r="Q117" s="49" t="s">
        <v>450</v>
      </c>
      <c r="R117" s="49" t="s">
        <v>450</v>
      </c>
      <c r="S117" s="49" t="s">
        <v>450</v>
      </c>
      <c r="T117" s="49" t="s">
        <v>450</v>
      </c>
      <c r="U117" s="49" t="s">
        <v>450</v>
      </c>
      <c r="V117" s="49" t="s">
        <v>450</v>
      </c>
      <c r="W117" s="50" t="s">
        <v>450</v>
      </c>
      <c r="X117" s="44" t="str">
        <f t="shared" si="4"/>
        <v/>
      </c>
    </row>
    <row r="118" spans="1:24" ht="20.100000000000001" customHeight="1" x14ac:dyDescent="0.25">
      <c r="A118" s="36" t="s">
        <v>180</v>
      </c>
      <c r="B118" s="11" t="s">
        <v>338</v>
      </c>
      <c r="C118" s="20">
        <v>41913561661.021202</v>
      </c>
      <c r="D118" s="21">
        <v>50323159047.358337</v>
      </c>
      <c r="E118" s="21">
        <v>55144865973.341148</v>
      </c>
      <c r="F118" s="21">
        <v>50386496248.958046</v>
      </c>
      <c r="G118" s="21">
        <v>52351655629.139076</v>
      </c>
      <c r="H118" s="21">
        <v>58697386711.148178</v>
      </c>
      <c r="I118" s="21">
        <v>55986712367.799324</v>
      </c>
      <c r="J118" s="21">
        <v>61794506555.505119</v>
      </c>
      <c r="K118" s="21">
        <v>64873963098.486794</v>
      </c>
      <c r="L118" s="22">
        <v>57793612066.097374</v>
      </c>
      <c r="M118" s="23">
        <f t="shared" si="3"/>
        <v>54926591935.88546</v>
      </c>
      <c r="N118" s="48" t="s">
        <v>450</v>
      </c>
      <c r="O118" s="49" t="s">
        <v>450</v>
      </c>
      <c r="P118" s="49" t="s">
        <v>450</v>
      </c>
      <c r="Q118" s="49" t="s">
        <v>450</v>
      </c>
      <c r="R118" s="49" t="s">
        <v>450</v>
      </c>
      <c r="S118" s="49" t="s">
        <v>450</v>
      </c>
      <c r="T118" s="49" t="s">
        <v>450</v>
      </c>
      <c r="U118" s="49" t="s">
        <v>450</v>
      </c>
      <c r="V118" s="49" t="s">
        <v>450</v>
      </c>
      <c r="W118" s="50" t="s">
        <v>450</v>
      </c>
      <c r="X118" s="44" t="str">
        <f t="shared" si="4"/>
        <v/>
      </c>
    </row>
    <row r="119" spans="1:24" ht="20.100000000000001" customHeight="1" x14ac:dyDescent="0.25">
      <c r="A119" s="36" t="s">
        <v>9</v>
      </c>
      <c r="B119" s="11" t="s">
        <v>274</v>
      </c>
      <c r="C119" s="20">
        <v>14789661809.183392</v>
      </c>
      <c r="D119" s="21">
        <v>18340472131.310749</v>
      </c>
      <c r="E119" s="21">
        <v>20917457388.311871</v>
      </c>
      <c r="F119" s="21">
        <v>21475520709.392181</v>
      </c>
      <c r="G119" s="21">
        <v>28123640998.725349</v>
      </c>
      <c r="H119" s="21">
        <v>36709847596.717468</v>
      </c>
      <c r="I119" s="21">
        <v>43028648668.944542</v>
      </c>
      <c r="J119" s="21">
        <v>51548871615.78611</v>
      </c>
      <c r="K119" s="21">
        <v>55522993326.739365</v>
      </c>
      <c r="L119" s="22">
        <v>46177532874.139008</v>
      </c>
      <c r="M119" s="23">
        <f t="shared" si="3"/>
        <v>33663464711.924999</v>
      </c>
      <c r="N119" s="48" t="s">
        <v>450</v>
      </c>
      <c r="O119" s="49" t="s">
        <v>450</v>
      </c>
      <c r="P119" s="49" t="s">
        <v>450</v>
      </c>
      <c r="Q119" s="49" t="s">
        <v>450</v>
      </c>
      <c r="R119" s="49" t="s">
        <v>450</v>
      </c>
      <c r="S119" s="49" t="s">
        <v>450</v>
      </c>
      <c r="T119" s="49" t="s">
        <v>450</v>
      </c>
      <c r="U119" s="49" t="s">
        <v>450</v>
      </c>
      <c r="V119" s="49" t="s">
        <v>450</v>
      </c>
      <c r="W119" s="50" t="s">
        <v>450</v>
      </c>
      <c r="X119" s="44" t="str">
        <f t="shared" si="4"/>
        <v/>
      </c>
    </row>
    <row r="120" spans="1:24" ht="20.100000000000001" customHeight="1" x14ac:dyDescent="0.25">
      <c r="A120" s="36" t="s">
        <v>86</v>
      </c>
      <c r="B120" s="11" t="s">
        <v>131</v>
      </c>
      <c r="C120" s="20">
        <v>6861222331.9631653</v>
      </c>
      <c r="D120" s="21">
        <v>8336478142.0887203</v>
      </c>
      <c r="E120" s="21">
        <v>9909548410.8274403</v>
      </c>
      <c r="F120" s="21">
        <v>9401731495.7166119</v>
      </c>
      <c r="G120" s="21">
        <v>9407168702.4313011</v>
      </c>
      <c r="H120" s="21">
        <v>10494632699.385948</v>
      </c>
      <c r="I120" s="21">
        <v>9745251126.0109043</v>
      </c>
      <c r="J120" s="21">
        <v>10817712138.945108</v>
      </c>
      <c r="K120" s="21">
        <v>11318966946.687023</v>
      </c>
      <c r="L120" s="22">
        <v>10086021260.994417</v>
      </c>
      <c r="M120" s="23">
        <f t="shared" si="3"/>
        <v>9637873325.505064</v>
      </c>
      <c r="N120" s="48" t="s">
        <v>450</v>
      </c>
      <c r="O120" s="49" t="s">
        <v>450</v>
      </c>
      <c r="P120" s="49" t="s">
        <v>450</v>
      </c>
      <c r="Q120" s="49" t="s">
        <v>450</v>
      </c>
      <c r="R120" s="49" t="s">
        <v>450</v>
      </c>
      <c r="S120" s="49" t="s">
        <v>450</v>
      </c>
      <c r="T120" s="49" t="s">
        <v>450</v>
      </c>
      <c r="U120" s="49" t="s">
        <v>450</v>
      </c>
      <c r="V120" s="49" t="s">
        <v>450</v>
      </c>
      <c r="W120" s="50" t="s">
        <v>450</v>
      </c>
      <c r="X120" s="44" t="str">
        <f t="shared" si="4"/>
        <v/>
      </c>
    </row>
    <row r="121" spans="1:24" ht="20.100000000000001" customHeight="1" x14ac:dyDescent="0.25">
      <c r="A121" s="36" t="s">
        <v>411</v>
      </c>
      <c r="B121" s="11" t="s">
        <v>108</v>
      </c>
      <c r="C121" s="20">
        <v>5515884348.5490398</v>
      </c>
      <c r="D121" s="21">
        <v>7342923489.0961609</v>
      </c>
      <c r="E121" s="21">
        <v>9413002920.9700832</v>
      </c>
      <c r="F121" s="21">
        <v>8550363974.7924271</v>
      </c>
      <c r="G121" s="21">
        <v>8729936135.744875</v>
      </c>
      <c r="H121" s="21">
        <v>9892702357.566906</v>
      </c>
      <c r="I121" s="21">
        <v>9919780071.2876415</v>
      </c>
      <c r="J121" s="21">
        <v>10613473832.738943</v>
      </c>
      <c r="K121" s="21">
        <v>11011062173.025749</v>
      </c>
      <c r="L121" s="22">
        <v>9980522718.4801197</v>
      </c>
      <c r="M121" s="23">
        <f t="shared" si="3"/>
        <v>9096965202.225193</v>
      </c>
      <c r="N121" s="48" t="s">
        <v>450</v>
      </c>
      <c r="O121" s="49" t="s">
        <v>450</v>
      </c>
      <c r="P121" s="49" t="s">
        <v>450</v>
      </c>
      <c r="Q121" s="49" t="s">
        <v>450</v>
      </c>
      <c r="R121" s="49" t="s">
        <v>450</v>
      </c>
      <c r="S121" s="49" t="s">
        <v>450</v>
      </c>
      <c r="T121" s="49" t="s">
        <v>450</v>
      </c>
      <c r="U121" s="49" t="s">
        <v>450</v>
      </c>
      <c r="V121" s="49" t="s">
        <v>450</v>
      </c>
      <c r="W121" s="50" t="s">
        <v>450</v>
      </c>
      <c r="X121" s="44" t="str">
        <f t="shared" si="4"/>
        <v/>
      </c>
    </row>
    <row r="122" spans="1:24" ht="20.100000000000001" customHeight="1" x14ac:dyDescent="0.25">
      <c r="A122" s="36" t="s">
        <v>375</v>
      </c>
      <c r="B122" s="11" t="s">
        <v>94</v>
      </c>
      <c r="C122" s="20">
        <v>3998020176.9339294</v>
      </c>
      <c r="D122" s="21">
        <v>4432937045.7989683</v>
      </c>
      <c r="E122" s="21">
        <v>5321012192.3361855</v>
      </c>
      <c r="F122" s="21">
        <v>6191127665.1963034</v>
      </c>
      <c r="G122" s="21">
        <v>6959655570.8909817</v>
      </c>
      <c r="H122" s="21">
        <v>8004000737.3071671</v>
      </c>
      <c r="I122" s="21">
        <v>6028487928.8335085</v>
      </c>
      <c r="J122" s="21">
        <v>5518880768.5795546</v>
      </c>
      <c r="K122" s="21">
        <v>6047813437.3180437</v>
      </c>
      <c r="L122" s="22">
        <v>6565382258.6015291</v>
      </c>
      <c r="M122" s="23">
        <f t="shared" si="3"/>
        <v>5906731778.1796179</v>
      </c>
      <c r="N122" s="48" t="s">
        <v>450</v>
      </c>
      <c r="O122" s="49" t="s">
        <v>450</v>
      </c>
      <c r="P122" s="49" t="s">
        <v>450</v>
      </c>
      <c r="Q122" s="49" t="s">
        <v>450</v>
      </c>
      <c r="R122" s="49" t="s">
        <v>450</v>
      </c>
      <c r="S122" s="49" t="s">
        <v>450</v>
      </c>
      <c r="T122" s="49" t="s">
        <v>450</v>
      </c>
      <c r="U122" s="49" t="s">
        <v>450</v>
      </c>
      <c r="V122" s="49" t="s">
        <v>450</v>
      </c>
      <c r="W122" s="50" t="s">
        <v>450</v>
      </c>
      <c r="X122" s="44" t="str">
        <f t="shared" si="4"/>
        <v/>
      </c>
    </row>
    <row r="123" spans="1:24" ht="20.100000000000001" customHeight="1" x14ac:dyDescent="0.25">
      <c r="A123" s="36" t="s">
        <v>213</v>
      </c>
      <c r="B123" s="11" t="s">
        <v>427</v>
      </c>
      <c r="C123" s="20">
        <v>162690965596.20523</v>
      </c>
      <c r="D123" s="21">
        <v>193547824063.29996</v>
      </c>
      <c r="E123" s="21">
        <v>230813597937.52625</v>
      </c>
      <c r="F123" s="21">
        <v>202257586267.55563</v>
      </c>
      <c r="G123" s="21">
        <v>255016919685.82162</v>
      </c>
      <c r="H123" s="21">
        <v>297951960784.31372</v>
      </c>
      <c r="I123" s="21">
        <v>314442825692.82568</v>
      </c>
      <c r="J123" s="21">
        <v>323342854422.54596</v>
      </c>
      <c r="K123" s="21">
        <v>338103822298.26758</v>
      </c>
      <c r="L123" s="22">
        <v>296217641787.22314</v>
      </c>
      <c r="M123" s="23">
        <f t="shared" si="3"/>
        <v>261438599853.5585</v>
      </c>
      <c r="N123" s="48" t="s">
        <v>450</v>
      </c>
      <c r="O123" s="49">
        <v>0</v>
      </c>
      <c r="P123" s="49">
        <v>0</v>
      </c>
      <c r="Q123" s="49" t="s">
        <v>450</v>
      </c>
      <c r="R123" s="49" t="s">
        <v>450</v>
      </c>
      <c r="S123" s="49" t="s">
        <v>450</v>
      </c>
      <c r="T123" s="49" t="s">
        <v>450</v>
      </c>
      <c r="U123" s="49" t="s">
        <v>450</v>
      </c>
      <c r="V123" s="49" t="s">
        <v>450</v>
      </c>
      <c r="W123" s="50" t="s">
        <v>450</v>
      </c>
      <c r="X123" s="44" t="str">
        <f t="shared" si="4"/>
        <v/>
      </c>
    </row>
    <row r="124" spans="1:24" ht="20.100000000000001" customHeight="1" x14ac:dyDescent="0.25">
      <c r="A124" s="36" t="s">
        <v>257</v>
      </c>
      <c r="B124" s="11" t="s">
        <v>54</v>
      </c>
      <c r="C124" s="20">
        <v>1474698125</v>
      </c>
      <c r="D124" s="21">
        <v>1745998937.5</v>
      </c>
      <c r="E124" s="21">
        <v>2117773601.5625002</v>
      </c>
      <c r="F124" s="21">
        <v>2166330187.4999995</v>
      </c>
      <c r="G124" s="21">
        <v>2323401757.8125</v>
      </c>
      <c r="H124" s="21">
        <v>2449576516.9154911</v>
      </c>
      <c r="I124" s="21">
        <v>2514041557.0239558</v>
      </c>
      <c r="J124" s="21">
        <v>2795200010.4121251</v>
      </c>
      <c r="K124" s="21">
        <v>3063899508.4653196</v>
      </c>
      <c r="L124" s="22">
        <v>3142812004.1909885</v>
      </c>
      <c r="M124" s="23">
        <f t="shared" si="3"/>
        <v>2379373220.638288</v>
      </c>
      <c r="N124" s="48" t="s">
        <v>450</v>
      </c>
      <c r="O124" s="49" t="s">
        <v>450</v>
      </c>
      <c r="P124" s="49" t="s">
        <v>450</v>
      </c>
      <c r="Q124" s="49" t="s">
        <v>450</v>
      </c>
      <c r="R124" s="49" t="s">
        <v>450</v>
      </c>
      <c r="S124" s="49" t="s">
        <v>450</v>
      </c>
      <c r="T124" s="49" t="s">
        <v>450</v>
      </c>
      <c r="U124" s="49" t="s">
        <v>450</v>
      </c>
      <c r="V124" s="49" t="s">
        <v>450</v>
      </c>
      <c r="W124" s="50" t="s">
        <v>450</v>
      </c>
      <c r="X124" s="44" t="str">
        <f t="shared" si="4"/>
        <v/>
      </c>
    </row>
    <row r="125" spans="1:24" ht="20.100000000000001" customHeight="1" x14ac:dyDescent="0.25">
      <c r="A125" s="36" t="s">
        <v>244</v>
      </c>
      <c r="B125" s="11" t="s">
        <v>17</v>
      </c>
      <c r="C125" s="20">
        <v>6899799785.844099</v>
      </c>
      <c r="D125" s="21">
        <v>8145694631.8835354</v>
      </c>
      <c r="E125" s="21">
        <v>9750822511.4798775</v>
      </c>
      <c r="F125" s="21">
        <v>10181021770.43256</v>
      </c>
      <c r="G125" s="21">
        <v>10678749467.469719</v>
      </c>
      <c r="H125" s="21">
        <v>12978107560.598228</v>
      </c>
      <c r="I125" s="21">
        <v>12442747897.222303</v>
      </c>
      <c r="J125" s="21">
        <v>13245777669.824305</v>
      </c>
      <c r="K125" s="21">
        <v>14388384092.559387</v>
      </c>
      <c r="L125" s="22">
        <v>13100263697.055149</v>
      </c>
      <c r="M125" s="23">
        <f t="shared" si="3"/>
        <v>11181136908.436916</v>
      </c>
      <c r="N125" s="48" t="s">
        <v>450</v>
      </c>
      <c r="O125" s="49" t="s">
        <v>450</v>
      </c>
      <c r="P125" s="49" t="s">
        <v>450</v>
      </c>
      <c r="Q125" s="49" t="s">
        <v>450</v>
      </c>
      <c r="R125" s="49" t="s">
        <v>450</v>
      </c>
      <c r="S125" s="49" t="s">
        <v>450</v>
      </c>
      <c r="T125" s="49" t="s">
        <v>450</v>
      </c>
      <c r="U125" s="49" t="s">
        <v>450</v>
      </c>
      <c r="V125" s="49" t="s">
        <v>450</v>
      </c>
      <c r="W125" s="50" t="s">
        <v>450</v>
      </c>
      <c r="X125" s="44" t="str">
        <f t="shared" si="4"/>
        <v/>
      </c>
    </row>
    <row r="126" spans="1:24" ht="20.100000000000001" customHeight="1" x14ac:dyDescent="0.25">
      <c r="A126" s="36" t="s">
        <v>191</v>
      </c>
      <c r="B126" s="11" t="s">
        <v>65</v>
      </c>
      <c r="C126" s="20">
        <v>6365500031.8847914</v>
      </c>
      <c r="D126" s="21">
        <v>7466219568.5274839</v>
      </c>
      <c r="E126" s="21">
        <v>8554293727.0867443</v>
      </c>
      <c r="F126" s="21">
        <v>8099400960.9762745</v>
      </c>
      <c r="G126" s="21">
        <v>8163355021.1232729</v>
      </c>
      <c r="H126" s="21">
        <v>9302635890.1604652</v>
      </c>
      <c r="I126" s="21">
        <v>8882509103.8270512</v>
      </c>
      <c r="J126" s="21">
        <v>9642848650.1180992</v>
      </c>
      <c r="K126" s="21" t="s">
        <v>450</v>
      </c>
      <c r="L126" s="22" t="s">
        <v>450</v>
      </c>
      <c r="M126" s="23">
        <f t="shared" si="3"/>
        <v>8309595369.2130222</v>
      </c>
      <c r="N126" s="48" t="s">
        <v>450</v>
      </c>
      <c r="O126" s="49" t="s">
        <v>450</v>
      </c>
      <c r="P126" s="49" t="s">
        <v>450</v>
      </c>
      <c r="Q126" s="49" t="s">
        <v>450</v>
      </c>
      <c r="R126" s="49" t="s">
        <v>450</v>
      </c>
      <c r="S126" s="49" t="s">
        <v>450</v>
      </c>
      <c r="T126" s="49" t="s">
        <v>450</v>
      </c>
      <c r="U126" s="49" t="s">
        <v>450</v>
      </c>
      <c r="V126" s="49" t="s">
        <v>450</v>
      </c>
      <c r="W126" s="50" t="s">
        <v>450</v>
      </c>
      <c r="X126" s="44" t="str">
        <f t="shared" si="4"/>
        <v/>
      </c>
    </row>
    <row r="127" spans="1:24" ht="20.100000000000001" customHeight="1" x14ac:dyDescent="0.25">
      <c r="A127" s="36" t="s">
        <v>57</v>
      </c>
      <c r="B127" s="11" t="s">
        <v>392</v>
      </c>
      <c r="C127" s="20">
        <v>143656582.76082</v>
      </c>
      <c r="D127" s="21">
        <v>150071644.83740601</v>
      </c>
      <c r="E127" s="21">
        <v>152793449.10891601</v>
      </c>
      <c r="F127" s="21">
        <v>152130186.03477299</v>
      </c>
      <c r="G127" s="21">
        <v>163803078.27887601</v>
      </c>
      <c r="H127" s="21">
        <v>172861423.41758001</v>
      </c>
      <c r="I127" s="21">
        <v>184439555.469872</v>
      </c>
      <c r="J127" s="21">
        <v>190180248.29337701</v>
      </c>
      <c r="K127" s="21">
        <v>186716625.753117</v>
      </c>
      <c r="L127" s="22" t="s">
        <v>450</v>
      </c>
      <c r="M127" s="23">
        <f t="shared" si="3"/>
        <v>166294754.88385969</v>
      </c>
      <c r="N127" s="48" t="s">
        <v>450</v>
      </c>
      <c r="O127" s="49" t="s">
        <v>450</v>
      </c>
      <c r="P127" s="49" t="s">
        <v>450</v>
      </c>
      <c r="Q127" s="49" t="s">
        <v>450</v>
      </c>
      <c r="R127" s="49" t="s">
        <v>450</v>
      </c>
      <c r="S127" s="49" t="s">
        <v>450</v>
      </c>
      <c r="T127" s="49" t="s">
        <v>450</v>
      </c>
      <c r="U127" s="49" t="s">
        <v>450</v>
      </c>
      <c r="V127" s="49" t="s">
        <v>450</v>
      </c>
      <c r="W127" s="50" t="s">
        <v>450</v>
      </c>
      <c r="X127" s="44" t="str">
        <f t="shared" si="4"/>
        <v/>
      </c>
    </row>
    <row r="128" spans="1:24" ht="20.100000000000001" customHeight="1" x14ac:dyDescent="0.25">
      <c r="A128" s="36" t="s">
        <v>258</v>
      </c>
      <c r="B128" s="11" t="s">
        <v>7</v>
      </c>
      <c r="C128" s="20">
        <v>3040716679.0766935</v>
      </c>
      <c r="D128" s="21">
        <v>3356757497.1208005</v>
      </c>
      <c r="E128" s="21">
        <v>4031047704.3986378</v>
      </c>
      <c r="F128" s="21">
        <v>3662281667.9466305</v>
      </c>
      <c r="G128" s="21">
        <v>4337791530.8788357</v>
      </c>
      <c r="H128" s="21">
        <v>5166340390.5255365</v>
      </c>
      <c r="I128" s="21">
        <v>5231255478.3898592</v>
      </c>
      <c r="J128" s="21">
        <v>5645739651.5363836</v>
      </c>
      <c r="K128" s="21">
        <v>5442297174.1112118</v>
      </c>
      <c r="L128" s="22" t="s">
        <v>450</v>
      </c>
      <c r="M128" s="23">
        <f t="shared" si="3"/>
        <v>4434914197.1093988</v>
      </c>
      <c r="N128" s="48" t="s">
        <v>450</v>
      </c>
      <c r="O128" s="49" t="s">
        <v>450</v>
      </c>
      <c r="P128" s="49" t="s">
        <v>450</v>
      </c>
      <c r="Q128" s="49" t="s">
        <v>450</v>
      </c>
      <c r="R128" s="49" t="s">
        <v>450</v>
      </c>
      <c r="S128" s="49" t="s">
        <v>450</v>
      </c>
      <c r="T128" s="49" t="s">
        <v>450</v>
      </c>
      <c r="U128" s="49" t="s">
        <v>450</v>
      </c>
      <c r="V128" s="49" t="s">
        <v>450</v>
      </c>
      <c r="W128" s="50" t="s">
        <v>450</v>
      </c>
      <c r="X128" s="44" t="str">
        <f t="shared" si="4"/>
        <v/>
      </c>
    </row>
    <row r="129" spans="1:24" ht="20.100000000000001" customHeight="1" x14ac:dyDescent="0.25">
      <c r="A129" s="36" t="s">
        <v>407</v>
      </c>
      <c r="B129" s="11" t="s">
        <v>241</v>
      </c>
      <c r="C129" s="20">
        <v>6731529167.6259375</v>
      </c>
      <c r="D129" s="21">
        <v>7792052679.8174601</v>
      </c>
      <c r="E129" s="21">
        <v>9641089804.8698196</v>
      </c>
      <c r="F129" s="21">
        <v>8834661042.9351864</v>
      </c>
      <c r="G129" s="21">
        <v>9718233910.6820335</v>
      </c>
      <c r="H129" s="21">
        <v>11252386260.712046</v>
      </c>
      <c r="I129" s="21">
        <v>11445657237.936773</v>
      </c>
      <c r="J129" s="21">
        <v>11931866299.256712</v>
      </c>
      <c r="K129" s="21">
        <v>12612959479.583038</v>
      </c>
      <c r="L129" s="22">
        <v>11510952257.343105</v>
      </c>
      <c r="M129" s="23">
        <f t="shared" si="3"/>
        <v>10147138814.076212</v>
      </c>
      <c r="N129" s="48" t="s">
        <v>450</v>
      </c>
      <c r="O129" s="49" t="s">
        <v>450</v>
      </c>
      <c r="P129" s="49">
        <v>0</v>
      </c>
      <c r="Q129" s="49" t="s">
        <v>450</v>
      </c>
      <c r="R129" s="49" t="s">
        <v>450</v>
      </c>
      <c r="S129" s="49" t="s">
        <v>450</v>
      </c>
      <c r="T129" s="49" t="s">
        <v>450</v>
      </c>
      <c r="U129" s="49" t="s">
        <v>450</v>
      </c>
      <c r="V129" s="49" t="s">
        <v>450</v>
      </c>
      <c r="W129" s="50" t="s">
        <v>450</v>
      </c>
      <c r="X129" s="44" t="str">
        <f t="shared" si="4"/>
        <v/>
      </c>
    </row>
    <row r="130" spans="1:24" ht="20.100000000000001" customHeight="1" x14ac:dyDescent="0.25">
      <c r="A130" s="36" t="s">
        <v>408</v>
      </c>
      <c r="B130" s="11" t="s">
        <v>384</v>
      </c>
      <c r="C130" s="20">
        <v>965281191371.84375</v>
      </c>
      <c r="D130" s="21">
        <v>1043471321169.0853</v>
      </c>
      <c r="E130" s="21">
        <v>1101275278668.7874</v>
      </c>
      <c r="F130" s="21">
        <v>894948748436.74841</v>
      </c>
      <c r="G130" s="21">
        <v>1051128603513.7703</v>
      </c>
      <c r="H130" s="21">
        <v>1171187519660.6377</v>
      </c>
      <c r="I130" s="21">
        <v>1186598324461.8247</v>
      </c>
      <c r="J130" s="21">
        <v>1261832901816.4736</v>
      </c>
      <c r="K130" s="21">
        <v>1297845522512.6951</v>
      </c>
      <c r="L130" s="22">
        <v>1144331343172.4539</v>
      </c>
      <c r="M130" s="23">
        <f t="shared" si="3"/>
        <v>1111790075478.4319</v>
      </c>
      <c r="N130" s="48">
        <v>25000000</v>
      </c>
      <c r="O130" s="49">
        <v>279000000</v>
      </c>
      <c r="P130" s="49">
        <v>38900000</v>
      </c>
      <c r="Q130" s="49">
        <v>193000000</v>
      </c>
      <c r="R130" s="49">
        <v>793000000</v>
      </c>
      <c r="S130" s="49">
        <v>215000000</v>
      </c>
      <c r="T130" s="49" t="s">
        <v>450</v>
      </c>
      <c r="U130" s="49">
        <v>86150000</v>
      </c>
      <c r="V130" s="49">
        <v>1040000000</v>
      </c>
      <c r="W130" s="50">
        <v>48000000</v>
      </c>
      <c r="X130" s="44">
        <f t="shared" si="4"/>
        <v>302005555.55555558</v>
      </c>
    </row>
    <row r="131" spans="1:24" ht="20.100000000000001" customHeight="1" x14ac:dyDescent="0.25">
      <c r="A131" s="36" t="s">
        <v>219</v>
      </c>
      <c r="B131" s="11" t="s">
        <v>426</v>
      </c>
      <c r="C131" s="20">
        <v>252991200</v>
      </c>
      <c r="D131" s="21">
        <v>255890800</v>
      </c>
      <c r="E131" s="21">
        <v>261339600</v>
      </c>
      <c r="F131" s="21">
        <v>277510900</v>
      </c>
      <c r="G131" s="21">
        <v>294117200</v>
      </c>
      <c r="H131" s="21">
        <v>310287500</v>
      </c>
      <c r="I131" s="21">
        <v>325835160.290555</v>
      </c>
      <c r="J131" s="21">
        <v>315725616.95894903</v>
      </c>
      <c r="K131" s="21">
        <v>318071978.57574701</v>
      </c>
      <c r="L131" s="22" t="s">
        <v>450</v>
      </c>
      <c r="M131" s="23">
        <f t="shared" si="3"/>
        <v>290196661.75836122</v>
      </c>
      <c r="N131" s="48" t="s">
        <v>450</v>
      </c>
      <c r="O131" s="49" t="s">
        <v>450</v>
      </c>
      <c r="P131" s="49" t="s">
        <v>450</v>
      </c>
      <c r="Q131" s="49" t="s">
        <v>450</v>
      </c>
      <c r="R131" s="49" t="s">
        <v>450</v>
      </c>
      <c r="S131" s="49" t="s">
        <v>450</v>
      </c>
      <c r="T131" s="49" t="s">
        <v>450</v>
      </c>
      <c r="U131" s="49" t="s">
        <v>450</v>
      </c>
      <c r="V131" s="49" t="s">
        <v>450</v>
      </c>
      <c r="W131" s="50" t="s">
        <v>450</v>
      </c>
      <c r="X131" s="44" t="str">
        <f t="shared" si="4"/>
        <v/>
      </c>
    </row>
    <row r="132" spans="1:24" ht="20.100000000000001" customHeight="1" x14ac:dyDescent="0.25">
      <c r="A132" s="36" t="s">
        <v>139</v>
      </c>
      <c r="B132" s="11" t="s">
        <v>417</v>
      </c>
      <c r="C132" s="20">
        <v>3408272498.1151609</v>
      </c>
      <c r="D132" s="21">
        <v>4401154128.1229658</v>
      </c>
      <c r="E132" s="21">
        <v>6054806100.8468046</v>
      </c>
      <c r="F132" s="21">
        <v>5439422031.3962708</v>
      </c>
      <c r="G132" s="21">
        <v>5811604051.96737</v>
      </c>
      <c r="H132" s="21">
        <v>7015206498.2195482</v>
      </c>
      <c r="I132" s="21">
        <v>7284686576.2835016</v>
      </c>
      <c r="J132" s="21">
        <v>7985349731.4647093</v>
      </c>
      <c r="K132" s="21">
        <v>7983271110.6044626</v>
      </c>
      <c r="L132" s="22">
        <v>6551161404.0935698</v>
      </c>
      <c r="M132" s="23">
        <f t="shared" ref="M132:M186" si="5">IF(SUM(C132:L132)=0,"",(SUM(C132:L132))/(COUNT(C132:L132)))</f>
        <v>6193493413.1114359</v>
      </c>
      <c r="N132" s="48" t="s">
        <v>450</v>
      </c>
      <c r="O132" s="49" t="s">
        <v>450</v>
      </c>
      <c r="P132" s="49" t="s">
        <v>450</v>
      </c>
      <c r="Q132" s="49" t="s">
        <v>450</v>
      </c>
      <c r="R132" s="49" t="s">
        <v>450</v>
      </c>
      <c r="S132" s="49" t="s">
        <v>450</v>
      </c>
      <c r="T132" s="49" t="s">
        <v>450</v>
      </c>
      <c r="U132" s="49" t="s">
        <v>450</v>
      </c>
      <c r="V132" s="49" t="s">
        <v>450</v>
      </c>
      <c r="W132" s="50" t="s">
        <v>450</v>
      </c>
      <c r="X132" s="44" t="str">
        <f t="shared" ref="X132:X186" si="6">IF(SUM(N132:W132)=0,"",(SUM(N132:W132))/(COUNT(N132:W132)))</f>
        <v/>
      </c>
    </row>
    <row r="133" spans="1:24" ht="20.100000000000001" customHeight="1" x14ac:dyDescent="0.25">
      <c r="A133" s="36" t="s">
        <v>251</v>
      </c>
      <c r="B133" s="11" t="s">
        <v>385</v>
      </c>
      <c r="C133" s="20">
        <v>4663488363.0976982</v>
      </c>
      <c r="D133" s="21">
        <v>5974371695.9504538</v>
      </c>
      <c r="E133" s="21">
        <v>6919241412.0936451</v>
      </c>
      <c r="F133" s="21">
        <v>5557245122.3157635</v>
      </c>
      <c r="G133" s="21">
        <v>5350674803.338583</v>
      </c>
      <c r="H133" s="21">
        <v>6074884388.5893745</v>
      </c>
      <c r="I133" s="21" t="s">
        <v>450</v>
      </c>
      <c r="J133" s="21" t="s">
        <v>450</v>
      </c>
      <c r="K133" s="21" t="s">
        <v>450</v>
      </c>
      <c r="L133" s="22" t="s">
        <v>450</v>
      </c>
      <c r="M133" s="23">
        <f t="shared" si="5"/>
        <v>5756650964.2309217</v>
      </c>
      <c r="N133" s="48" t="s">
        <v>450</v>
      </c>
      <c r="O133" s="49" t="s">
        <v>450</v>
      </c>
      <c r="P133" s="49" t="s">
        <v>450</v>
      </c>
      <c r="Q133" s="49" t="s">
        <v>450</v>
      </c>
      <c r="R133" s="49" t="s">
        <v>450</v>
      </c>
      <c r="S133" s="49" t="s">
        <v>450</v>
      </c>
      <c r="T133" s="49" t="s">
        <v>450</v>
      </c>
      <c r="U133" s="49" t="s">
        <v>450</v>
      </c>
      <c r="V133" s="49" t="s">
        <v>450</v>
      </c>
      <c r="W133" s="50" t="s">
        <v>450</v>
      </c>
      <c r="X133" s="44" t="str">
        <f t="shared" si="6"/>
        <v/>
      </c>
    </row>
    <row r="134" spans="1:24" ht="20.100000000000001" customHeight="1" x14ac:dyDescent="0.25">
      <c r="A134" s="36" t="s">
        <v>101</v>
      </c>
      <c r="B134" s="11" t="s">
        <v>266</v>
      </c>
      <c r="C134" s="20">
        <v>3414055662.5709968</v>
      </c>
      <c r="D134" s="21">
        <v>4234999702.7065086</v>
      </c>
      <c r="E134" s="21">
        <v>5623216609.6346264</v>
      </c>
      <c r="F134" s="21">
        <v>4583850367.8897209</v>
      </c>
      <c r="G134" s="21">
        <v>7189482029.6824846</v>
      </c>
      <c r="H134" s="21">
        <v>10409797336.186127</v>
      </c>
      <c r="I134" s="21">
        <v>12292770631.19669</v>
      </c>
      <c r="J134" s="21">
        <v>12582122604.176838</v>
      </c>
      <c r="K134" s="21">
        <v>12226514714.534708</v>
      </c>
      <c r="L134" s="22">
        <v>11757940908.627743</v>
      </c>
      <c r="M134" s="23">
        <f t="shared" si="5"/>
        <v>8431475056.720645</v>
      </c>
      <c r="N134" s="48" t="s">
        <v>450</v>
      </c>
      <c r="O134" s="49" t="s">
        <v>450</v>
      </c>
      <c r="P134" s="49" t="s">
        <v>450</v>
      </c>
      <c r="Q134" s="49" t="s">
        <v>450</v>
      </c>
      <c r="R134" s="49" t="s">
        <v>450</v>
      </c>
      <c r="S134" s="49" t="s">
        <v>450</v>
      </c>
      <c r="T134" s="49" t="s">
        <v>450</v>
      </c>
      <c r="U134" s="49" t="s">
        <v>450</v>
      </c>
      <c r="V134" s="49" t="s">
        <v>450</v>
      </c>
      <c r="W134" s="50" t="s">
        <v>450</v>
      </c>
      <c r="X134" s="44" t="str">
        <f t="shared" si="6"/>
        <v/>
      </c>
    </row>
    <row r="135" spans="1:24" ht="20.100000000000001" customHeight="1" x14ac:dyDescent="0.25">
      <c r="A135" s="36" t="s">
        <v>43</v>
      </c>
      <c r="B135" s="11" t="s">
        <v>316</v>
      </c>
      <c r="C135" s="20">
        <v>2696020574.5828629</v>
      </c>
      <c r="D135" s="21">
        <v>3668857103.7503419</v>
      </c>
      <c r="E135" s="21">
        <v>4519731946.682291</v>
      </c>
      <c r="F135" s="21">
        <v>4141382328.4245625</v>
      </c>
      <c r="G135" s="21">
        <v>4139192052.9801326</v>
      </c>
      <c r="H135" s="21">
        <v>4538199888.7962179</v>
      </c>
      <c r="I135" s="21">
        <v>4087725812.6686368</v>
      </c>
      <c r="J135" s="21">
        <v>4464497583.5147905</v>
      </c>
      <c r="K135" s="21">
        <v>4587741791.1063938</v>
      </c>
      <c r="L135" s="22">
        <v>3992640233.1701899</v>
      </c>
      <c r="M135" s="23">
        <f t="shared" si="5"/>
        <v>4083598931.5676413</v>
      </c>
      <c r="N135" s="48" t="s">
        <v>450</v>
      </c>
      <c r="O135" s="49" t="s">
        <v>450</v>
      </c>
      <c r="P135" s="49" t="s">
        <v>450</v>
      </c>
      <c r="Q135" s="49" t="s">
        <v>450</v>
      </c>
      <c r="R135" s="49" t="s">
        <v>450</v>
      </c>
      <c r="S135" s="49" t="s">
        <v>450</v>
      </c>
      <c r="T135" s="49" t="s">
        <v>450</v>
      </c>
      <c r="U135" s="49" t="s">
        <v>450</v>
      </c>
      <c r="V135" s="49" t="s">
        <v>450</v>
      </c>
      <c r="W135" s="50" t="s">
        <v>450</v>
      </c>
      <c r="X135" s="44" t="str">
        <f t="shared" si="6"/>
        <v/>
      </c>
    </row>
    <row r="136" spans="1:24" ht="20.100000000000001" customHeight="1" x14ac:dyDescent="0.25">
      <c r="A136" s="36" t="s">
        <v>414</v>
      </c>
      <c r="B136" s="11" t="s">
        <v>38</v>
      </c>
      <c r="C136" s="20">
        <v>68640825480.922279</v>
      </c>
      <c r="D136" s="21">
        <v>79041539006.139923</v>
      </c>
      <c r="E136" s="21">
        <v>92507257783.569672</v>
      </c>
      <c r="F136" s="21">
        <v>92897320375.817596</v>
      </c>
      <c r="G136" s="21">
        <v>93216746661.597672</v>
      </c>
      <c r="H136" s="21">
        <v>101370474295.10872</v>
      </c>
      <c r="I136" s="21">
        <v>98266306615.363235</v>
      </c>
      <c r="J136" s="21">
        <v>107235262625.66177</v>
      </c>
      <c r="K136" s="21">
        <v>110009040838.41881</v>
      </c>
      <c r="L136" s="22">
        <v>100359546357.6498</v>
      </c>
      <c r="M136" s="23">
        <f t="shared" si="5"/>
        <v>94354432004.024933</v>
      </c>
      <c r="N136" s="48" t="s">
        <v>450</v>
      </c>
      <c r="O136" s="49" t="s">
        <v>450</v>
      </c>
      <c r="P136" s="49" t="s">
        <v>450</v>
      </c>
      <c r="Q136" s="49" t="s">
        <v>450</v>
      </c>
      <c r="R136" s="49" t="s">
        <v>450</v>
      </c>
      <c r="S136" s="49" t="s">
        <v>450</v>
      </c>
      <c r="T136" s="49" t="s">
        <v>450</v>
      </c>
      <c r="U136" s="49" t="s">
        <v>450</v>
      </c>
      <c r="V136" s="49">
        <v>114000000</v>
      </c>
      <c r="W136" s="50" t="s">
        <v>450</v>
      </c>
      <c r="X136" s="44">
        <f t="shared" si="6"/>
        <v>114000000</v>
      </c>
    </row>
    <row r="137" spans="1:24" ht="20.100000000000001" customHeight="1" x14ac:dyDescent="0.25">
      <c r="A137" s="36" t="s">
        <v>122</v>
      </c>
      <c r="B137" s="11" t="s">
        <v>326</v>
      </c>
      <c r="C137" s="20">
        <v>8312078525.085824</v>
      </c>
      <c r="D137" s="21">
        <v>9366742309.4933109</v>
      </c>
      <c r="E137" s="21">
        <v>11494837053.40609</v>
      </c>
      <c r="F137" s="21">
        <v>10911698208.101519</v>
      </c>
      <c r="G137" s="21">
        <v>10154238250.181831</v>
      </c>
      <c r="H137" s="21">
        <v>13131168011.806961</v>
      </c>
      <c r="I137" s="21">
        <v>14534278446.308725</v>
      </c>
      <c r="J137" s="21">
        <v>16018848990.669046</v>
      </c>
      <c r="K137" s="21">
        <v>16945889409.843491</v>
      </c>
      <c r="L137" s="22">
        <v>14688606237.729002</v>
      </c>
      <c r="M137" s="23">
        <f t="shared" si="5"/>
        <v>12555838544.262581</v>
      </c>
      <c r="N137" s="48" t="s">
        <v>450</v>
      </c>
      <c r="O137" s="49" t="s">
        <v>450</v>
      </c>
      <c r="P137" s="49" t="s">
        <v>450</v>
      </c>
      <c r="Q137" s="49" t="s">
        <v>450</v>
      </c>
      <c r="R137" s="49">
        <v>0</v>
      </c>
      <c r="S137" s="49" t="s">
        <v>450</v>
      </c>
      <c r="T137" s="49" t="s">
        <v>450</v>
      </c>
      <c r="U137" s="49" t="s">
        <v>450</v>
      </c>
      <c r="V137" s="49" t="s">
        <v>450</v>
      </c>
      <c r="W137" s="50" t="s">
        <v>450</v>
      </c>
      <c r="X137" s="44" t="str">
        <f t="shared" si="6"/>
        <v/>
      </c>
    </row>
    <row r="138" spans="1:24" ht="20.100000000000001" customHeight="1" x14ac:dyDescent="0.25">
      <c r="A138" s="36" t="s">
        <v>390</v>
      </c>
      <c r="B138" s="11" t="s">
        <v>114</v>
      </c>
      <c r="C138" s="20">
        <v>7978734401.5358496</v>
      </c>
      <c r="D138" s="21">
        <v>8740865600.2498093</v>
      </c>
      <c r="E138" s="21">
        <v>8486721916.912797</v>
      </c>
      <c r="F138" s="21">
        <v>8876191120.7618885</v>
      </c>
      <c r="G138" s="21">
        <v>11282192605.037428</v>
      </c>
      <c r="H138" s="21">
        <v>12409629835.699825</v>
      </c>
      <c r="I138" s="21">
        <v>13016152023.594397</v>
      </c>
      <c r="J138" s="21">
        <v>12720433346.029768</v>
      </c>
      <c r="K138" s="21">
        <v>12838336840.224737</v>
      </c>
      <c r="L138" s="22">
        <v>11546088223.211796</v>
      </c>
      <c r="M138" s="23">
        <f t="shared" si="5"/>
        <v>10789534591.325829</v>
      </c>
      <c r="N138" s="48" t="s">
        <v>450</v>
      </c>
      <c r="O138" s="49" t="s">
        <v>450</v>
      </c>
      <c r="P138" s="49" t="s">
        <v>450</v>
      </c>
      <c r="Q138" s="49" t="s">
        <v>450</v>
      </c>
      <c r="R138" s="49" t="s">
        <v>450</v>
      </c>
      <c r="S138" s="49" t="s">
        <v>450</v>
      </c>
      <c r="T138" s="49" t="s">
        <v>450</v>
      </c>
      <c r="U138" s="49" t="s">
        <v>450</v>
      </c>
      <c r="V138" s="49" t="s">
        <v>450</v>
      </c>
      <c r="W138" s="50" t="s">
        <v>450</v>
      </c>
      <c r="X138" s="44" t="str">
        <f t="shared" si="6"/>
        <v/>
      </c>
    </row>
    <row r="139" spans="1:24" ht="20.100000000000001" customHeight="1" x14ac:dyDescent="0.25">
      <c r="A139" s="36" t="s">
        <v>24</v>
      </c>
      <c r="B139" s="11" t="s">
        <v>51</v>
      </c>
      <c r="C139" s="20">
        <v>9043715355.8880978</v>
      </c>
      <c r="D139" s="21">
        <v>10325618017.378969</v>
      </c>
      <c r="E139" s="21">
        <v>12545438605.395878</v>
      </c>
      <c r="F139" s="21">
        <v>12854985464.076431</v>
      </c>
      <c r="G139" s="21">
        <v>16002656434.474615</v>
      </c>
      <c r="H139" s="21">
        <v>18913574370.76004</v>
      </c>
      <c r="I139" s="21">
        <v>18851513891.065998</v>
      </c>
      <c r="J139" s="21">
        <v>19271168018.48201</v>
      </c>
      <c r="K139" s="21">
        <v>19769642122.583298</v>
      </c>
      <c r="L139" s="22">
        <v>20880545907.426445</v>
      </c>
      <c r="M139" s="23">
        <f t="shared" si="5"/>
        <v>15845885818.75318</v>
      </c>
      <c r="N139" s="48" t="s">
        <v>450</v>
      </c>
      <c r="O139" s="49" t="s">
        <v>450</v>
      </c>
      <c r="P139" s="49" t="s">
        <v>450</v>
      </c>
      <c r="Q139" s="49" t="s">
        <v>450</v>
      </c>
      <c r="R139" s="49">
        <v>0</v>
      </c>
      <c r="S139" s="49" t="s">
        <v>450</v>
      </c>
      <c r="T139" s="49" t="s">
        <v>450</v>
      </c>
      <c r="U139" s="49" t="s">
        <v>450</v>
      </c>
      <c r="V139" s="49" t="s">
        <v>450</v>
      </c>
      <c r="W139" s="50" t="s">
        <v>450</v>
      </c>
      <c r="X139" s="44" t="str">
        <f t="shared" si="6"/>
        <v/>
      </c>
    </row>
    <row r="140" spans="1:24" ht="20.100000000000001" customHeight="1" x14ac:dyDescent="0.25">
      <c r="A140" s="36" t="s">
        <v>8</v>
      </c>
      <c r="B140" s="11" t="s">
        <v>374</v>
      </c>
      <c r="C140" s="20">
        <v>726649102998.36902</v>
      </c>
      <c r="D140" s="21">
        <v>839419655078.01807</v>
      </c>
      <c r="E140" s="21">
        <v>936228211513.10974</v>
      </c>
      <c r="F140" s="21">
        <v>857932759099.74988</v>
      </c>
      <c r="G140" s="21">
        <v>836439735099.33777</v>
      </c>
      <c r="H140" s="21">
        <v>893701695857.65906</v>
      </c>
      <c r="I140" s="21">
        <v>828946812396.78809</v>
      </c>
      <c r="J140" s="21">
        <v>864169242952.92542</v>
      </c>
      <c r="K140" s="21">
        <v>879319321494.63855</v>
      </c>
      <c r="L140" s="22">
        <v>752547410446.93359</v>
      </c>
      <c r="M140" s="23">
        <f t="shared" si="5"/>
        <v>841535394693.75305</v>
      </c>
      <c r="N140" s="48" t="s">
        <v>450</v>
      </c>
      <c r="O140" s="49" t="s">
        <v>450</v>
      </c>
      <c r="P140" s="49" t="s">
        <v>450</v>
      </c>
      <c r="Q140" s="49" t="s">
        <v>450</v>
      </c>
      <c r="R140" s="49" t="s">
        <v>450</v>
      </c>
      <c r="S140" s="49" t="s">
        <v>450</v>
      </c>
      <c r="T140" s="49" t="s">
        <v>450</v>
      </c>
      <c r="U140" s="49" t="s">
        <v>450</v>
      </c>
      <c r="V140" s="49" t="s">
        <v>450</v>
      </c>
      <c r="W140" s="50" t="s">
        <v>450</v>
      </c>
      <c r="X140" s="44" t="str">
        <f t="shared" si="6"/>
        <v/>
      </c>
    </row>
    <row r="141" spans="1:24" ht="20.100000000000001" customHeight="1" x14ac:dyDescent="0.25">
      <c r="A141" s="36" t="s">
        <v>103</v>
      </c>
      <c r="B141" s="11" t="s">
        <v>26</v>
      </c>
      <c r="C141" s="20">
        <v>111606899682.25148</v>
      </c>
      <c r="D141" s="21">
        <v>137314617476.29897</v>
      </c>
      <c r="E141" s="21">
        <v>133278976593.80051</v>
      </c>
      <c r="F141" s="21">
        <v>121337372727.84059</v>
      </c>
      <c r="G141" s="21">
        <v>146584522265.45612</v>
      </c>
      <c r="H141" s="21">
        <v>168462632327.3819</v>
      </c>
      <c r="I141" s="21">
        <v>176617424296.72922</v>
      </c>
      <c r="J141" s="21">
        <v>190690896703.83002</v>
      </c>
      <c r="K141" s="21">
        <v>200142409766.82071</v>
      </c>
      <c r="L141" s="22">
        <v>173754075210.51624</v>
      </c>
      <c r="M141" s="23">
        <f t="shared" si="5"/>
        <v>155978982705.09259</v>
      </c>
      <c r="N141" s="48" t="s">
        <v>450</v>
      </c>
      <c r="O141" s="49" t="s">
        <v>450</v>
      </c>
      <c r="P141" s="49" t="s">
        <v>450</v>
      </c>
      <c r="Q141" s="49" t="s">
        <v>450</v>
      </c>
      <c r="R141" s="49" t="s">
        <v>450</v>
      </c>
      <c r="S141" s="49" t="s">
        <v>450</v>
      </c>
      <c r="T141" s="49" t="s">
        <v>450</v>
      </c>
      <c r="U141" s="49" t="s">
        <v>450</v>
      </c>
      <c r="V141" s="49" t="s">
        <v>450</v>
      </c>
      <c r="W141" s="50" t="s">
        <v>450</v>
      </c>
      <c r="X141" s="44" t="str">
        <f t="shared" si="6"/>
        <v/>
      </c>
    </row>
    <row r="142" spans="1:24" ht="20.100000000000001" customHeight="1" x14ac:dyDescent="0.25">
      <c r="A142" s="36" t="s">
        <v>303</v>
      </c>
      <c r="B142" s="11" t="s">
        <v>207</v>
      </c>
      <c r="C142" s="20">
        <v>6786294637.3360271</v>
      </c>
      <c r="D142" s="21">
        <v>7458103361.6373692</v>
      </c>
      <c r="E142" s="21">
        <v>8491388728.5018005</v>
      </c>
      <c r="F142" s="21">
        <v>8380731879.7463541</v>
      </c>
      <c r="G142" s="21">
        <v>8741313140.2488251</v>
      </c>
      <c r="H142" s="21">
        <v>9755619760.1461372</v>
      </c>
      <c r="I142" s="21">
        <v>10438842115.626307</v>
      </c>
      <c r="J142" s="21">
        <v>10874735110.823694</v>
      </c>
      <c r="K142" s="21">
        <v>11790221756.277769</v>
      </c>
      <c r="L142" s="22">
        <v>12692562187.49325</v>
      </c>
      <c r="M142" s="23">
        <f t="shared" si="5"/>
        <v>9540981267.7837543</v>
      </c>
      <c r="N142" s="48" t="s">
        <v>450</v>
      </c>
      <c r="O142" s="49" t="s">
        <v>450</v>
      </c>
      <c r="P142" s="49" t="s">
        <v>450</v>
      </c>
      <c r="Q142" s="49" t="s">
        <v>450</v>
      </c>
      <c r="R142" s="49" t="s">
        <v>450</v>
      </c>
      <c r="S142" s="49" t="s">
        <v>450</v>
      </c>
      <c r="T142" s="49" t="s">
        <v>450</v>
      </c>
      <c r="U142" s="49" t="s">
        <v>450</v>
      </c>
      <c r="V142" s="49" t="s">
        <v>450</v>
      </c>
      <c r="W142" s="50" t="s">
        <v>450</v>
      </c>
      <c r="X142" s="44" t="str">
        <f t="shared" si="6"/>
        <v/>
      </c>
    </row>
    <row r="143" spans="1:24" ht="20.100000000000001" customHeight="1" x14ac:dyDescent="0.25">
      <c r="A143" s="36" t="s">
        <v>394</v>
      </c>
      <c r="B143" s="11" t="s">
        <v>398</v>
      </c>
      <c r="C143" s="20">
        <v>3646728060.0646296</v>
      </c>
      <c r="D143" s="21">
        <v>4291363390.9129529</v>
      </c>
      <c r="E143" s="21">
        <v>5403363917.3095989</v>
      </c>
      <c r="F143" s="21">
        <v>5397121856.3520374</v>
      </c>
      <c r="G143" s="21">
        <v>5718589799.2436562</v>
      </c>
      <c r="H143" s="21">
        <v>6409169889.5089083</v>
      </c>
      <c r="I143" s="21">
        <v>6942209594.5543337</v>
      </c>
      <c r="J143" s="21">
        <v>7667951987.6933041</v>
      </c>
      <c r="K143" s="21">
        <v>8245312136.5654345</v>
      </c>
      <c r="L143" s="22">
        <v>7142951342.4223022</v>
      </c>
      <c r="M143" s="23">
        <f t="shared" si="5"/>
        <v>6086476197.4627171</v>
      </c>
      <c r="N143" s="48" t="s">
        <v>450</v>
      </c>
      <c r="O143" s="49" t="s">
        <v>450</v>
      </c>
      <c r="P143" s="49" t="s">
        <v>450</v>
      </c>
      <c r="Q143" s="49" t="s">
        <v>450</v>
      </c>
      <c r="R143" s="49" t="s">
        <v>450</v>
      </c>
      <c r="S143" s="49" t="s">
        <v>450</v>
      </c>
      <c r="T143" s="49" t="s">
        <v>450</v>
      </c>
      <c r="U143" s="49" t="s">
        <v>450</v>
      </c>
      <c r="V143" s="49" t="s">
        <v>450</v>
      </c>
      <c r="W143" s="50" t="s">
        <v>450</v>
      </c>
      <c r="X143" s="44" t="str">
        <f t="shared" si="6"/>
        <v/>
      </c>
    </row>
    <row r="144" spans="1:24" ht="20.100000000000001" customHeight="1" x14ac:dyDescent="0.25">
      <c r="A144" s="36" t="s">
        <v>125</v>
      </c>
      <c r="B144" s="11" t="s">
        <v>242</v>
      </c>
      <c r="C144" s="20">
        <v>145429764861.24939</v>
      </c>
      <c r="D144" s="21">
        <v>166451213395.63986</v>
      </c>
      <c r="E144" s="21">
        <v>208064753766.47043</v>
      </c>
      <c r="F144" s="21">
        <v>169481317540.36389</v>
      </c>
      <c r="G144" s="21">
        <v>369062464570.38684</v>
      </c>
      <c r="H144" s="21">
        <v>411743801711.64203</v>
      </c>
      <c r="I144" s="21">
        <v>460953836444.36426</v>
      </c>
      <c r="J144" s="21">
        <v>514966287206.50519</v>
      </c>
      <c r="K144" s="21">
        <v>568498939784.02112</v>
      </c>
      <c r="L144" s="22">
        <v>481066152870.26617</v>
      </c>
      <c r="M144" s="23">
        <f t="shared" si="5"/>
        <v>349571853215.09094</v>
      </c>
      <c r="N144" s="48" t="s">
        <v>450</v>
      </c>
      <c r="O144" s="49" t="s">
        <v>450</v>
      </c>
      <c r="P144" s="49" t="s">
        <v>450</v>
      </c>
      <c r="Q144" s="49" t="s">
        <v>450</v>
      </c>
      <c r="R144" s="49" t="s">
        <v>450</v>
      </c>
      <c r="S144" s="49" t="s">
        <v>450</v>
      </c>
      <c r="T144" s="49" t="s">
        <v>450</v>
      </c>
      <c r="U144" s="49" t="s">
        <v>450</v>
      </c>
      <c r="V144" s="49" t="s">
        <v>450</v>
      </c>
      <c r="W144" s="50" t="s">
        <v>450</v>
      </c>
      <c r="X144" s="44" t="str">
        <f t="shared" si="6"/>
        <v/>
      </c>
    </row>
    <row r="145" spans="1:24" ht="20.100000000000001" customHeight="1" x14ac:dyDescent="0.25">
      <c r="A145" s="36" t="s">
        <v>203</v>
      </c>
      <c r="B145" s="11" t="s">
        <v>95</v>
      </c>
      <c r="C145" s="20">
        <v>345424664369.35748</v>
      </c>
      <c r="D145" s="21">
        <v>400883873279.08289</v>
      </c>
      <c r="E145" s="21">
        <v>461946808510.63831</v>
      </c>
      <c r="F145" s="21">
        <v>386383919342.27057</v>
      </c>
      <c r="G145" s="21">
        <v>428524701366.59937</v>
      </c>
      <c r="H145" s="21">
        <v>498157406416.1582</v>
      </c>
      <c r="I145" s="21">
        <v>509704856037.81696</v>
      </c>
      <c r="J145" s="21">
        <v>522746212765.95746</v>
      </c>
      <c r="K145" s="21">
        <v>500519016133.29779</v>
      </c>
      <c r="L145" s="22">
        <v>388314890978.60889</v>
      </c>
      <c r="M145" s="23">
        <f t="shared" si="5"/>
        <v>444260634919.9787</v>
      </c>
      <c r="N145" s="48" t="s">
        <v>450</v>
      </c>
      <c r="O145" s="49" t="s">
        <v>450</v>
      </c>
      <c r="P145" s="49" t="s">
        <v>450</v>
      </c>
      <c r="Q145" s="49" t="s">
        <v>450</v>
      </c>
      <c r="R145" s="49" t="s">
        <v>450</v>
      </c>
      <c r="S145" s="49" t="s">
        <v>450</v>
      </c>
      <c r="T145" s="49" t="s">
        <v>450</v>
      </c>
      <c r="U145" s="49" t="s">
        <v>450</v>
      </c>
      <c r="V145" s="49" t="s">
        <v>450</v>
      </c>
      <c r="W145" s="50" t="s">
        <v>450</v>
      </c>
      <c r="X145" s="44" t="str">
        <f t="shared" si="6"/>
        <v/>
      </c>
    </row>
    <row r="146" spans="1:24" ht="20.100000000000001" customHeight="1" x14ac:dyDescent="0.25">
      <c r="A146" s="36" t="s">
        <v>247</v>
      </c>
      <c r="B146" s="11" t="s">
        <v>332</v>
      </c>
      <c r="C146" s="20">
        <v>37215864759.427826</v>
      </c>
      <c r="D146" s="21">
        <v>42085305591.677505</v>
      </c>
      <c r="E146" s="21">
        <v>60905331599.479836</v>
      </c>
      <c r="F146" s="21">
        <v>48388296488.946671</v>
      </c>
      <c r="G146" s="21">
        <v>58641352405.721718</v>
      </c>
      <c r="H146" s="21">
        <v>67937581274.382317</v>
      </c>
      <c r="I146" s="21">
        <v>76341482444.733414</v>
      </c>
      <c r="J146" s="21">
        <v>78182574772.431732</v>
      </c>
      <c r="K146" s="21">
        <v>81796618985.695709</v>
      </c>
      <c r="L146" s="22">
        <v>70254876462.938873</v>
      </c>
      <c r="M146" s="23">
        <f t="shared" si="5"/>
        <v>62174928478.543556</v>
      </c>
      <c r="N146" s="48" t="s">
        <v>450</v>
      </c>
      <c r="O146" s="49" t="s">
        <v>450</v>
      </c>
      <c r="P146" s="49" t="s">
        <v>450</v>
      </c>
      <c r="Q146" s="49" t="s">
        <v>450</v>
      </c>
      <c r="R146" s="49" t="s">
        <v>450</v>
      </c>
      <c r="S146" s="49" t="s">
        <v>450</v>
      </c>
      <c r="T146" s="49" t="s">
        <v>450</v>
      </c>
      <c r="U146" s="49" t="s">
        <v>450</v>
      </c>
      <c r="V146" s="49" t="s">
        <v>450</v>
      </c>
      <c r="W146" s="50" t="s">
        <v>450</v>
      </c>
      <c r="X146" s="44" t="str">
        <f t="shared" si="6"/>
        <v/>
      </c>
    </row>
    <row r="147" spans="1:24" ht="20.100000000000001" customHeight="1" x14ac:dyDescent="0.25">
      <c r="A147" s="36" t="s">
        <v>422</v>
      </c>
      <c r="B147" s="11" t="s">
        <v>304</v>
      </c>
      <c r="C147" s="20">
        <v>137264061106.04344</v>
      </c>
      <c r="D147" s="21">
        <v>152385716311.91638</v>
      </c>
      <c r="E147" s="21">
        <v>170077814106.3049</v>
      </c>
      <c r="F147" s="21">
        <v>168152775283.03159</v>
      </c>
      <c r="G147" s="21">
        <v>177406854514.88458</v>
      </c>
      <c r="H147" s="21">
        <v>213755282058.7193</v>
      </c>
      <c r="I147" s="21">
        <v>224646134571.40009</v>
      </c>
      <c r="J147" s="21">
        <v>231149768633.28375</v>
      </c>
      <c r="K147" s="21">
        <v>243382758001.33011</v>
      </c>
      <c r="L147" s="22">
        <v>269971498118.44202</v>
      </c>
      <c r="M147" s="23">
        <f t="shared" si="5"/>
        <v>198819266270.53558</v>
      </c>
      <c r="N147" s="48" t="s">
        <v>450</v>
      </c>
      <c r="O147" s="49" t="s">
        <v>450</v>
      </c>
      <c r="P147" s="49" t="s">
        <v>450</v>
      </c>
      <c r="Q147" s="49" t="s">
        <v>450</v>
      </c>
      <c r="R147" s="49" t="s">
        <v>450</v>
      </c>
      <c r="S147" s="49" t="s">
        <v>450</v>
      </c>
      <c r="T147" s="49" t="s">
        <v>450</v>
      </c>
      <c r="U147" s="49" t="s">
        <v>450</v>
      </c>
      <c r="V147" s="49" t="s">
        <v>450</v>
      </c>
      <c r="W147" s="50" t="s">
        <v>450</v>
      </c>
      <c r="X147" s="44" t="str">
        <f t="shared" si="6"/>
        <v/>
      </c>
    </row>
    <row r="148" spans="1:24" ht="20.100000000000001" customHeight="1" x14ac:dyDescent="0.25">
      <c r="A148" s="36" t="s">
        <v>255</v>
      </c>
      <c r="B148" s="11" t="s">
        <v>194</v>
      </c>
      <c r="C148" s="20">
        <v>194700000</v>
      </c>
      <c r="D148" s="21">
        <v>196000000</v>
      </c>
      <c r="E148" s="21">
        <v>198099999.99999997</v>
      </c>
      <c r="F148" s="21">
        <v>186400000.00000003</v>
      </c>
      <c r="G148" s="21">
        <v>183800000</v>
      </c>
      <c r="H148" s="21">
        <v>199900000.00000003</v>
      </c>
      <c r="I148" s="21">
        <v>214200000</v>
      </c>
      <c r="J148" s="21">
        <v>228700000</v>
      </c>
      <c r="K148" s="21">
        <v>250900000</v>
      </c>
      <c r="L148" s="22">
        <v>287400000</v>
      </c>
      <c r="M148" s="23">
        <f t="shared" si="5"/>
        <v>214010000</v>
      </c>
      <c r="N148" s="48" t="s">
        <v>450</v>
      </c>
      <c r="O148" s="49" t="s">
        <v>450</v>
      </c>
      <c r="P148" s="49" t="s">
        <v>450</v>
      </c>
      <c r="Q148" s="49" t="s">
        <v>450</v>
      </c>
      <c r="R148" s="49" t="s">
        <v>450</v>
      </c>
      <c r="S148" s="49" t="s">
        <v>450</v>
      </c>
      <c r="T148" s="49" t="s">
        <v>450</v>
      </c>
      <c r="U148" s="49" t="s">
        <v>450</v>
      </c>
      <c r="V148" s="49" t="s">
        <v>450</v>
      </c>
      <c r="W148" s="50" t="s">
        <v>450</v>
      </c>
      <c r="X148" s="44" t="str">
        <f t="shared" si="6"/>
        <v/>
      </c>
    </row>
    <row r="149" spans="1:24" ht="20.100000000000001" customHeight="1" x14ac:dyDescent="0.25">
      <c r="A149" s="36" t="s">
        <v>106</v>
      </c>
      <c r="B149" s="11" t="s">
        <v>135</v>
      </c>
      <c r="C149" s="20">
        <v>18144936600</v>
      </c>
      <c r="D149" s="21">
        <v>20958000000.000004</v>
      </c>
      <c r="E149" s="21">
        <v>24522200000</v>
      </c>
      <c r="F149" s="21">
        <v>26593500000</v>
      </c>
      <c r="G149" s="21">
        <v>28917200000</v>
      </c>
      <c r="H149" s="21">
        <v>34373820500</v>
      </c>
      <c r="I149" s="21">
        <v>39954761200.000008</v>
      </c>
      <c r="J149" s="21">
        <v>44856189500</v>
      </c>
      <c r="K149" s="21">
        <v>49165773100</v>
      </c>
      <c r="L149" s="22">
        <v>52132289700</v>
      </c>
      <c r="M149" s="23">
        <f t="shared" si="5"/>
        <v>33961867060</v>
      </c>
      <c r="N149" s="48" t="s">
        <v>450</v>
      </c>
      <c r="O149" s="49" t="s">
        <v>450</v>
      </c>
      <c r="P149" s="49" t="s">
        <v>450</v>
      </c>
      <c r="Q149" s="49" t="s">
        <v>450</v>
      </c>
      <c r="R149" s="49" t="s">
        <v>450</v>
      </c>
      <c r="S149" s="49" t="s">
        <v>450</v>
      </c>
      <c r="T149" s="49" t="s">
        <v>450</v>
      </c>
      <c r="U149" s="49" t="s">
        <v>450</v>
      </c>
      <c r="V149" s="49" t="s">
        <v>450</v>
      </c>
      <c r="W149" s="50" t="s">
        <v>450</v>
      </c>
      <c r="X149" s="44" t="str">
        <f t="shared" si="6"/>
        <v/>
      </c>
    </row>
    <row r="150" spans="1:24" ht="20.100000000000001" customHeight="1" x14ac:dyDescent="0.25">
      <c r="A150" s="36" t="s">
        <v>360</v>
      </c>
      <c r="B150" s="11" t="s">
        <v>365</v>
      </c>
      <c r="C150" s="20">
        <v>5527856839.0748186</v>
      </c>
      <c r="D150" s="21">
        <v>6340673793.5453405</v>
      </c>
      <c r="E150" s="21">
        <v>8000074071.3306913</v>
      </c>
      <c r="F150" s="21">
        <v>8105331929.8755035</v>
      </c>
      <c r="G150" s="21">
        <v>9716103408.9655418</v>
      </c>
      <c r="H150" s="21">
        <v>12873049346.267397</v>
      </c>
      <c r="I150" s="21">
        <v>15391629871.376463</v>
      </c>
      <c r="J150" s="21">
        <v>15413163674.922365</v>
      </c>
      <c r="K150" s="21">
        <v>16928680397.418528</v>
      </c>
      <c r="L150" s="22" t="s">
        <v>450</v>
      </c>
      <c r="M150" s="23">
        <f t="shared" si="5"/>
        <v>10921840370.308517</v>
      </c>
      <c r="N150" s="48" t="s">
        <v>450</v>
      </c>
      <c r="O150" s="49" t="s">
        <v>450</v>
      </c>
      <c r="P150" s="49" t="s">
        <v>450</v>
      </c>
      <c r="Q150" s="49" t="s">
        <v>450</v>
      </c>
      <c r="R150" s="49" t="s">
        <v>450</v>
      </c>
      <c r="S150" s="49" t="s">
        <v>450</v>
      </c>
      <c r="T150" s="49" t="s">
        <v>450</v>
      </c>
      <c r="U150" s="49" t="s">
        <v>450</v>
      </c>
      <c r="V150" s="49" t="s">
        <v>450</v>
      </c>
      <c r="W150" s="50" t="s">
        <v>450</v>
      </c>
      <c r="X150" s="44" t="str">
        <f t="shared" si="6"/>
        <v/>
      </c>
    </row>
    <row r="151" spans="1:24" ht="20.100000000000001" customHeight="1" x14ac:dyDescent="0.25">
      <c r="A151" s="36" t="s">
        <v>121</v>
      </c>
      <c r="B151" s="11" t="s">
        <v>366</v>
      </c>
      <c r="C151" s="20">
        <v>10646157920.320862</v>
      </c>
      <c r="D151" s="21">
        <v>13794910633.851755</v>
      </c>
      <c r="E151" s="21">
        <v>18504130752.992191</v>
      </c>
      <c r="F151" s="21">
        <v>15929902138.13632</v>
      </c>
      <c r="G151" s="21">
        <v>20030528042.91713</v>
      </c>
      <c r="H151" s="21">
        <v>25071195492.012661</v>
      </c>
      <c r="I151" s="21">
        <v>24611039786.13195</v>
      </c>
      <c r="J151" s="21">
        <v>28965906502.230602</v>
      </c>
      <c r="K151" s="21">
        <v>30881166852.311611</v>
      </c>
      <c r="L151" s="22">
        <v>27622778722.398647</v>
      </c>
      <c r="M151" s="23">
        <f t="shared" si="5"/>
        <v>21605771684.330376</v>
      </c>
      <c r="N151" s="48" t="s">
        <v>450</v>
      </c>
      <c r="O151" s="49" t="s">
        <v>450</v>
      </c>
      <c r="P151" s="49" t="s">
        <v>450</v>
      </c>
      <c r="Q151" s="49" t="s">
        <v>450</v>
      </c>
      <c r="R151" s="49" t="s">
        <v>450</v>
      </c>
      <c r="S151" s="49" t="s">
        <v>450</v>
      </c>
      <c r="T151" s="49" t="s">
        <v>450</v>
      </c>
      <c r="U151" s="49" t="s">
        <v>450</v>
      </c>
      <c r="V151" s="49" t="s">
        <v>450</v>
      </c>
      <c r="W151" s="50" t="s">
        <v>450</v>
      </c>
      <c r="X151" s="44" t="str">
        <f t="shared" si="6"/>
        <v/>
      </c>
    </row>
    <row r="152" spans="1:24" ht="20.100000000000001" customHeight="1" x14ac:dyDescent="0.25">
      <c r="A152" s="36" t="s">
        <v>49</v>
      </c>
      <c r="B152" s="11" t="s">
        <v>76</v>
      </c>
      <c r="C152" s="20">
        <v>87862091339.400238</v>
      </c>
      <c r="D152" s="21">
        <v>102170980824.5446</v>
      </c>
      <c r="E152" s="21">
        <v>121572308718.61613</v>
      </c>
      <c r="F152" s="21">
        <v>121192332201.43948</v>
      </c>
      <c r="G152" s="21">
        <v>148521818488.74939</v>
      </c>
      <c r="H152" s="21">
        <v>170574733563.4614</v>
      </c>
      <c r="I152" s="21">
        <v>192703386156.04684</v>
      </c>
      <c r="J152" s="21">
        <v>202028936209.36774</v>
      </c>
      <c r="K152" s="21">
        <v>202855201908.12335</v>
      </c>
      <c r="L152" s="22">
        <v>192083721355.06442</v>
      </c>
      <c r="M152" s="23">
        <f t="shared" si="5"/>
        <v>154156551076.48138</v>
      </c>
      <c r="N152" s="48" t="s">
        <v>450</v>
      </c>
      <c r="O152" s="49" t="s">
        <v>450</v>
      </c>
      <c r="P152" s="49" t="s">
        <v>450</v>
      </c>
      <c r="Q152" s="49" t="s">
        <v>450</v>
      </c>
      <c r="R152" s="49">
        <v>120000000</v>
      </c>
      <c r="S152" s="49">
        <v>150000000</v>
      </c>
      <c r="T152" s="49">
        <v>105000000</v>
      </c>
      <c r="U152" s="49" t="s">
        <v>450</v>
      </c>
      <c r="V152" s="49">
        <v>715000000</v>
      </c>
      <c r="W152" s="50" t="s">
        <v>450</v>
      </c>
      <c r="X152" s="44">
        <f t="shared" si="6"/>
        <v>272500000</v>
      </c>
    </row>
    <row r="153" spans="1:24" ht="20.100000000000001" customHeight="1" x14ac:dyDescent="0.25">
      <c r="A153" s="36" t="s">
        <v>309</v>
      </c>
      <c r="B153" s="11" t="s">
        <v>224</v>
      </c>
      <c r="C153" s="20">
        <v>122210719245.90221</v>
      </c>
      <c r="D153" s="21">
        <v>149359920005.89401</v>
      </c>
      <c r="E153" s="21">
        <v>174195135053.12106</v>
      </c>
      <c r="F153" s="21">
        <v>168334599538.16824</v>
      </c>
      <c r="G153" s="21">
        <v>199590774784.58072</v>
      </c>
      <c r="H153" s="21">
        <v>224143083706.77698</v>
      </c>
      <c r="I153" s="21">
        <v>250092093547.53156</v>
      </c>
      <c r="J153" s="21">
        <v>271927428132.55371</v>
      </c>
      <c r="K153" s="21">
        <v>284777093019.06512</v>
      </c>
      <c r="L153" s="22">
        <v>291965336390.94958</v>
      </c>
      <c r="M153" s="23">
        <f t="shared" si="5"/>
        <v>213659618342.45428</v>
      </c>
      <c r="N153" s="48">
        <v>504000000</v>
      </c>
      <c r="O153" s="49">
        <v>0</v>
      </c>
      <c r="P153" s="49" t="s">
        <v>450</v>
      </c>
      <c r="Q153" s="49">
        <v>26600000</v>
      </c>
      <c r="R153" s="49" t="s">
        <v>450</v>
      </c>
      <c r="S153" s="49" t="s">
        <v>450</v>
      </c>
      <c r="T153" s="49">
        <v>178000000</v>
      </c>
      <c r="U153" s="49" t="s">
        <v>450</v>
      </c>
      <c r="V153" s="49" t="s">
        <v>450</v>
      </c>
      <c r="W153" s="50" t="s">
        <v>450</v>
      </c>
      <c r="X153" s="44">
        <f t="shared" si="6"/>
        <v>177150000</v>
      </c>
    </row>
    <row r="154" spans="1:24" ht="20.100000000000001" customHeight="1" x14ac:dyDescent="0.25">
      <c r="A154" s="36" t="s">
        <v>297</v>
      </c>
      <c r="B154" s="11" t="s">
        <v>84</v>
      </c>
      <c r="C154" s="20">
        <v>343261472028.87341</v>
      </c>
      <c r="D154" s="21">
        <v>428762961089.63477</v>
      </c>
      <c r="E154" s="21">
        <v>530185123692.51196</v>
      </c>
      <c r="F154" s="21">
        <v>436476394987.34015</v>
      </c>
      <c r="G154" s="21">
        <v>479242529764.86584</v>
      </c>
      <c r="H154" s="21">
        <v>528742068313.75726</v>
      </c>
      <c r="I154" s="21">
        <v>500227851988.33105</v>
      </c>
      <c r="J154" s="21">
        <v>524059039422.89447</v>
      </c>
      <c r="K154" s="21">
        <v>544982089079.09332</v>
      </c>
      <c r="L154" s="22">
        <v>474783393022.94739</v>
      </c>
      <c r="M154" s="23">
        <f t="shared" si="5"/>
        <v>479072292339.02502</v>
      </c>
      <c r="N154" s="48" t="s">
        <v>450</v>
      </c>
      <c r="O154" s="49" t="s">
        <v>450</v>
      </c>
      <c r="P154" s="49" t="s">
        <v>450</v>
      </c>
      <c r="Q154" s="49" t="s">
        <v>450</v>
      </c>
      <c r="R154" s="49" t="s">
        <v>450</v>
      </c>
      <c r="S154" s="49" t="s">
        <v>450</v>
      </c>
      <c r="T154" s="49" t="s">
        <v>450</v>
      </c>
      <c r="U154" s="49" t="s">
        <v>450</v>
      </c>
      <c r="V154" s="49" t="s">
        <v>450</v>
      </c>
      <c r="W154" s="50" t="s">
        <v>450</v>
      </c>
      <c r="X154" s="44" t="str">
        <f t="shared" si="6"/>
        <v/>
      </c>
    </row>
    <row r="155" spans="1:24" ht="20.100000000000001" customHeight="1" x14ac:dyDescent="0.25">
      <c r="A155" s="36" t="s">
        <v>88</v>
      </c>
      <c r="B155" s="11" t="s">
        <v>119</v>
      </c>
      <c r="C155" s="20">
        <v>208566948939.90717</v>
      </c>
      <c r="D155" s="21">
        <v>240169336162.05856</v>
      </c>
      <c r="E155" s="21">
        <v>262007590449.68509</v>
      </c>
      <c r="F155" s="21">
        <v>243745748819.11642</v>
      </c>
      <c r="G155" s="21">
        <v>238317631788.07947</v>
      </c>
      <c r="H155" s="21">
        <v>244879869335.5574</v>
      </c>
      <c r="I155" s="21">
        <v>216368178659.4465</v>
      </c>
      <c r="J155" s="21">
        <v>226073492966.49509</v>
      </c>
      <c r="K155" s="21">
        <v>230116913840.32092</v>
      </c>
      <c r="L155" s="22">
        <v>198931394033.49231</v>
      </c>
      <c r="M155" s="23">
        <f t="shared" si="5"/>
        <v>230917710499.41586</v>
      </c>
      <c r="N155" s="48" t="s">
        <v>450</v>
      </c>
      <c r="O155" s="49" t="s">
        <v>450</v>
      </c>
      <c r="P155" s="49" t="s">
        <v>450</v>
      </c>
      <c r="Q155" s="49" t="s">
        <v>450</v>
      </c>
      <c r="R155" s="49" t="s">
        <v>450</v>
      </c>
      <c r="S155" s="49" t="s">
        <v>450</v>
      </c>
      <c r="T155" s="49" t="s">
        <v>450</v>
      </c>
      <c r="U155" s="49" t="s">
        <v>450</v>
      </c>
      <c r="V155" s="49" t="s">
        <v>450</v>
      </c>
      <c r="W155" s="50" t="s">
        <v>450</v>
      </c>
      <c r="X155" s="44" t="str">
        <f t="shared" si="6"/>
        <v/>
      </c>
    </row>
    <row r="156" spans="1:24" ht="20.100000000000001" customHeight="1" x14ac:dyDescent="0.25">
      <c r="A156" s="36" t="s">
        <v>105</v>
      </c>
      <c r="B156" s="11" t="s">
        <v>77</v>
      </c>
      <c r="C156" s="20">
        <v>87276164364.638794</v>
      </c>
      <c r="D156" s="21">
        <v>89524131617.190903</v>
      </c>
      <c r="E156" s="21">
        <v>93639316000</v>
      </c>
      <c r="F156" s="21">
        <v>96385638000</v>
      </c>
      <c r="G156" s="21">
        <v>98381268000</v>
      </c>
      <c r="H156" s="21">
        <v>100351670000</v>
      </c>
      <c r="I156" s="21">
        <v>101080738000</v>
      </c>
      <c r="J156" s="21">
        <v>103134778000</v>
      </c>
      <c r="K156" s="21" t="s">
        <v>450</v>
      </c>
      <c r="L156" s="22" t="s">
        <v>450</v>
      </c>
      <c r="M156" s="23">
        <f t="shared" si="5"/>
        <v>96221712997.728714</v>
      </c>
      <c r="N156" s="48" t="s">
        <v>450</v>
      </c>
      <c r="O156" s="49" t="s">
        <v>450</v>
      </c>
      <c r="P156" s="49" t="s">
        <v>450</v>
      </c>
      <c r="Q156" s="49" t="s">
        <v>450</v>
      </c>
      <c r="R156" s="49" t="s">
        <v>450</v>
      </c>
      <c r="S156" s="49" t="s">
        <v>450</v>
      </c>
      <c r="T156" s="49" t="s">
        <v>450</v>
      </c>
      <c r="U156" s="49" t="s">
        <v>450</v>
      </c>
      <c r="V156" s="49" t="s">
        <v>450</v>
      </c>
      <c r="W156" s="50" t="s">
        <v>450</v>
      </c>
      <c r="X156" s="44" t="str">
        <f t="shared" si="6"/>
        <v/>
      </c>
    </row>
    <row r="157" spans="1:24" ht="20.100000000000001" customHeight="1" x14ac:dyDescent="0.25">
      <c r="A157" s="36" t="s">
        <v>261</v>
      </c>
      <c r="B157" s="11" t="s">
        <v>259</v>
      </c>
      <c r="C157" s="20">
        <v>60882142857.142845</v>
      </c>
      <c r="D157" s="21">
        <v>79712087912.087906</v>
      </c>
      <c r="E157" s="21">
        <v>115270054945.05495</v>
      </c>
      <c r="F157" s="21">
        <v>97798351648.351624</v>
      </c>
      <c r="G157" s="21">
        <v>125122306346.15385</v>
      </c>
      <c r="H157" s="21">
        <v>169804735989.01096</v>
      </c>
      <c r="I157" s="21">
        <v>190289835164.83514</v>
      </c>
      <c r="J157" s="21">
        <v>201885439560.43954</v>
      </c>
      <c r="K157" s="21">
        <v>210109340659.34064</v>
      </c>
      <c r="L157" s="22">
        <v>166907692307.69229</v>
      </c>
      <c r="M157" s="23">
        <f t="shared" si="5"/>
        <v>141778198739.01099</v>
      </c>
      <c r="N157" s="48" t="s">
        <v>450</v>
      </c>
      <c r="O157" s="49" t="s">
        <v>450</v>
      </c>
      <c r="P157" s="49" t="s">
        <v>450</v>
      </c>
      <c r="Q157" s="49" t="s">
        <v>450</v>
      </c>
      <c r="R157" s="49" t="s">
        <v>450</v>
      </c>
      <c r="S157" s="49" t="s">
        <v>450</v>
      </c>
      <c r="T157" s="49" t="s">
        <v>450</v>
      </c>
      <c r="U157" s="49" t="s">
        <v>450</v>
      </c>
      <c r="V157" s="49" t="s">
        <v>450</v>
      </c>
      <c r="W157" s="50" t="s">
        <v>450</v>
      </c>
      <c r="X157" s="44" t="str">
        <f t="shared" si="6"/>
        <v/>
      </c>
    </row>
    <row r="158" spans="1:24" ht="20.100000000000001" customHeight="1" x14ac:dyDescent="0.25">
      <c r="A158" s="36" t="s">
        <v>317</v>
      </c>
      <c r="B158" s="11" t="s">
        <v>109</v>
      </c>
      <c r="C158" s="20">
        <v>123533036667.85332</v>
      </c>
      <c r="D158" s="21">
        <v>171536685395.5625</v>
      </c>
      <c r="E158" s="21">
        <v>208181626900.63123</v>
      </c>
      <c r="F158" s="21">
        <v>167422949529.40018</v>
      </c>
      <c r="G158" s="21">
        <v>167998080493.40756</v>
      </c>
      <c r="H158" s="21">
        <v>185362855081.02081</v>
      </c>
      <c r="I158" s="21">
        <v>171664638717.49039</v>
      </c>
      <c r="J158" s="21">
        <v>191549024910.60428</v>
      </c>
      <c r="K158" s="21">
        <v>199324435686.134</v>
      </c>
      <c r="L158" s="22">
        <v>177954489851.96097</v>
      </c>
      <c r="M158" s="23">
        <f t="shared" si="5"/>
        <v>176452782323.40656</v>
      </c>
      <c r="N158" s="48">
        <v>41000000</v>
      </c>
      <c r="O158" s="49">
        <v>0</v>
      </c>
      <c r="P158" s="49" t="s">
        <v>450</v>
      </c>
      <c r="Q158" s="49" t="s">
        <v>450</v>
      </c>
      <c r="R158" s="49" t="s">
        <v>450</v>
      </c>
      <c r="S158" s="49" t="s">
        <v>450</v>
      </c>
      <c r="T158" s="49" t="s">
        <v>450</v>
      </c>
      <c r="U158" s="49" t="s">
        <v>450</v>
      </c>
      <c r="V158" s="49" t="s">
        <v>450</v>
      </c>
      <c r="W158" s="50" t="s">
        <v>450</v>
      </c>
      <c r="X158" s="44">
        <f t="shared" si="6"/>
        <v>20500000</v>
      </c>
    </row>
    <row r="159" spans="1:24" ht="20.100000000000001" customHeight="1" x14ac:dyDescent="0.25">
      <c r="A159" s="36" t="s">
        <v>6</v>
      </c>
      <c r="B159" s="11" t="s">
        <v>14</v>
      </c>
      <c r="C159" s="20">
        <v>989930542278.69519</v>
      </c>
      <c r="D159" s="21">
        <v>1299705764823.6177</v>
      </c>
      <c r="E159" s="21">
        <v>1660846387624.7842</v>
      </c>
      <c r="F159" s="21">
        <v>1222644282201.8625</v>
      </c>
      <c r="G159" s="21">
        <v>1524917468442.0066</v>
      </c>
      <c r="H159" s="21">
        <v>2031771419408.9641</v>
      </c>
      <c r="I159" s="21">
        <v>2170145829223.9248</v>
      </c>
      <c r="J159" s="21">
        <v>2230628062254.4146</v>
      </c>
      <c r="K159" s="21">
        <v>2030972571014.2737</v>
      </c>
      <c r="L159" s="22">
        <v>1326015096948.1946</v>
      </c>
      <c r="M159" s="23">
        <f t="shared" si="5"/>
        <v>1648757742422.0737</v>
      </c>
      <c r="N159" s="48">
        <v>699000000</v>
      </c>
      <c r="O159" s="49">
        <v>174000000</v>
      </c>
      <c r="P159" s="49" t="s">
        <v>450</v>
      </c>
      <c r="Q159" s="49" t="s">
        <v>450</v>
      </c>
      <c r="R159" s="49" t="s">
        <v>450</v>
      </c>
      <c r="S159" s="49" t="s">
        <v>450</v>
      </c>
      <c r="T159" s="49">
        <v>100000000</v>
      </c>
      <c r="U159" s="49" t="s">
        <v>450</v>
      </c>
      <c r="V159" s="49" t="s">
        <v>450</v>
      </c>
      <c r="W159" s="50" t="s">
        <v>450</v>
      </c>
      <c r="X159" s="44">
        <f t="shared" si="6"/>
        <v>324333333.33333331</v>
      </c>
    </row>
    <row r="160" spans="1:24" ht="20.100000000000001" customHeight="1" x14ac:dyDescent="0.25">
      <c r="A160" s="36" t="s">
        <v>280</v>
      </c>
      <c r="B160" s="11" t="s">
        <v>412</v>
      </c>
      <c r="C160" s="20">
        <v>3110328010.9144239</v>
      </c>
      <c r="D160" s="21">
        <v>3775447705.9355884</v>
      </c>
      <c r="E160" s="21">
        <v>4796573531.2162209</v>
      </c>
      <c r="F160" s="21">
        <v>5308990459.4784307</v>
      </c>
      <c r="G160" s="21">
        <v>5698548987.88591</v>
      </c>
      <c r="H160" s="21">
        <v>6406727230.1732531</v>
      </c>
      <c r="I160" s="21">
        <v>7219657132.2154446</v>
      </c>
      <c r="J160" s="21">
        <v>7522006198.2320814</v>
      </c>
      <c r="K160" s="21">
        <v>7912161659.761797</v>
      </c>
      <c r="L160" s="22">
        <v>8095980013.7341776</v>
      </c>
      <c r="M160" s="23">
        <f t="shared" si="5"/>
        <v>5984642092.9547319</v>
      </c>
      <c r="N160" s="48" t="s">
        <v>450</v>
      </c>
      <c r="O160" s="49" t="s">
        <v>450</v>
      </c>
      <c r="P160" s="49" t="s">
        <v>450</v>
      </c>
      <c r="Q160" s="49" t="s">
        <v>450</v>
      </c>
      <c r="R160" s="49" t="s">
        <v>450</v>
      </c>
      <c r="S160" s="49" t="s">
        <v>450</v>
      </c>
      <c r="T160" s="49" t="s">
        <v>450</v>
      </c>
      <c r="U160" s="49" t="s">
        <v>450</v>
      </c>
      <c r="V160" s="49" t="s">
        <v>450</v>
      </c>
      <c r="W160" s="50" t="s">
        <v>450</v>
      </c>
      <c r="X160" s="44" t="str">
        <f t="shared" si="6"/>
        <v/>
      </c>
    </row>
    <row r="161" spans="1:24" ht="20.100000000000001" customHeight="1" x14ac:dyDescent="0.25">
      <c r="A161" s="36" t="s">
        <v>356</v>
      </c>
      <c r="B161" s="11" t="s">
        <v>288</v>
      </c>
      <c r="C161" s="20">
        <v>505832439.82297701</v>
      </c>
      <c r="D161" s="21">
        <v>570469196.66743088</v>
      </c>
      <c r="E161" s="21">
        <v>619260721.57930565</v>
      </c>
      <c r="F161" s="21">
        <v>586153251.79434597</v>
      </c>
      <c r="G161" s="21">
        <v>656789149.59552455</v>
      </c>
      <c r="H161" s="21">
        <v>762098381.87702274</v>
      </c>
      <c r="I161" s="21">
        <v>804209309.42721283</v>
      </c>
      <c r="J161" s="21">
        <v>795753602.49253523</v>
      </c>
      <c r="K161" s="21">
        <v>800418989.62175143</v>
      </c>
      <c r="L161" s="22">
        <v>761037916.35753047</v>
      </c>
      <c r="M161" s="23">
        <f t="shared" si="5"/>
        <v>686202295.92356372</v>
      </c>
      <c r="N161" s="48" t="s">
        <v>450</v>
      </c>
      <c r="O161" s="49" t="s">
        <v>450</v>
      </c>
      <c r="P161" s="49" t="s">
        <v>450</v>
      </c>
      <c r="Q161" s="49" t="s">
        <v>450</v>
      </c>
      <c r="R161" s="49" t="s">
        <v>450</v>
      </c>
      <c r="S161" s="49" t="s">
        <v>450</v>
      </c>
      <c r="T161" s="49" t="s">
        <v>450</v>
      </c>
      <c r="U161" s="49" t="s">
        <v>450</v>
      </c>
      <c r="V161" s="49" t="s">
        <v>450</v>
      </c>
      <c r="W161" s="50" t="s">
        <v>450</v>
      </c>
      <c r="X161" s="44" t="str">
        <f t="shared" si="6"/>
        <v/>
      </c>
    </row>
    <row r="162" spans="1:24" ht="20.100000000000001" customHeight="1" x14ac:dyDescent="0.25">
      <c r="A162" s="36" t="s">
        <v>306</v>
      </c>
      <c r="B162" s="11" t="s">
        <v>243</v>
      </c>
      <c r="C162" s="20">
        <v>134441116.92617169</v>
      </c>
      <c r="D162" s="21">
        <v>145827429.56924096</v>
      </c>
      <c r="E162" s="21">
        <v>189595284.42234924</v>
      </c>
      <c r="F162" s="21">
        <v>192558289.70497137</v>
      </c>
      <c r="G162" s="21">
        <v>195176113.35413885</v>
      </c>
      <c r="H162" s="21">
        <v>239986643.47300491</v>
      </c>
      <c r="I162" s="21">
        <v>265592759.78985998</v>
      </c>
      <c r="J162" s="21">
        <v>305632896.17309499</v>
      </c>
      <c r="K162" s="21">
        <v>337413477.24083668</v>
      </c>
      <c r="L162" s="22" t="s">
        <v>450</v>
      </c>
      <c r="M162" s="23">
        <f t="shared" si="5"/>
        <v>222913778.96151873</v>
      </c>
      <c r="N162" s="48" t="s">
        <v>450</v>
      </c>
      <c r="O162" s="49" t="s">
        <v>450</v>
      </c>
      <c r="P162" s="49" t="s">
        <v>450</v>
      </c>
      <c r="Q162" s="49" t="s">
        <v>450</v>
      </c>
      <c r="R162" s="49" t="s">
        <v>450</v>
      </c>
      <c r="S162" s="49" t="s">
        <v>450</v>
      </c>
      <c r="T162" s="49" t="s">
        <v>450</v>
      </c>
      <c r="U162" s="49" t="s">
        <v>450</v>
      </c>
      <c r="V162" s="49" t="s">
        <v>450</v>
      </c>
      <c r="W162" s="50" t="s">
        <v>450</v>
      </c>
      <c r="X162" s="44" t="str">
        <f t="shared" si="6"/>
        <v/>
      </c>
    </row>
    <row r="163" spans="1:24" ht="20.100000000000001" customHeight="1" x14ac:dyDescent="0.25">
      <c r="A163" s="36" t="s">
        <v>347</v>
      </c>
      <c r="B163" s="11" t="s">
        <v>285</v>
      </c>
      <c r="C163" s="20">
        <v>376900133511.34845</v>
      </c>
      <c r="D163" s="21">
        <v>415964509673.11536</v>
      </c>
      <c r="E163" s="21">
        <v>519796800000</v>
      </c>
      <c r="F163" s="21">
        <v>429097866666.66669</v>
      </c>
      <c r="G163" s="21">
        <v>526811466666.66669</v>
      </c>
      <c r="H163" s="21">
        <v>669506666666.66663</v>
      </c>
      <c r="I163" s="21">
        <v>733955733333.33337</v>
      </c>
      <c r="J163" s="21">
        <v>744335733333.33337</v>
      </c>
      <c r="K163" s="21">
        <v>753831466666.66663</v>
      </c>
      <c r="L163" s="22">
        <v>646001866666.66663</v>
      </c>
      <c r="M163" s="23">
        <f t="shared" si="5"/>
        <v>581620224318.44653</v>
      </c>
      <c r="N163" s="48" t="s">
        <v>450</v>
      </c>
      <c r="O163" s="49" t="s">
        <v>450</v>
      </c>
      <c r="P163" s="49" t="s">
        <v>450</v>
      </c>
      <c r="Q163" s="49" t="s">
        <v>450</v>
      </c>
      <c r="R163" s="49" t="s">
        <v>450</v>
      </c>
      <c r="S163" s="49" t="s">
        <v>450</v>
      </c>
      <c r="T163" s="49" t="s">
        <v>450</v>
      </c>
      <c r="U163" s="49" t="s">
        <v>450</v>
      </c>
      <c r="V163" s="49" t="s">
        <v>450</v>
      </c>
      <c r="W163" s="50" t="s">
        <v>450</v>
      </c>
      <c r="X163" s="44" t="str">
        <f t="shared" si="6"/>
        <v/>
      </c>
    </row>
    <row r="164" spans="1:24" ht="20.100000000000001" customHeight="1" x14ac:dyDescent="0.25">
      <c r="A164" s="36" t="s">
        <v>183</v>
      </c>
      <c r="B164" s="11" t="s">
        <v>175</v>
      </c>
      <c r="C164" s="20">
        <v>9358710935.4336605</v>
      </c>
      <c r="D164" s="21">
        <v>11284603070.56529</v>
      </c>
      <c r="E164" s="21">
        <v>13386345214.538549</v>
      </c>
      <c r="F164" s="21">
        <v>12812994418.940149</v>
      </c>
      <c r="G164" s="21">
        <v>12932428287.604717</v>
      </c>
      <c r="H164" s="21">
        <v>14440676929.323805</v>
      </c>
      <c r="I164" s="21">
        <v>14045681414.365662</v>
      </c>
      <c r="J164" s="21">
        <v>14951667193.547081</v>
      </c>
      <c r="K164" s="21">
        <v>15657551477.200325</v>
      </c>
      <c r="L164" s="22">
        <v>13779570705.755232</v>
      </c>
      <c r="M164" s="23">
        <f t="shared" si="5"/>
        <v>13265022964.727446</v>
      </c>
      <c r="N164" s="48">
        <v>0</v>
      </c>
      <c r="O164" s="49" t="s">
        <v>450</v>
      </c>
      <c r="P164" s="49" t="s">
        <v>450</v>
      </c>
      <c r="Q164" s="49" t="s">
        <v>450</v>
      </c>
      <c r="R164" s="49" t="s">
        <v>450</v>
      </c>
      <c r="S164" s="49" t="s">
        <v>450</v>
      </c>
      <c r="T164" s="49" t="s">
        <v>450</v>
      </c>
      <c r="U164" s="49" t="s">
        <v>450</v>
      </c>
      <c r="V164" s="49" t="s">
        <v>450</v>
      </c>
      <c r="W164" s="50" t="s">
        <v>450</v>
      </c>
      <c r="X164" s="44" t="str">
        <f t="shared" si="6"/>
        <v/>
      </c>
    </row>
    <row r="165" spans="1:24" ht="20.100000000000001" customHeight="1" x14ac:dyDescent="0.25">
      <c r="A165" s="36" t="s">
        <v>431</v>
      </c>
      <c r="B165" s="11" t="s">
        <v>158</v>
      </c>
      <c r="C165" s="20">
        <v>30607991862.484329</v>
      </c>
      <c r="D165" s="21">
        <v>40289556656.145485</v>
      </c>
      <c r="E165" s="21">
        <v>49259526052.742561</v>
      </c>
      <c r="F165" s="21">
        <v>42616653299.911514</v>
      </c>
      <c r="G165" s="21">
        <v>39460357730.522369</v>
      </c>
      <c r="H165" s="21">
        <v>46466728666.610313</v>
      </c>
      <c r="I165" s="21">
        <v>40742313861.137413</v>
      </c>
      <c r="J165" s="21">
        <v>45519650911.413841</v>
      </c>
      <c r="K165" s="21">
        <v>44210806365.681694</v>
      </c>
      <c r="L165" s="22">
        <v>36513027127.672279</v>
      </c>
      <c r="M165" s="23">
        <f t="shared" si="5"/>
        <v>41568661253.432175</v>
      </c>
      <c r="N165" s="48" t="s">
        <v>450</v>
      </c>
      <c r="O165" s="49" t="s">
        <v>450</v>
      </c>
      <c r="P165" s="49" t="s">
        <v>450</v>
      </c>
      <c r="Q165" s="49" t="s">
        <v>450</v>
      </c>
      <c r="R165" s="49" t="s">
        <v>450</v>
      </c>
      <c r="S165" s="49" t="s">
        <v>450</v>
      </c>
      <c r="T165" s="49">
        <v>33300000</v>
      </c>
      <c r="U165" s="49" t="s">
        <v>450</v>
      </c>
      <c r="V165" s="49" t="s">
        <v>450</v>
      </c>
      <c r="W165" s="50" t="s">
        <v>450</v>
      </c>
      <c r="X165" s="44">
        <f t="shared" si="6"/>
        <v>33300000</v>
      </c>
    </row>
    <row r="166" spans="1:24" ht="20.100000000000001" customHeight="1" x14ac:dyDescent="0.25">
      <c r="A166" s="36" t="s">
        <v>232</v>
      </c>
      <c r="B166" s="11" t="s">
        <v>83</v>
      </c>
      <c r="C166" s="20">
        <v>1016418229.2515897</v>
      </c>
      <c r="D166" s="21">
        <v>1033561654.0567966</v>
      </c>
      <c r="E166" s="21">
        <v>967199593.96015728</v>
      </c>
      <c r="F166" s="21">
        <v>847397850.09441662</v>
      </c>
      <c r="G166" s="21">
        <v>969936525.29872894</v>
      </c>
      <c r="H166" s="21">
        <v>1065826669.8974236</v>
      </c>
      <c r="I166" s="21">
        <v>1134267367.1920607</v>
      </c>
      <c r="J166" s="21">
        <v>1411061260.7083919</v>
      </c>
      <c r="K166" s="21">
        <v>1422530791.5587981</v>
      </c>
      <c r="L166" s="22">
        <v>1437722206.387543</v>
      </c>
      <c r="M166" s="23">
        <f t="shared" si="5"/>
        <v>1130592214.8405907</v>
      </c>
      <c r="N166" s="48" t="s">
        <v>450</v>
      </c>
      <c r="O166" s="49" t="s">
        <v>450</v>
      </c>
      <c r="P166" s="49" t="s">
        <v>450</v>
      </c>
      <c r="Q166" s="49" t="s">
        <v>450</v>
      </c>
      <c r="R166" s="49" t="s">
        <v>450</v>
      </c>
      <c r="S166" s="49" t="s">
        <v>450</v>
      </c>
      <c r="T166" s="49" t="s">
        <v>450</v>
      </c>
      <c r="U166" s="49" t="s">
        <v>450</v>
      </c>
      <c r="V166" s="49" t="s">
        <v>450</v>
      </c>
      <c r="W166" s="50" t="s">
        <v>450</v>
      </c>
      <c r="X166" s="44" t="str">
        <f t="shared" si="6"/>
        <v/>
      </c>
    </row>
    <row r="167" spans="1:24" ht="20.100000000000001" customHeight="1" x14ac:dyDescent="0.25">
      <c r="A167" s="36" t="s">
        <v>126</v>
      </c>
      <c r="B167" s="11" t="s">
        <v>233</v>
      </c>
      <c r="C167" s="20">
        <v>1885112201.8527782</v>
      </c>
      <c r="D167" s="21">
        <v>2158496872.8579645</v>
      </c>
      <c r="E167" s="21">
        <v>2505458705.0333843</v>
      </c>
      <c r="F167" s="21">
        <v>2489985963.1814213</v>
      </c>
      <c r="G167" s="21">
        <v>2616610911.0823483</v>
      </c>
      <c r="H167" s="21">
        <v>2985556819.4144111</v>
      </c>
      <c r="I167" s="21">
        <v>3853432409.2928896</v>
      </c>
      <c r="J167" s="21">
        <v>4958754472.4202719</v>
      </c>
      <c r="K167" s="21">
        <v>5005662070.7210503</v>
      </c>
      <c r="L167" s="22">
        <v>4474689705.7678299</v>
      </c>
      <c r="M167" s="23">
        <f t="shared" si="5"/>
        <v>3293376013.1624351</v>
      </c>
      <c r="N167" s="48" t="s">
        <v>450</v>
      </c>
      <c r="O167" s="49" t="s">
        <v>450</v>
      </c>
      <c r="P167" s="49" t="s">
        <v>450</v>
      </c>
      <c r="Q167" s="49" t="s">
        <v>450</v>
      </c>
      <c r="R167" s="49" t="s">
        <v>450</v>
      </c>
      <c r="S167" s="49" t="s">
        <v>450</v>
      </c>
      <c r="T167" s="49" t="s">
        <v>450</v>
      </c>
      <c r="U167" s="49" t="s">
        <v>450</v>
      </c>
      <c r="V167" s="49" t="s">
        <v>450</v>
      </c>
      <c r="W167" s="50" t="s">
        <v>450</v>
      </c>
      <c r="X167" s="44" t="str">
        <f t="shared" si="6"/>
        <v/>
      </c>
    </row>
    <row r="168" spans="1:24" ht="20.100000000000001" customHeight="1" x14ac:dyDescent="0.25">
      <c r="A168" s="36" t="s">
        <v>116</v>
      </c>
      <c r="B168" s="11" t="s">
        <v>142</v>
      </c>
      <c r="C168" s="20">
        <v>147797218201.27133</v>
      </c>
      <c r="D168" s="21">
        <v>179981288567.44739</v>
      </c>
      <c r="E168" s="21">
        <v>192225881687.7518</v>
      </c>
      <c r="F168" s="21">
        <v>192408387762.11758</v>
      </c>
      <c r="G168" s="21">
        <v>236421782178.21777</v>
      </c>
      <c r="H168" s="21">
        <v>275221020830.02069</v>
      </c>
      <c r="I168" s="21">
        <v>289268624469.87274</v>
      </c>
      <c r="J168" s="21">
        <v>300288499960.04156</v>
      </c>
      <c r="K168" s="21">
        <v>306344408491.83179</v>
      </c>
      <c r="L168" s="22">
        <v>292739307535.64154</v>
      </c>
      <c r="M168" s="23">
        <f t="shared" si="5"/>
        <v>241269641968.42145</v>
      </c>
      <c r="N168" s="48" t="s">
        <v>450</v>
      </c>
      <c r="O168" s="49" t="s">
        <v>450</v>
      </c>
      <c r="P168" s="49" t="s">
        <v>450</v>
      </c>
      <c r="Q168" s="49" t="s">
        <v>450</v>
      </c>
      <c r="R168" s="49" t="s">
        <v>450</v>
      </c>
      <c r="S168" s="49" t="s">
        <v>450</v>
      </c>
      <c r="T168" s="49" t="s">
        <v>450</v>
      </c>
      <c r="U168" s="49" t="s">
        <v>450</v>
      </c>
      <c r="V168" s="49" t="s">
        <v>450</v>
      </c>
      <c r="W168" s="50" t="s">
        <v>450</v>
      </c>
      <c r="X168" s="44" t="str">
        <f t="shared" si="6"/>
        <v/>
      </c>
    </row>
    <row r="169" spans="1:24" ht="20.100000000000001" customHeight="1" x14ac:dyDescent="0.25">
      <c r="A169" s="36" t="s">
        <v>90</v>
      </c>
      <c r="B169" s="11" t="s">
        <v>351</v>
      </c>
      <c r="C169" s="20">
        <v>70388970016.309128</v>
      </c>
      <c r="D169" s="21">
        <v>86072414453.873535</v>
      </c>
      <c r="E169" s="21">
        <v>100076967921.48822</v>
      </c>
      <c r="F169" s="21">
        <v>88661433731.592102</v>
      </c>
      <c r="G169" s="21">
        <v>89254437086.092728</v>
      </c>
      <c r="H169" s="21">
        <v>97919794273.00528</v>
      </c>
      <c r="I169" s="21">
        <v>93049717829.536987</v>
      </c>
      <c r="J169" s="21">
        <v>98028544875.199158</v>
      </c>
      <c r="K169" s="21">
        <v>100252753084.78174</v>
      </c>
      <c r="L169" s="22">
        <v>86581789952.312302</v>
      </c>
      <c r="M169" s="23">
        <f t="shared" si="5"/>
        <v>91028682322.419113</v>
      </c>
      <c r="N169" s="48" t="s">
        <v>450</v>
      </c>
      <c r="O169" s="49" t="s">
        <v>450</v>
      </c>
      <c r="P169" s="49" t="s">
        <v>450</v>
      </c>
      <c r="Q169" s="49" t="s">
        <v>450</v>
      </c>
      <c r="R169" s="49" t="s">
        <v>450</v>
      </c>
      <c r="S169" s="49" t="s">
        <v>450</v>
      </c>
      <c r="T169" s="49" t="s">
        <v>450</v>
      </c>
      <c r="U169" s="49" t="s">
        <v>450</v>
      </c>
      <c r="V169" s="49" t="s">
        <v>450</v>
      </c>
      <c r="W169" s="50" t="s">
        <v>450</v>
      </c>
      <c r="X169" s="44" t="str">
        <f t="shared" si="6"/>
        <v/>
      </c>
    </row>
    <row r="170" spans="1:24" ht="20.100000000000001" customHeight="1" x14ac:dyDescent="0.25">
      <c r="A170" s="36" t="s">
        <v>15</v>
      </c>
      <c r="B170" s="11" t="s">
        <v>12</v>
      </c>
      <c r="C170" s="20">
        <v>39587730523.1464</v>
      </c>
      <c r="D170" s="21">
        <v>48114700246.372841</v>
      </c>
      <c r="E170" s="21">
        <v>55589863776.182808</v>
      </c>
      <c r="F170" s="21">
        <v>50244790219.505417</v>
      </c>
      <c r="G170" s="21">
        <v>48016423841.059601</v>
      </c>
      <c r="H170" s="21">
        <v>51287600778.426476</v>
      </c>
      <c r="I170" s="21">
        <v>46240004973.277077</v>
      </c>
      <c r="J170" s="21">
        <v>47675792660.25811</v>
      </c>
      <c r="K170" s="21">
        <v>49491396798.061897</v>
      </c>
      <c r="L170" s="22">
        <v>42746980843.090355</v>
      </c>
      <c r="M170" s="23">
        <f t="shared" si="5"/>
        <v>47899528465.938095</v>
      </c>
      <c r="N170" s="48" t="s">
        <v>450</v>
      </c>
      <c r="O170" s="49" t="s">
        <v>450</v>
      </c>
      <c r="P170" s="49" t="s">
        <v>450</v>
      </c>
      <c r="Q170" s="49" t="s">
        <v>450</v>
      </c>
      <c r="R170" s="49" t="s">
        <v>450</v>
      </c>
      <c r="S170" s="49" t="s">
        <v>450</v>
      </c>
      <c r="T170" s="49" t="s">
        <v>450</v>
      </c>
      <c r="U170" s="49" t="s">
        <v>450</v>
      </c>
      <c r="V170" s="49" t="s">
        <v>450</v>
      </c>
      <c r="W170" s="50" t="s">
        <v>450</v>
      </c>
      <c r="X170" s="44" t="str">
        <f t="shared" si="6"/>
        <v/>
      </c>
    </row>
    <row r="171" spans="1:24" ht="20.100000000000001" customHeight="1" x14ac:dyDescent="0.25">
      <c r="A171" s="36" t="s">
        <v>281</v>
      </c>
      <c r="B171" s="11" t="s">
        <v>382</v>
      </c>
      <c r="C171" s="20">
        <v>456707934.95231611</v>
      </c>
      <c r="D171" s="21">
        <v>516074228.9597491</v>
      </c>
      <c r="E171" s="21">
        <v>608292551.49952459</v>
      </c>
      <c r="F171" s="21">
        <v>597762270.79406285</v>
      </c>
      <c r="G171" s="21">
        <v>671585231.57986116</v>
      </c>
      <c r="H171" s="21">
        <v>886503123.81832719</v>
      </c>
      <c r="I171" s="21">
        <v>1025124684.3586373</v>
      </c>
      <c r="J171" s="21">
        <v>1059695156.1879458</v>
      </c>
      <c r="K171" s="21">
        <v>1158190175.3149023</v>
      </c>
      <c r="L171" s="22">
        <v>1156834750.5274994</v>
      </c>
      <c r="M171" s="23">
        <f t="shared" si="5"/>
        <v>813677010.79928267</v>
      </c>
      <c r="N171" s="48" t="s">
        <v>450</v>
      </c>
      <c r="O171" s="49" t="s">
        <v>450</v>
      </c>
      <c r="P171" s="49" t="s">
        <v>450</v>
      </c>
      <c r="Q171" s="49" t="s">
        <v>450</v>
      </c>
      <c r="R171" s="49" t="s">
        <v>450</v>
      </c>
      <c r="S171" s="49" t="s">
        <v>450</v>
      </c>
      <c r="T171" s="49" t="s">
        <v>450</v>
      </c>
      <c r="U171" s="49" t="s">
        <v>450</v>
      </c>
      <c r="V171" s="49" t="s">
        <v>450</v>
      </c>
      <c r="W171" s="50" t="s">
        <v>450</v>
      </c>
      <c r="X171" s="44" t="str">
        <f t="shared" si="6"/>
        <v/>
      </c>
    </row>
    <row r="172" spans="1:24" ht="20.100000000000001" customHeight="1" x14ac:dyDescent="0.25">
      <c r="A172" s="36" t="s">
        <v>87</v>
      </c>
      <c r="B172" s="11" t="s">
        <v>410</v>
      </c>
      <c r="C172" s="20">
        <v>271638630111.49673</v>
      </c>
      <c r="D172" s="21">
        <v>299415359539.55774</v>
      </c>
      <c r="E172" s="21">
        <v>286769850239.67462</v>
      </c>
      <c r="F172" s="21">
        <v>295936471258.12811</v>
      </c>
      <c r="G172" s="21">
        <v>375349442837.23981</v>
      </c>
      <c r="H172" s="21">
        <v>416596716626.95734</v>
      </c>
      <c r="I172" s="21">
        <v>397386418270.40186</v>
      </c>
      <c r="J172" s="21">
        <v>366057913372.20746</v>
      </c>
      <c r="K172" s="21">
        <v>349873026988.6756</v>
      </c>
      <c r="L172" s="22">
        <v>312797576593.59351</v>
      </c>
      <c r="M172" s="23">
        <f t="shared" si="5"/>
        <v>337182140583.79327</v>
      </c>
      <c r="N172" s="48">
        <v>0</v>
      </c>
      <c r="O172" s="49" t="s">
        <v>450</v>
      </c>
      <c r="P172" s="49" t="s">
        <v>450</v>
      </c>
      <c r="Q172" s="49" t="s">
        <v>450</v>
      </c>
      <c r="R172" s="49" t="s">
        <v>450</v>
      </c>
      <c r="S172" s="49" t="s">
        <v>450</v>
      </c>
      <c r="T172" s="49" t="s">
        <v>450</v>
      </c>
      <c r="U172" s="49" t="s">
        <v>450</v>
      </c>
      <c r="V172" s="49" t="s">
        <v>450</v>
      </c>
      <c r="W172" s="50" t="s">
        <v>450</v>
      </c>
      <c r="X172" s="44" t="str">
        <f t="shared" si="6"/>
        <v/>
      </c>
    </row>
    <row r="173" spans="1:24" ht="20.100000000000001" customHeight="1" x14ac:dyDescent="0.25">
      <c r="A173" s="36" t="s">
        <v>61</v>
      </c>
      <c r="B173" s="11" t="s">
        <v>208</v>
      </c>
      <c r="C173" s="20" t="s">
        <v>450</v>
      </c>
      <c r="D173" s="21" t="s">
        <v>450</v>
      </c>
      <c r="E173" s="21">
        <v>15550136278.869602</v>
      </c>
      <c r="F173" s="21">
        <v>12231362022.685946</v>
      </c>
      <c r="G173" s="21">
        <v>15727363443.099483</v>
      </c>
      <c r="H173" s="21">
        <v>17826697892.271667</v>
      </c>
      <c r="I173" s="21">
        <v>10368813559.322033</v>
      </c>
      <c r="J173" s="21">
        <v>13257635694.915251</v>
      </c>
      <c r="K173" s="21">
        <v>13282084033.898308</v>
      </c>
      <c r="L173" s="22">
        <v>9015221096.2447376</v>
      </c>
      <c r="M173" s="23">
        <f t="shared" si="5"/>
        <v>13407414252.663378</v>
      </c>
      <c r="N173" s="48" t="s">
        <v>450</v>
      </c>
      <c r="O173" s="49" t="s">
        <v>450</v>
      </c>
      <c r="P173" s="49" t="s">
        <v>450</v>
      </c>
      <c r="Q173" s="49" t="s">
        <v>450</v>
      </c>
      <c r="R173" s="49" t="s">
        <v>450</v>
      </c>
      <c r="S173" s="49" t="s">
        <v>450</v>
      </c>
      <c r="T173" s="49" t="s">
        <v>450</v>
      </c>
      <c r="U173" s="49" t="s">
        <v>450</v>
      </c>
      <c r="V173" s="49" t="s">
        <v>450</v>
      </c>
      <c r="W173" s="50" t="s">
        <v>450</v>
      </c>
      <c r="X173" s="44" t="str">
        <f t="shared" si="6"/>
        <v/>
      </c>
    </row>
    <row r="174" spans="1:24" ht="20.100000000000001" customHeight="1" x14ac:dyDescent="0.25">
      <c r="A174" s="36" t="s">
        <v>319</v>
      </c>
      <c r="B174" s="11" t="s">
        <v>313</v>
      </c>
      <c r="C174" s="20">
        <v>1264551499184.5439</v>
      </c>
      <c r="D174" s="21">
        <v>1479341637010.676</v>
      </c>
      <c r="E174" s="21">
        <v>1634989014208.2908</v>
      </c>
      <c r="F174" s="21">
        <v>1499074742984.1624</v>
      </c>
      <c r="G174" s="21">
        <v>1431672847682.1191</v>
      </c>
      <c r="H174" s="21">
        <v>1487924659438.4209</v>
      </c>
      <c r="I174" s="21">
        <v>1339946773437.2395</v>
      </c>
      <c r="J174" s="21">
        <v>1369261671178.9983</v>
      </c>
      <c r="K174" s="21">
        <v>1381342101735.6819</v>
      </c>
      <c r="L174" s="22">
        <v>1199057336142.8413</v>
      </c>
      <c r="M174" s="23">
        <f t="shared" si="5"/>
        <v>1408716228300.2974</v>
      </c>
      <c r="N174" s="48" t="s">
        <v>450</v>
      </c>
      <c r="O174" s="49" t="s">
        <v>450</v>
      </c>
      <c r="P174" s="49" t="s">
        <v>450</v>
      </c>
      <c r="Q174" s="49" t="s">
        <v>450</v>
      </c>
      <c r="R174" s="49" t="s">
        <v>450</v>
      </c>
      <c r="S174" s="49" t="s">
        <v>450</v>
      </c>
      <c r="T174" s="49" t="s">
        <v>450</v>
      </c>
      <c r="U174" s="49" t="s">
        <v>450</v>
      </c>
      <c r="V174" s="49" t="s">
        <v>450</v>
      </c>
      <c r="W174" s="50" t="s">
        <v>450</v>
      </c>
      <c r="X174" s="44" t="str">
        <f t="shared" si="6"/>
        <v/>
      </c>
    </row>
    <row r="175" spans="1:24" ht="20.100000000000001" customHeight="1" x14ac:dyDescent="0.25">
      <c r="A175" s="36" t="s">
        <v>112</v>
      </c>
      <c r="B175" s="11" t="s">
        <v>320</v>
      </c>
      <c r="C175" s="20">
        <v>28279814924.591778</v>
      </c>
      <c r="D175" s="21">
        <v>32350248410.821606</v>
      </c>
      <c r="E175" s="21">
        <v>40713812309.73159</v>
      </c>
      <c r="F175" s="21">
        <v>42066217871.534859</v>
      </c>
      <c r="G175" s="21">
        <v>56725745039.33596</v>
      </c>
      <c r="H175" s="21">
        <v>65292741296.538155</v>
      </c>
      <c r="I175" s="21">
        <v>68434399083.410004</v>
      </c>
      <c r="J175" s="21">
        <v>74294206490.589417</v>
      </c>
      <c r="K175" s="21">
        <v>80028186274.509796</v>
      </c>
      <c r="L175" s="22">
        <v>82316172384.324982</v>
      </c>
      <c r="M175" s="23">
        <f t="shared" si="5"/>
        <v>57050154408.538818</v>
      </c>
      <c r="N175" s="48" t="s">
        <v>450</v>
      </c>
      <c r="O175" s="49" t="s">
        <v>450</v>
      </c>
      <c r="P175" s="49" t="s">
        <v>450</v>
      </c>
      <c r="Q175" s="49" t="s">
        <v>450</v>
      </c>
      <c r="R175" s="49" t="s">
        <v>450</v>
      </c>
      <c r="S175" s="49" t="s">
        <v>450</v>
      </c>
      <c r="T175" s="49" t="s">
        <v>450</v>
      </c>
      <c r="U175" s="49" t="s">
        <v>450</v>
      </c>
      <c r="V175" s="49" t="s">
        <v>450</v>
      </c>
      <c r="W175" s="50" t="s">
        <v>450</v>
      </c>
      <c r="X175" s="44" t="str">
        <f t="shared" si="6"/>
        <v/>
      </c>
    </row>
    <row r="176" spans="1:24" ht="20.100000000000001" customHeight="1" x14ac:dyDescent="0.25">
      <c r="A176" s="36" t="s">
        <v>343</v>
      </c>
      <c r="B176" s="11" t="s">
        <v>428</v>
      </c>
      <c r="C176" s="20">
        <v>636071000</v>
      </c>
      <c r="D176" s="21">
        <v>684148703.70370352</v>
      </c>
      <c r="E176" s="21">
        <v>734660333.33333337</v>
      </c>
      <c r="F176" s="21">
        <v>708891296.29629624</v>
      </c>
      <c r="G176" s="21">
        <v>692457407.4074074</v>
      </c>
      <c r="H176" s="21">
        <v>728050629.62962961</v>
      </c>
      <c r="I176" s="21">
        <v>731919888.88888896</v>
      </c>
      <c r="J176" s="21">
        <v>787290370.37037027</v>
      </c>
      <c r="K176" s="21">
        <v>864766185.18518507</v>
      </c>
      <c r="L176" s="22">
        <v>921888851.85185182</v>
      </c>
      <c r="M176" s="23">
        <f t="shared" si="5"/>
        <v>749014466.66666663</v>
      </c>
      <c r="N176" s="48" t="s">
        <v>450</v>
      </c>
      <c r="O176" s="49" t="s">
        <v>450</v>
      </c>
      <c r="P176" s="49" t="s">
        <v>450</v>
      </c>
      <c r="Q176" s="49" t="s">
        <v>450</v>
      </c>
      <c r="R176" s="49" t="s">
        <v>450</v>
      </c>
      <c r="S176" s="49" t="s">
        <v>450</v>
      </c>
      <c r="T176" s="49" t="s">
        <v>450</v>
      </c>
      <c r="U176" s="49" t="s">
        <v>450</v>
      </c>
      <c r="V176" s="49" t="s">
        <v>450</v>
      </c>
      <c r="W176" s="50" t="s">
        <v>450</v>
      </c>
      <c r="X176" s="44" t="str">
        <f t="shared" si="6"/>
        <v/>
      </c>
    </row>
    <row r="177" spans="1:24" ht="20.100000000000001" customHeight="1" x14ac:dyDescent="0.25">
      <c r="A177" s="36" t="s">
        <v>0</v>
      </c>
      <c r="B177" s="11" t="s">
        <v>353</v>
      </c>
      <c r="C177" s="20">
        <v>1074708501.4074075</v>
      </c>
      <c r="D177" s="21">
        <v>1173341555.5555556</v>
      </c>
      <c r="E177" s="21">
        <v>1194493407.4074073</v>
      </c>
      <c r="F177" s="21">
        <v>1186800333.3333333</v>
      </c>
      <c r="G177" s="21">
        <v>1249497000</v>
      </c>
      <c r="H177" s="21">
        <v>1290025296.2962961</v>
      </c>
      <c r="I177" s="21">
        <v>1311133148.1481481</v>
      </c>
      <c r="J177" s="21">
        <v>1334385777.7777779</v>
      </c>
      <c r="K177" s="21">
        <v>1404430555.5555556</v>
      </c>
      <c r="L177" s="22">
        <v>1436390325.9259257</v>
      </c>
      <c r="M177" s="23">
        <f t="shared" si="5"/>
        <v>1265520590.1407409</v>
      </c>
      <c r="N177" s="48" t="s">
        <v>450</v>
      </c>
      <c r="O177" s="49" t="s">
        <v>450</v>
      </c>
      <c r="P177" s="49" t="s">
        <v>450</v>
      </c>
      <c r="Q177" s="49" t="s">
        <v>450</v>
      </c>
      <c r="R177" s="49" t="s">
        <v>450</v>
      </c>
      <c r="S177" s="49" t="s">
        <v>450</v>
      </c>
      <c r="T177" s="49" t="s">
        <v>450</v>
      </c>
      <c r="U177" s="49" t="s">
        <v>450</v>
      </c>
      <c r="V177" s="49" t="s">
        <v>450</v>
      </c>
      <c r="W177" s="50" t="s">
        <v>450</v>
      </c>
      <c r="X177" s="44" t="str">
        <f t="shared" si="6"/>
        <v/>
      </c>
    </row>
    <row r="178" spans="1:24" ht="20.100000000000001" customHeight="1" x14ac:dyDescent="0.25">
      <c r="A178" s="36" t="s">
        <v>342</v>
      </c>
      <c r="B178" s="11" t="s">
        <v>236</v>
      </c>
      <c r="C178" s="20">
        <v>610778296.29629624</v>
      </c>
      <c r="D178" s="21">
        <v>651436074.07407403</v>
      </c>
      <c r="E178" s="21">
        <v>695428851.8518517</v>
      </c>
      <c r="F178" s="21">
        <v>674922481.48148155</v>
      </c>
      <c r="G178" s="21">
        <v>681225962.96296287</v>
      </c>
      <c r="H178" s="21">
        <v>676129407.4074074</v>
      </c>
      <c r="I178" s="21">
        <v>692933740.74074066</v>
      </c>
      <c r="J178" s="21">
        <v>720636185.18518519</v>
      </c>
      <c r="K178" s="21">
        <v>729738560.37037027</v>
      </c>
      <c r="L178" s="22">
        <v>751373262.96296299</v>
      </c>
      <c r="M178" s="23">
        <f t="shared" si="5"/>
        <v>688460282.33333325</v>
      </c>
      <c r="N178" s="48" t="s">
        <v>450</v>
      </c>
      <c r="O178" s="49" t="s">
        <v>450</v>
      </c>
      <c r="P178" s="49" t="s">
        <v>450</v>
      </c>
      <c r="Q178" s="49" t="s">
        <v>450</v>
      </c>
      <c r="R178" s="49" t="s">
        <v>450</v>
      </c>
      <c r="S178" s="49" t="s">
        <v>450</v>
      </c>
      <c r="T178" s="49" t="s">
        <v>450</v>
      </c>
      <c r="U178" s="49" t="s">
        <v>450</v>
      </c>
      <c r="V178" s="49" t="s">
        <v>450</v>
      </c>
      <c r="W178" s="50" t="s">
        <v>450</v>
      </c>
      <c r="X178" s="44" t="str">
        <f t="shared" si="6"/>
        <v/>
      </c>
    </row>
    <row r="179" spans="1:24" ht="20.100000000000001" customHeight="1" x14ac:dyDescent="0.25">
      <c r="A179" s="36" t="s">
        <v>80</v>
      </c>
      <c r="B179" s="11" t="s">
        <v>78</v>
      </c>
      <c r="C179" s="20">
        <v>35822408611.55883</v>
      </c>
      <c r="D179" s="21">
        <v>45898948564.059326</v>
      </c>
      <c r="E179" s="21">
        <v>54526580231.556801</v>
      </c>
      <c r="F179" s="21">
        <v>53150209167.93396</v>
      </c>
      <c r="G179" s="21">
        <v>65634109236.773636</v>
      </c>
      <c r="H179" s="21">
        <v>67327289319.732994</v>
      </c>
      <c r="I179" s="21">
        <v>62688889672.544083</v>
      </c>
      <c r="J179" s="21">
        <v>66480141187.352837</v>
      </c>
      <c r="K179" s="21">
        <v>73814947340.898376</v>
      </c>
      <c r="L179" s="22">
        <v>84066770983.333328</v>
      </c>
      <c r="M179" s="23">
        <f t="shared" si="5"/>
        <v>60941029431.574417</v>
      </c>
      <c r="N179" s="48" t="s">
        <v>450</v>
      </c>
      <c r="O179" s="49">
        <v>121000000</v>
      </c>
      <c r="P179" s="49" t="s">
        <v>450</v>
      </c>
      <c r="Q179" s="49" t="s">
        <v>450</v>
      </c>
      <c r="R179" s="49" t="s">
        <v>450</v>
      </c>
      <c r="S179" s="49" t="s">
        <v>450</v>
      </c>
      <c r="T179" s="49" t="s">
        <v>450</v>
      </c>
      <c r="U179" s="49" t="s">
        <v>450</v>
      </c>
      <c r="V179" s="49" t="s">
        <v>450</v>
      </c>
      <c r="W179" s="50" t="s">
        <v>450</v>
      </c>
      <c r="X179" s="44">
        <f t="shared" si="6"/>
        <v>121000000</v>
      </c>
    </row>
    <row r="180" spans="1:24" ht="20.100000000000001" customHeight="1" x14ac:dyDescent="0.25">
      <c r="A180" s="36" t="s">
        <v>335</v>
      </c>
      <c r="B180" s="11" t="s">
        <v>291</v>
      </c>
      <c r="C180" s="20">
        <v>2626380435.1787729</v>
      </c>
      <c r="D180" s="21">
        <v>2936612021.8579235</v>
      </c>
      <c r="E180" s="21">
        <v>3532969034.6083789</v>
      </c>
      <c r="F180" s="21">
        <v>3875409836.0655737</v>
      </c>
      <c r="G180" s="21">
        <v>4368398047.6433306</v>
      </c>
      <c r="H180" s="21">
        <v>4422276621.7870255</v>
      </c>
      <c r="I180" s="21">
        <v>4980000000</v>
      </c>
      <c r="J180" s="21">
        <v>5130909090.909091</v>
      </c>
      <c r="K180" s="21">
        <v>5210303030.303031</v>
      </c>
      <c r="L180" s="22">
        <v>4877888603.806509</v>
      </c>
      <c r="M180" s="23">
        <f t="shared" si="5"/>
        <v>4196114672.2159638</v>
      </c>
      <c r="N180" s="48" t="s">
        <v>450</v>
      </c>
      <c r="O180" s="49" t="s">
        <v>450</v>
      </c>
      <c r="P180" s="49" t="s">
        <v>450</v>
      </c>
      <c r="Q180" s="49" t="s">
        <v>450</v>
      </c>
      <c r="R180" s="49" t="s">
        <v>450</v>
      </c>
      <c r="S180" s="49" t="s">
        <v>450</v>
      </c>
      <c r="T180" s="49" t="s">
        <v>450</v>
      </c>
      <c r="U180" s="49" t="s">
        <v>450</v>
      </c>
      <c r="V180" s="49" t="s">
        <v>450</v>
      </c>
      <c r="W180" s="50" t="s">
        <v>450</v>
      </c>
      <c r="X180" s="44" t="str">
        <f t="shared" si="6"/>
        <v/>
      </c>
    </row>
    <row r="181" spans="1:24" ht="20.100000000000001" customHeight="1" x14ac:dyDescent="0.25">
      <c r="A181" s="36" t="s">
        <v>344</v>
      </c>
      <c r="B181" s="11" t="s">
        <v>220</v>
      </c>
      <c r="C181" s="20">
        <v>2947943587.0929632</v>
      </c>
      <c r="D181" s="21">
        <v>3053808158.5147758</v>
      </c>
      <c r="E181" s="21">
        <v>3019779208.8316464</v>
      </c>
      <c r="F181" s="21">
        <v>3144671158.9978409</v>
      </c>
      <c r="G181" s="21">
        <v>3527776867.1802435</v>
      </c>
      <c r="H181" s="21">
        <v>4963056465.2738571</v>
      </c>
      <c r="I181" s="21">
        <v>4912817417.7831907</v>
      </c>
      <c r="J181" s="21">
        <v>4562432041.0974512</v>
      </c>
      <c r="K181" s="21">
        <v>4412891833.3686543</v>
      </c>
      <c r="L181" s="22">
        <v>4060072443.5492082</v>
      </c>
      <c r="M181" s="23">
        <f t="shared" si="5"/>
        <v>3860524918.1689835</v>
      </c>
      <c r="N181" s="48" t="s">
        <v>450</v>
      </c>
      <c r="O181" s="49" t="s">
        <v>450</v>
      </c>
      <c r="P181" s="49" t="s">
        <v>450</v>
      </c>
      <c r="Q181" s="49" t="s">
        <v>450</v>
      </c>
      <c r="R181" s="49" t="s">
        <v>450</v>
      </c>
      <c r="S181" s="49" t="s">
        <v>450</v>
      </c>
      <c r="T181" s="49" t="s">
        <v>450</v>
      </c>
      <c r="U181" s="49" t="s">
        <v>450</v>
      </c>
      <c r="V181" s="49" t="s">
        <v>450</v>
      </c>
      <c r="W181" s="50" t="s">
        <v>450</v>
      </c>
      <c r="X181" s="44" t="str">
        <f t="shared" si="6"/>
        <v/>
      </c>
    </row>
    <row r="182" spans="1:24" ht="20.100000000000001" customHeight="1" x14ac:dyDescent="0.25">
      <c r="A182" s="36" t="s">
        <v>358</v>
      </c>
      <c r="B182" s="11" t="s">
        <v>310</v>
      </c>
      <c r="C182" s="20">
        <v>420032121655.68842</v>
      </c>
      <c r="D182" s="21">
        <v>487816328342.30927</v>
      </c>
      <c r="E182" s="21">
        <v>513965650650.11908</v>
      </c>
      <c r="F182" s="21">
        <v>429657033107.7373</v>
      </c>
      <c r="G182" s="21">
        <v>488379327089.83698</v>
      </c>
      <c r="H182" s="21">
        <v>563113421113.42114</v>
      </c>
      <c r="I182" s="21">
        <v>543880647757.40405</v>
      </c>
      <c r="J182" s="21">
        <v>578742001487.57141</v>
      </c>
      <c r="K182" s="21">
        <v>571100683085.09888</v>
      </c>
      <c r="L182" s="22">
        <v>492618068568.57324</v>
      </c>
      <c r="M182" s="23">
        <f t="shared" si="5"/>
        <v>508930528285.776</v>
      </c>
      <c r="N182" s="48" t="s">
        <v>450</v>
      </c>
      <c r="O182" s="49" t="s">
        <v>450</v>
      </c>
      <c r="P182" s="49" t="s">
        <v>450</v>
      </c>
      <c r="Q182" s="49" t="s">
        <v>450</v>
      </c>
      <c r="R182" s="49" t="s">
        <v>450</v>
      </c>
      <c r="S182" s="49" t="s">
        <v>450</v>
      </c>
      <c r="T182" s="49" t="s">
        <v>450</v>
      </c>
      <c r="U182" s="49" t="s">
        <v>450</v>
      </c>
      <c r="V182" s="49" t="s">
        <v>450</v>
      </c>
      <c r="W182" s="50" t="s">
        <v>450</v>
      </c>
      <c r="X182" s="44" t="str">
        <f t="shared" si="6"/>
        <v/>
      </c>
    </row>
    <row r="183" spans="1:24" ht="20.100000000000001" customHeight="1" x14ac:dyDescent="0.25">
      <c r="A183" s="36" t="s">
        <v>48</v>
      </c>
      <c r="B183" s="11" t="s">
        <v>168</v>
      </c>
      <c r="C183" s="20">
        <v>429195591242.62244</v>
      </c>
      <c r="D183" s="21">
        <v>477407802315.89471</v>
      </c>
      <c r="E183" s="21">
        <v>551546962699.65845</v>
      </c>
      <c r="F183" s="21">
        <v>539528229942.10089</v>
      </c>
      <c r="G183" s="21">
        <v>581211708792.78943</v>
      </c>
      <c r="H183" s="21">
        <v>696311671959.45947</v>
      </c>
      <c r="I183" s="21">
        <v>665408300271.74316</v>
      </c>
      <c r="J183" s="21">
        <v>684919206141.1283</v>
      </c>
      <c r="K183" s="21">
        <v>701037135966.04858</v>
      </c>
      <c r="L183" s="22">
        <v>664737543616.50049</v>
      </c>
      <c r="M183" s="23">
        <f t="shared" si="5"/>
        <v>599130415294.79456</v>
      </c>
      <c r="N183" s="48" t="s">
        <v>450</v>
      </c>
      <c r="O183" s="49" t="s">
        <v>450</v>
      </c>
      <c r="P183" s="49" t="s">
        <v>450</v>
      </c>
      <c r="Q183" s="49" t="s">
        <v>450</v>
      </c>
      <c r="R183" s="49" t="s">
        <v>450</v>
      </c>
      <c r="S183" s="49" t="s">
        <v>450</v>
      </c>
      <c r="T183" s="49" t="s">
        <v>450</v>
      </c>
      <c r="U183" s="49" t="s">
        <v>450</v>
      </c>
      <c r="V183" s="49" t="s">
        <v>450</v>
      </c>
      <c r="W183" s="50" t="s">
        <v>450</v>
      </c>
      <c r="X183" s="44" t="str">
        <f t="shared" si="6"/>
        <v/>
      </c>
    </row>
    <row r="184" spans="1:24" ht="20.100000000000001" customHeight="1" x14ac:dyDescent="0.25">
      <c r="A184" s="36" t="s">
        <v>127</v>
      </c>
      <c r="B184" s="11" t="s">
        <v>159</v>
      </c>
      <c r="C184" s="20">
        <v>2830228903.3349752</v>
      </c>
      <c r="D184" s="21">
        <v>3719515378.9177113</v>
      </c>
      <c r="E184" s="21">
        <v>5161298559.3424129</v>
      </c>
      <c r="F184" s="21">
        <v>4979471963.7922039</v>
      </c>
      <c r="G184" s="21">
        <v>5642221528.6707182</v>
      </c>
      <c r="H184" s="21">
        <v>6522755783.393034</v>
      </c>
      <c r="I184" s="21">
        <v>7633036366.0354519</v>
      </c>
      <c r="J184" s="21">
        <v>8506674782.7547131</v>
      </c>
      <c r="K184" s="21">
        <v>9236309138.0427742</v>
      </c>
      <c r="L184" s="22">
        <v>7853450374.0000973</v>
      </c>
      <c r="M184" s="23">
        <f t="shared" si="5"/>
        <v>6208496277.8284092</v>
      </c>
      <c r="N184" s="48" t="s">
        <v>450</v>
      </c>
      <c r="O184" s="49" t="s">
        <v>450</v>
      </c>
      <c r="P184" s="49" t="s">
        <v>450</v>
      </c>
      <c r="Q184" s="49" t="s">
        <v>450</v>
      </c>
      <c r="R184" s="49" t="s">
        <v>450</v>
      </c>
      <c r="S184" s="49" t="s">
        <v>450</v>
      </c>
      <c r="T184" s="49" t="s">
        <v>450</v>
      </c>
      <c r="U184" s="49" t="s">
        <v>450</v>
      </c>
      <c r="V184" s="49" t="s">
        <v>450</v>
      </c>
      <c r="W184" s="50" t="s">
        <v>450</v>
      </c>
      <c r="X184" s="44" t="str">
        <f t="shared" si="6"/>
        <v/>
      </c>
    </row>
    <row r="185" spans="1:24" ht="20.100000000000001" customHeight="1" x14ac:dyDescent="0.25">
      <c r="A185" s="36" t="s">
        <v>149</v>
      </c>
      <c r="B185" s="11" t="s">
        <v>376</v>
      </c>
      <c r="C185" s="20">
        <v>18610460326.543652</v>
      </c>
      <c r="D185" s="21">
        <v>21501741757.484024</v>
      </c>
      <c r="E185" s="21">
        <v>27368386358.131016</v>
      </c>
      <c r="F185" s="21">
        <v>28573777052.45422</v>
      </c>
      <c r="G185" s="21">
        <v>31407908612.094296</v>
      </c>
      <c r="H185" s="21">
        <v>33878631649.415691</v>
      </c>
      <c r="I185" s="21">
        <v>39087748240.440292</v>
      </c>
      <c r="J185" s="21">
        <v>44333456244.744041</v>
      </c>
      <c r="K185" s="21">
        <v>48030400964.205345</v>
      </c>
      <c r="L185" s="22">
        <v>44895392076.511848</v>
      </c>
      <c r="M185" s="23">
        <f t="shared" si="5"/>
        <v>33768790328.202442</v>
      </c>
      <c r="N185" s="48" t="s">
        <v>450</v>
      </c>
      <c r="O185" s="49" t="s">
        <v>450</v>
      </c>
      <c r="P185" s="49" t="s">
        <v>450</v>
      </c>
      <c r="Q185" s="49" t="s">
        <v>450</v>
      </c>
      <c r="R185" s="49" t="s">
        <v>450</v>
      </c>
      <c r="S185" s="49" t="s">
        <v>450</v>
      </c>
      <c r="T185" s="49" t="s">
        <v>450</v>
      </c>
      <c r="U185" s="49" t="s">
        <v>450</v>
      </c>
      <c r="V185" s="49" t="s">
        <v>450</v>
      </c>
      <c r="W185" s="50" t="s">
        <v>450</v>
      </c>
      <c r="X185" s="44" t="str">
        <f t="shared" si="6"/>
        <v/>
      </c>
    </row>
    <row r="186" spans="1:24" ht="20.100000000000001" customHeight="1" x14ac:dyDescent="0.25">
      <c r="A186" s="36" t="s">
        <v>429</v>
      </c>
      <c r="B186" s="11" t="s">
        <v>277</v>
      </c>
      <c r="C186" s="20">
        <v>221758486880.31259</v>
      </c>
      <c r="D186" s="21">
        <v>262942650543.77112</v>
      </c>
      <c r="E186" s="21">
        <v>291383081231.82031</v>
      </c>
      <c r="F186" s="21">
        <v>281574762729.75983</v>
      </c>
      <c r="G186" s="21">
        <v>340923571200.88873</v>
      </c>
      <c r="H186" s="21">
        <v>370608559050.49567</v>
      </c>
      <c r="I186" s="21">
        <v>397290682074.8252</v>
      </c>
      <c r="J186" s="21">
        <v>419888628523.07495</v>
      </c>
      <c r="K186" s="21">
        <v>404320038916.49585</v>
      </c>
      <c r="L186" s="22">
        <v>395281580952.88147</v>
      </c>
      <c r="M186" s="23">
        <f t="shared" si="5"/>
        <v>338597204210.43256</v>
      </c>
      <c r="N186" s="48">
        <v>18800000</v>
      </c>
      <c r="O186" s="49">
        <v>0</v>
      </c>
      <c r="P186" s="49">
        <v>0</v>
      </c>
      <c r="Q186" s="49" t="s">
        <v>450</v>
      </c>
      <c r="R186" s="49" t="s">
        <v>450</v>
      </c>
      <c r="S186" s="49" t="s">
        <v>450</v>
      </c>
      <c r="T186" s="49" t="s">
        <v>450</v>
      </c>
      <c r="U186" s="49" t="s">
        <v>450</v>
      </c>
      <c r="V186" s="49" t="s">
        <v>450</v>
      </c>
      <c r="W186" s="50" t="s">
        <v>450</v>
      </c>
      <c r="X186" s="44">
        <f t="shared" si="6"/>
        <v>6266666.666666667</v>
      </c>
    </row>
    <row r="187" spans="1:24" ht="20.100000000000001" customHeight="1" x14ac:dyDescent="0.25">
      <c r="A187" s="36" t="s">
        <v>21</v>
      </c>
      <c r="B187" s="11" t="s">
        <v>63</v>
      </c>
      <c r="C187" s="20">
        <v>463000000</v>
      </c>
      <c r="D187" s="21">
        <v>559000000</v>
      </c>
      <c r="E187" s="21">
        <v>694000000</v>
      </c>
      <c r="F187" s="21">
        <v>818000000</v>
      </c>
      <c r="G187" s="21">
        <v>934000000</v>
      </c>
      <c r="H187" s="21">
        <v>1138000000</v>
      </c>
      <c r="I187" s="21">
        <v>1295000000</v>
      </c>
      <c r="J187" s="21">
        <v>1319000000</v>
      </c>
      <c r="K187" s="21">
        <v>1371172832.7715302</v>
      </c>
      <c r="L187" s="22">
        <v>1412377919.1217501</v>
      </c>
      <c r="M187" s="23">
        <f t="shared" ref="M187:M208" si="7">IF(SUM(C187:L187)=0,"",(SUM(C187:L187))/(COUNT(C187:L187)))</f>
        <v>1000355075.189328</v>
      </c>
      <c r="N187" s="48" t="s">
        <v>450</v>
      </c>
      <c r="O187" s="49" t="s">
        <v>450</v>
      </c>
      <c r="P187" s="49" t="s">
        <v>450</v>
      </c>
      <c r="Q187" s="49" t="s">
        <v>450</v>
      </c>
      <c r="R187" s="49" t="s">
        <v>450</v>
      </c>
      <c r="S187" s="49" t="s">
        <v>450</v>
      </c>
      <c r="T187" s="49" t="s">
        <v>450</v>
      </c>
      <c r="U187" s="49" t="s">
        <v>450</v>
      </c>
      <c r="V187" s="49" t="s">
        <v>450</v>
      </c>
      <c r="W187" s="50" t="s">
        <v>450</v>
      </c>
      <c r="X187" s="44" t="str">
        <f t="shared" ref="X187:X208" si="8">IF(SUM(N187:W187)=0,"",(SUM(N187:W187))/(COUNT(N187:W187)))</f>
        <v/>
      </c>
    </row>
    <row r="188" spans="1:24" ht="20.100000000000001" customHeight="1" x14ac:dyDescent="0.25">
      <c r="A188" s="36" t="s">
        <v>110</v>
      </c>
      <c r="B188" s="11" t="s">
        <v>237</v>
      </c>
      <c r="C188" s="20">
        <v>2202809251.3130388</v>
      </c>
      <c r="D188" s="21">
        <v>2523462557.3897467</v>
      </c>
      <c r="E188" s="21">
        <v>3163416242.0587702</v>
      </c>
      <c r="F188" s="21">
        <v>3163000528.8166981</v>
      </c>
      <c r="G188" s="21">
        <v>3172945644.5584998</v>
      </c>
      <c r="H188" s="21">
        <v>3756023159.9599972</v>
      </c>
      <c r="I188" s="21">
        <v>3866617462.6185365</v>
      </c>
      <c r="J188" s="21">
        <v>4081112865.355032</v>
      </c>
      <c r="K188" s="21">
        <v>4482535926.2967348</v>
      </c>
      <c r="L188" s="22">
        <v>4002723816.6572123</v>
      </c>
      <c r="M188" s="23">
        <f t="shared" si="7"/>
        <v>3441464745.5024271</v>
      </c>
      <c r="N188" s="48" t="s">
        <v>450</v>
      </c>
      <c r="O188" s="49" t="s">
        <v>450</v>
      </c>
      <c r="P188" s="49" t="s">
        <v>450</v>
      </c>
      <c r="Q188" s="49" t="s">
        <v>450</v>
      </c>
      <c r="R188" s="49" t="s">
        <v>450</v>
      </c>
      <c r="S188" s="49" t="s">
        <v>450</v>
      </c>
      <c r="T188" s="49" t="s">
        <v>450</v>
      </c>
      <c r="U188" s="49" t="s">
        <v>450</v>
      </c>
      <c r="V188" s="49" t="s">
        <v>450</v>
      </c>
      <c r="W188" s="50" t="s">
        <v>450</v>
      </c>
      <c r="X188" s="44" t="str">
        <f t="shared" si="8"/>
        <v/>
      </c>
    </row>
    <row r="189" spans="1:24" ht="20.100000000000001" customHeight="1" x14ac:dyDescent="0.25">
      <c r="A189" s="36" t="s">
        <v>369</v>
      </c>
      <c r="B189" s="11" t="s">
        <v>311</v>
      </c>
      <c r="C189" s="20">
        <v>287983019.89239347</v>
      </c>
      <c r="D189" s="21">
        <v>299657872.03815514</v>
      </c>
      <c r="E189" s="21">
        <v>340041546.54036248</v>
      </c>
      <c r="F189" s="21">
        <v>321303416.07274514</v>
      </c>
      <c r="G189" s="21">
        <v>369816107.03043026</v>
      </c>
      <c r="H189" s="21">
        <v>441232909.19606709</v>
      </c>
      <c r="I189" s="21">
        <v>457244315.20790929</v>
      </c>
      <c r="J189" s="21">
        <v>432889959.43332684</v>
      </c>
      <c r="K189" s="21">
        <v>434386306.62629879</v>
      </c>
      <c r="L189" s="22" t="s">
        <v>450</v>
      </c>
      <c r="M189" s="23">
        <f t="shared" si="7"/>
        <v>376061716.89307654</v>
      </c>
      <c r="N189" s="48" t="s">
        <v>450</v>
      </c>
      <c r="O189" s="49" t="s">
        <v>450</v>
      </c>
      <c r="P189" s="49" t="s">
        <v>450</v>
      </c>
      <c r="Q189" s="49" t="s">
        <v>450</v>
      </c>
      <c r="R189" s="49" t="s">
        <v>450</v>
      </c>
      <c r="S189" s="49" t="s">
        <v>450</v>
      </c>
      <c r="T189" s="49" t="s">
        <v>450</v>
      </c>
      <c r="U189" s="49" t="s">
        <v>450</v>
      </c>
      <c r="V189" s="49" t="s">
        <v>450</v>
      </c>
      <c r="W189" s="50" t="s">
        <v>450</v>
      </c>
      <c r="X189" s="44" t="str">
        <f t="shared" si="8"/>
        <v/>
      </c>
    </row>
    <row r="190" spans="1:24" ht="20.100000000000001" customHeight="1" x14ac:dyDescent="0.25">
      <c r="A190" s="36" t="s">
        <v>387</v>
      </c>
      <c r="B190" s="11" t="s">
        <v>40</v>
      </c>
      <c r="C190" s="20">
        <v>18369070082.721195</v>
      </c>
      <c r="D190" s="21">
        <v>21642304045.512009</v>
      </c>
      <c r="E190" s="21">
        <v>27870257894.234749</v>
      </c>
      <c r="F190" s="21">
        <v>19175196445.79361</v>
      </c>
      <c r="G190" s="21">
        <v>21037612736.255981</v>
      </c>
      <c r="H190" s="21">
        <v>24409826346.090836</v>
      </c>
      <c r="I190" s="21">
        <v>24580844842.602962</v>
      </c>
      <c r="J190" s="21">
        <v>27257411604.010803</v>
      </c>
      <c r="K190" s="21">
        <v>28874122633.574291</v>
      </c>
      <c r="L190" s="22">
        <v>27805745960.651051</v>
      </c>
      <c r="M190" s="23">
        <f t="shared" si="7"/>
        <v>24102239259.144749</v>
      </c>
      <c r="N190" s="48" t="s">
        <v>450</v>
      </c>
      <c r="O190" s="49" t="s">
        <v>450</v>
      </c>
      <c r="P190" s="49" t="s">
        <v>450</v>
      </c>
      <c r="Q190" s="49" t="s">
        <v>450</v>
      </c>
      <c r="R190" s="49" t="s">
        <v>450</v>
      </c>
      <c r="S190" s="49" t="s">
        <v>450</v>
      </c>
      <c r="T190" s="49" t="s">
        <v>450</v>
      </c>
      <c r="U190" s="49" t="s">
        <v>450</v>
      </c>
      <c r="V190" s="49" t="s">
        <v>450</v>
      </c>
      <c r="W190" s="50" t="s">
        <v>450</v>
      </c>
      <c r="X190" s="44" t="str">
        <f t="shared" si="8"/>
        <v/>
      </c>
    </row>
    <row r="191" spans="1:24" ht="20.100000000000001" customHeight="1" x14ac:dyDescent="0.25">
      <c r="A191" s="36" t="s">
        <v>434</v>
      </c>
      <c r="B191" s="11" t="s">
        <v>73</v>
      </c>
      <c r="C191" s="20">
        <v>34378437265.214119</v>
      </c>
      <c r="D191" s="21">
        <v>38908069299.203995</v>
      </c>
      <c r="E191" s="21">
        <v>44856586316.045784</v>
      </c>
      <c r="F191" s="21">
        <v>43454935940.161446</v>
      </c>
      <c r="G191" s="21">
        <v>44050929160.26268</v>
      </c>
      <c r="H191" s="21">
        <v>45810626509.447365</v>
      </c>
      <c r="I191" s="21">
        <v>45044176963.954155</v>
      </c>
      <c r="J191" s="21">
        <v>46255554871.668602</v>
      </c>
      <c r="K191" s="21">
        <v>47603227896.565948</v>
      </c>
      <c r="L191" s="22">
        <v>43015089722.675369</v>
      </c>
      <c r="M191" s="23">
        <f t="shared" si="7"/>
        <v>43337763394.519943</v>
      </c>
      <c r="N191" s="48" t="s">
        <v>450</v>
      </c>
      <c r="O191" s="49" t="s">
        <v>450</v>
      </c>
      <c r="P191" s="49" t="s">
        <v>450</v>
      </c>
      <c r="Q191" s="49" t="s">
        <v>450</v>
      </c>
      <c r="R191" s="49">
        <v>95000000</v>
      </c>
      <c r="S191" s="49" t="s">
        <v>450</v>
      </c>
      <c r="T191" s="49" t="s">
        <v>450</v>
      </c>
      <c r="U191" s="49" t="s">
        <v>450</v>
      </c>
      <c r="V191" s="49" t="s">
        <v>450</v>
      </c>
      <c r="W191" s="50" t="s">
        <v>450</v>
      </c>
      <c r="X191" s="44">
        <f t="shared" si="8"/>
        <v>95000000</v>
      </c>
    </row>
    <row r="192" spans="1:24" ht="20.100000000000001" customHeight="1" x14ac:dyDescent="0.25">
      <c r="A192" s="36" t="s">
        <v>363</v>
      </c>
      <c r="B192" s="11" t="s">
        <v>270</v>
      </c>
      <c r="C192" s="20">
        <v>530900094644.73218</v>
      </c>
      <c r="D192" s="21">
        <v>647155131629.44202</v>
      </c>
      <c r="E192" s="21">
        <v>730337495197.84863</v>
      </c>
      <c r="F192" s="21">
        <v>614553921935.48389</v>
      </c>
      <c r="G192" s="21">
        <v>731168051636.94446</v>
      </c>
      <c r="H192" s="21">
        <v>774754155820.89539</v>
      </c>
      <c r="I192" s="21">
        <v>788863301224.94434</v>
      </c>
      <c r="J192" s="21">
        <v>823242587456.66565</v>
      </c>
      <c r="K192" s="21">
        <v>798797266164.03931</v>
      </c>
      <c r="L192" s="22">
        <v>718221078308.82361</v>
      </c>
      <c r="M192" s="23">
        <f t="shared" si="7"/>
        <v>715799308401.98193</v>
      </c>
      <c r="N192" s="48" t="s">
        <v>450</v>
      </c>
      <c r="O192" s="49" t="s">
        <v>450</v>
      </c>
      <c r="P192" s="49" t="s">
        <v>450</v>
      </c>
      <c r="Q192" s="49" t="s">
        <v>450</v>
      </c>
      <c r="R192" s="49" t="s">
        <v>450</v>
      </c>
      <c r="S192" s="49" t="s">
        <v>450</v>
      </c>
      <c r="T192" s="49" t="s">
        <v>450</v>
      </c>
      <c r="U192" s="49" t="s">
        <v>450</v>
      </c>
      <c r="V192" s="49" t="s">
        <v>450</v>
      </c>
      <c r="W192" s="50" t="s">
        <v>450</v>
      </c>
      <c r="X192" s="44" t="str">
        <f t="shared" si="8"/>
        <v/>
      </c>
    </row>
    <row r="193" spans="1:24" ht="20.100000000000001" customHeight="1" x14ac:dyDescent="0.25">
      <c r="A193" s="36" t="s">
        <v>336</v>
      </c>
      <c r="B193" s="11" t="s">
        <v>28</v>
      </c>
      <c r="C193" s="20">
        <v>10277598152.424944</v>
      </c>
      <c r="D193" s="21">
        <v>12664165103.189493</v>
      </c>
      <c r="E193" s="21">
        <v>19271523178.807945</v>
      </c>
      <c r="F193" s="21">
        <v>20214385964.912281</v>
      </c>
      <c r="G193" s="21">
        <v>22583157894.736843</v>
      </c>
      <c r="H193" s="21">
        <v>29233333333.333332</v>
      </c>
      <c r="I193" s="21">
        <v>35164210526.315788</v>
      </c>
      <c r="J193" s="21">
        <v>39197543859.649124</v>
      </c>
      <c r="K193" s="21">
        <v>43485614035.087723</v>
      </c>
      <c r="L193" s="22">
        <v>37334232257.142853</v>
      </c>
      <c r="M193" s="23">
        <f t="shared" si="7"/>
        <v>26942576430.560032</v>
      </c>
      <c r="N193" s="48" t="s">
        <v>450</v>
      </c>
      <c r="O193" s="49" t="s">
        <v>450</v>
      </c>
      <c r="P193" s="49" t="s">
        <v>450</v>
      </c>
      <c r="Q193" s="49" t="s">
        <v>450</v>
      </c>
      <c r="R193" s="49" t="s">
        <v>450</v>
      </c>
      <c r="S193" s="49" t="s">
        <v>450</v>
      </c>
      <c r="T193" s="49" t="s">
        <v>450</v>
      </c>
      <c r="U193" s="49" t="s">
        <v>450</v>
      </c>
      <c r="V193" s="49" t="s">
        <v>450</v>
      </c>
      <c r="W193" s="50" t="s">
        <v>450</v>
      </c>
      <c r="X193" s="44" t="str">
        <f t="shared" si="8"/>
        <v/>
      </c>
    </row>
    <row r="194" spans="1:24" ht="20.100000000000001" customHeight="1" x14ac:dyDescent="0.25">
      <c r="A194" s="36" t="s">
        <v>91</v>
      </c>
      <c r="B194" s="11" t="s">
        <v>432</v>
      </c>
      <c r="C194" s="20">
        <v>22902861.445783131</v>
      </c>
      <c r="D194" s="21">
        <v>27030374.027278051</v>
      </c>
      <c r="E194" s="21">
        <v>30290219.761784937</v>
      </c>
      <c r="F194" s="21">
        <v>27101076.275152083</v>
      </c>
      <c r="G194" s="21">
        <v>31823518.620436616</v>
      </c>
      <c r="H194" s="21">
        <v>39312016.50335224</v>
      </c>
      <c r="I194" s="21">
        <v>39875750.673017189</v>
      </c>
      <c r="J194" s="21">
        <v>38320765.11716453</v>
      </c>
      <c r="K194" s="21">
        <v>37859554.459705137</v>
      </c>
      <c r="L194" s="22" t="s">
        <v>450</v>
      </c>
      <c r="M194" s="23">
        <f t="shared" si="7"/>
        <v>32724015.209297102</v>
      </c>
      <c r="N194" s="48" t="s">
        <v>450</v>
      </c>
      <c r="O194" s="49" t="s">
        <v>450</v>
      </c>
      <c r="P194" s="49" t="s">
        <v>450</v>
      </c>
      <c r="Q194" s="49" t="s">
        <v>450</v>
      </c>
      <c r="R194" s="49" t="s">
        <v>450</v>
      </c>
      <c r="S194" s="49" t="s">
        <v>450</v>
      </c>
      <c r="T194" s="49" t="s">
        <v>450</v>
      </c>
      <c r="U194" s="49" t="s">
        <v>450</v>
      </c>
      <c r="V194" s="49" t="s">
        <v>450</v>
      </c>
      <c r="W194" s="50" t="s">
        <v>450</v>
      </c>
      <c r="X194" s="44" t="str">
        <f t="shared" si="8"/>
        <v/>
      </c>
    </row>
    <row r="195" spans="1:24" ht="20.100000000000001" customHeight="1" x14ac:dyDescent="0.25">
      <c r="A195" s="36" t="s">
        <v>205</v>
      </c>
      <c r="B195" s="11" t="s">
        <v>329</v>
      </c>
      <c r="C195" s="20">
        <v>9942597779.9926548</v>
      </c>
      <c r="D195" s="21">
        <v>12292813603.232693</v>
      </c>
      <c r="E195" s="21">
        <v>14239026629.639013</v>
      </c>
      <c r="F195" s="21">
        <v>17878178830.722725</v>
      </c>
      <c r="G195" s="21">
        <v>20181796802.857437</v>
      </c>
      <c r="H195" s="21">
        <v>20262889523.957592</v>
      </c>
      <c r="I195" s="21">
        <v>23236898742.131531</v>
      </c>
      <c r="J195" s="21">
        <v>24662957836.493954</v>
      </c>
      <c r="K195" s="21">
        <v>26998477707.096352</v>
      </c>
      <c r="L195" s="22">
        <v>26369242278.163654</v>
      </c>
      <c r="M195" s="23">
        <f t="shared" si="7"/>
        <v>19606487973.428761</v>
      </c>
      <c r="N195" s="48" t="s">
        <v>450</v>
      </c>
      <c r="O195" s="49" t="s">
        <v>450</v>
      </c>
      <c r="P195" s="49" t="s">
        <v>450</v>
      </c>
      <c r="Q195" s="49" t="s">
        <v>450</v>
      </c>
      <c r="R195" s="49" t="s">
        <v>450</v>
      </c>
      <c r="S195" s="49" t="s">
        <v>450</v>
      </c>
      <c r="T195" s="49" t="s">
        <v>450</v>
      </c>
      <c r="U195" s="49" t="s">
        <v>450</v>
      </c>
      <c r="V195" s="49" t="s">
        <v>450</v>
      </c>
      <c r="W195" s="50" t="s">
        <v>450</v>
      </c>
      <c r="X195" s="44" t="str">
        <f t="shared" si="8"/>
        <v/>
      </c>
    </row>
    <row r="196" spans="1:24" ht="20.100000000000001" customHeight="1" x14ac:dyDescent="0.25">
      <c r="A196" s="36" t="s">
        <v>130</v>
      </c>
      <c r="B196" s="11" t="s">
        <v>271</v>
      </c>
      <c r="C196" s="20">
        <v>107753069306.93069</v>
      </c>
      <c r="D196" s="21">
        <v>142719009900.99011</v>
      </c>
      <c r="E196" s="21">
        <v>179992405832.32077</v>
      </c>
      <c r="F196" s="21">
        <v>117227769791.55971</v>
      </c>
      <c r="G196" s="21">
        <v>136419300367.9621</v>
      </c>
      <c r="H196" s="21">
        <v>163159671670.26456</v>
      </c>
      <c r="I196" s="21">
        <v>175781379051.43286</v>
      </c>
      <c r="J196" s="21">
        <v>181334417615.41348</v>
      </c>
      <c r="K196" s="21">
        <v>131805126738.28734</v>
      </c>
      <c r="L196" s="22">
        <v>90615023323.73526</v>
      </c>
      <c r="M196" s="23">
        <f t="shared" si="7"/>
        <v>142680717359.88971</v>
      </c>
      <c r="N196" s="48" t="s">
        <v>450</v>
      </c>
      <c r="O196" s="49" t="s">
        <v>450</v>
      </c>
      <c r="P196" s="49">
        <v>102000000</v>
      </c>
      <c r="Q196" s="49" t="s">
        <v>450</v>
      </c>
      <c r="R196" s="49" t="s">
        <v>450</v>
      </c>
      <c r="S196" s="49" t="s">
        <v>450</v>
      </c>
      <c r="T196" s="49" t="s">
        <v>450</v>
      </c>
      <c r="U196" s="49" t="s">
        <v>450</v>
      </c>
      <c r="V196" s="49" t="s">
        <v>450</v>
      </c>
      <c r="W196" s="50" t="s">
        <v>450</v>
      </c>
      <c r="X196" s="44">
        <f t="shared" si="8"/>
        <v>102000000</v>
      </c>
    </row>
    <row r="197" spans="1:24" ht="20.100000000000001" customHeight="1" x14ac:dyDescent="0.25">
      <c r="A197" s="36" t="s">
        <v>33</v>
      </c>
      <c r="B197" s="11" t="s">
        <v>187</v>
      </c>
      <c r="C197" s="20">
        <v>222105922396.1879</v>
      </c>
      <c r="D197" s="21">
        <v>257916133424.09802</v>
      </c>
      <c r="E197" s="21">
        <v>315474615738.59772</v>
      </c>
      <c r="F197" s="21">
        <v>253547358747.4473</v>
      </c>
      <c r="G197" s="21">
        <v>286049336038.12115</v>
      </c>
      <c r="H197" s="21">
        <v>348526072157.9306</v>
      </c>
      <c r="I197" s="21">
        <v>373429543907.42004</v>
      </c>
      <c r="J197" s="21">
        <v>387192103471.74951</v>
      </c>
      <c r="K197" s="21">
        <v>399451327433.62836</v>
      </c>
      <c r="L197" s="22">
        <v>370292716133.42413</v>
      </c>
      <c r="M197" s="23">
        <f t="shared" si="7"/>
        <v>321398512944.86047</v>
      </c>
      <c r="N197" s="48" t="s">
        <v>450</v>
      </c>
      <c r="O197" s="49" t="s">
        <v>450</v>
      </c>
      <c r="P197" s="49" t="s">
        <v>450</v>
      </c>
      <c r="Q197" s="49" t="s">
        <v>450</v>
      </c>
      <c r="R197" s="49" t="s">
        <v>450</v>
      </c>
      <c r="S197" s="49" t="s">
        <v>450</v>
      </c>
      <c r="T197" s="49" t="s">
        <v>450</v>
      </c>
      <c r="U197" s="49" t="s">
        <v>450</v>
      </c>
      <c r="V197" s="49" t="s">
        <v>450</v>
      </c>
      <c r="W197" s="50" t="s">
        <v>450</v>
      </c>
      <c r="X197" s="44" t="str">
        <f t="shared" si="8"/>
        <v/>
      </c>
    </row>
    <row r="198" spans="1:24" ht="20.100000000000001" customHeight="1" x14ac:dyDescent="0.25">
      <c r="A198" s="36" t="s">
        <v>211</v>
      </c>
      <c r="B198" s="11" t="s">
        <v>199</v>
      </c>
      <c r="C198" s="20">
        <v>2588077276908.9238</v>
      </c>
      <c r="D198" s="21">
        <v>2969733893557.4229</v>
      </c>
      <c r="E198" s="21">
        <v>2793376838235.2939</v>
      </c>
      <c r="F198" s="21">
        <v>2314577036921.6387</v>
      </c>
      <c r="G198" s="21">
        <v>2403504326328.8008</v>
      </c>
      <c r="H198" s="21">
        <v>2594904662714.3086</v>
      </c>
      <c r="I198" s="21">
        <v>2630472981169.645</v>
      </c>
      <c r="J198" s="21">
        <v>2712296271989.9941</v>
      </c>
      <c r="K198" s="21">
        <v>2990201431078.2349</v>
      </c>
      <c r="L198" s="22">
        <v>2848755449421.3389</v>
      </c>
      <c r="M198" s="23">
        <f t="shared" si="7"/>
        <v>2684590016832.5605</v>
      </c>
      <c r="N198" s="48" t="s">
        <v>450</v>
      </c>
      <c r="O198" s="49" t="s">
        <v>450</v>
      </c>
      <c r="P198" s="49" t="s">
        <v>450</v>
      </c>
      <c r="Q198" s="49" t="s">
        <v>450</v>
      </c>
      <c r="R198" s="49" t="s">
        <v>450</v>
      </c>
      <c r="S198" s="49" t="s">
        <v>450</v>
      </c>
      <c r="T198" s="49" t="s">
        <v>450</v>
      </c>
      <c r="U198" s="49" t="s">
        <v>450</v>
      </c>
      <c r="V198" s="49" t="s">
        <v>450</v>
      </c>
      <c r="W198" s="50" t="s">
        <v>450</v>
      </c>
      <c r="X198" s="44" t="str">
        <f t="shared" si="8"/>
        <v/>
      </c>
    </row>
    <row r="199" spans="1:24" ht="20.100000000000001" customHeight="1" x14ac:dyDescent="0.25">
      <c r="A199" s="36" t="s">
        <v>217</v>
      </c>
      <c r="B199" s="11" t="s">
        <v>37</v>
      </c>
      <c r="C199" s="20">
        <v>13855888000000</v>
      </c>
      <c r="D199" s="21">
        <v>14477635000000</v>
      </c>
      <c r="E199" s="21">
        <v>14718582000000</v>
      </c>
      <c r="F199" s="21">
        <v>14418739000000</v>
      </c>
      <c r="G199" s="21">
        <v>14964372000000</v>
      </c>
      <c r="H199" s="21">
        <v>15517926000000</v>
      </c>
      <c r="I199" s="21">
        <v>16155255000000</v>
      </c>
      <c r="J199" s="21">
        <v>16663160000000</v>
      </c>
      <c r="K199" s="21">
        <v>17348071500000</v>
      </c>
      <c r="L199" s="22">
        <v>17946996000000</v>
      </c>
      <c r="M199" s="23">
        <f t="shared" si="7"/>
        <v>15606662450000</v>
      </c>
      <c r="N199" s="48" t="s">
        <v>450</v>
      </c>
      <c r="O199" s="49" t="s">
        <v>450</v>
      </c>
      <c r="P199" s="49" t="s">
        <v>450</v>
      </c>
      <c r="Q199" s="49" t="s">
        <v>450</v>
      </c>
      <c r="R199" s="49" t="s">
        <v>450</v>
      </c>
      <c r="S199" s="49" t="s">
        <v>450</v>
      </c>
      <c r="T199" s="49" t="s">
        <v>450</v>
      </c>
      <c r="U199" s="49" t="s">
        <v>450</v>
      </c>
      <c r="V199" s="49" t="s">
        <v>450</v>
      </c>
      <c r="W199" s="50" t="s">
        <v>450</v>
      </c>
      <c r="X199" s="44" t="str">
        <f t="shared" si="8"/>
        <v/>
      </c>
    </row>
    <row r="200" spans="1:24" ht="20.100000000000001" customHeight="1" x14ac:dyDescent="0.25">
      <c r="A200" s="36" t="s">
        <v>134</v>
      </c>
      <c r="B200" s="11" t="s">
        <v>160</v>
      </c>
      <c r="C200" s="20">
        <v>19579457966.053818</v>
      </c>
      <c r="D200" s="21">
        <v>23410572633.288189</v>
      </c>
      <c r="E200" s="21">
        <v>30366213118.407585</v>
      </c>
      <c r="F200" s="21">
        <v>31660911278.562656</v>
      </c>
      <c r="G200" s="21">
        <v>40284682481.391785</v>
      </c>
      <c r="H200" s="21">
        <v>47962439302.665756</v>
      </c>
      <c r="I200" s="21">
        <v>51265399742.69529</v>
      </c>
      <c r="J200" s="21">
        <v>57531233351.208893</v>
      </c>
      <c r="K200" s="21">
        <v>57235766827.037643</v>
      </c>
      <c r="L200" s="22">
        <v>53442697567.884377</v>
      </c>
      <c r="M200" s="23">
        <f t="shared" si="7"/>
        <v>41273937426.919601</v>
      </c>
      <c r="N200" s="48" t="s">
        <v>450</v>
      </c>
      <c r="O200" s="49" t="s">
        <v>450</v>
      </c>
      <c r="P200" s="49" t="s">
        <v>450</v>
      </c>
      <c r="Q200" s="49" t="s">
        <v>450</v>
      </c>
      <c r="R200" s="49" t="s">
        <v>450</v>
      </c>
      <c r="S200" s="49" t="s">
        <v>450</v>
      </c>
      <c r="T200" s="49" t="s">
        <v>450</v>
      </c>
      <c r="U200" s="49" t="s">
        <v>450</v>
      </c>
      <c r="V200" s="49" t="s">
        <v>450</v>
      </c>
      <c r="W200" s="50" t="s">
        <v>450</v>
      </c>
      <c r="X200" s="44" t="str">
        <f t="shared" si="8"/>
        <v/>
      </c>
    </row>
    <row r="201" spans="1:24" ht="20.100000000000001" customHeight="1" x14ac:dyDescent="0.25">
      <c r="A201" s="36" t="s">
        <v>173</v>
      </c>
      <c r="B201" s="11" t="s">
        <v>256</v>
      </c>
      <c r="C201" s="20">
        <v>17030896203.196272</v>
      </c>
      <c r="D201" s="21">
        <v>22311393927.881721</v>
      </c>
      <c r="E201" s="21">
        <v>27934030937.215652</v>
      </c>
      <c r="F201" s="21">
        <v>32816828372.975262</v>
      </c>
      <c r="G201" s="21">
        <v>39332770928.942551</v>
      </c>
      <c r="H201" s="21">
        <v>45324319955.38839</v>
      </c>
      <c r="I201" s="21">
        <v>51183443224.993912</v>
      </c>
      <c r="J201" s="21">
        <v>56795656324.582336</v>
      </c>
      <c r="K201" s="21">
        <v>63132848445.013321</v>
      </c>
      <c r="L201" s="22">
        <v>66732801392.661751</v>
      </c>
      <c r="M201" s="23">
        <f t="shared" si="7"/>
        <v>42259498971.28511</v>
      </c>
      <c r="N201" s="48" t="s">
        <v>450</v>
      </c>
      <c r="O201" s="49" t="s">
        <v>450</v>
      </c>
      <c r="P201" s="49" t="s">
        <v>450</v>
      </c>
      <c r="Q201" s="49" t="s">
        <v>450</v>
      </c>
      <c r="R201" s="49" t="s">
        <v>450</v>
      </c>
      <c r="S201" s="49" t="s">
        <v>450</v>
      </c>
      <c r="T201" s="49" t="s">
        <v>450</v>
      </c>
      <c r="U201" s="49" t="s">
        <v>450</v>
      </c>
      <c r="V201" s="49" t="s">
        <v>450</v>
      </c>
      <c r="W201" s="50" t="s">
        <v>450</v>
      </c>
      <c r="X201" s="44" t="str">
        <f t="shared" si="8"/>
        <v/>
      </c>
    </row>
    <row r="202" spans="1:24" ht="20.100000000000001" customHeight="1" x14ac:dyDescent="0.25">
      <c r="A202" s="36" t="s">
        <v>379</v>
      </c>
      <c r="B202" s="11" t="s">
        <v>349</v>
      </c>
      <c r="C202" s="20">
        <v>439376794.09404129</v>
      </c>
      <c r="D202" s="21">
        <v>526428309.94508845</v>
      </c>
      <c r="E202" s="21">
        <v>607958616.14341462</v>
      </c>
      <c r="F202" s="21">
        <v>610066628.69305837</v>
      </c>
      <c r="G202" s="21">
        <v>700804286.22435391</v>
      </c>
      <c r="H202" s="21">
        <v>792149700.67911637</v>
      </c>
      <c r="I202" s="21">
        <v>781702874.10605848</v>
      </c>
      <c r="J202" s="21">
        <v>801787555.86112058</v>
      </c>
      <c r="K202" s="21">
        <v>814954586.8172996</v>
      </c>
      <c r="L202" s="22" t="s">
        <v>450</v>
      </c>
      <c r="M202" s="23">
        <f t="shared" si="7"/>
        <v>675025483.61817229</v>
      </c>
      <c r="N202" s="48" t="s">
        <v>450</v>
      </c>
      <c r="O202" s="49" t="s">
        <v>450</v>
      </c>
      <c r="P202" s="49" t="s">
        <v>450</v>
      </c>
      <c r="Q202" s="49" t="s">
        <v>450</v>
      </c>
      <c r="R202" s="49" t="s">
        <v>450</v>
      </c>
      <c r="S202" s="49" t="s">
        <v>450</v>
      </c>
      <c r="T202" s="49" t="s">
        <v>450</v>
      </c>
      <c r="U202" s="49" t="s">
        <v>450</v>
      </c>
      <c r="V202" s="49" t="s">
        <v>450</v>
      </c>
      <c r="W202" s="50" t="s">
        <v>450</v>
      </c>
      <c r="X202" s="44" t="str">
        <f t="shared" si="8"/>
        <v/>
      </c>
    </row>
    <row r="203" spans="1:24" ht="20.100000000000001" customHeight="1" x14ac:dyDescent="0.25">
      <c r="A203" s="36" t="s">
        <v>278</v>
      </c>
      <c r="B203" s="11" t="s">
        <v>292</v>
      </c>
      <c r="C203" s="20">
        <v>183477522123.89383</v>
      </c>
      <c r="D203" s="21">
        <v>230364229156.96323</v>
      </c>
      <c r="E203" s="21">
        <v>315600203539.823</v>
      </c>
      <c r="F203" s="21">
        <v>329418979506.2879</v>
      </c>
      <c r="G203" s="21">
        <v>393801459277.33234</v>
      </c>
      <c r="H203" s="21">
        <v>316482190800.36377</v>
      </c>
      <c r="I203" s="21">
        <v>381286237847.66748</v>
      </c>
      <c r="J203" s="21">
        <v>371336634589.94708</v>
      </c>
      <c r="K203" s="21" t="s">
        <v>450</v>
      </c>
      <c r="L203" s="22" t="s">
        <v>450</v>
      </c>
      <c r="M203" s="23">
        <f t="shared" si="7"/>
        <v>315220932105.28485</v>
      </c>
      <c r="N203" s="48" t="s">
        <v>450</v>
      </c>
      <c r="O203" s="49" t="s">
        <v>450</v>
      </c>
      <c r="P203" s="49" t="s">
        <v>450</v>
      </c>
      <c r="Q203" s="49" t="s">
        <v>450</v>
      </c>
      <c r="R203" s="49" t="s">
        <v>450</v>
      </c>
      <c r="S203" s="49" t="s">
        <v>450</v>
      </c>
      <c r="T203" s="49" t="s">
        <v>450</v>
      </c>
      <c r="U203" s="49" t="s">
        <v>450</v>
      </c>
      <c r="V203" s="49" t="s">
        <v>450</v>
      </c>
      <c r="W203" s="50" t="s">
        <v>450</v>
      </c>
      <c r="X203" s="44" t="str">
        <f t="shared" si="8"/>
        <v/>
      </c>
    </row>
    <row r="204" spans="1:24" ht="20.100000000000001" customHeight="1" x14ac:dyDescent="0.25">
      <c r="A204" s="36" t="s">
        <v>222</v>
      </c>
      <c r="B204" s="11" t="s">
        <v>433</v>
      </c>
      <c r="C204" s="20">
        <v>66371664817.043625</v>
      </c>
      <c r="D204" s="21">
        <v>77414425532.245163</v>
      </c>
      <c r="E204" s="21">
        <v>99130304099.127426</v>
      </c>
      <c r="F204" s="21">
        <v>106014600963.97733</v>
      </c>
      <c r="G204" s="21">
        <v>115931749904.83922</v>
      </c>
      <c r="H204" s="21">
        <v>135539487317.00774</v>
      </c>
      <c r="I204" s="21">
        <v>155820001920.49164</v>
      </c>
      <c r="J204" s="21">
        <v>171222025117.38089</v>
      </c>
      <c r="K204" s="21">
        <v>186204652922.26215</v>
      </c>
      <c r="L204" s="22">
        <v>193599379094.85916</v>
      </c>
      <c r="M204" s="23">
        <f t="shared" si="7"/>
        <v>130724829168.92343</v>
      </c>
      <c r="N204" s="48" t="s">
        <v>450</v>
      </c>
      <c r="O204" s="49" t="s">
        <v>450</v>
      </c>
      <c r="P204" s="49" t="s">
        <v>450</v>
      </c>
      <c r="Q204" s="49" t="s">
        <v>450</v>
      </c>
      <c r="R204" s="49" t="s">
        <v>450</v>
      </c>
      <c r="S204" s="49" t="s">
        <v>450</v>
      </c>
      <c r="T204" s="49">
        <v>0</v>
      </c>
      <c r="U204" s="49" t="s">
        <v>450</v>
      </c>
      <c r="V204" s="49" t="s">
        <v>450</v>
      </c>
      <c r="W204" s="50" t="s">
        <v>450</v>
      </c>
      <c r="X204" s="44" t="str">
        <f t="shared" si="8"/>
        <v/>
      </c>
    </row>
    <row r="205" spans="1:24" ht="20.100000000000001" customHeight="1" x14ac:dyDescent="0.25">
      <c r="A205" s="36" t="s">
        <v>71</v>
      </c>
      <c r="B205" s="11" t="s">
        <v>118</v>
      </c>
      <c r="C205" s="20">
        <v>4910100000</v>
      </c>
      <c r="D205" s="21">
        <v>5505800000.000001</v>
      </c>
      <c r="E205" s="21">
        <v>6673500000</v>
      </c>
      <c r="F205" s="21">
        <v>7268200000</v>
      </c>
      <c r="G205" s="21">
        <v>8913100000</v>
      </c>
      <c r="H205" s="21">
        <v>10459845737.430168</v>
      </c>
      <c r="I205" s="21">
        <v>11279399999.999998</v>
      </c>
      <c r="J205" s="21">
        <v>12475999999.999998</v>
      </c>
      <c r="K205" s="21">
        <v>12715600000</v>
      </c>
      <c r="L205" s="22">
        <v>12677400000</v>
      </c>
      <c r="M205" s="23">
        <f t="shared" si="7"/>
        <v>9287894573.7430172</v>
      </c>
      <c r="N205" s="48" t="s">
        <v>450</v>
      </c>
      <c r="O205" s="49" t="s">
        <v>450</v>
      </c>
      <c r="P205" s="49" t="s">
        <v>450</v>
      </c>
      <c r="Q205" s="49" t="s">
        <v>450</v>
      </c>
      <c r="R205" s="49" t="s">
        <v>450</v>
      </c>
      <c r="S205" s="49" t="s">
        <v>450</v>
      </c>
      <c r="T205" s="49" t="s">
        <v>450</v>
      </c>
      <c r="U205" s="49" t="s">
        <v>450</v>
      </c>
      <c r="V205" s="49" t="s">
        <v>450</v>
      </c>
      <c r="W205" s="50" t="s">
        <v>450</v>
      </c>
      <c r="X205" s="44" t="str">
        <f t="shared" si="8"/>
        <v/>
      </c>
    </row>
    <row r="206" spans="1:24" ht="20.100000000000001" customHeight="1" x14ac:dyDescent="0.25">
      <c r="A206" s="36" t="s">
        <v>70</v>
      </c>
      <c r="B206" s="11" t="s">
        <v>45</v>
      </c>
      <c r="C206" s="20">
        <v>19081726103.214478</v>
      </c>
      <c r="D206" s="21">
        <v>25633674563.549282</v>
      </c>
      <c r="E206" s="21">
        <v>30397203368.97253</v>
      </c>
      <c r="F206" s="21">
        <v>28459501429.651245</v>
      </c>
      <c r="G206" s="21">
        <v>30906753495.150051</v>
      </c>
      <c r="H206" s="21">
        <v>31078858746.492046</v>
      </c>
      <c r="I206" s="21">
        <v>32074766834.74527</v>
      </c>
      <c r="J206" s="21">
        <v>35954502303.50412</v>
      </c>
      <c r="K206" s="21" t="s">
        <v>450</v>
      </c>
      <c r="L206" s="22" t="s">
        <v>450</v>
      </c>
      <c r="M206" s="23">
        <f t="shared" si="7"/>
        <v>29198373355.659878</v>
      </c>
      <c r="N206" s="48" t="s">
        <v>450</v>
      </c>
      <c r="O206" s="49" t="s">
        <v>450</v>
      </c>
      <c r="P206" s="49" t="s">
        <v>450</v>
      </c>
      <c r="Q206" s="49" t="s">
        <v>450</v>
      </c>
      <c r="R206" s="49" t="s">
        <v>450</v>
      </c>
      <c r="S206" s="49" t="s">
        <v>450</v>
      </c>
      <c r="T206" s="49" t="s">
        <v>450</v>
      </c>
      <c r="U206" s="49" t="s">
        <v>450</v>
      </c>
      <c r="V206" s="49" t="s">
        <v>450</v>
      </c>
      <c r="W206" s="50" t="s">
        <v>450</v>
      </c>
      <c r="X206" s="44" t="str">
        <f t="shared" si="8"/>
        <v/>
      </c>
    </row>
    <row r="207" spans="1:24" ht="20.100000000000001" customHeight="1" x14ac:dyDescent="0.25">
      <c r="A207" s="36" t="s">
        <v>282</v>
      </c>
      <c r="B207" s="11" t="s">
        <v>397</v>
      </c>
      <c r="C207" s="20">
        <v>12756858899.281174</v>
      </c>
      <c r="D207" s="21">
        <v>14056957976.264833</v>
      </c>
      <c r="E207" s="21">
        <v>17910858637.904797</v>
      </c>
      <c r="F207" s="21">
        <v>15328342303.957512</v>
      </c>
      <c r="G207" s="21">
        <v>20265552104.396404</v>
      </c>
      <c r="H207" s="21">
        <v>23459515284.205978</v>
      </c>
      <c r="I207" s="21">
        <v>25503060411.456684</v>
      </c>
      <c r="J207" s="21">
        <v>28045517946.106487</v>
      </c>
      <c r="K207" s="21">
        <v>27134637888.441036</v>
      </c>
      <c r="L207" s="22">
        <v>21201564248.387878</v>
      </c>
      <c r="M207" s="23">
        <f t="shared" si="7"/>
        <v>20566286570.040276</v>
      </c>
      <c r="N207" s="48" t="s">
        <v>450</v>
      </c>
      <c r="O207" s="49" t="s">
        <v>450</v>
      </c>
      <c r="P207" s="49" t="s">
        <v>450</v>
      </c>
      <c r="Q207" s="49" t="s">
        <v>450</v>
      </c>
      <c r="R207" s="49" t="s">
        <v>450</v>
      </c>
      <c r="S207" s="49" t="s">
        <v>450</v>
      </c>
      <c r="T207" s="49" t="s">
        <v>450</v>
      </c>
      <c r="U207" s="49" t="s">
        <v>450</v>
      </c>
      <c r="V207" s="49" t="s">
        <v>450</v>
      </c>
      <c r="W207" s="50" t="s">
        <v>450</v>
      </c>
      <c r="X207" s="44" t="str">
        <f t="shared" si="8"/>
        <v/>
      </c>
    </row>
    <row r="208" spans="1:24" ht="20.100000000000001" customHeight="1" x14ac:dyDescent="0.25">
      <c r="A208" s="36" t="s">
        <v>29</v>
      </c>
      <c r="B208" s="11" t="s">
        <v>223</v>
      </c>
      <c r="C208" s="20">
        <v>5443896500</v>
      </c>
      <c r="D208" s="21">
        <v>5291950100</v>
      </c>
      <c r="E208" s="21">
        <v>4415702800</v>
      </c>
      <c r="F208" s="21">
        <v>8157077400</v>
      </c>
      <c r="G208" s="21">
        <v>9422161300</v>
      </c>
      <c r="H208" s="21">
        <v>10956226600</v>
      </c>
      <c r="I208" s="21">
        <v>12392715500</v>
      </c>
      <c r="J208" s="21">
        <v>13490227100</v>
      </c>
      <c r="K208" s="21">
        <v>14196912500.000002</v>
      </c>
      <c r="L208" s="22">
        <v>13892940503.582901</v>
      </c>
      <c r="M208" s="23">
        <f t="shared" si="7"/>
        <v>9765981030.3582897</v>
      </c>
      <c r="N208" s="48" t="s">
        <v>450</v>
      </c>
      <c r="O208" s="49" t="s">
        <v>450</v>
      </c>
      <c r="P208" s="49" t="s">
        <v>450</v>
      </c>
      <c r="Q208" s="49" t="s">
        <v>450</v>
      </c>
      <c r="R208" s="49" t="s">
        <v>450</v>
      </c>
      <c r="S208" s="49" t="s">
        <v>450</v>
      </c>
      <c r="T208" s="49" t="s">
        <v>450</v>
      </c>
      <c r="U208" s="49" t="s">
        <v>450</v>
      </c>
      <c r="V208" s="49" t="s">
        <v>450</v>
      </c>
      <c r="W208" s="50" t="s">
        <v>450</v>
      </c>
      <c r="X208" s="44" t="str">
        <f t="shared" si="8"/>
        <v/>
      </c>
    </row>
    <row r="212" spans="3:13" x14ac:dyDescent="0.25">
      <c r="C212" s="18"/>
      <c r="D212" s="18"/>
      <c r="E212" s="18"/>
      <c r="F212" s="18"/>
      <c r="G212" s="18"/>
      <c r="H212" s="18"/>
      <c r="I212" s="18"/>
      <c r="J212" s="18"/>
      <c r="K212" s="18"/>
      <c r="L212" s="18"/>
      <c r="M212" s="1"/>
    </row>
    <row r="213" spans="3:13" x14ac:dyDescent="0.25">
      <c r="C213" s="18"/>
      <c r="D213" s="18"/>
      <c r="E213" s="18"/>
      <c r="F213" s="18"/>
      <c r="G213" s="18"/>
      <c r="H213" s="18"/>
      <c r="I213" s="18"/>
      <c r="J213" s="18"/>
      <c r="K213" s="18"/>
      <c r="L213" s="18"/>
      <c r="M213" s="1"/>
    </row>
  </sheetData>
  <mergeCells count="6">
    <mergeCell ref="B1:X1"/>
    <mergeCell ref="B2:C2"/>
    <mergeCell ref="B3:C3"/>
    <mergeCell ref="B4:C4"/>
    <mergeCell ref="C6:L6"/>
    <mergeCell ref="N6:W6"/>
  </mergeCells>
  <hyperlinks>
    <hyperlink ref="B4" r:id="rId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Income</vt:lpstr>
      <vt:lpstr>Population</vt:lpstr>
      <vt:lpstr>EDU</vt:lpstr>
      <vt:lpstr>GOV</vt:lpstr>
      <vt:lpstr>CDT</vt:lpstr>
      <vt:lpstr>TEL</vt:lpstr>
      <vt:lpstr>ENG</vt:lpstr>
      <vt:lpstr>TRA</vt:lpstr>
      <vt:lpstr>WAS</vt:lpstr>
      <vt:lpstr>INT</vt:lpstr>
      <vt:lpstr>data1</vt:lpstr>
      <vt:lpstr>data2</vt:lpstr>
      <vt:lpstr>data3</vt:lpstr>
      <vt:lpstr>data4</vt:lpstr>
      <vt:lpstr>models</vt:lpstr>
      <vt:lpstr>Definition|Source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controladoria</dc:creator>
  <cp:lastModifiedBy>Bruno Candea</cp:lastModifiedBy>
  <dcterms:created xsi:type="dcterms:W3CDTF">2016-07-28T18:47:06Z</dcterms:created>
  <dcterms:modified xsi:type="dcterms:W3CDTF">2016-08-08T23:55:49Z</dcterms:modified>
</cp:coreProperties>
</file>