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3500" yWindow="3460" windowWidth="30720" windowHeight="19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L20" i="1"/>
  <c r="K20" i="1"/>
  <c r="D11" i="1"/>
  <c r="G11" i="1"/>
  <c r="F15" i="1"/>
  <c r="F13" i="1"/>
  <c r="F12" i="1"/>
  <c r="F11" i="1"/>
  <c r="G9" i="1"/>
  <c r="D9" i="1"/>
  <c r="B10" i="1"/>
  <c r="B14" i="1"/>
  <c r="B9" i="1"/>
  <c r="G10" i="1"/>
  <c r="D12" i="1"/>
  <c r="G12" i="1"/>
  <c r="D13" i="1"/>
  <c r="G13" i="1"/>
  <c r="D14" i="1"/>
  <c r="G14" i="1"/>
  <c r="D15" i="1"/>
  <c r="G15" i="1"/>
  <c r="D10" i="1"/>
</calcChain>
</file>

<file path=xl/sharedStrings.xml><?xml version="1.0" encoding="utf-8"?>
<sst xmlns="http://schemas.openxmlformats.org/spreadsheetml/2006/main" count="35" uniqueCount="27">
  <si>
    <t>lipid (mg.cm^-2)</t>
  </si>
  <si>
    <t>species</t>
  </si>
  <si>
    <t>mean cm</t>
  </si>
  <si>
    <t>SE cm</t>
  </si>
  <si>
    <t>n</t>
  </si>
  <si>
    <t xml:space="preserve">mean </t>
  </si>
  <si>
    <t>sd cm</t>
  </si>
  <si>
    <t>sd</t>
  </si>
  <si>
    <t>Montipora digitata (Md)</t>
  </si>
  <si>
    <t>Acropora tenuis (At)</t>
  </si>
  <si>
    <t>Galaxea fascicularis (Gf)</t>
  </si>
  <si>
    <t>Symphyllia recta (Sr)</t>
  </si>
  <si>
    <t>Goniastrea retiformis (Gr)</t>
  </si>
  <si>
    <t>Platygyra sinensis (Ps)</t>
  </si>
  <si>
    <t>Lobophyllia hemprichii (Lh)</t>
  </si>
  <si>
    <t>Leuzinger et al., 2003</t>
  </si>
  <si>
    <t>I only considered pre-spawning values</t>
  </si>
  <si>
    <t>Values taken from Fig. 1 (and table 1 for n)</t>
  </si>
  <si>
    <t>In coraltriat.org</t>
  </si>
  <si>
    <t>lipid (g.gdw-1)</t>
  </si>
  <si>
    <t>Rodrigues and Grottoli 2007</t>
  </si>
  <si>
    <t>Figure 2</t>
  </si>
  <si>
    <t>Porites compressa</t>
  </si>
  <si>
    <t>I chose n = 5 according to text but not clear</t>
  </si>
  <si>
    <t>Also not clear which value is taken by coraltrait.org. I took the control for maximum recovery time</t>
  </si>
  <si>
    <t>lipid (cm)</t>
  </si>
  <si>
    <t>Montipora capitata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</si>
</sst>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"/>
    <numFmt numFmtId="169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0" fontId="0" fillId="2" borderId="0" xfId="0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E38" sqref="E38"/>
    </sheetView>
  </sheetViews>
  <sheetFormatPr baseColWidth="10" defaultRowHeight="15" x14ac:dyDescent="0"/>
  <cols>
    <col min="1" max="1" width="30.33203125" customWidth="1"/>
    <col min="3" max="3" width="14.33203125" customWidth="1"/>
  </cols>
  <sheetData>
    <row r="1" spans="1:9">
      <c r="A1" t="s">
        <v>15</v>
      </c>
    </row>
    <row r="2" spans="1:9">
      <c r="A2" t="s">
        <v>16</v>
      </c>
    </row>
    <row r="3" spans="1:9">
      <c r="A3" t="s">
        <v>17</v>
      </c>
    </row>
    <row r="5" spans="1:9">
      <c r="B5" t="s">
        <v>25</v>
      </c>
      <c r="C5" t="s">
        <v>0</v>
      </c>
    </row>
    <row r="6" spans="1:9">
      <c r="B6">
        <v>6.2</v>
      </c>
      <c r="C6">
        <v>10</v>
      </c>
      <c r="I6" t="s">
        <v>18</v>
      </c>
    </row>
    <row r="8" spans="1:9">
      <c r="A8" t="s">
        <v>1</v>
      </c>
      <c r="B8" t="s">
        <v>2</v>
      </c>
      <c r="C8" t="s">
        <v>3</v>
      </c>
      <c r="D8" t="s">
        <v>6</v>
      </c>
      <c r="E8" t="s">
        <v>4</v>
      </c>
      <c r="F8" t="s">
        <v>5</v>
      </c>
      <c r="G8" t="s">
        <v>7</v>
      </c>
    </row>
    <row r="9" spans="1:9">
      <c r="A9" t="s">
        <v>9</v>
      </c>
      <c r="B9" s="3">
        <f>$B$6*F9/$C$6</f>
        <v>2.8519999999999999</v>
      </c>
      <c r="C9">
        <v>0.18</v>
      </c>
      <c r="D9" s="2">
        <f>C9*SQRT(E9)</f>
        <v>0.44090815370097203</v>
      </c>
      <c r="E9">
        <v>6</v>
      </c>
      <c r="F9" s="3">
        <v>4.5999999999999996</v>
      </c>
      <c r="G9" s="1">
        <f>D9*$C$6/$B$6</f>
        <v>0.71114218338866464</v>
      </c>
      <c r="I9" s="4"/>
    </row>
    <row r="10" spans="1:9">
      <c r="A10" t="s">
        <v>8</v>
      </c>
      <c r="B10" s="3">
        <f t="shared" ref="B10:B15" si="0">$B$6*F10/$C$6</f>
        <v>4.2159999999999993</v>
      </c>
      <c r="C10">
        <v>0.25</v>
      </c>
      <c r="D10" s="2">
        <f t="shared" ref="D10:D15" si="1">C10*SQRT(E10)</f>
        <v>0.79056941504209488</v>
      </c>
      <c r="E10">
        <v>10</v>
      </c>
      <c r="F10" s="3">
        <v>6.8</v>
      </c>
      <c r="G10" s="1">
        <f t="shared" ref="G10:G15" si="2">D10*$C$6/$B$6</f>
        <v>1.2751119597453142</v>
      </c>
      <c r="I10" s="4"/>
    </row>
    <row r="11" spans="1:9">
      <c r="A11" t="s">
        <v>10</v>
      </c>
      <c r="B11" s="3">
        <v>10.3</v>
      </c>
      <c r="C11">
        <v>0.6</v>
      </c>
      <c r="D11" s="2">
        <f t="shared" si="1"/>
        <v>1.2</v>
      </c>
      <c r="E11">
        <v>4</v>
      </c>
      <c r="F11" s="3">
        <f>B11*$C$6/$B$6</f>
        <v>16.612903225806452</v>
      </c>
      <c r="G11" s="1">
        <f>D11*$C$6/$B$6</f>
        <v>1.9354838709677418</v>
      </c>
    </row>
    <row r="12" spans="1:9">
      <c r="A12" t="s">
        <v>14</v>
      </c>
      <c r="B12" s="3">
        <v>8.1999999999999993</v>
      </c>
      <c r="C12">
        <v>0.8</v>
      </c>
      <c r="D12" s="2">
        <f t="shared" si="1"/>
        <v>1.6</v>
      </c>
      <c r="E12">
        <v>4</v>
      </c>
      <c r="F12" s="3">
        <f>B12*$C$6/$B$6</f>
        <v>13.225806451612902</v>
      </c>
      <c r="G12" s="1">
        <f t="shared" si="2"/>
        <v>2.5806451612903225</v>
      </c>
    </row>
    <row r="13" spans="1:9">
      <c r="A13" t="s">
        <v>11</v>
      </c>
      <c r="B13" s="3">
        <v>6.45</v>
      </c>
      <c r="C13">
        <v>0.45</v>
      </c>
      <c r="D13" s="2">
        <f t="shared" si="1"/>
        <v>0.9</v>
      </c>
      <c r="E13">
        <v>4</v>
      </c>
      <c r="F13" s="3">
        <f>B13*$C$6/$B$6</f>
        <v>10.403225806451612</v>
      </c>
      <c r="G13" s="1">
        <f t="shared" si="2"/>
        <v>1.4516129032258065</v>
      </c>
    </row>
    <row r="14" spans="1:9">
      <c r="A14" t="s">
        <v>12</v>
      </c>
      <c r="B14" s="3">
        <f t="shared" si="0"/>
        <v>6.82</v>
      </c>
      <c r="C14">
        <v>0.6</v>
      </c>
      <c r="D14" s="2">
        <f t="shared" si="1"/>
        <v>1.4696938456699067</v>
      </c>
      <c r="E14">
        <v>6</v>
      </c>
      <c r="F14" s="3">
        <v>11</v>
      </c>
      <c r="G14" s="1">
        <f t="shared" si="2"/>
        <v>2.3704739446288818</v>
      </c>
      <c r="I14" s="4"/>
    </row>
    <row r="15" spans="1:9">
      <c r="A15" t="s">
        <v>13</v>
      </c>
      <c r="B15" s="3">
        <v>8.85</v>
      </c>
      <c r="C15">
        <v>0.95</v>
      </c>
      <c r="D15" s="2">
        <f t="shared" si="1"/>
        <v>2.3270152556440187</v>
      </c>
      <c r="E15">
        <v>6</v>
      </c>
      <c r="F15" s="3">
        <f>B15*$C$6/$B$6</f>
        <v>14.274193548387096</v>
      </c>
      <c r="G15" s="1">
        <f t="shared" si="2"/>
        <v>3.7532504123290624</v>
      </c>
    </row>
    <row r="20" spans="1:12">
      <c r="A20" t="s">
        <v>20</v>
      </c>
      <c r="K20">
        <f>0.4*0.25/3.9</f>
        <v>2.5641025641025644E-2</v>
      </c>
      <c r="L20">
        <f>K20*2.8/0.25</f>
        <v>0.28717948717948721</v>
      </c>
    </row>
    <row r="21" spans="1:12">
      <c r="A21" t="s">
        <v>21</v>
      </c>
    </row>
    <row r="22" spans="1:12">
      <c r="B22" t="s">
        <v>25</v>
      </c>
      <c r="C22" t="s">
        <v>19</v>
      </c>
      <c r="F22" t="s">
        <v>0</v>
      </c>
    </row>
    <row r="23" spans="1:12">
      <c r="B23">
        <v>3.9</v>
      </c>
      <c r="F23">
        <v>5.44</v>
      </c>
    </row>
    <row r="25" spans="1:12">
      <c r="B25" t="s">
        <v>2</v>
      </c>
      <c r="C25" t="s">
        <v>3</v>
      </c>
      <c r="D25" t="s">
        <v>6</v>
      </c>
      <c r="E25" t="s">
        <v>4</v>
      </c>
      <c r="F25" t="s">
        <v>5</v>
      </c>
      <c r="G25" t="s">
        <v>7</v>
      </c>
      <c r="J25" t="s">
        <v>23</v>
      </c>
    </row>
    <row r="26" spans="1:12">
      <c r="A26" t="s">
        <v>22</v>
      </c>
      <c r="B26">
        <v>3.9</v>
      </c>
      <c r="E26">
        <v>5</v>
      </c>
      <c r="F26">
        <v>5.44</v>
      </c>
      <c r="J26" t="s">
        <v>24</v>
      </c>
    </row>
    <row r="27" spans="1:12">
      <c r="A27" t="s">
        <v>26</v>
      </c>
      <c r="B27" s="3">
        <f>F27*$B$23/$F$23</f>
        <v>2.0073529411764706</v>
      </c>
      <c r="F27">
        <v>2.8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British Columbia - Okanagan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Carturan</dc:creator>
  <cp:lastModifiedBy>Bruno Carturan</cp:lastModifiedBy>
  <dcterms:created xsi:type="dcterms:W3CDTF">2017-04-09T00:17:10Z</dcterms:created>
  <dcterms:modified xsi:type="dcterms:W3CDTF">2017-04-10T17:15:32Z</dcterms:modified>
</cp:coreProperties>
</file>