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esenvolvimento\Downloads\"/>
    </mc:Choice>
  </mc:AlternateContent>
  <xr:revisionPtr revIDLastSave="0" documentId="13_ncr:1_{3CD081CB-7997-4E72-AE33-AF856A35887F}" xr6:coauthVersionLast="47" xr6:coauthVersionMax="47" xr10:uidLastSave="{00000000-0000-0000-0000-000000000000}"/>
  <bookViews>
    <workbookView xWindow="-120" yWindow="-120" windowWidth="29040" windowHeight="15840" tabRatio="707" activeTab="7" xr2:uid="{00000000-000D-0000-FFFF-FFFF00000000}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23" l="1"/>
  <c r="N19" i="23"/>
  <c r="N18" i="23"/>
  <c r="N17" i="23"/>
  <c r="P9" i="23"/>
  <c r="P10" i="23"/>
  <c r="P11" i="23"/>
  <c r="P12" i="23"/>
  <c r="P13" i="23"/>
  <c r="P14" i="23"/>
  <c r="P15" i="23"/>
  <c r="P8" i="23"/>
  <c r="I19" i="23"/>
  <c r="I18" i="23"/>
  <c r="I17" i="23"/>
  <c r="I16" i="23"/>
  <c r="G31" i="23"/>
  <c r="G30" i="23"/>
  <c r="G29" i="23"/>
  <c r="G28" i="23"/>
  <c r="D31" i="23"/>
  <c r="D30" i="23"/>
  <c r="D29" i="23"/>
  <c r="D28" i="23"/>
  <c r="F19" i="23"/>
  <c r="F20" i="23"/>
  <c r="F21" i="23"/>
  <c r="F22" i="23"/>
  <c r="F23" i="23"/>
  <c r="F24" i="23"/>
  <c r="F25" i="23"/>
  <c r="F18" i="23"/>
  <c r="G9" i="23"/>
  <c r="G7" i="23"/>
  <c r="G8" i="23"/>
  <c r="G6" i="23"/>
  <c r="B5" i="2"/>
  <c r="D5" i="2" s="1"/>
  <c r="B4" i="2"/>
  <c r="D4" i="2" s="1"/>
  <c r="B3" i="2"/>
  <c r="D3" i="2" s="1"/>
  <c r="B2" i="2"/>
  <c r="D2" i="2" s="1"/>
  <c r="B18" i="7"/>
  <c r="B17" i="7"/>
  <c r="B17" i="6"/>
  <c r="B16" i="6"/>
  <c r="B18" i="5"/>
  <c r="B17" i="5"/>
  <c r="B17" i="4"/>
  <c r="B18" i="4"/>
  <c r="B10" i="8"/>
  <c r="B9" i="8"/>
  <c r="D9" i="13"/>
  <c r="D10" i="13"/>
  <c r="D11" i="13"/>
  <c r="D12" i="13"/>
  <c r="D13" i="13"/>
  <c r="D14" i="13"/>
  <c r="D15" i="13"/>
  <c r="D16" i="13"/>
  <c r="D17" i="13"/>
  <c r="D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D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<sst xmlns="http://schemas.openxmlformats.org/spreadsheetml/2006/main" count="184" uniqueCount="104">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</sst>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Fill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0" fontId="6" fillId="0" borderId="0" xfId="0" applyFont="1" applyAlignment="1"/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 applyAlignme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0" xfId="3" applyBorder="1"/>
    <xf numFmtId="0" fontId="10" fillId="0" borderId="15" xfId="3" applyBorder="1"/>
    <xf numFmtId="0" fontId="14" fillId="0" borderId="0" xfId="3" applyFont="1" applyBorder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Border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ont="1" applyFill="1" applyBorder="1" applyAlignment="1">
      <alignment horizontal="center"/>
    </xf>
    <xf numFmtId="43" fontId="10" fillId="0" borderId="1" xfId="3" applyNumberFormat="1" applyFon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 applyBorder="1"/>
    <xf numFmtId="0" fontId="2" fillId="0" borderId="1" xfId="4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0" fontId="4" fillId="0" borderId="17" xfId="4" applyFont="1" applyFill="1" applyBorder="1"/>
    <xf numFmtId="44" fontId="9" fillId="0" borderId="17" xfId="4" applyNumberFormat="1" applyFont="1" applyFill="1" applyBorder="1"/>
    <xf numFmtId="0" fontId="4" fillId="0" borderId="1" xfId="4" applyFont="1" applyBorder="1"/>
    <xf numFmtId="0" fontId="4" fillId="6" borderId="1" xfId="4" applyFont="1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ont="1" applyFill="1" applyBorder="1" applyAlignment="1">
      <alignment horizontal="center"/>
    </xf>
    <xf numFmtId="0" fontId="10" fillId="0" borderId="1" xfId="3" applyNumberFormat="1" applyFont="1" applyBorder="1" applyAlignment="1">
      <alignment horizontal="center"/>
    </xf>
    <xf numFmtId="0" fontId="10" fillId="7" borderId="1" xfId="3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" xfId="1" applyFont="1" applyBorder="1" applyAlignment="1">
      <alignment horizontal="center"/>
    </xf>
  </cellXfs>
  <cellStyles count="6">
    <cellStyle name="Moeda" xfId="1" builtinId="4"/>
    <cellStyle name="Moeda 2" xfId="2" xr:uid="{00000000-0005-0000-0000-000001000000}"/>
    <cellStyle name="Normal" xfId="0" builtinId="0"/>
    <cellStyle name="Normal 2" xfId="3" xr:uid="{00000000-0005-0000-0000-000003000000}"/>
    <cellStyle name="Normal_SOMA" xfId="4" xr:uid="{00000000-0005-0000-0000-000004000000}"/>
    <cellStyle name="Vírgula 2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D10" sqref="D10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25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31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x14ac:dyDescent="0.2">
      <c r="A4" s="78" t="s">
        <v>57</v>
      </c>
      <c r="B4" s="78"/>
      <c r="C4" s="78"/>
      <c r="D4" s="78"/>
      <c r="E4" s="78"/>
      <c r="F4" s="78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84">
        <v>5</v>
      </c>
      <c r="C8" s="26">
        <v>24</v>
      </c>
      <c r="D8" s="84">
        <f>(B8*C8*$F$8)+(C8*B8)</f>
        <v>126</v>
      </c>
      <c r="F8" s="23">
        <v>0.05</v>
      </c>
    </row>
    <row r="9" spans="1:13" x14ac:dyDescent="0.2">
      <c r="A9" s="3" t="s">
        <v>47</v>
      </c>
      <c r="B9" s="85">
        <v>4</v>
      </c>
      <c r="C9" s="24">
        <v>31</v>
      </c>
      <c r="D9" s="84">
        <f t="shared" ref="D9:D17" si="0">(B9*C9*$F$8)+(C9*B9)</f>
        <v>130.19999999999999</v>
      </c>
    </row>
    <row r="10" spans="1:13" x14ac:dyDescent="0.2">
      <c r="A10" s="3" t="s">
        <v>48</v>
      </c>
      <c r="B10" s="85">
        <v>3</v>
      </c>
      <c r="C10" s="24">
        <v>25</v>
      </c>
      <c r="D10" s="84">
        <f t="shared" si="0"/>
        <v>78.75</v>
      </c>
    </row>
    <row r="11" spans="1:13" x14ac:dyDescent="0.2">
      <c r="A11" s="3" t="s">
        <v>49</v>
      </c>
      <c r="B11" s="85">
        <v>6</v>
      </c>
      <c r="C11" s="24">
        <v>28</v>
      </c>
      <c r="D11" s="84">
        <f t="shared" si="0"/>
        <v>176.4</v>
      </c>
    </row>
    <row r="12" spans="1:13" x14ac:dyDescent="0.2">
      <c r="A12" s="3" t="s">
        <v>50</v>
      </c>
      <c r="B12" s="85">
        <v>7</v>
      </c>
      <c r="C12" s="24">
        <v>37</v>
      </c>
      <c r="D12" s="84">
        <f t="shared" si="0"/>
        <v>271.95</v>
      </c>
    </row>
    <row r="13" spans="1:13" x14ac:dyDescent="0.2">
      <c r="A13" s="3" t="s">
        <v>51</v>
      </c>
      <c r="B13" s="85">
        <v>8</v>
      </c>
      <c r="C13" s="24">
        <v>21</v>
      </c>
      <c r="D13" s="84">
        <f t="shared" si="0"/>
        <v>176.4</v>
      </c>
    </row>
    <row r="14" spans="1:13" x14ac:dyDescent="0.2">
      <c r="A14" s="3" t="s">
        <v>52</v>
      </c>
      <c r="B14" s="85">
        <v>5</v>
      </c>
      <c r="C14" s="24">
        <v>26</v>
      </c>
      <c r="D14" s="84">
        <f t="shared" si="0"/>
        <v>136.5</v>
      </c>
    </row>
    <row r="15" spans="1:13" x14ac:dyDescent="0.2">
      <c r="A15" s="3" t="s">
        <v>53</v>
      </c>
      <c r="B15" s="85">
        <v>4</v>
      </c>
      <c r="C15" s="24">
        <v>35</v>
      </c>
      <c r="D15" s="84">
        <f t="shared" si="0"/>
        <v>147</v>
      </c>
    </row>
    <row r="16" spans="1:13" x14ac:dyDescent="0.2">
      <c r="A16" s="3" t="s">
        <v>54</v>
      </c>
      <c r="B16" s="85">
        <v>3</v>
      </c>
      <c r="C16" s="24">
        <v>31</v>
      </c>
      <c r="D16" s="84">
        <f t="shared" si="0"/>
        <v>97.65</v>
      </c>
    </row>
    <row r="17" spans="1:4" x14ac:dyDescent="0.2">
      <c r="A17" s="3" t="s">
        <v>55</v>
      </c>
      <c r="B17" s="85">
        <v>9</v>
      </c>
      <c r="C17" s="24">
        <v>20</v>
      </c>
      <c r="D17" s="84">
        <f t="shared" si="0"/>
        <v>189</v>
      </c>
    </row>
  </sheetData>
  <mergeCells count="1">
    <mergeCell ref="A4:F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0" sqref="B10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>
      <selection activeCell="C28" sqref="C28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B17" sqref="B17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17">
    <cfRule type="cellIs" dxfId="1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B2:B15">
    <cfRule type="cellIs" dxfId="0" priority="1" stopIfTrue="1" operator="between">
      <formula>700</formula>
      <formula>690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D2" sqref="D2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44649</v>
      </c>
      <c r="C2" s="15">
        <v>25</v>
      </c>
      <c r="D2" s="16">
        <f ca="1">B2+C2</f>
        <v>44674</v>
      </c>
    </row>
    <row r="3" spans="1:4" ht="24" customHeight="1" thickBot="1" x14ac:dyDescent="0.25">
      <c r="A3" s="13" t="s">
        <v>35</v>
      </c>
      <c r="B3" s="14">
        <f ca="1">TODAY()</f>
        <v>44649</v>
      </c>
      <c r="C3" s="15">
        <v>15</v>
      </c>
      <c r="D3" s="16">
        <f t="shared" ref="D3:D5" ca="1" si="0">B3+C3</f>
        <v>44664</v>
      </c>
    </row>
    <row r="4" spans="1:4" ht="24" customHeight="1" thickBot="1" x14ac:dyDescent="0.25">
      <c r="A4" s="13" t="s">
        <v>36</v>
      </c>
      <c r="B4" s="14">
        <f ca="1">TODAY()</f>
        <v>44649</v>
      </c>
      <c r="C4" s="15">
        <v>30</v>
      </c>
      <c r="D4" s="16">
        <f t="shared" ca="1" si="0"/>
        <v>44679</v>
      </c>
    </row>
    <row r="5" spans="1:4" ht="24" customHeight="1" thickBot="1" x14ac:dyDescent="0.25">
      <c r="A5" s="13" t="s">
        <v>37</v>
      </c>
      <c r="B5" s="14">
        <f ca="1">TODAY()</f>
        <v>44649</v>
      </c>
      <c r="C5" s="15">
        <v>20</v>
      </c>
      <c r="D5" s="16">
        <f t="shared" ca="1" si="0"/>
        <v>44669</v>
      </c>
    </row>
    <row r="7" spans="1:4" ht="13.5" thickBot="1" x14ac:dyDescent="0.25"/>
    <row r="8" spans="1:4" x14ac:dyDescent="0.2">
      <c r="B8" s="79" t="s">
        <v>59</v>
      </c>
    </row>
    <row r="9" spans="1:4" x14ac:dyDescent="0.2">
      <c r="B9" s="80"/>
    </row>
    <row r="10" spans="1:4" x14ac:dyDescent="0.2">
      <c r="B10" s="80"/>
    </row>
    <row r="11" spans="1:4" x14ac:dyDescent="0.2">
      <c r="B11" s="80"/>
    </row>
    <row r="12" spans="1:4" x14ac:dyDescent="0.2">
      <c r="B12" s="32"/>
    </row>
    <row r="13" spans="1:4" ht="13.5" thickBot="1" x14ac:dyDescent="0.25">
      <c r="B13" s="33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3"/>
  <sheetViews>
    <sheetView tabSelected="1" workbookViewId="0">
      <selection activeCell="N21" sqref="N21"/>
    </sheetView>
  </sheetViews>
  <sheetFormatPr defaultRowHeight="12.75" x14ac:dyDescent="0.2"/>
  <cols>
    <col min="1" max="1" width="2.85546875" style="34" customWidth="1"/>
    <col min="2" max="2" width="3.7109375" style="34" customWidth="1"/>
    <col min="3" max="3" width="26" style="34" customWidth="1"/>
    <col min="4" max="4" width="12.85546875" style="34" customWidth="1"/>
    <col min="5" max="5" width="13.5703125" style="34" customWidth="1"/>
    <col min="6" max="6" width="21.140625" style="34" customWidth="1"/>
    <col min="7" max="7" width="13.140625" style="34" customWidth="1"/>
    <col min="8" max="8" width="9.140625" style="34"/>
    <col min="9" max="9" width="9.42578125" style="34" bestFit="1" customWidth="1"/>
    <col min="10" max="12" width="9.140625" style="34"/>
    <col min="13" max="13" width="18" style="34" bestFit="1" customWidth="1"/>
    <col min="14" max="14" width="11.5703125" style="34" bestFit="1" customWidth="1"/>
    <col min="15" max="15" width="10.5703125" style="34" customWidth="1"/>
    <col min="16" max="16" width="12.5703125" style="34" customWidth="1"/>
    <col min="17" max="16384" width="9.140625" style="34"/>
  </cols>
  <sheetData>
    <row r="1" spans="1:18" ht="23.45" customHeight="1" thickBot="1" x14ac:dyDescent="0.3">
      <c r="C1" s="35" t="s">
        <v>60</v>
      </c>
      <c r="D1" s="35"/>
      <c r="E1" s="35"/>
      <c r="F1" s="35"/>
      <c r="G1" s="35"/>
    </row>
    <row r="2" spans="1:18" ht="13.5" thickBot="1" x14ac:dyDescent="0.25">
      <c r="B2" s="36"/>
      <c r="C2" s="37"/>
      <c r="D2" s="37"/>
      <c r="E2" s="37"/>
      <c r="F2" s="37"/>
      <c r="G2" s="37"/>
      <c r="H2" s="38"/>
      <c r="I2" s="39"/>
      <c r="J2" s="40"/>
      <c r="K2" s="40"/>
      <c r="L2" s="40"/>
      <c r="M2" s="40"/>
      <c r="N2" s="40"/>
      <c r="O2" s="40"/>
      <c r="P2" s="40"/>
    </row>
    <row r="3" spans="1:18" ht="13.5" thickBot="1" x14ac:dyDescent="0.25">
      <c r="B3" s="41"/>
      <c r="C3" s="81" t="s">
        <v>61</v>
      </c>
      <c r="D3" s="81"/>
      <c r="E3" s="40"/>
      <c r="F3" s="40"/>
      <c r="G3" s="42" t="s">
        <v>62</v>
      </c>
      <c r="H3" s="40"/>
      <c r="I3" s="43"/>
      <c r="J3" s="40"/>
      <c r="K3" s="40"/>
      <c r="L3" s="36"/>
      <c r="M3" s="38"/>
      <c r="N3" s="38"/>
      <c r="O3" s="38"/>
      <c r="P3" s="38"/>
      <c r="Q3" s="38"/>
      <c r="R3" s="39"/>
    </row>
    <row r="4" spans="1:18" ht="13.5" thickBot="1" x14ac:dyDescent="0.25">
      <c r="B4" s="41"/>
      <c r="C4" s="44" t="s">
        <v>63</v>
      </c>
      <c r="D4" s="44" t="s">
        <v>64</v>
      </c>
      <c r="E4" s="40"/>
      <c r="F4" s="40"/>
      <c r="G4" s="40"/>
      <c r="H4" s="40"/>
      <c r="I4" s="43"/>
      <c r="J4" s="40"/>
      <c r="K4" s="40"/>
      <c r="L4" s="41"/>
      <c r="M4" s="42" t="s">
        <v>65</v>
      </c>
      <c r="N4" s="40"/>
      <c r="O4" s="40"/>
      <c r="P4" s="40"/>
      <c r="Q4" s="40"/>
      <c r="R4" s="43"/>
    </row>
    <row r="5" spans="1:18" ht="13.5" thickBot="1" x14ac:dyDescent="0.25">
      <c r="B5" s="41"/>
      <c r="C5" s="45" t="s">
        <v>66</v>
      </c>
      <c r="D5" s="46">
        <v>3000</v>
      </c>
      <c r="E5" s="40"/>
      <c r="F5" s="40"/>
      <c r="G5" s="40"/>
      <c r="H5" s="40"/>
      <c r="I5" s="43"/>
      <c r="J5" s="40"/>
      <c r="K5" s="40"/>
      <c r="L5" s="41"/>
      <c r="M5" s="40"/>
      <c r="N5" s="40"/>
      <c r="O5" s="40"/>
      <c r="P5" s="40"/>
      <c r="Q5" s="40"/>
      <c r="R5" s="43"/>
    </row>
    <row r="6" spans="1:18" ht="13.5" thickBot="1" x14ac:dyDescent="0.25">
      <c r="B6" s="41"/>
      <c r="C6" s="45" t="s">
        <v>67</v>
      </c>
      <c r="D6" s="46">
        <v>2310</v>
      </c>
      <c r="E6" s="40"/>
      <c r="F6" s="47" t="s">
        <v>68</v>
      </c>
      <c r="G6" s="48">
        <f>AVERAGE(D5:D11)</f>
        <v>3287.1428571428573</v>
      </c>
      <c r="H6" s="49" t="s">
        <v>69</v>
      </c>
      <c r="I6" s="50"/>
      <c r="J6" s="40"/>
      <c r="K6" s="40"/>
      <c r="L6" s="41"/>
      <c r="M6" s="82" t="s">
        <v>70</v>
      </c>
      <c r="N6" s="82"/>
      <c r="O6" s="82"/>
      <c r="P6" s="82"/>
      <c r="Q6" s="40"/>
      <c r="R6" s="43"/>
    </row>
    <row r="7" spans="1:18" ht="26.25" thickBot="1" x14ac:dyDescent="0.25">
      <c r="B7" s="41"/>
      <c r="C7" s="45" t="s">
        <v>71</v>
      </c>
      <c r="D7" s="46">
        <v>2000</v>
      </c>
      <c r="E7" s="40"/>
      <c r="F7" s="47" t="s">
        <v>72</v>
      </c>
      <c r="G7" s="48">
        <f>MAX(D5:D11)</f>
        <v>5300</v>
      </c>
      <c r="H7" s="49" t="s">
        <v>73</v>
      </c>
      <c r="I7" s="50"/>
      <c r="J7" s="40"/>
      <c r="K7" s="40"/>
      <c r="L7" s="41"/>
      <c r="M7" s="51" t="s">
        <v>38</v>
      </c>
      <c r="N7" s="51" t="s">
        <v>74</v>
      </c>
      <c r="O7" s="52" t="s">
        <v>75</v>
      </c>
      <c r="P7" s="52" t="s">
        <v>76</v>
      </c>
      <c r="Q7" s="40"/>
      <c r="R7" s="43"/>
    </row>
    <row r="8" spans="1:18" ht="13.5" thickBot="1" x14ac:dyDescent="0.25">
      <c r="B8" s="41"/>
      <c r="C8" s="45" t="s">
        <v>77</v>
      </c>
      <c r="D8" s="46">
        <v>2000</v>
      </c>
      <c r="E8" s="40"/>
      <c r="F8" s="47" t="s">
        <v>78</v>
      </c>
      <c r="G8" s="48">
        <f>MIN(D5:D11)</f>
        <v>2000</v>
      </c>
      <c r="H8" s="49" t="s">
        <v>79</v>
      </c>
      <c r="I8" s="50"/>
      <c r="J8" s="40"/>
      <c r="K8" s="40"/>
      <c r="L8" s="41"/>
      <c r="M8" s="53" t="s">
        <v>80</v>
      </c>
      <c r="N8" s="54">
        <v>5</v>
      </c>
      <c r="O8" s="55">
        <v>11.7</v>
      </c>
      <c r="P8" s="56">
        <f>N8*O8</f>
        <v>58.5</v>
      </c>
      <c r="Q8" s="40"/>
      <c r="R8" s="43"/>
    </row>
    <row r="9" spans="1:18" ht="13.5" thickBot="1" x14ac:dyDescent="0.25">
      <c r="B9" s="41"/>
      <c r="C9" s="45" t="s">
        <v>81</v>
      </c>
      <c r="D9" s="46">
        <v>5300</v>
      </c>
      <c r="E9" s="40"/>
      <c r="F9" s="47" t="s">
        <v>82</v>
      </c>
      <c r="G9" s="48">
        <f>SUM(D5:D11)</f>
        <v>23010</v>
      </c>
      <c r="H9" s="49" t="s">
        <v>83</v>
      </c>
      <c r="I9" s="50"/>
      <c r="J9" s="40"/>
      <c r="K9" s="40"/>
      <c r="L9" s="41"/>
      <c r="M9" s="53" t="s">
        <v>84</v>
      </c>
      <c r="N9" s="54">
        <v>10</v>
      </c>
      <c r="O9" s="55">
        <v>5.4</v>
      </c>
      <c r="P9" s="56">
        <f t="shared" ref="P9:P15" si="0">N9*O9</f>
        <v>54</v>
      </c>
      <c r="Q9" s="40"/>
      <c r="R9" s="43"/>
    </row>
    <row r="10" spans="1:18" ht="13.5" thickBot="1" x14ac:dyDescent="0.25">
      <c r="B10" s="41"/>
      <c r="C10" s="45" t="s">
        <v>85</v>
      </c>
      <c r="D10" s="46">
        <v>5000</v>
      </c>
      <c r="E10" s="40"/>
      <c r="F10" s="40"/>
      <c r="G10" s="40"/>
      <c r="H10" s="40"/>
      <c r="I10" s="43"/>
      <c r="J10" s="40"/>
      <c r="K10" s="40"/>
      <c r="L10" s="41"/>
      <c r="M10" s="53" t="s">
        <v>86</v>
      </c>
      <c r="N10" s="54">
        <v>14</v>
      </c>
      <c r="O10" s="55">
        <v>8.99</v>
      </c>
      <c r="P10" s="56">
        <f t="shared" si="0"/>
        <v>125.86</v>
      </c>
      <c r="Q10" s="40"/>
      <c r="R10" s="43"/>
    </row>
    <row r="11" spans="1:18" ht="13.5" thickBot="1" x14ac:dyDescent="0.25">
      <c r="B11" s="41"/>
      <c r="C11" s="45" t="s">
        <v>87</v>
      </c>
      <c r="D11" s="46">
        <v>3400</v>
      </c>
      <c r="E11" s="40"/>
      <c r="F11" s="40"/>
      <c r="G11" s="40"/>
      <c r="H11" s="40"/>
      <c r="I11" s="43"/>
      <c r="J11" s="40"/>
      <c r="K11" s="40"/>
      <c r="L11" s="41"/>
      <c r="M11" s="53" t="s">
        <v>88</v>
      </c>
      <c r="N11" s="54">
        <v>6</v>
      </c>
      <c r="O11" s="55">
        <v>2.7</v>
      </c>
      <c r="P11" s="56">
        <f t="shared" si="0"/>
        <v>16.200000000000003</v>
      </c>
      <c r="Q11" s="40"/>
      <c r="R11" s="43"/>
    </row>
    <row r="12" spans="1:18" ht="13.5" thickBot="1" x14ac:dyDescent="0.25">
      <c r="B12" s="57"/>
      <c r="C12" s="58"/>
      <c r="D12" s="58"/>
      <c r="E12" s="58"/>
      <c r="F12" s="58"/>
      <c r="G12" s="58"/>
      <c r="H12" s="58"/>
      <c r="I12" s="59"/>
      <c r="J12" s="40"/>
      <c r="K12" s="40"/>
      <c r="L12" s="41"/>
      <c r="M12" s="53" t="s">
        <v>89</v>
      </c>
      <c r="N12" s="54">
        <v>8</v>
      </c>
      <c r="O12" s="55">
        <v>3.65</v>
      </c>
      <c r="P12" s="56">
        <f t="shared" si="0"/>
        <v>29.2</v>
      </c>
      <c r="Q12" s="40"/>
      <c r="R12" s="43"/>
    </row>
    <row r="13" spans="1:18" ht="13.5" thickBot="1" x14ac:dyDescent="0.25">
      <c r="B13" s="34" t="s">
        <v>90</v>
      </c>
      <c r="L13" s="41"/>
      <c r="M13" s="53" t="s">
        <v>91</v>
      </c>
      <c r="N13" s="54">
        <v>5</v>
      </c>
      <c r="O13" s="55">
        <v>2.37</v>
      </c>
      <c r="P13" s="56">
        <f t="shared" si="0"/>
        <v>11.850000000000001</v>
      </c>
      <c r="Q13" s="40"/>
      <c r="R13" s="43"/>
    </row>
    <row r="14" spans="1:18" ht="13.5" thickBot="1" x14ac:dyDescent="0.25">
      <c r="A14" s="40"/>
      <c r="B14" s="36"/>
      <c r="C14" s="38"/>
      <c r="D14" s="38"/>
      <c r="E14" s="60" t="s">
        <v>92</v>
      </c>
      <c r="F14" s="38"/>
      <c r="G14" s="38"/>
      <c r="H14" s="38"/>
      <c r="I14" s="38"/>
      <c r="J14" s="39"/>
      <c r="K14" s="40"/>
      <c r="L14" s="41"/>
      <c r="M14" s="53" t="s">
        <v>93</v>
      </c>
      <c r="N14" s="54">
        <v>15</v>
      </c>
      <c r="O14" s="55">
        <v>3</v>
      </c>
      <c r="P14" s="56">
        <f t="shared" si="0"/>
        <v>45</v>
      </c>
      <c r="Q14" s="40"/>
      <c r="R14" s="43"/>
    </row>
    <row r="15" spans="1:18" ht="13.5" thickBot="1" x14ac:dyDescent="0.25">
      <c r="A15" s="40"/>
      <c r="B15" s="41"/>
      <c r="C15" s="40"/>
      <c r="D15" s="40"/>
      <c r="E15" s="40"/>
      <c r="F15" s="40"/>
      <c r="G15" s="40"/>
      <c r="H15" s="40"/>
      <c r="I15" s="40"/>
      <c r="J15" s="43"/>
      <c r="K15" s="40"/>
      <c r="L15" s="41"/>
      <c r="M15" s="53" t="s">
        <v>94</v>
      </c>
      <c r="N15" s="54">
        <v>20</v>
      </c>
      <c r="O15" s="55">
        <v>1.7</v>
      </c>
      <c r="P15" s="56">
        <f t="shared" si="0"/>
        <v>34</v>
      </c>
      <c r="Q15" s="40"/>
      <c r="R15" s="43"/>
    </row>
    <row r="16" spans="1:18" ht="13.5" thickBot="1" x14ac:dyDescent="0.25">
      <c r="A16" s="40"/>
      <c r="B16" s="41"/>
      <c r="C16" s="83" t="s">
        <v>95</v>
      </c>
      <c r="D16" s="83"/>
      <c r="E16" s="83"/>
      <c r="F16" s="83"/>
      <c r="G16" s="40"/>
      <c r="H16" s="61" t="s">
        <v>69</v>
      </c>
      <c r="I16" s="62">
        <f>AVERAGE(F18:F25)</f>
        <v>71.002499999999998</v>
      </c>
      <c r="J16" s="63"/>
      <c r="K16" s="40"/>
      <c r="L16" s="41"/>
      <c r="M16" s="64"/>
      <c r="N16" s="64"/>
      <c r="O16" s="64"/>
      <c r="P16" s="64"/>
      <c r="Q16" s="40"/>
      <c r="R16" s="43"/>
    </row>
    <row r="17" spans="1:18" ht="13.5" thickBot="1" x14ac:dyDescent="0.25">
      <c r="A17" s="40"/>
      <c r="B17" s="41"/>
      <c r="C17" s="65" t="s">
        <v>38</v>
      </c>
      <c r="D17" s="66" t="s">
        <v>74</v>
      </c>
      <c r="E17" s="67" t="s">
        <v>96</v>
      </c>
      <c r="F17" s="68" t="s">
        <v>76</v>
      </c>
      <c r="G17" s="40"/>
      <c r="H17" s="61" t="s">
        <v>97</v>
      </c>
      <c r="I17" s="62">
        <f>MAX(F18:F25)</f>
        <v>396</v>
      </c>
      <c r="J17" s="63"/>
      <c r="K17" s="40"/>
      <c r="L17" s="41"/>
      <c r="M17" s="69" t="s">
        <v>98</v>
      </c>
      <c r="N17" s="70">
        <f>AVERAGE(P8:P15)</f>
        <v>46.826250000000002</v>
      </c>
      <c r="O17" s="49" t="s">
        <v>69</v>
      </c>
      <c r="P17" s="64"/>
      <c r="Q17" s="40"/>
      <c r="R17" s="43"/>
    </row>
    <row r="18" spans="1:18" ht="13.5" thickBot="1" x14ac:dyDescent="0.25">
      <c r="A18" s="40"/>
      <c r="B18" s="41"/>
      <c r="C18" s="71" t="s">
        <v>80</v>
      </c>
      <c r="D18" s="72">
        <v>33</v>
      </c>
      <c r="E18" s="73">
        <v>12</v>
      </c>
      <c r="F18" s="74">
        <f>E18*D18</f>
        <v>396</v>
      </c>
      <c r="G18" s="40"/>
      <c r="H18" s="61" t="s">
        <v>99</v>
      </c>
      <c r="I18" s="62">
        <f>MIN(F18:F25)</f>
        <v>8.1000000000000014</v>
      </c>
      <c r="J18" s="63"/>
      <c r="K18" s="40"/>
      <c r="L18" s="41"/>
      <c r="M18" s="69" t="s">
        <v>100</v>
      </c>
      <c r="N18" s="70">
        <f>MAX(O8:O15)</f>
        <v>11.7</v>
      </c>
      <c r="O18" s="49" t="s">
        <v>73</v>
      </c>
      <c r="P18" s="64"/>
      <c r="Q18" s="40"/>
      <c r="R18" s="43"/>
    </row>
    <row r="19" spans="1:18" ht="13.5" thickBot="1" x14ac:dyDescent="0.25">
      <c r="A19" s="40"/>
      <c r="B19" s="41"/>
      <c r="C19" s="71" t="s">
        <v>84</v>
      </c>
      <c r="D19" s="72">
        <v>2</v>
      </c>
      <c r="E19" s="73">
        <v>6</v>
      </c>
      <c r="F19" s="74">
        <f t="shared" ref="F19:F25" si="1">E19*D19</f>
        <v>12</v>
      </c>
      <c r="G19" s="40"/>
      <c r="H19" s="61" t="s">
        <v>101</v>
      </c>
      <c r="I19" s="62">
        <f>SUM(F18:F25)</f>
        <v>568.02</v>
      </c>
      <c r="J19" s="63"/>
      <c r="K19" s="40"/>
      <c r="L19" s="41"/>
      <c r="M19" s="69" t="s">
        <v>102</v>
      </c>
      <c r="N19" s="70">
        <f>MIN(O8:O15)</f>
        <v>1.7</v>
      </c>
      <c r="O19" s="49" t="s">
        <v>79</v>
      </c>
      <c r="P19" s="64"/>
      <c r="Q19" s="40"/>
      <c r="R19" s="43"/>
    </row>
    <row r="20" spans="1:18" ht="13.5" thickBot="1" x14ac:dyDescent="0.25">
      <c r="A20" s="40"/>
      <c r="B20" s="41"/>
      <c r="C20" s="71" t="s">
        <v>86</v>
      </c>
      <c r="D20" s="72">
        <v>8</v>
      </c>
      <c r="E20" s="73">
        <v>5.5</v>
      </c>
      <c r="F20" s="74">
        <f t="shared" si="1"/>
        <v>44</v>
      </c>
      <c r="G20" s="40"/>
      <c r="H20" s="40"/>
      <c r="I20" s="40"/>
      <c r="J20" s="43"/>
      <c r="K20" s="40"/>
      <c r="L20" s="41"/>
      <c r="M20" s="69" t="s">
        <v>103</v>
      </c>
      <c r="N20" s="70">
        <f>SUM(P8:P15)</f>
        <v>374.61</v>
      </c>
      <c r="O20" s="49" t="s">
        <v>83</v>
      </c>
      <c r="P20" s="64"/>
      <c r="Q20" s="40"/>
      <c r="R20" s="43"/>
    </row>
    <row r="21" spans="1:18" x14ac:dyDescent="0.2">
      <c r="A21" s="40"/>
      <c r="B21" s="41"/>
      <c r="C21" s="71" t="s">
        <v>88</v>
      </c>
      <c r="D21" s="72">
        <v>3</v>
      </c>
      <c r="E21" s="73">
        <v>2.7</v>
      </c>
      <c r="F21" s="74">
        <f t="shared" si="1"/>
        <v>8.1000000000000014</v>
      </c>
      <c r="G21" s="40"/>
      <c r="J21" s="63"/>
      <c r="K21" s="40"/>
      <c r="L21" s="41"/>
      <c r="M21" s="40"/>
      <c r="N21" s="40"/>
      <c r="O21" s="40"/>
      <c r="P21" s="40"/>
      <c r="Q21" s="40"/>
      <c r="R21" s="43"/>
    </row>
    <row r="22" spans="1:18" x14ac:dyDescent="0.2">
      <c r="A22" s="40"/>
      <c r="B22" s="41"/>
      <c r="C22" s="71" t="s">
        <v>89</v>
      </c>
      <c r="D22" s="72">
        <v>6</v>
      </c>
      <c r="E22" s="73">
        <v>3.45</v>
      </c>
      <c r="F22" s="74">
        <f t="shared" si="1"/>
        <v>20.700000000000003</v>
      </c>
      <c r="G22" s="40"/>
      <c r="J22" s="63"/>
      <c r="K22" s="40"/>
      <c r="L22" s="41"/>
      <c r="M22" s="40"/>
      <c r="N22" s="40"/>
      <c r="O22" s="40"/>
      <c r="P22" s="40"/>
      <c r="Q22" s="40"/>
      <c r="R22" s="43"/>
    </row>
    <row r="23" spans="1:18" ht="13.5" thickBot="1" x14ac:dyDescent="0.25">
      <c r="A23" s="40"/>
      <c r="B23" s="41"/>
      <c r="C23" s="71" t="s">
        <v>91</v>
      </c>
      <c r="D23" s="72">
        <v>5</v>
      </c>
      <c r="E23" s="73">
        <v>1.99</v>
      </c>
      <c r="F23" s="74">
        <f t="shared" si="1"/>
        <v>9.9499999999999993</v>
      </c>
      <c r="G23" s="40"/>
      <c r="J23" s="63"/>
      <c r="K23" s="40"/>
      <c r="L23" s="57"/>
      <c r="M23" s="58"/>
      <c r="N23" s="58"/>
      <c r="O23" s="58"/>
      <c r="P23" s="58"/>
      <c r="Q23" s="58"/>
      <c r="R23" s="59"/>
    </row>
    <row r="24" spans="1:18" x14ac:dyDescent="0.2">
      <c r="A24" s="40"/>
      <c r="B24" s="41"/>
      <c r="C24" s="71" t="s">
        <v>93</v>
      </c>
      <c r="D24" s="72">
        <v>16</v>
      </c>
      <c r="E24" s="73">
        <v>3.67</v>
      </c>
      <c r="F24" s="74">
        <f t="shared" si="1"/>
        <v>58.72</v>
      </c>
      <c r="G24" s="40"/>
      <c r="J24" s="63"/>
      <c r="K24" s="40"/>
      <c r="L24" s="40"/>
      <c r="M24" s="40"/>
      <c r="N24" s="40"/>
      <c r="O24" s="40"/>
      <c r="P24" s="40"/>
    </row>
    <row r="25" spans="1:18" x14ac:dyDescent="0.2">
      <c r="A25" s="40"/>
      <c r="B25" s="41"/>
      <c r="C25" s="71" t="s">
        <v>94</v>
      </c>
      <c r="D25" s="72">
        <v>7</v>
      </c>
      <c r="E25" s="73">
        <v>2.65</v>
      </c>
      <c r="F25" s="74">
        <f t="shared" si="1"/>
        <v>18.55</v>
      </c>
      <c r="G25" s="40"/>
      <c r="H25" s="40"/>
      <c r="I25" s="40"/>
      <c r="J25" s="43"/>
      <c r="K25" s="40"/>
      <c r="L25" s="40"/>
      <c r="M25" s="40"/>
      <c r="N25" s="40"/>
      <c r="O25" s="40"/>
      <c r="P25" s="40"/>
    </row>
    <row r="26" spans="1:18" x14ac:dyDescent="0.2">
      <c r="A26" s="40"/>
      <c r="B26" s="41"/>
      <c r="C26" s="40"/>
      <c r="D26" s="40"/>
      <c r="E26" s="40"/>
      <c r="F26" s="40"/>
      <c r="G26" s="40"/>
      <c r="J26" s="63"/>
      <c r="K26" s="40"/>
      <c r="L26" s="40"/>
      <c r="M26" s="40"/>
      <c r="N26" s="40"/>
      <c r="O26" s="40"/>
      <c r="P26" s="40"/>
    </row>
    <row r="27" spans="1:18" x14ac:dyDescent="0.2">
      <c r="A27" s="40"/>
      <c r="B27" s="41"/>
      <c r="C27" s="40"/>
      <c r="D27" s="40"/>
      <c r="E27" s="40"/>
      <c r="F27" s="40"/>
      <c r="G27" s="40"/>
      <c r="J27" s="63"/>
      <c r="K27" s="40"/>
      <c r="L27" s="40"/>
      <c r="M27" s="40"/>
      <c r="N27" s="40"/>
      <c r="O27" s="40"/>
      <c r="P27" s="40"/>
    </row>
    <row r="28" spans="1:18" x14ac:dyDescent="0.2">
      <c r="A28" s="40"/>
      <c r="B28" s="41"/>
      <c r="C28" s="75" t="s">
        <v>69</v>
      </c>
      <c r="D28" s="76">
        <f>AVERAGE(D18:D25)</f>
        <v>10</v>
      </c>
      <c r="E28" s="40"/>
      <c r="F28" s="77" t="s">
        <v>69</v>
      </c>
      <c r="G28" s="62">
        <f>AVERAGE(E18:E25)</f>
        <v>4.7449999999999992</v>
      </c>
      <c r="J28" s="63"/>
      <c r="K28" s="40"/>
      <c r="L28" s="40"/>
      <c r="M28" s="40"/>
      <c r="N28" s="40"/>
      <c r="O28" s="40"/>
      <c r="P28" s="40"/>
    </row>
    <row r="29" spans="1:18" x14ac:dyDescent="0.2">
      <c r="A29" s="40"/>
      <c r="B29" s="41"/>
      <c r="C29" s="75" t="s">
        <v>97</v>
      </c>
      <c r="D29" s="76">
        <f>MAX(D18:D25)</f>
        <v>33</v>
      </c>
      <c r="E29" s="40"/>
      <c r="F29" s="77" t="s">
        <v>97</v>
      </c>
      <c r="G29" s="62">
        <f>MAX(E18:E25)</f>
        <v>12</v>
      </c>
      <c r="J29" s="63"/>
      <c r="K29" s="40"/>
      <c r="L29" s="40"/>
      <c r="M29" s="40"/>
      <c r="N29" s="40"/>
      <c r="O29" s="40"/>
      <c r="P29" s="40"/>
    </row>
    <row r="30" spans="1:18" x14ac:dyDescent="0.2">
      <c r="A30" s="40"/>
      <c r="B30" s="41"/>
      <c r="C30" s="75" t="s">
        <v>99</v>
      </c>
      <c r="D30" s="76">
        <f>MIN(D18:D25)</f>
        <v>2</v>
      </c>
      <c r="E30" s="40"/>
      <c r="F30" s="77" t="s">
        <v>99</v>
      </c>
      <c r="G30" s="62">
        <f>MIN(E18:E25)</f>
        <v>1.99</v>
      </c>
      <c r="H30" s="40"/>
      <c r="I30" s="40"/>
      <c r="J30" s="43"/>
      <c r="K30" s="40"/>
      <c r="L30" s="40"/>
      <c r="M30" s="40"/>
      <c r="N30" s="40"/>
      <c r="O30" s="40"/>
      <c r="P30" s="40"/>
    </row>
    <row r="31" spans="1:18" x14ac:dyDescent="0.2">
      <c r="A31" s="40"/>
      <c r="B31" s="41"/>
      <c r="C31" s="75" t="s">
        <v>101</v>
      </c>
      <c r="D31" s="76">
        <f>SUM(D18:D25)</f>
        <v>80</v>
      </c>
      <c r="E31" s="40"/>
      <c r="F31" s="77" t="s">
        <v>101</v>
      </c>
      <c r="G31" s="62">
        <f>SUM(E18:E25)</f>
        <v>37.959999999999994</v>
      </c>
      <c r="H31" s="40"/>
      <c r="I31" s="40"/>
      <c r="J31" s="43"/>
      <c r="K31" s="40"/>
    </row>
    <row r="32" spans="1:18" ht="13.5" thickBot="1" x14ac:dyDescent="0.25">
      <c r="A32" s="40"/>
      <c r="B32" s="57"/>
      <c r="C32" s="58"/>
      <c r="D32" s="58"/>
      <c r="E32" s="58"/>
      <c r="F32" s="58"/>
      <c r="G32" s="58"/>
      <c r="H32" s="58"/>
      <c r="I32" s="58"/>
      <c r="J32" s="59"/>
      <c r="K32" s="40"/>
    </row>
    <row r="33" spans="1:11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desenvolvimento</cp:lastModifiedBy>
  <cp:lastPrinted>2005-11-16T15:44:16Z</cp:lastPrinted>
  <dcterms:created xsi:type="dcterms:W3CDTF">2002-06-23T19:39:48Z</dcterms:created>
  <dcterms:modified xsi:type="dcterms:W3CDTF">2022-03-29T14:22:10Z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