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FCUD\Documentos\"/>
    </mc:Choice>
  </mc:AlternateContent>
  <bookViews>
    <workbookView xWindow="0" yWindow="0" windowWidth="28800" windowHeight="12480"/>
  </bookViews>
  <sheets>
    <sheet name="Sprint 2 - Grupo" sheetId="1" r:id="rId1"/>
    <sheet name="Reuniones" sheetId="2" r:id="rId2"/>
  </sheets>
  <calcPr calcId="162913"/>
  <extLst>
    <ext uri="GoogleSheetsCustomDataVersion1">
      <go:sheetsCustomData xmlns:go="http://customooxmlschemas.google.com/" r:id="rId11" roundtripDataSignature="AMtx7mhjzqV0nO85QdaIOlYoWqygxq17aQ=="/>
    </ext>
  </extLst>
</workbook>
</file>

<file path=xl/calcChain.xml><?xml version="1.0" encoding="utf-8"?>
<calcChain xmlns="http://schemas.openxmlformats.org/spreadsheetml/2006/main">
  <c r="L44" i="1" l="1"/>
  <c r="L45" i="1"/>
  <c r="L37" i="1"/>
  <c r="L26" i="1"/>
  <c r="L15" i="1"/>
  <c r="L6" i="1"/>
  <c r="E52" i="1"/>
  <c r="D52" i="1"/>
  <c r="C52" i="1"/>
  <c r="F53" i="1"/>
  <c r="E53" i="1"/>
  <c r="D53" i="1"/>
  <c r="C53" i="1"/>
  <c r="B53" i="1"/>
  <c r="B52" i="1"/>
  <c r="P44" i="1"/>
  <c r="O44" i="1"/>
  <c r="N44" i="1"/>
  <c r="M44" i="1"/>
  <c r="M45" i="1"/>
  <c r="N45" i="1" s="1"/>
  <c r="O45" i="1" s="1"/>
  <c r="P45" i="1" s="1"/>
  <c r="P36" i="1"/>
  <c r="P14" i="1"/>
  <c r="O36" i="1"/>
  <c r="N36" i="1"/>
  <c r="M36" i="1"/>
  <c r="L36" i="1"/>
  <c r="P25" i="1"/>
  <c r="O25" i="1"/>
  <c r="N25" i="1"/>
  <c r="M25" i="1"/>
  <c r="L25" i="1"/>
  <c r="O14" i="1"/>
  <c r="N14" i="1"/>
  <c r="M14" i="1"/>
  <c r="L14" i="1"/>
  <c r="P5" i="1"/>
  <c r="O5" i="1"/>
  <c r="N5" i="1"/>
  <c r="M5" i="1"/>
  <c r="L5" i="1"/>
  <c r="H47" i="1"/>
  <c r="H46" i="1"/>
  <c r="H45" i="1"/>
  <c r="H44" i="1"/>
  <c r="H43" i="1"/>
  <c r="H39" i="1"/>
  <c r="H38" i="1"/>
  <c r="H37" i="1"/>
  <c r="H36" i="1"/>
  <c r="H35" i="1"/>
  <c r="H16" i="1"/>
  <c r="H18" i="1"/>
  <c r="H27" i="1"/>
  <c r="H29" i="1"/>
  <c r="H6" i="1"/>
  <c r="M37" i="1"/>
  <c r="N37" i="1" s="1"/>
  <c r="O37" i="1" s="1"/>
  <c r="P37" i="1" s="1"/>
  <c r="H31" i="1"/>
  <c r="H30" i="1"/>
  <c r="H28" i="1"/>
  <c r="H26" i="1"/>
  <c r="H25" i="1"/>
  <c r="H20" i="1"/>
  <c r="H19" i="1"/>
  <c r="H17" i="1"/>
  <c r="H15" i="1"/>
  <c r="H14" i="1"/>
  <c r="H13" i="1"/>
  <c r="H9" i="1"/>
  <c r="F52" i="1" s="1"/>
  <c r="H8" i="1"/>
  <c r="H7" i="1"/>
  <c r="H5" i="1"/>
  <c r="H4" i="1"/>
  <c r="M26" i="1" l="1"/>
  <c r="N26" i="1" s="1"/>
  <c r="O26" i="1" s="1"/>
  <c r="P26" i="1" s="1"/>
  <c r="M6" i="1"/>
  <c r="N6" i="1" s="1"/>
  <c r="O6" i="1" s="1"/>
  <c r="P6" i="1" s="1"/>
  <c r="H24" i="1"/>
  <c r="M15" i="1"/>
  <c r="N15" i="1" s="1"/>
  <c r="O15" i="1" s="1"/>
  <c r="P15" i="1" s="1"/>
</calcChain>
</file>

<file path=xl/sharedStrings.xml><?xml version="1.0" encoding="utf-8"?>
<sst xmlns="http://schemas.openxmlformats.org/spreadsheetml/2006/main" count="232" uniqueCount="66">
  <si>
    <t>Elemento</t>
  </si>
  <si>
    <t>Reunión Con Cuarto Año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</si>
  <si>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</si>
  <si>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</si>
  <si>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</si>
  <si>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</si>
  <si>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</si>
  <si>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</si>
  <si>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</si>
  <si>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Reunión Semanal</t>
  </si>
  <si>
    <t>¿Que se realizó?</t>
  </si>
  <si>
    <t xml:space="preserve">Se presento lo realizado para el sprint 1, también se converso acerca de los objetivos para la semana
</t>
  </si>
  <si>
    <t>Reunión Segundo Año</t>
  </si>
  <si>
    <t>Reunion Semanal de trabajo</t>
  </si>
  <si>
    <t>Se decidieron los objetivos y se trabajó en los mismos</t>
  </si>
  <si>
    <t>Trabajo de PHP y HTML</t>
  </si>
  <si>
    <t>Reunión Con Cuarto Año, despues de las 2 solo los de segundo</t>
  </si>
  <si>
    <t>05:00 p. m.</t>
  </si>
  <si>
    <t>Se decidio que se abarcaria el login y se empezo a trabajar en lo mismo</t>
  </si>
  <si>
    <t>Se trato de dejar el logeo completo(es decir, que fuera un componente y que hiciera todo lo que debia)</t>
  </si>
  <si>
    <t>Estudio General</t>
  </si>
  <si>
    <t>Todos menos Fernando Torres(por problemas de salud*justificado*)</t>
  </si>
  <si>
    <t>Se propuso cambiar el entonorno grafico y se acordo implementar vuex</t>
  </si>
  <si>
    <t>Se trato de solucionar todos los problemas que se venian arrastrando desde hace un tiempo</t>
  </si>
  <si>
    <t>Creación de PHP con JS</t>
  </si>
  <si>
    <t>Modificación del entorno gráfico</t>
  </si>
  <si>
    <t>Mostrar archivos JSON en un HTML</t>
  </si>
  <si>
    <t>Mostrar formateado los JSON en HTML</t>
  </si>
  <si>
    <t>Corrección de Interfaz de la página</t>
  </si>
  <si>
    <t>Reestructuración de bootstrap</t>
  </si>
  <si>
    <t>Modificación de los estilos</t>
  </si>
  <si>
    <t>Horas Antonio</t>
  </si>
  <si>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</si>
  <si>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</si>
  <si>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</si>
  <si>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</si>
  <si>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</si>
  <si>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</si>
  <si>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</si>
  <si>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</si>
  <si>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</si>
  <si>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</si>
  <si>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</si>
  <si>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</si>
  <si>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</si>
  <si>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</si>
  <si>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</si>
  <si>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Antonio</t>
  </si>
  <si>
    <t>Si</t>
  </si>
  <si>
    <t>Hora Real</t>
  </si>
  <si>
    <t>Hora Ideal</t>
  </si>
  <si>
    <t>Horas Victor</t>
  </si>
  <si>
    <t>Victor</t>
  </si>
  <si>
    <t>Horas Eduardo</t>
  </si>
  <si>
    <t>Eduardo</t>
  </si>
  <si>
    <t>Corrección de la interfaz de la página</t>
  </si>
  <si>
    <t>Horas Maximiliano</t>
  </si>
  <si>
    <t>Maximiliano</t>
  </si>
  <si>
    <t>Paso de login como componente de Vue</t>
  </si>
  <si>
    <t>No</t>
  </si>
  <si>
    <t>Corrección de componentes de Vue</t>
  </si>
  <si>
    <t>Corregir Finalmente los componentes de Login en Vue</t>
  </si>
  <si>
    <t>Horas Fernado</t>
  </si>
  <si>
    <t>Fernando</t>
  </si>
  <si>
    <t>Mostrar formateados los JSON en HTML</t>
  </si>
  <si>
    <t>Horas Grupales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</si>
</sst>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\ dd&quot; de &quot;mmmm&quot; de &quot;yyyy"/>
    <numFmt numFmtId="165" formatCode="hh\:mm\ AM/PM"/>
  </numFmts>
  <fonts count="12">
    <font>
      <sz val="11"/>
      <color rgb="FF000000"/>
      <name val="Arial"/>
    </font>
    <font>
      <sz val="10"/>
      <color rgb="FF333333"/>
      <name val="Arial"/>
    </font>
    <font>
      <sz val="11"/>
      <color rgb="FFFFFFFF"/>
      <name val="Ubuntu"/>
    </font>
    <font>
      <sz val="11"/>
      <color rgb="FF000000"/>
      <name val="Ubuntu"/>
    </font>
    <font>
      <sz val="11"/>
      <color rgb="FF3F3F76"/>
      <name val="Calibri"/>
    </font>
    <font>
      <sz val="11"/>
      <color rgb="FFFFFFFF"/>
      <name val="Calibri"/>
    </font>
    <font>
      <u/>
      <sz val="11"/>
      <color rgb="FF000000"/>
      <name val="Arial"/>
    </font>
    <font>
      <sz val="11"/>
      <color theme="1"/>
      <name val="Calibri"/>
    </font>
    <font>
      <sz val="10"/>
      <color rgb="FF996600"/>
      <name val="Arial"/>
    </font>
    <font>
      <sz val="10"/>
      <color rgb="FFCC0000"/>
      <name val="Arial"/>
    </font>
    <font>
      <sz val="11"/>
      <color rgb="FF006100"/>
      <name val="Calibri"/>
    </font>
    <font>
      <u/>
      <sz val="11"/>
      <color rgb="FFFFFFFF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7D31"/>
        <bgColor rgb="FFED7D31"/>
      </patternFill>
    </fill>
    <fill>
      <patternFill patternType="solid">
        <fgColor rgb="FFFCE4D6"/>
        <bgColor rgb="FFFCE4D6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2" fillId="3" borderId="2" xfId="0" applyFont="1" applyFill="1" applyBorder="1"/>
    <xf numFmtId="0" fontId="3" fillId="4" borderId="1" xfId="0" applyFont="1" applyFill="1" applyBorder="1"/>
    <xf numFmtId="0" fontId="2" fillId="5" borderId="2" xfId="0" applyFont="1" applyFill="1" applyBorder="1"/>
    <xf numFmtId="164" fontId="3" fillId="6" borderId="1" xfId="0" applyNumberFormat="1" applyFont="1" applyFill="1" applyBorder="1" applyAlignment="1"/>
    <xf numFmtId="0" fontId="2" fillId="7" borderId="2" xfId="0" applyFont="1" applyFill="1" applyBorder="1"/>
    <xf numFmtId="165" fontId="3" fillId="8" borderId="1" xfId="0" applyNumberFormat="1" applyFont="1" applyFill="1" applyBorder="1" applyAlignment="1"/>
    <xf numFmtId="0" fontId="2" fillId="9" borderId="2" xfId="0" applyFont="1" applyFill="1" applyBorder="1"/>
    <xf numFmtId="0" fontId="3" fillId="10" borderId="1" xfId="0" applyFont="1" applyFill="1" applyBorder="1"/>
    <xf numFmtId="0" fontId="2" fillId="11" borderId="2" xfId="0" applyFont="1" applyFill="1" applyBorder="1"/>
    <xf numFmtId="0" fontId="3" fillId="12" borderId="1" xfId="0" applyFont="1" applyFill="1" applyBorder="1"/>
    <xf numFmtId="0" fontId="2" fillId="13" borderId="3" xfId="0" applyFont="1" applyFill="1" applyBorder="1"/>
    <xf numFmtId="0" fontId="3" fillId="14" borderId="1" xfId="0" applyFont="1" applyFill="1" applyBorder="1" applyAlignment="1">
      <alignment wrapText="1"/>
    </xf>
    <xf numFmtId="0" fontId="3" fillId="4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0" fontId="1" fillId="2" borderId="1" xfId="0" applyFont="1" applyFill="1" applyBorder="1" applyAlignment="1"/>
    <xf numFmtId="0" fontId="4" fillId="14" borderId="4" xfId="0" applyFont="1" applyFill="1" applyBorder="1" applyAlignment="1"/>
    <xf numFmtId="0" fontId="3" fillId="8" borderId="1" xfId="0" applyFont="1" applyFill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wrapText="1"/>
    </xf>
    <xf numFmtId="0" fontId="5" fillId="3" borderId="9" xfId="0" applyFont="1" applyFill="1" applyBorder="1"/>
    <xf numFmtId="0" fontId="5" fillId="5" borderId="9" xfId="0" applyFont="1" applyFill="1" applyBorder="1"/>
    <xf numFmtId="0" fontId="5" fillId="7" borderId="9" xfId="0" applyFont="1" applyFill="1" applyBorder="1"/>
    <xf numFmtId="0" fontId="5" fillId="9" borderId="9" xfId="0" applyFont="1" applyFill="1" applyBorder="1"/>
    <xf numFmtId="0" fontId="8" fillId="2" borderId="3" xfId="0" applyFont="1" applyFill="1" applyBorder="1"/>
    <xf numFmtId="0" fontId="5" fillId="3" borderId="10" xfId="0" applyFont="1" applyFill="1" applyBorder="1" applyAlignment="1"/>
    <xf numFmtId="0" fontId="4" fillId="14" borderId="11" xfId="0" applyFont="1" applyFill="1" applyBorder="1" applyAlignment="1"/>
    <xf numFmtId="0" fontId="5" fillId="3" borderId="10" xfId="0" applyFont="1" applyFill="1" applyBorder="1"/>
    <xf numFmtId="0" fontId="5" fillId="15" borderId="10" xfId="0" applyFont="1" applyFill="1" applyBorder="1"/>
    <xf numFmtId="0" fontId="9" fillId="0" borderId="12" xfId="0" applyFont="1" applyBorder="1"/>
    <xf numFmtId="0" fontId="10" fillId="16" borderId="4" xfId="0" applyFont="1" applyFill="1" applyBorder="1" applyAlignment="1"/>
    <xf numFmtId="0" fontId="8" fillId="2" borderId="13" xfId="0" applyFont="1" applyFill="1" applyBorder="1"/>
    <xf numFmtId="0" fontId="5" fillId="3" borderId="6" xfId="0" applyFont="1" applyFill="1" applyBorder="1" applyAlignment="1"/>
    <xf numFmtId="0" fontId="5" fillId="3" borderId="6" xfId="0" applyFont="1" applyFill="1" applyBorder="1"/>
    <xf numFmtId="0" fontId="5" fillId="15" borderId="6" xfId="0" applyFont="1" applyFill="1" applyBorder="1"/>
    <xf numFmtId="0" fontId="9" fillId="0" borderId="0" xfId="0" applyFont="1"/>
    <xf numFmtId="0" fontId="5" fillId="5" borderId="14" xfId="0" applyFont="1" applyFill="1" applyBorder="1" applyAlignment="1"/>
    <xf numFmtId="0" fontId="5" fillId="15" borderId="14" xfId="0" applyFont="1" applyFill="1" applyBorder="1"/>
    <xf numFmtId="0" fontId="5" fillId="7" borderId="6" xfId="0" applyFont="1" applyFill="1" applyBorder="1" applyAlignment="1"/>
    <xf numFmtId="0" fontId="11" fillId="15" borderId="6" xfId="0" applyFont="1" applyFill="1" applyBorder="1"/>
    <xf numFmtId="0" fontId="5" fillId="9" borderId="6" xfId="0" applyFont="1" applyFill="1" applyBorder="1" applyAlignment="1"/>
    <xf numFmtId="0" fontId="5" fillId="9" borderId="6" xfId="0" applyFont="1" applyFill="1" applyBorder="1"/>
    <xf numFmtId="0" fontId="10" fillId="16" borderId="4" xfId="0" applyFont="1" applyFill="1" applyBorder="1"/>
    <xf numFmtId="0" fontId="1" fillId="2" borderId="15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wrapText="1"/>
    </xf>
    <xf numFmtId="0" fontId="5" fillId="3" borderId="7" xfId="0" applyFont="1" applyFill="1" applyBorder="1"/>
    <xf numFmtId="0" fontId="5" fillId="5" borderId="7" xfId="0" applyFont="1" applyFill="1" applyBorder="1"/>
    <xf numFmtId="0" fontId="5" fillId="7" borderId="7" xfId="0" applyFont="1" applyFill="1" applyBorder="1"/>
    <xf numFmtId="0" fontId="5" fillId="9" borderId="7" xfId="0" applyFont="1" applyFill="1" applyBorder="1"/>
    <xf numFmtId="0" fontId="1" fillId="2" borderId="16" xfId="0" applyFont="1" applyFill="1" applyBorder="1" applyAlignment="1">
      <alignment wrapText="1"/>
    </xf>
    <xf numFmtId="0" fontId="8" fillId="2" borderId="5" xfId="0" applyFont="1" applyFill="1" applyBorder="1"/>
    <xf numFmtId="0" fontId="5" fillId="5" borderId="17" xfId="0" applyFont="1" applyFill="1" applyBorder="1" applyAlignment="1"/>
    <xf numFmtId="0" fontId="5" fillId="15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Antonio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Grupo'!$K$5</c:f>
              <c:strCache>
                <c:ptCount val="1"/>
                <c:pt idx="0">
                  <c:v>Hora Real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Grupo'!$L$4:$P$4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Grupo'!$L$5:$P$5</c:f>
              <c:numCache>
                <c:formatCode>General</c:formatCode>
                <c:ptCount val="5"/>
                <c:pt idx="0">
                  <c:v>20</c:v>
                </c:pt>
                <c:pt idx="1">
                  <c:v>16.5</c:v>
                </c:pt>
                <c:pt idx="2">
                  <c:v>12.5</c:v>
                </c:pt>
                <c:pt idx="3">
                  <c:v>9.5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6-4FB3-A0FD-22E648EC3A14}"/>
            </c:ext>
          </c:extLst>
        </c:ser>
        <c:ser>
          <c:idx val="1"/>
          <c:order val="1"/>
          <c:tx>
            <c:strRef>
              <c:f>'Sprint 2 - Grupo'!$K$6</c:f>
              <c:strCache>
                <c:ptCount val="1"/>
                <c:pt idx="0">
                  <c:v>Hora 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Grupo'!$L$4:$P$4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Grupo'!$L$6:$P$6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6-4FB3-A0FD-22E648EC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1168"/>
        <c:axId val="334152464"/>
      </c:lineChart>
      <c:catAx>
        <c:axId val="4611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152464"/>
        <c:crosses val="autoZero"/>
        <c:auto val="1"/>
        <c:lblAlgn val="ctr"/>
        <c:lblOffset val="100"/>
        <c:noMultiLvlLbl val="0"/>
      </c:catAx>
      <c:valAx>
        <c:axId val="3341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1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Grupo'!$K$14</c:f>
              <c:strCache>
                <c:ptCount val="1"/>
                <c:pt idx="0">
                  <c:v>Hora Real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Grupo'!$L$13:$P$13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Grupo'!$L$14:$P$14</c:f>
              <c:numCache>
                <c:formatCode>General</c:formatCode>
                <c:ptCount val="5"/>
                <c:pt idx="0">
                  <c:v>20</c:v>
                </c:pt>
                <c:pt idx="1">
                  <c:v>16.5</c:v>
                </c:pt>
                <c:pt idx="2">
                  <c:v>12.5</c:v>
                </c:pt>
                <c:pt idx="3">
                  <c:v>9.5</c:v>
                </c:pt>
                <c:pt idx="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F-4D95-A036-30564F7D8A1D}"/>
            </c:ext>
          </c:extLst>
        </c:ser>
        <c:ser>
          <c:idx val="1"/>
          <c:order val="1"/>
          <c:tx>
            <c:strRef>
              <c:f>'Sprint 2 - Grupo'!$K$15</c:f>
              <c:strCache>
                <c:ptCount val="1"/>
                <c:pt idx="0">
                  <c:v>Hora 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Grupo'!$L$13:$P$13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Grupo'!$L$15:$P$15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F-4D95-A036-30564F7D8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59088"/>
        <c:axId val="461159504"/>
      </c:lineChart>
      <c:catAx>
        <c:axId val="4611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159504"/>
        <c:crosses val="autoZero"/>
        <c:auto val="1"/>
        <c:lblAlgn val="ctr"/>
        <c:lblOffset val="100"/>
        <c:noMultiLvlLbl val="0"/>
      </c:catAx>
      <c:valAx>
        <c:axId val="4611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1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Maximiliano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Grupo'!$K$36</c:f>
              <c:strCache>
                <c:ptCount val="1"/>
                <c:pt idx="0">
                  <c:v>Hora Real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Grupo'!$L$35:$P$35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Grupo'!$L$36:$P$36</c:f>
              <c:numCache>
                <c:formatCode>General</c:formatCode>
                <c:ptCount val="5"/>
                <c:pt idx="0">
                  <c:v>20</c:v>
                </c:pt>
                <c:pt idx="1">
                  <c:v>18.2</c:v>
                </c:pt>
                <c:pt idx="2">
                  <c:v>14.2</c:v>
                </c:pt>
                <c:pt idx="3">
                  <c:v>10.199999999999999</c:v>
                </c:pt>
                <c:pt idx="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1-41AE-BB30-C995F36DE5EC}"/>
            </c:ext>
          </c:extLst>
        </c:ser>
        <c:ser>
          <c:idx val="1"/>
          <c:order val="1"/>
          <c:tx>
            <c:strRef>
              <c:f>'Sprint 2 - Grupo'!$K$37</c:f>
              <c:strCache>
                <c:ptCount val="1"/>
                <c:pt idx="0">
                  <c:v>Hora 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Grupo'!$L$35:$P$35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Grupo'!$L$37:$P$37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1-41AE-BB30-C995F36D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44976"/>
        <c:axId val="495643312"/>
      </c:lineChart>
      <c:catAx>
        <c:axId val="4956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643312"/>
        <c:crosses val="autoZero"/>
        <c:auto val="1"/>
        <c:lblAlgn val="ctr"/>
        <c:lblOffset val="100"/>
        <c:noMultiLvlLbl val="0"/>
      </c:catAx>
      <c:valAx>
        <c:axId val="4956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6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Eduardo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Grupo'!$K$25</c:f>
              <c:strCache>
                <c:ptCount val="1"/>
                <c:pt idx="0">
                  <c:v>Hora Real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Grupo'!$L$24:$P$24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Grupo'!$L$25:$P$25</c:f>
              <c:numCache>
                <c:formatCode>General</c:formatCode>
                <c:ptCount val="5"/>
                <c:pt idx="0">
                  <c:v>20</c:v>
                </c:pt>
                <c:pt idx="1">
                  <c:v>17.5</c:v>
                </c:pt>
                <c:pt idx="2">
                  <c:v>13.5</c:v>
                </c:pt>
                <c:pt idx="3">
                  <c:v>10.5</c:v>
                </c:pt>
                <c:pt idx="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E-4B75-92EA-DE378C7D0321}"/>
            </c:ext>
          </c:extLst>
        </c:ser>
        <c:ser>
          <c:idx val="1"/>
          <c:order val="1"/>
          <c:tx>
            <c:strRef>
              <c:f>'Sprint 2 - Grupo'!$K$26</c:f>
              <c:strCache>
                <c:ptCount val="1"/>
                <c:pt idx="0">
                  <c:v>Hora 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Grupo'!$L$24:$P$24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Grupo'!$L$26:$P$26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E-4B75-92EA-DE378C7D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88432"/>
        <c:axId val="498182192"/>
      </c:lineChart>
      <c:catAx>
        <c:axId val="4981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182192"/>
        <c:crosses val="autoZero"/>
        <c:auto val="1"/>
        <c:lblAlgn val="ctr"/>
        <c:lblOffset val="100"/>
        <c:noMultiLvlLbl val="0"/>
      </c:catAx>
      <c:valAx>
        <c:axId val="4981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1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Fernando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Grupo'!$K$44</c:f>
              <c:strCache>
                <c:ptCount val="1"/>
                <c:pt idx="0">
                  <c:v>Hora Real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Grupo'!$L$42:$P$43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Grupo'!$L$44:$P$44</c:f>
              <c:numCache>
                <c:formatCode>General</c:formatCode>
                <c:ptCount val="5"/>
                <c:pt idx="0">
                  <c:v>20</c:v>
                </c:pt>
                <c:pt idx="1">
                  <c:v>16.5</c:v>
                </c:pt>
                <c:pt idx="2">
                  <c:v>12.5</c:v>
                </c:pt>
                <c:pt idx="3">
                  <c:v>10.5</c:v>
                </c:pt>
                <c:pt idx="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D-4D0B-9CB7-2D120441852E}"/>
            </c:ext>
          </c:extLst>
        </c:ser>
        <c:ser>
          <c:idx val="1"/>
          <c:order val="1"/>
          <c:tx>
            <c:strRef>
              <c:f>'Sprint 2 - Grupo'!$K$45</c:f>
              <c:strCache>
                <c:ptCount val="1"/>
                <c:pt idx="0">
                  <c:v>Hora 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2 - Grupo'!$L$42:$P$43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Grupo'!$L$45:$P$45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D-4D0B-9CB7-2D120441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52944"/>
        <c:axId val="701453776"/>
      </c:lineChart>
      <c:catAx>
        <c:axId val="70145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1453776"/>
        <c:crosses val="autoZero"/>
        <c:auto val="1"/>
        <c:lblAlgn val="ctr"/>
        <c:lblOffset val="100"/>
        <c:noMultiLvlLbl val="0"/>
      </c:catAx>
      <c:valAx>
        <c:axId val="7014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14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 Grupales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Grupo'!$A$52</c:f>
              <c:strCache>
                <c:ptCount val="1"/>
                <c:pt idx="0">
                  <c:v>Hora Real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2 - Grupo'!$B$51:$F$51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Grupo'!$B$52:$F$52</c:f>
              <c:numCache>
                <c:formatCode>General</c:formatCode>
                <c:ptCount val="5"/>
                <c:pt idx="0">
                  <c:v>100</c:v>
                </c:pt>
                <c:pt idx="1">
                  <c:v>85.2</c:v>
                </c:pt>
                <c:pt idx="2">
                  <c:v>65.2</c:v>
                </c:pt>
                <c:pt idx="3">
                  <c:v>50.2</c:v>
                </c:pt>
                <c:pt idx="4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D-4AC0-B6E9-283836D6A8D3}"/>
            </c:ext>
          </c:extLst>
        </c:ser>
        <c:ser>
          <c:idx val="1"/>
          <c:order val="1"/>
          <c:tx>
            <c:strRef>
              <c:f>'Sprint 2 - Grupo'!$A$53</c:f>
              <c:strCache>
                <c:ptCount val="1"/>
                <c:pt idx="0">
                  <c:v>Hora Ideal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2 - Grupo'!$B$51:$F$51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2 - Grupo'!$B$53:$F$53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D-4AC0-B6E9-283836D6A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945680"/>
        <c:axId val="706943184"/>
      </c:lineChart>
      <c:catAx>
        <c:axId val="706945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943184"/>
        <c:crosses val="autoZero"/>
        <c:auto val="1"/>
        <c:lblAlgn val="ctr"/>
        <c:lblOffset val="100"/>
        <c:noMultiLvlLbl val="0"/>
      </c:catAx>
      <c:valAx>
        <c:axId val="706943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9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108858</xdr:colOff>
      <xdr:row>1</xdr:row>
      <xdr:rowOff>166007</xdr:rowOff>
    </xdr:from>
    <xdr:to>
      <xdr:col>21</xdr:col>
      <xdr:colOff>598715</xdr:colOff>
      <xdr:row>17</xdr:row>
      <xdr:rowOff>78921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108858</xdr:colOff>
      <xdr:row>18</xdr:row>
      <xdr:rowOff>16328</xdr:rowOff>
    </xdr:from>
    <xdr:to>
      <xdr:col>21</xdr:col>
      <xdr:colOff>598715</xdr:colOff>
      <xdr:row>33</xdr:row>
      <xdr:rowOff>106135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340178</xdr:colOff>
      <xdr:row>50</xdr:row>
      <xdr:rowOff>29934</xdr:rowOff>
    </xdr:from>
    <xdr:to>
      <xdr:col>15</xdr:col>
      <xdr:colOff>1279071</xdr:colOff>
      <xdr:row>65</xdr:row>
      <xdr:rowOff>119741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122464</xdr:colOff>
      <xdr:row>34</xdr:row>
      <xdr:rowOff>2721</xdr:rowOff>
    </xdr:from>
    <xdr:to>
      <xdr:col>21</xdr:col>
      <xdr:colOff>612321</xdr:colOff>
      <xdr:row>49</xdr:row>
      <xdr:rowOff>92528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68037</xdr:colOff>
      <xdr:row>50</xdr:row>
      <xdr:rowOff>43543</xdr:rowOff>
    </xdr:from>
    <xdr:to>
      <xdr:col>21</xdr:col>
      <xdr:colOff>557894</xdr:colOff>
      <xdr:row>65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258536</xdr:colOff>
      <xdr:row>50</xdr:row>
      <xdr:rowOff>2722</xdr:rowOff>
    </xdr:from>
    <xdr:to>
      <xdr:col>10</xdr:col>
      <xdr:colOff>68036</xdr:colOff>
      <xdr:row>65</xdr:row>
      <xdr:rowOff>92529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2"/>
  <sheetViews>
    <sheetView tabSelected="1" topLeftCell="B1" zoomScale="70" zoomScaleNormal="70" workbookViewId="0">
      <selection activeCell="B3" sqref="B3:C47"/>
    </sheetView>
  </sheetViews>
  <sheetFormatPr baseColWidth="10" defaultColWidth="12.625" defaultRowHeight="15" customHeight="1"/>
  <cols>
    <col min="1" max="1" width="13.875" customWidth="1"/>
    <col min="2" max="2" width="41.375" customWidth="1"/>
    <col min="3" max="3" width="21.5" customWidth="1"/>
    <col min="4" max="4" width="18.75" customWidth="1"/>
    <col min="5" max="5" width="16" customWidth="1"/>
    <col min="6" max="6" width="16.25" customWidth="1"/>
    <col min="7" max="7" width="16" customWidth="1"/>
    <col min="8" max="8" width="22.25" customWidth="1"/>
    <col min="9" max="9" width="13.125" customWidth="1"/>
    <col min="10" max="10" width="10.875" customWidth="1"/>
    <col min="11" max="11" width="21" customWidth="1"/>
    <col min="12" max="12" width="22" customWidth="1"/>
    <col min="13" max="13" width="16" customWidth="1"/>
    <col min="14" max="14" width="15.125" customWidth="1"/>
    <col min="15" max="15" width="16.375" customWidth="1"/>
    <col min="16" max="16" width="16.875" customWidth="1"/>
    <col min="17" max="22" width="10.625" customWidth="1"/>
    <col min="23" max="26" width="9" customWidth="1"/>
  </cols>
  <sheetData>
    <row r="1" spans="1:16" ht="14.25" customHeight="1">
      <c r="A1" s="21"/>
      <c r="B1" s="1"/>
    </row>
    <row r="2" spans="1:16" ht="14.25" customHeight="1"/>
    <row r="3" spans="1:16" ht="14.25" customHeight="1">
      <c r="A3" s="23" t="s">
        <v>32</v>
      </c>
      <c r="B3" s="24" t="s">
        <v>33</v>
      </c>
      <c r="C3" s="25" t="s">
        <v>34</v>
      </c>
      <c r="D3" s="26" t="s">
        <v>35</v>
      </c>
      <c r="E3" s="27" t="s">
        <v>36</v>
      </c>
      <c r="F3" s="28" t="s">
        <v>37</v>
      </c>
      <c r="G3" s="29" t="s">
        <v>38</v>
      </c>
      <c r="H3" s="24" t="s">
        <v>39</v>
      </c>
      <c r="I3" s="25" t="s">
        <v>40</v>
      </c>
      <c r="K3" s="22" t="s">
        <v>31</v>
      </c>
    </row>
    <row r="4" spans="1:16" ht="14.25" customHeight="1">
      <c r="A4" s="30" t="s">
        <v>47</v>
      </c>
      <c r="B4" s="31" t="s">
        <v>15</v>
      </c>
      <c r="C4" s="32">
        <v>3</v>
      </c>
      <c r="D4" s="33">
        <v>3</v>
      </c>
      <c r="E4" s="34"/>
      <c r="F4" s="34"/>
      <c r="G4" s="34"/>
      <c r="H4" s="35">
        <f t="shared" ref="H4:H9" si="0">D4+E4+F4+G4</f>
        <v>3</v>
      </c>
      <c r="I4" s="36" t="s">
        <v>48</v>
      </c>
      <c r="K4" s="1" t="s">
        <v>41</v>
      </c>
      <c r="L4" s="1" t="s">
        <v>42</v>
      </c>
      <c r="M4" s="1" t="s">
        <v>43</v>
      </c>
      <c r="N4" s="1" t="s">
        <v>44</v>
      </c>
      <c r="O4" s="1" t="s">
        <v>45</v>
      </c>
      <c r="P4" s="1" t="s">
        <v>46</v>
      </c>
    </row>
    <row r="5" spans="1:16" ht="14.25" customHeight="1">
      <c r="A5" s="37"/>
      <c r="B5" s="38" t="s">
        <v>20</v>
      </c>
      <c r="C5" s="19">
        <v>2</v>
      </c>
      <c r="D5" s="39">
        <v>0.5</v>
      </c>
      <c r="E5" s="40"/>
      <c r="F5" s="40"/>
      <c r="G5" s="40"/>
      <c r="H5" s="41">
        <f t="shared" si="0"/>
        <v>0.5</v>
      </c>
      <c r="I5" s="36" t="s">
        <v>48</v>
      </c>
      <c r="K5" s="22" t="s">
        <v>49</v>
      </c>
      <c r="L5" s="22">
        <f>C4+C5+C6+C7+C9+C8</f>
        <v>20</v>
      </c>
      <c r="M5" s="22">
        <f>L5-D4-D5</f>
        <v>16.5</v>
      </c>
      <c r="N5" s="22">
        <f>M5-E6</f>
        <v>12.5</v>
      </c>
      <c r="O5" s="22">
        <f>N5-F7-F8</f>
        <v>9.5</v>
      </c>
      <c r="P5" s="22">
        <f>O5-G9</f>
        <v>6</v>
      </c>
    </row>
    <row r="6" spans="1:16" ht="14.25" customHeight="1">
      <c r="A6" s="37"/>
      <c r="B6" s="42" t="s">
        <v>24</v>
      </c>
      <c r="C6" s="19">
        <v>5</v>
      </c>
      <c r="D6" s="43"/>
      <c r="E6" s="42">
        <v>4</v>
      </c>
      <c r="F6" s="43"/>
      <c r="G6" s="43"/>
      <c r="H6" s="41">
        <f t="shared" si="0"/>
        <v>4</v>
      </c>
      <c r="I6" s="36" t="s">
        <v>48</v>
      </c>
      <c r="K6" s="22" t="s">
        <v>50</v>
      </c>
      <c r="L6" s="22">
        <f>C4+C5+C6+C8+C7+C9</f>
        <v>20</v>
      </c>
      <c r="M6" s="22">
        <f>'Sprint 2 - Grupo'!$L6-('Sprint 2 - Grupo'!$L6/4)</f>
        <v>15</v>
      </c>
      <c r="N6" s="22">
        <f>'Sprint 2 - Grupo'!$M6-('Sprint 2 - Grupo'!$L6/4)</f>
        <v>10</v>
      </c>
      <c r="O6" s="22">
        <f>'Sprint 2 - Grupo'!$N6-('Sprint 2 - Grupo'!$L6/4)</f>
        <v>5</v>
      </c>
      <c r="P6" s="22">
        <f>'Sprint 2 - Grupo'!$O6-('Sprint 2 - Grupo'!$L6/4)</f>
        <v>0</v>
      </c>
    </row>
    <row r="7" spans="1:16" ht="14.25" customHeight="1">
      <c r="A7" s="37"/>
      <c r="B7" s="44" t="s">
        <v>25</v>
      </c>
      <c r="C7" s="19">
        <v>2</v>
      </c>
      <c r="D7" s="40"/>
      <c r="E7" s="45"/>
      <c r="F7" s="44">
        <v>1</v>
      </c>
      <c r="G7" s="40"/>
      <c r="H7" s="41">
        <f t="shared" si="0"/>
        <v>1</v>
      </c>
      <c r="I7" s="36" t="s">
        <v>48</v>
      </c>
    </row>
    <row r="8" spans="1:16" ht="14.25" customHeight="1">
      <c r="A8" s="37"/>
      <c r="B8" s="44" t="s">
        <v>26</v>
      </c>
      <c r="C8" s="19">
        <v>3</v>
      </c>
      <c r="D8" s="40"/>
      <c r="E8" s="45"/>
      <c r="F8" s="44">
        <v>2</v>
      </c>
      <c r="G8" s="40"/>
      <c r="H8" s="41">
        <f t="shared" si="0"/>
        <v>2</v>
      </c>
      <c r="I8" s="36" t="s">
        <v>48</v>
      </c>
    </row>
    <row r="9" spans="1:16" ht="14.25" customHeight="1">
      <c r="A9" s="37"/>
      <c r="B9" s="46" t="s">
        <v>27</v>
      </c>
      <c r="C9" s="19">
        <v>5</v>
      </c>
      <c r="D9" s="40"/>
      <c r="E9" s="40"/>
      <c r="F9" s="40"/>
      <c r="G9" s="47">
        <v>3.5</v>
      </c>
      <c r="H9" s="41">
        <f t="shared" si="0"/>
        <v>3.5</v>
      </c>
      <c r="I9" s="48"/>
      <c r="J9" s="21"/>
    </row>
    <row r="10" spans="1:16" ht="14.25" customHeight="1"/>
    <row r="11" spans="1:16" ht="14.25" customHeight="1"/>
    <row r="12" spans="1:16" ht="14.25" customHeight="1">
      <c r="A12" s="49" t="s">
        <v>32</v>
      </c>
      <c r="B12" s="50" t="s">
        <v>33</v>
      </c>
      <c r="C12" s="51" t="s">
        <v>34</v>
      </c>
      <c r="D12" s="52" t="s">
        <v>35</v>
      </c>
      <c r="E12" s="53" t="s">
        <v>36</v>
      </c>
      <c r="F12" s="54" t="s">
        <v>37</v>
      </c>
      <c r="G12" s="55" t="s">
        <v>38</v>
      </c>
      <c r="H12" s="50" t="s">
        <v>39</v>
      </c>
      <c r="I12" s="56" t="s">
        <v>40</v>
      </c>
      <c r="K12" s="22" t="s">
        <v>51</v>
      </c>
    </row>
    <row r="13" spans="1:16" ht="14.25" customHeight="1">
      <c r="A13" s="57" t="s">
        <v>52</v>
      </c>
      <c r="B13" s="31" t="s">
        <v>15</v>
      </c>
      <c r="C13" s="32">
        <v>3</v>
      </c>
      <c r="D13" s="39">
        <v>3</v>
      </c>
      <c r="E13" s="40"/>
      <c r="F13" s="40"/>
      <c r="G13" s="40"/>
      <c r="H13" s="41">
        <f t="shared" ref="H13:H15" si="1">D13+E13+F13+G13</f>
        <v>3</v>
      </c>
      <c r="I13" s="36" t="s">
        <v>48</v>
      </c>
      <c r="K13" s="1" t="s">
        <v>41</v>
      </c>
      <c r="L13" s="1" t="s">
        <v>42</v>
      </c>
      <c r="M13" s="1" t="s">
        <v>43</v>
      </c>
      <c r="N13" s="1" t="s">
        <v>44</v>
      </c>
      <c r="O13" s="1" t="s">
        <v>45</v>
      </c>
      <c r="P13" s="1" t="s">
        <v>46</v>
      </c>
    </row>
    <row r="14" spans="1:16" ht="14.25" customHeight="1">
      <c r="A14" s="57"/>
      <c r="B14" s="38" t="s">
        <v>20</v>
      </c>
      <c r="C14" s="19">
        <v>2</v>
      </c>
      <c r="D14" s="39">
        <v>0.5</v>
      </c>
      <c r="E14" s="40"/>
      <c r="F14" s="40"/>
      <c r="G14" s="40"/>
      <c r="H14" s="41">
        <f t="shared" si="1"/>
        <v>0.5</v>
      </c>
      <c r="I14" s="36" t="s">
        <v>48</v>
      </c>
      <c r="K14" s="22" t="s">
        <v>49</v>
      </c>
      <c r="L14" s="22">
        <f>C13+C14+C15+C16+C17+C18+C19+C20</f>
        <v>20</v>
      </c>
      <c r="M14" s="22">
        <f>L14-D13-D14</f>
        <v>16.5</v>
      </c>
      <c r="N14" s="22">
        <f>M14-E15-E16</f>
        <v>12.5</v>
      </c>
      <c r="O14" s="22">
        <f>N14-F17-F18-F19</f>
        <v>9.5</v>
      </c>
      <c r="P14" s="22">
        <f>O14-G20</f>
        <v>5.5</v>
      </c>
    </row>
    <row r="15" spans="1:16" ht="14.25" customHeight="1">
      <c r="A15" s="57"/>
      <c r="B15" s="42" t="s">
        <v>28</v>
      </c>
      <c r="C15" s="19">
        <v>2</v>
      </c>
      <c r="D15" s="43"/>
      <c r="E15" s="42">
        <v>2</v>
      </c>
      <c r="F15" s="43"/>
      <c r="G15" s="43"/>
      <c r="H15" s="41">
        <f t="shared" si="1"/>
        <v>2</v>
      </c>
      <c r="I15" s="36" t="s">
        <v>48</v>
      </c>
      <c r="K15" s="22" t="s">
        <v>50</v>
      </c>
      <c r="L15" s="22">
        <f>C13+C14+C16+C15+C17+C18+C19+C20</f>
        <v>20</v>
      </c>
      <c r="M15" s="22">
        <f>'Sprint 2 - Grupo'!$L15-('Sprint 2 - Grupo'!$L15/4)</f>
        <v>15</v>
      </c>
      <c r="N15" s="22">
        <f>'Sprint 2 - Grupo'!$M15-('Sprint 2 - Grupo'!$L15/4)</f>
        <v>10</v>
      </c>
      <c r="O15" s="22">
        <f>'Sprint 2 - Grupo'!$N15-('Sprint 2 - Grupo'!$L15/4)</f>
        <v>5</v>
      </c>
      <c r="P15" s="22">
        <f>'Sprint 2 - Grupo'!$O15-('Sprint 2 - Grupo'!$L15/4)</f>
        <v>0</v>
      </c>
    </row>
    <row r="16" spans="1:16" ht="14.25" customHeight="1">
      <c r="A16" s="57"/>
      <c r="B16" s="58" t="s">
        <v>29</v>
      </c>
      <c r="C16" s="19">
        <v>3</v>
      </c>
      <c r="D16" s="59"/>
      <c r="E16" s="58">
        <v>2</v>
      </c>
      <c r="F16" s="59"/>
      <c r="G16" s="59"/>
      <c r="H16" s="41">
        <f>E16</f>
        <v>2</v>
      </c>
      <c r="I16" s="36" t="s">
        <v>48</v>
      </c>
    </row>
    <row r="17" spans="1:16" ht="14.25" customHeight="1">
      <c r="A17" s="57"/>
      <c r="B17" s="44" t="s">
        <v>25</v>
      </c>
      <c r="C17" s="19">
        <v>2</v>
      </c>
      <c r="D17" s="40"/>
      <c r="E17" s="40"/>
      <c r="F17" s="44">
        <v>1</v>
      </c>
      <c r="G17" s="40"/>
      <c r="H17" s="41">
        <f>D17+E17+F17+G17</f>
        <v>1</v>
      </c>
      <c r="I17" s="36" t="s">
        <v>48</v>
      </c>
    </row>
    <row r="18" spans="1:16" ht="14.25" customHeight="1">
      <c r="A18" s="57"/>
      <c r="B18" s="44" t="s">
        <v>26</v>
      </c>
      <c r="C18" s="19">
        <v>2</v>
      </c>
      <c r="D18" s="40"/>
      <c r="E18" s="40"/>
      <c r="F18" s="44">
        <v>1</v>
      </c>
      <c r="G18" s="40"/>
      <c r="H18" s="41">
        <f>F18</f>
        <v>1</v>
      </c>
      <c r="I18" s="36" t="s">
        <v>48</v>
      </c>
    </row>
    <row r="19" spans="1:16" ht="14.25" customHeight="1">
      <c r="A19" s="57"/>
      <c r="B19" s="44" t="s">
        <v>30</v>
      </c>
      <c r="C19" s="19">
        <v>1</v>
      </c>
      <c r="D19" s="40"/>
      <c r="E19" s="40"/>
      <c r="F19" s="44">
        <v>1</v>
      </c>
      <c r="G19" s="40"/>
      <c r="H19" s="41">
        <f t="shared" ref="H19:H20" si="2">D19+E19+F19+G19</f>
        <v>1</v>
      </c>
      <c r="I19" s="36" t="s">
        <v>48</v>
      </c>
    </row>
    <row r="20" spans="1:16" ht="14.25" customHeight="1">
      <c r="A20" s="57"/>
      <c r="B20" s="46" t="s">
        <v>27</v>
      </c>
      <c r="C20" s="19">
        <v>5</v>
      </c>
      <c r="D20" s="40"/>
      <c r="E20" s="40"/>
      <c r="F20" s="40"/>
      <c r="G20" s="47">
        <v>4</v>
      </c>
      <c r="H20" s="41">
        <f t="shared" si="2"/>
        <v>4</v>
      </c>
      <c r="I20" s="48"/>
    </row>
    <row r="21" spans="1:16" ht="14.25" customHeight="1"/>
    <row r="22" spans="1:16" ht="14.25" customHeight="1"/>
    <row r="23" spans="1:16" ht="14.25" customHeight="1">
      <c r="A23" s="49" t="s">
        <v>32</v>
      </c>
      <c r="B23" s="50" t="s">
        <v>33</v>
      </c>
      <c r="C23" s="51" t="s">
        <v>34</v>
      </c>
      <c r="D23" s="52" t="s">
        <v>35</v>
      </c>
      <c r="E23" s="53" t="s">
        <v>36</v>
      </c>
      <c r="F23" s="54" t="s">
        <v>37</v>
      </c>
      <c r="G23" s="55" t="s">
        <v>38</v>
      </c>
      <c r="H23" s="50" t="s">
        <v>39</v>
      </c>
      <c r="I23" s="56" t="s">
        <v>40</v>
      </c>
      <c r="K23" s="22" t="s">
        <v>53</v>
      </c>
    </row>
    <row r="24" spans="1:16" ht="14.25" customHeight="1">
      <c r="A24" s="57" t="s">
        <v>54</v>
      </c>
      <c r="B24" s="31" t="s">
        <v>15</v>
      </c>
      <c r="C24" s="19">
        <v>2</v>
      </c>
      <c r="D24" s="39">
        <v>2</v>
      </c>
      <c r="E24" s="45"/>
      <c r="F24" s="40"/>
      <c r="G24" s="40"/>
      <c r="H24" s="41">
        <f t="shared" ref="H24:H26" si="3">D24+E24+F24+G24</f>
        <v>2</v>
      </c>
      <c r="I24" s="48"/>
      <c r="K24" s="1" t="s">
        <v>41</v>
      </c>
      <c r="L24" s="1" t="s">
        <v>42</v>
      </c>
      <c r="M24" s="1" t="s">
        <v>43</v>
      </c>
      <c r="N24" s="1" t="s">
        <v>44</v>
      </c>
      <c r="O24" s="1" t="s">
        <v>45</v>
      </c>
      <c r="P24" s="1" t="s">
        <v>46</v>
      </c>
    </row>
    <row r="25" spans="1:16" ht="14.25" customHeight="1">
      <c r="A25" s="57"/>
      <c r="B25" s="38" t="s">
        <v>20</v>
      </c>
      <c r="C25" s="19">
        <v>3</v>
      </c>
      <c r="D25" s="39">
        <v>0.5</v>
      </c>
      <c r="E25" s="45"/>
      <c r="F25" s="40"/>
      <c r="G25" s="40"/>
      <c r="H25" s="41">
        <f t="shared" si="3"/>
        <v>0.5</v>
      </c>
      <c r="I25" s="48"/>
      <c r="K25" s="22" t="s">
        <v>49</v>
      </c>
      <c r="L25" s="22">
        <f>C24+C25+C26+C27+C28+C29+C30+C31</f>
        <v>20</v>
      </c>
      <c r="M25" s="22">
        <f>L25-D24-D25</f>
        <v>17.5</v>
      </c>
      <c r="N25" s="22">
        <f>M25-E26-E27</f>
        <v>13.5</v>
      </c>
      <c r="O25" s="22">
        <f>N25-F28-F29-F30</f>
        <v>10.5</v>
      </c>
      <c r="P25" s="22">
        <f>O25-G31</f>
        <v>6.5</v>
      </c>
    </row>
    <row r="26" spans="1:16" ht="14.25" customHeight="1">
      <c r="A26" s="57"/>
      <c r="B26" s="42" t="s">
        <v>55</v>
      </c>
      <c r="C26" s="19">
        <v>2</v>
      </c>
      <c r="D26" s="43"/>
      <c r="E26" s="42">
        <v>2</v>
      </c>
      <c r="F26" s="43"/>
      <c r="G26" s="43"/>
      <c r="H26" s="41">
        <f t="shared" si="3"/>
        <v>2</v>
      </c>
      <c r="I26" s="48"/>
      <c r="K26" s="22" t="s">
        <v>50</v>
      </c>
      <c r="L26" s="22">
        <f>C24+C25+C26+C27+C28+C29+C30+C31</f>
        <v>20</v>
      </c>
      <c r="M26" s="22">
        <f>'Sprint 2 - Grupo'!$L26-('Sprint 2 - Grupo'!$L26/4)</f>
        <v>15</v>
      </c>
      <c r="N26" s="22">
        <f>'Sprint 2 - Grupo'!$M26-('Sprint 2 - Grupo'!$L26/4)</f>
        <v>10</v>
      </c>
      <c r="O26" s="22">
        <f>'Sprint 2 - Grupo'!$N26-('Sprint 2 - Grupo'!$L26/4)</f>
        <v>5</v>
      </c>
      <c r="P26" s="22">
        <f>'Sprint 2 - Grupo'!$O26-('Sprint 2 - Grupo'!$L26/4)</f>
        <v>0</v>
      </c>
    </row>
    <row r="27" spans="1:16" ht="14.25" customHeight="1">
      <c r="A27" s="57"/>
      <c r="B27" s="58" t="s">
        <v>29</v>
      </c>
      <c r="C27" s="19">
        <v>3</v>
      </c>
      <c r="D27" s="59"/>
      <c r="E27" s="58">
        <v>2</v>
      </c>
      <c r="F27" s="59"/>
      <c r="G27" s="59"/>
      <c r="H27" s="41">
        <f>E27</f>
        <v>2</v>
      </c>
      <c r="I27" s="48"/>
    </row>
    <row r="28" spans="1:16" ht="14.25" customHeight="1">
      <c r="A28" s="57"/>
      <c r="B28" s="44" t="s">
        <v>25</v>
      </c>
      <c r="C28" s="19">
        <v>2</v>
      </c>
      <c r="D28" s="40"/>
      <c r="E28" s="45"/>
      <c r="F28" s="44">
        <v>1</v>
      </c>
      <c r="G28" s="40"/>
      <c r="H28" s="41">
        <f>D28+E28+F28+G28</f>
        <v>1</v>
      </c>
      <c r="I28" s="48"/>
    </row>
    <row r="29" spans="1:16" ht="14.25" customHeight="1">
      <c r="A29" s="57"/>
      <c r="B29" s="44" t="s">
        <v>26</v>
      </c>
      <c r="C29" s="19">
        <v>2</v>
      </c>
      <c r="D29" s="40"/>
      <c r="E29" s="45"/>
      <c r="F29" s="44">
        <v>1</v>
      </c>
      <c r="G29" s="40"/>
      <c r="H29" s="41">
        <f>F29</f>
        <v>1</v>
      </c>
      <c r="I29" s="48"/>
    </row>
    <row r="30" spans="1:16" ht="14.25" customHeight="1">
      <c r="A30" s="57"/>
      <c r="B30" s="44" t="s">
        <v>30</v>
      </c>
      <c r="C30" s="19">
        <v>1</v>
      </c>
      <c r="D30" s="40"/>
      <c r="E30" s="45"/>
      <c r="F30" s="44">
        <v>1</v>
      </c>
      <c r="G30" s="40"/>
      <c r="H30" s="41">
        <f t="shared" ref="H30:H31" si="4">D30+E30+F30+G30</f>
        <v>1</v>
      </c>
      <c r="I30" s="48"/>
    </row>
    <row r="31" spans="1:16" ht="14.25" customHeight="1">
      <c r="A31" s="57"/>
      <c r="B31" s="46" t="s">
        <v>27</v>
      </c>
      <c r="C31" s="19">
        <v>5</v>
      </c>
      <c r="D31" s="40"/>
      <c r="E31" s="40"/>
      <c r="F31" s="40"/>
      <c r="G31" s="47">
        <v>4</v>
      </c>
      <c r="H31" s="41">
        <f t="shared" si="4"/>
        <v>4</v>
      </c>
      <c r="I31" s="48"/>
    </row>
    <row r="32" spans="1:16" ht="14.25" customHeight="1"/>
    <row r="33" spans="1:16" ht="14.25" customHeight="1"/>
    <row r="34" spans="1:16" ht="14.25" customHeight="1">
      <c r="A34" s="49" t="s">
        <v>32</v>
      </c>
      <c r="B34" s="50" t="s">
        <v>33</v>
      </c>
      <c r="C34" s="51" t="s">
        <v>34</v>
      </c>
      <c r="D34" s="52" t="s">
        <v>35</v>
      </c>
      <c r="E34" s="53" t="s">
        <v>36</v>
      </c>
      <c r="F34" s="54" t="s">
        <v>37</v>
      </c>
      <c r="G34" s="55" t="s">
        <v>38</v>
      </c>
      <c r="H34" s="50" t="s">
        <v>39</v>
      </c>
      <c r="I34" s="56" t="s">
        <v>40</v>
      </c>
      <c r="K34" s="22" t="s">
        <v>56</v>
      </c>
    </row>
    <row r="35" spans="1:16" ht="14.25" customHeight="1">
      <c r="A35" s="57" t="s">
        <v>57</v>
      </c>
      <c r="B35" s="31" t="s">
        <v>15</v>
      </c>
      <c r="C35" s="19">
        <v>2</v>
      </c>
      <c r="D35" s="39">
        <v>1</v>
      </c>
      <c r="E35" s="40"/>
      <c r="F35" s="40"/>
      <c r="G35" s="40"/>
      <c r="H35" s="41">
        <f>D35</f>
        <v>1</v>
      </c>
      <c r="I35" s="36" t="s">
        <v>48</v>
      </c>
      <c r="K35" s="1" t="s">
        <v>41</v>
      </c>
      <c r="L35" s="1" t="s">
        <v>42</v>
      </c>
      <c r="M35" s="1" t="s">
        <v>43</v>
      </c>
      <c r="N35" s="1" t="s">
        <v>44</v>
      </c>
      <c r="O35" s="1" t="s">
        <v>45</v>
      </c>
      <c r="P35" s="1" t="s">
        <v>46</v>
      </c>
    </row>
    <row r="36" spans="1:16" ht="14.25" customHeight="1">
      <c r="A36" s="57"/>
      <c r="B36" s="38" t="s">
        <v>20</v>
      </c>
      <c r="C36" s="19">
        <v>3</v>
      </c>
      <c r="D36" s="39">
        <v>0.8</v>
      </c>
      <c r="E36" s="40"/>
      <c r="F36" s="40"/>
      <c r="G36" s="40"/>
      <c r="H36" s="41">
        <f>D36</f>
        <v>0.8</v>
      </c>
      <c r="I36" s="36" t="s">
        <v>48</v>
      </c>
      <c r="K36" s="22" t="s">
        <v>49</v>
      </c>
      <c r="L36" s="22">
        <f>C35+C36+C37+C38+C39</f>
        <v>20</v>
      </c>
      <c r="M36" s="22">
        <f>L36-D35-D36</f>
        <v>18.2</v>
      </c>
      <c r="N36" s="22">
        <f>M36-E37</f>
        <v>14.2</v>
      </c>
      <c r="O36" s="22">
        <f>N36-F38</f>
        <v>10.199999999999999</v>
      </c>
      <c r="P36" s="22">
        <f>O36-G39</f>
        <v>10.199999999999999</v>
      </c>
    </row>
    <row r="37" spans="1:16" ht="14.25" customHeight="1">
      <c r="A37" s="57"/>
      <c r="B37" s="42" t="s">
        <v>58</v>
      </c>
      <c r="C37" s="19">
        <v>5</v>
      </c>
      <c r="D37" s="59"/>
      <c r="E37" s="58">
        <v>4</v>
      </c>
      <c r="F37" s="59"/>
      <c r="G37" s="59"/>
      <c r="H37" s="41">
        <f>E37</f>
        <v>4</v>
      </c>
      <c r="I37" s="36" t="s">
        <v>59</v>
      </c>
      <c r="K37" s="22" t="s">
        <v>50</v>
      </c>
      <c r="L37" s="22">
        <f>C35+C36+C37+C38+C39</f>
        <v>20</v>
      </c>
      <c r="M37" s="22">
        <f>'Sprint 2 - Grupo'!$L37-('Sprint 2 - Grupo'!$L37/4)</f>
        <v>15</v>
      </c>
      <c r="N37" s="22">
        <f>'Sprint 2 - Grupo'!$M37-('Sprint 2 - Grupo'!$L37/4)</f>
        <v>10</v>
      </c>
      <c r="O37" s="22">
        <f>'Sprint 2 - Grupo'!$N37-('Sprint 2 - Grupo'!$L37/4)</f>
        <v>5</v>
      </c>
      <c r="P37" s="22">
        <f>'Sprint 2 - Grupo'!$O37-('Sprint 2 - Grupo'!$L37/4)</f>
        <v>0</v>
      </c>
    </row>
    <row r="38" spans="1:16" ht="14.25" customHeight="1">
      <c r="A38" s="57"/>
      <c r="B38" s="44" t="s">
        <v>60</v>
      </c>
      <c r="C38" s="19">
        <v>5</v>
      </c>
      <c r="D38" s="40"/>
      <c r="E38" s="40"/>
      <c r="F38" s="44">
        <v>4</v>
      </c>
      <c r="G38" s="40"/>
      <c r="H38" s="41">
        <f>F38</f>
        <v>4</v>
      </c>
      <c r="I38" s="36" t="s">
        <v>59</v>
      </c>
    </row>
    <row r="39" spans="1:16" ht="14.25" customHeight="1">
      <c r="A39" s="57"/>
      <c r="B39" s="46" t="s">
        <v>61</v>
      </c>
      <c r="C39" s="19">
        <v>5</v>
      </c>
      <c r="D39" s="40"/>
      <c r="E39" s="40"/>
      <c r="F39" s="40"/>
      <c r="G39" s="47"/>
      <c r="H39" s="41">
        <f>G39</f>
        <v>0</v>
      </c>
      <c r="I39" s="48"/>
    </row>
    <row r="40" spans="1:16" ht="14.25" customHeight="1"/>
    <row r="41" spans="1:16" ht="14.25" customHeight="1"/>
    <row r="42" spans="1:16" ht="14.25" customHeight="1">
      <c r="A42" s="49" t="s">
        <v>32</v>
      </c>
      <c r="B42" s="50" t="s">
        <v>33</v>
      </c>
      <c r="C42" s="51" t="s">
        <v>34</v>
      </c>
      <c r="D42" s="52" t="s">
        <v>35</v>
      </c>
      <c r="E42" s="53" t="s">
        <v>36</v>
      </c>
      <c r="F42" s="54" t="s">
        <v>37</v>
      </c>
      <c r="G42" s="55" t="s">
        <v>38</v>
      </c>
      <c r="H42" s="50" t="s">
        <v>39</v>
      </c>
      <c r="I42" s="56" t="s">
        <v>40</v>
      </c>
      <c r="K42" s="22" t="s">
        <v>62</v>
      </c>
    </row>
    <row r="43" spans="1:16" ht="14.25" customHeight="1">
      <c r="A43" s="57" t="s">
        <v>63</v>
      </c>
      <c r="B43" s="31" t="s">
        <v>15</v>
      </c>
      <c r="C43" s="32">
        <v>3</v>
      </c>
      <c r="D43" s="39">
        <v>3</v>
      </c>
      <c r="E43" s="40"/>
      <c r="F43" s="40"/>
      <c r="G43" s="40"/>
      <c r="H43" s="41">
        <f>D43</f>
        <v>3</v>
      </c>
      <c r="I43" s="36" t="s">
        <v>48</v>
      </c>
      <c r="K43" s="1" t="s">
        <v>41</v>
      </c>
      <c r="L43" s="1" t="s">
        <v>42</v>
      </c>
      <c r="M43" s="1" t="s">
        <v>43</v>
      </c>
      <c r="N43" s="1" t="s">
        <v>44</v>
      </c>
      <c r="O43" s="1" t="s">
        <v>45</v>
      </c>
      <c r="P43" s="1" t="s">
        <v>46</v>
      </c>
    </row>
    <row r="44" spans="1:16" ht="14.25" customHeight="1">
      <c r="A44" s="57"/>
      <c r="B44" s="38" t="s">
        <v>20</v>
      </c>
      <c r="C44" s="19">
        <v>2</v>
      </c>
      <c r="D44" s="39">
        <v>0.5</v>
      </c>
      <c r="E44" s="40"/>
      <c r="F44" s="40"/>
      <c r="G44" s="40"/>
      <c r="H44" s="41">
        <f>D44</f>
        <v>0.5</v>
      </c>
      <c r="I44" s="36" t="s">
        <v>48</v>
      </c>
      <c r="K44" s="22" t="s">
        <v>49</v>
      </c>
      <c r="L44" s="22">
        <f>C43+C44+C45+C46+C47</f>
        <v>20</v>
      </c>
      <c r="M44" s="22">
        <f>L44-D43-D44</f>
        <v>16.5</v>
      </c>
      <c r="N44" s="22">
        <f>M44-E45</f>
        <v>12.5</v>
      </c>
      <c r="O44" s="22">
        <f>N44-F46</f>
        <v>10.5</v>
      </c>
      <c r="P44" s="22">
        <f>O44-G47</f>
        <v>6.5</v>
      </c>
    </row>
    <row r="45" spans="1:16" ht="14.25" customHeight="1">
      <c r="A45" s="57"/>
      <c r="B45" s="42" t="s">
        <v>24</v>
      </c>
      <c r="C45" s="19">
        <v>5</v>
      </c>
      <c r="D45" s="43"/>
      <c r="E45" s="42">
        <v>4</v>
      </c>
      <c r="F45" s="43"/>
      <c r="G45" s="43"/>
      <c r="H45" s="41">
        <f>E45</f>
        <v>4</v>
      </c>
      <c r="I45" s="36" t="s">
        <v>48</v>
      </c>
      <c r="K45" s="22" t="s">
        <v>50</v>
      </c>
      <c r="L45" s="22">
        <f>L44</f>
        <v>20</v>
      </c>
      <c r="M45" s="22">
        <f>'Sprint 2 - Grupo'!$L45-('Sprint 2 - Grupo'!$L45/4)</f>
        <v>15</v>
      </c>
      <c r="N45" s="22">
        <f>'Sprint 2 - Grupo'!$M45-('Sprint 2 - Grupo'!$L45/4)</f>
        <v>10</v>
      </c>
      <c r="O45" s="22">
        <f>'Sprint 2 - Grupo'!$N45-('Sprint 2 - Grupo'!$L45/4)</f>
        <v>5</v>
      </c>
      <c r="P45" s="22">
        <f>'Sprint 2 - Grupo'!$O45-('Sprint 2 - Grupo'!$L45/4)</f>
        <v>0</v>
      </c>
    </row>
    <row r="46" spans="1:16" ht="14.25" customHeight="1">
      <c r="A46" s="57"/>
      <c r="B46" s="44" t="s">
        <v>26</v>
      </c>
      <c r="C46" s="19">
        <v>5</v>
      </c>
      <c r="D46" s="40"/>
      <c r="E46" s="40"/>
      <c r="F46" s="44">
        <v>2</v>
      </c>
      <c r="G46" s="40"/>
      <c r="H46" s="41">
        <f>F46</f>
        <v>2</v>
      </c>
      <c r="I46" s="36" t="s">
        <v>48</v>
      </c>
      <c r="K46" s="1"/>
      <c r="L46" s="1"/>
      <c r="M46" s="1"/>
      <c r="N46" s="1"/>
      <c r="O46" s="1"/>
      <c r="P46" s="1"/>
    </row>
    <row r="47" spans="1:16" ht="14.25" customHeight="1">
      <c r="A47" s="57"/>
      <c r="B47" s="46" t="s">
        <v>64</v>
      </c>
      <c r="C47" s="19">
        <v>5</v>
      </c>
      <c r="D47" s="40"/>
      <c r="E47" s="40"/>
      <c r="F47" s="40"/>
      <c r="G47" s="47">
        <v>4</v>
      </c>
      <c r="H47" s="41">
        <f>G47</f>
        <v>4</v>
      </c>
      <c r="I47" s="48"/>
      <c r="K47" s="22"/>
      <c r="L47" s="22"/>
      <c r="M47" s="22"/>
      <c r="N47" s="22"/>
      <c r="O47" s="22"/>
      <c r="P47" s="22"/>
    </row>
    <row r="48" spans="1:16" ht="14.25" customHeight="1"/>
    <row r="49" spans="1:19" ht="14.25" customHeight="1"/>
    <row r="50" spans="1:19" ht="14.25" customHeight="1">
      <c r="A50" t="s">
        <v>65</v>
      </c>
      <c r="S50" s="21"/>
    </row>
    <row r="51" spans="1:19" ht="14.25" customHeight="1">
      <c r="A51" t="s">
        <v>41</v>
      </c>
      <c r="B51" s="1" t="s">
        <v>42</v>
      </c>
      <c r="C51" s="1" t="s">
        <v>43</v>
      </c>
      <c r="D51" s="1" t="s">
        <v>44</v>
      </c>
      <c r="E51" s="1" t="s">
        <v>45</v>
      </c>
      <c r="F51" s="1" t="s">
        <v>46</v>
      </c>
    </row>
    <row r="52" spans="1:19" ht="14.25" customHeight="1">
      <c r="A52" s="22" t="s">
        <v>49</v>
      </c>
      <c r="B52">
        <f>L5+L14+L25+L36+L44</f>
        <v>100</v>
      </c>
      <c r="C52">
        <f>B52-H44-H43-H36-H35-H25-H24-H14-H13-H5-H4</f>
        <v>85.2</v>
      </c>
      <c r="D52">
        <f>C52-H45-H37-H27-H26-H16-H15-H6</f>
        <v>65.2</v>
      </c>
      <c r="E52">
        <f>D52-H46-H38-H30-H29-H28-H19-H18-H17-H8-H7</f>
        <v>50.2</v>
      </c>
      <c r="F52">
        <f>E52-H47-H39-H31-H20-H9</f>
        <v>34.700000000000003</v>
      </c>
    </row>
    <row r="53" spans="1:19" ht="14.25" customHeight="1">
      <c r="A53" s="22" t="s">
        <v>50</v>
      </c>
      <c r="B53">
        <f>B52</f>
        <v>100</v>
      </c>
      <c r="C53">
        <f>B53-B53/4</f>
        <v>75</v>
      </c>
      <c r="D53">
        <f>C53-B53/4</f>
        <v>50</v>
      </c>
      <c r="E53">
        <f>D53-B53/4</f>
        <v>25</v>
      </c>
      <c r="F53">
        <f>E53-B53/4</f>
        <v>0</v>
      </c>
    </row>
    <row r="54" spans="1:19" ht="14.25" customHeight="1"/>
    <row r="55" spans="1:19" ht="14.25" customHeight="1"/>
    <row r="56" spans="1:19" ht="14.25" customHeight="1"/>
    <row r="57" spans="1:19" ht="14.25" customHeight="1"/>
    <row r="58" spans="1:19" ht="14.25" customHeight="1"/>
    <row r="59" spans="1:19" ht="14.25" customHeight="1"/>
    <row r="60" spans="1:19" ht="14.25" customHeight="1"/>
    <row r="61" spans="1:19" ht="14.25" customHeight="1"/>
    <row r="62" spans="1:19" ht="14.25" customHeight="1"/>
    <row r="63" spans="1:19" ht="14.25" customHeight="1"/>
    <row r="64" spans="1:19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conditionalFormatting sqref="L4:P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P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P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P3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P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F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" right="0" top="0.39374999999999999" bottom="0.39374999999999999" header="0" footer="0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9"/>
  <sheetViews>
    <sheetView workbookViewId="0"/>
  </sheetViews>
  <sheetFormatPr baseColWidth="10" defaultColWidth="12.625" defaultRowHeight="15" customHeight="1"/>
  <cols>
    <col min="1" max="1" width="18" customWidth="1"/>
    <col min="2" max="2" width="87.625" customWidth="1"/>
    <col min="3" max="3" width="42.125" customWidth="1"/>
    <col min="4" max="4" width="28.75" customWidth="1"/>
    <col min="5" max="6" width="10.625" customWidth="1"/>
    <col min="7" max="26" width="9" customWidth="1"/>
  </cols>
  <sheetData>
    <row r="1" spans="1:2" ht="14.25" customHeight="1">
      <c r="A1" s="1" t="s">
        <v>0</v>
      </c>
      <c r="B1" s="2" t="s">
        <v>1</v>
      </c>
    </row>
    <row r="2" spans="1:2" ht="14.25" customHeight="1">
      <c r="A2" s="3" t="s">
        <v>2</v>
      </c>
      <c r="B2" s="4">
        <v>1</v>
      </c>
    </row>
    <row r="3" spans="1:2" ht="14.25" customHeight="1">
      <c r="A3" s="5" t="s">
        <v>3</v>
      </c>
      <c r="B3" s="6">
        <v>43735</v>
      </c>
    </row>
    <row r="4" spans="1:2" ht="14.25" customHeight="1">
      <c r="A4" s="7" t="s">
        <v>4</v>
      </c>
      <c r="B4" s="8">
        <v>0.5625</v>
      </c>
    </row>
    <row r="5" spans="1:2" ht="14.25" customHeight="1">
      <c r="A5" s="7" t="s">
        <v>5</v>
      </c>
      <c r="B5" s="8">
        <v>0.59375</v>
      </c>
    </row>
    <row r="6" spans="1:2" ht="14.25" customHeight="1">
      <c r="A6" s="9" t="s">
        <v>6</v>
      </c>
      <c r="B6" s="10" t="s">
        <v>7</v>
      </c>
    </row>
    <row r="7" spans="1:2" ht="14.25" customHeight="1">
      <c r="A7" s="11" t="s">
        <v>8</v>
      </c>
      <c r="B7" s="12" t="s">
        <v>9</v>
      </c>
    </row>
    <row r="8" spans="1:2" ht="14.25" customHeight="1">
      <c r="A8" s="13" t="s">
        <v>10</v>
      </c>
      <c r="B8" s="14" t="s">
        <v>11</v>
      </c>
    </row>
    <row r="9" spans="1:2" ht="14.25" customHeight="1"/>
    <row r="10" spans="1:2" ht="14.25" customHeight="1">
      <c r="A10" s="1" t="s">
        <v>0</v>
      </c>
      <c r="B10" s="2" t="s">
        <v>12</v>
      </c>
    </row>
    <row r="11" spans="1:2" ht="14.25" customHeight="1">
      <c r="A11" s="3" t="s">
        <v>2</v>
      </c>
      <c r="B11" s="15">
        <v>2</v>
      </c>
    </row>
    <row r="12" spans="1:2" ht="14.25" customHeight="1">
      <c r="A12" s="5" t="s">
        <v>3</v>
      </c>
      <c r="B12" s="6">
        <v>43739</v>
      </c>
    </row>
    <row r="13" spans="1:2" ht="14.25" customHeight="1">
      <c r="A13" s="7" t="s">
        <v>4</v>
      </c>
      <c r="B13" s="8">
        <v>0.625</v>
      </c>
    </row>
    <row r="14" spans="1:2" ht="14.25" customHeight="1">
      <c r="A14" s="7" t="s">
        <v>5</v>
      </c>
      <c r="B14" s="8">
        <v>0.70833333333333337</v>
      </c>
    </row>
    <row r="15" spans="1:2" ht="14.25" customHeight="1">
      <c r="A15" s="9" t="s">
        <v>6</v>
      </c>
      <c r="B15" s="16" t="s">
        <v>7</v>
      </c>
    </row>
    <row r="16" spans="1:2" ht="14.25" customHeight="1">
      <c r="A16" s="11" t="s">
        <v>8</v>
      </c>
      <c r="B16" s="17" t="s">
        <v>13</v>
      </c>
    </row>
    <row r="17" spans="1:2" ht="14.25" customHeight="1">
      <c r="A17" s="13" t="s">
        <v>10</v>
      </c>
      <c r="B17" s="14" t="s">
        <v>14</v>
      </c>
    </row>
    <row r="18" spans="1:2" ht="14.25" customHeight="1"/>
    <row r="19" spans="1:2" ht="14.25" customHeight="1">
      <c r="A19" s="1" t="s">
        <v>0</v>
      </c>
      <c r="B19" s="18" t="s">
        <v>16</v>
      </c>
    </row>
    <row r="20" spans="1:2" ht="14.25" customHeight="1">
      <c r="A20" s="3" t="s">
        <v>2</v>
      </c>
      <c r="B20" s="15">
        <v>3</v>
      </c>
    </row>
    <row r="21" spans="1:2" ht="14.25" customHeight="1">
      <c r="A21" s="5" t="s">
        <v>3</v>
      </c>
      <c r="B21" s="6">
        <v>43742</v>
      </c>
    </row>
    <row r="22" spans="1:2" ht="14.25" customHeight="1">
      <c r="A22" s="7" t="s">
        <v>4</v>
      </c>
      <c r="B22" s="8">
        <v>0.5625</v>
      </c>
    </row>
    <row r="23" spans="1:2" ht="14.25" customHeight="1">
      <c r="A23" s="7" t="s">
        <v>5</v>
      </c>
      <c r="B23" s="20" t="s">
        <v>17</v>
      </c>
    </row>
    <row r="24" spans="1:2" ht="14.25" customHeight="1">
      <c r="A24" s="9" t="s">
        <v>6</v>
      </c>
      <c r="B24" s="16" t="s">
        <v>7</v>
      </c>
    </row>
    <row r="25" spans="1:2" ht="14.25" customHeight="1">
      <c r="A25" s="11" t="s">
        <v>8</v>
      </c>
      <c r="B25" s="17" t="s">
        <v>13</v>
      </c>
    </row>
    <row r="26" spans="1:2" ht="14.25" customHeight="1">
      <c r="A26" s="13" t="s">
        <v>10</v>
      </c>
      <c r="B26" s="14" t="s">
        <v>18</v>
      </c>
    </row>
    <row r="27" spans="1:2" ht="14.25" customHeight="1"/>
    <row r="28" spans="1:2" ht="14.25" customHeight="1">
      <c r="A28" s="1" t="s">
        <v>0</v>
      </c>
      <c r="B28" s="18" t="s">
        <v>12</v>
      </c>
    </row>
    <row r="29" spans="1:2" ht="14.25" customHeight="1">
      <c r="A29" s="3" t="s">
        <v>2</v>
      </c>
      <c r="B29" s="15">
        <v>4</v>
      </c>
    </row>
    <row r="30" spans="1:2" ht="14.25" customHeight="1">
      <c r="A30" s="5" t="s">
        <v>3</v>
      </c>
      <c r="B30" s="6">
        <v>43746</v>
      </c>
    </row>
    <row r="31" spans="1:2" ht="14.25" customHeight="1">
      <c r="A31" s="7" t="s">
        <v>4</v>
      </c>
      <c r="B31" s="8">
        <v>0.625</v>
      </c>
    </row>
    <row r="32" spans="1:2" ht="14.25" customHeight="1">
      <c r="A32" s="7" t="s">
        <v>5</v>
      </c>
      <c r="B32" s="20" t="s">
        <v>17</v>
      </c>
    </row>
    <row r="33" spans="1:2" ht="14.25" customHeight="1">
      <c r="A33" s="9" t="s">
        <v>6</v>
      </c>
      <c r="B33" s="16" t="s">
        <v>7</v>
      </c>
    </row>
    <row r="34" spans="1:2" ht="14.25" customHeight="1">
      <c r="A34" s="11" t="s">
        <v>8</v>
      </c>
      <c r="B34" s="17" t="s">
        <v>13</v>
      </c>
    </row>
    <row r="35" spans="1:2" ht="14.25" customHeight="1">
      <c r="A35" s="13" t="s">
        <v>10</v>
      </c>
      <c r="B35" s="14" t="s">
        <v>19</v>
      </c>
    </row>
    <row r="36" spans="1:2" ht="14.25" customHeight="1"/>
    <row r="37" spans="1:2" ht="14.25" customHeight="1">
      <c r="A37" s="1" t="s">
        <v>0</v>
      </c>
      <c r="B37" s="18" t="s">
        <v>16</v>
      </c>
    </row>
    <row r="38" spans="1:2" ht="14.25" customHeight="1">
      <c r="A38" s="3" t="s">
        <v>2</v>
      </c>
      <c r="B38" s="15">
        <v>5</v>
      </c>
    </row>
    <row r="39" spans="1:2" ht="14.25" customHeight="1">
      <c r="A39" s="5" t="s">
        <v>3</v>
      </c>
      <c r="B39" s="6">
        <v>43749</v>
      </c>
    </row>
    <row r="40" spans="1:2" ht="14.25" customHeight="1">
      <c r="A40" s="7" t="s">
        <v>4</v>
      </c>
      <c r="B40" s="8">
        <v>0.5625</v>
      </c>
    </row>
    <row r="41" spans="1:2" ht="14.25" customHeight="1">
      <c r="A41" s="7" t="s">
        <v>5</v>
      </c>
      <c r="B41" s="20" t="s">
        <v>17</v>
      </c>
    </row>
    <row r="42" spans="1:2" ht="14.25" customHeight="1">
      <c r="A42" s="9" t="s">
        <v>6</v>
      </c>
      <c r="B42" s="16" t="s">
        <v>21</v>
      </c>
    </row>
    <row r="43" spans="1:2" ht="14.25" customHeight="1">
      <c r="A43" s="11" t="s">
        <v>8</v>
      </c>
      <c r="B43" s="17" t="s">
        <v>13</v>
      </c>
    </row>
    <row r="44" spans="1:2" ht="14.25" customHeight="1">
      <c r="A44" s="13" t="s">
        <v>10</v>
      </c>
      <c r="B44" s="14" t="s">
        <v>22</v>
      </c>
    </row>
    <row r="45" spans="1:2" ht="14.25" customHeight="1"/>
    <row r="46" spans="1:2" ht="14.25" customHeight="1">
      <c r="A46" s="1" t="s">
        <v>0</v>
      </c>
      <c r="B46" s="18" t="s">
        <v>12</v>
      </c>
    </row>
    <row r="47" spans="1:2" ht="14.25" customHeight="1">
      <c r="A47" s="3" t="s">
        <v>2</v>
      </c>
      <c r="B47" s="15">
        <v>6</v>
      </c>
    </row>
    <row r="48" spans="1:2" ht="14.25" customHeight="1">
      <c r="A48" s="5" t="s">
        <v>3</v>
      </c>
      <c r="B48" s="6">
        <v>43753</v>
      </c>
    </row>
    <row r="49" spans="1:2" ht="14.25" customHeight="1">
      <c r="A49" s="7" t="s">
        <v>4</v>
      </c>
      <c r="B49" s="8">
        <v>0.60416666666666663</v>
      </c>
    </row>
    <row r="50" spans="1:2" ht="14.25" customHeight="1">
      <c r="A50" s="7" t="s">
        <v>5</v>
      </c>
      <c r="B50" s="20" t="s">
        <v>17</v>
      </c>
    </row>
    <row r="51" spans="1:2" ht="14.25" customHeight="1">
      <c r="A51" s="9" t="s">
        <v>6</v>
      </c>
      <c r="B51" s="16" t="s">
        <v>7</v>
      </c>
    </row>
    <row r="52" spans="1:2" ht="14.25" customHeight="1">
      <c r="A52" s="11" t="s">
        <v>8</v>
      </c>
      <c r="B52" s="17" t="s">
        <v>13</v>
      </c>
    </row>
    <row r="53" spans="1:2" ht="14.25" customHeight="1">
      <c r="A53" s="13" t="s">
        <v>10</v>
      </c>
      <c r="B53" s="14" t="s">
        <v>23</v>
      </c>
    </row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2 - Grupo</vt:lpstr>
      <vt:lpstr>Reuniones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Parra</dc:creator>
  <cp:lastModifiedBy>Antonio Parra</cp:lastModifiedBy>
  <dcterms:created xsi:type="dcterms:W3CDTF">2017-10-20T23:41:04Z</dcterms:created>
  <dcterms:modified xsi:type="dcterms:W3CDTF">2019-10-21T20:23:36Z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