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source\repos\Direct Sale - Importacion de Pedidos\Archivos de prueba\"/>
    </mc:Choice>
  </mc:AlternateContent>
  <bookViews>
    <workbookView xWindow="0" yWindow="0" windowWidth="20490" windowHeight="6930"/>
  </bookViews>
  <sheets>
    <sheet name="DEIFNITIVA" sheetId="2" r:id="rId1"/>
    <sheet name="COPIAR PLLA ICBC " sheetId="5" r:id="rId2"/>
    <sheet name="DATOS" sheetId="6" r:id="rId3"/>
  </sheets>
  <externalReferences>
    <externalReference r:id="rId4"/>
  </externalReferences>
  <definedNames>
    <definedName name="_xlnm._FilterDatabase" localSheetId="1" hidden="1">'COPIAR PLLA ICBC '!$A$1:$AR$2</definedName>
    <definedName name="_xlnm._FilterDatabase" localSheetId="0" hidden="1">DEIFNITIVA!$A$1:$AB$2</definedName>
  </definedNames>
  <calcPr calcId="152511"/>
</workbook>
</file>

<file path=xl/calcChain.xml><?xml version="1.0" encoding="utf-8"?>
<calcChain xmlns="http://schemas.openxmlformats.org/spreadsheetml/2006/main">
  <c r="U3" i="2" l="1"/>
  <c r="R2" i="2" l="1"/>
  <c r="D3" i="2"/>
  <c r="D4" i="2"/>
  <c r="D5" i="2"/>
  <c r="D6" i="2"/>
  <c r="K6" i="2" s="1"/>
  <c r="D7" i="2"/>
  <c r="D8" i="2"/>
  <c r="D9" i="2"/>
  <c r="D10" i="2"/>
  <c r="K10" i="2" s="1"/>
  <c r="D11" i="2"/>
  <c r="D12" i="2"/>
  <c r="E3" i="2"/>
  <c r="G3" i="2"/>
  <c r="H3" i="2"/>
  <c r="J3" i="2"/>
  <c r="K3" i="2"/>
  <c r="N3" i="2"/>
  <c r="P3" i="2"/>
  <c r="W3" i="2"/>
  <c r="AA3" i="2"/>
  <c r="E4" i="2"/>
  <c r="G4" i="2"/>
  <c r="H4" i="2"/>
  <c r="J4" i="2"/>
  <c r="K4" i="2"/>
  <c r="N4" i="2"/>
  <c r="P4" i="2"/>
  <c r="U4" i="2"/>
  <c r="W4" i="2"/>
  <c r="AA4" i="2"/>
  <c r="E5" i="2"/>
  <c r="G5" i="2"/>
  <c r="H5" i="2"/>
  <c r="J5" i="2"/>
  <c r="K5" i="2"/>
  <c r="N5" i="2"/>
  <c r="P5" i="2"/>
  <c r="U5" i="2"/>
  <c r="W5" i="2"/>
  <c r="AA5" i="2"/>
  <c r="E6" i="2"/>
  <c r="J6" i="2"/>
  <c r="U6" i="2"/>
  <c r="E7" i="2"/>
  <c r="G7" i="2"/>
  <c r="H7" i="2"/>
  <c r="J7" i="2"/>
  <c r="K7" i="2"/>
  <c r="N7" i="2"/>
  <c r="P7" i="2"/>
  <c r="U7" i="2"/>
  <c r="W7" i="2"/>
  <c r="AA7" i="2"/>
  <c r="E8" i="2"/>
  <c r="G8" i="2"/>
  <c r="H8" i="2"/>
  <c r="J8" i="2"/>
  <c r="K8" i="2"/>
  <c r="N8" i="2"/>
  <c r="P8" i="2"/>
  <c r="U8" i="2"/>
  <c r="W8" i="2"/>
  <c r="AA8" i="2"/>
  <c r="E9" i="2"/>
  <c r="G9" i="2"/>
  <c r="H9" i="2"/>
  <c r="J9" i="2"/>
  <c r="K9" i="2"/>
  <c r="N9" i="2"/>
  <c r="P9" i="2"/>
  <c r="U9" i="2"/>
  <c r="W9" i="2"/>
  <c r="AA9" i="2"/>
  <c r="E10" i="2"/>
  <c r="J10" i="2"/>
  <c r="U10" i="2"/>
  <c r="E11" i="2"/>
  <c r="G11" i="2"/>
  <c r="H11" i="2"/>
  <c r="J11" i="2"/>
  <c r="K11" i="2"/>
  <c r="N11" i="2"/>
  <c r="P11" i="2"/>
  <c r="U11" i="2"/>
  <c r="W11" i="2"/>
  <c r="T11" i="2" s="1"/>
  <c r="AA11" i="2"/>
  <c r="E12" i="2"/>
  <c r="G12" i="2"/>
  <c r="H12" i="2"/>
  <c r="J12" i="2"/>
  <c r="K12" i="2"/>
  <c r="N12" i="2"/>
  <c r="P12" i="2"/>
  <c r="U12" i="2"/>
  <c r="W12" i="2"/>
  <c r="AA12" i="2"/>
  <c r="E2" i="2"/>
  <c r="J2" i="2"/>
  <c r="D2" i="2"/>
  <c r="G2" i="2" s="1"/>
  <c r="P10" i="2" l="1"/>
  <c r="H10" i="2"/>
  <c r="T9" i="2"/>
  <c r="P6" i="2"/>
  <c r="H6" i="2"/>
  <c r="AA10" i="2"/>
  <c r="N10" i="2"/>
  <c r="G10" i="2"/>
  <c r="AA6" i="2"/>
  <c r="N6" i="2"/>
  <c r="G6" i="2"/>
  <c r="T12" i="2"/>
  <c r="W10" i="2"/>
  <c r="T10" i="2" s="1"/>
  <c r="T8" i="2"/>
  <c r="W6" i="2"/>
  <c r="T4" i="2"/>
  <c r="T7" i="2"/>
  <c r="T6" i="2"/>
  <c r="T5" i="2"/>
  <c r="W2" i="2"/>
  <c r="P2" i="2"/>
  <c r="K2" i="2"/>
  <c r="H2" i="2"/>
  <c r="AA2" i="2"/>
  <c r="U2" i="2"/>
  <c r="N2" i="2"/>
  <c r="F64" i="6"/>
  <c r="T2" i="2" l="1"/>
</calcChain>
</file>

<file path=xl/sharedStrings.xml><?xml version="1.0" encoding="utf-8"?>
<sst xmlns="http://schemas.openxmlformats.org/spreadsheetml/2006/main" count="492" uniqueCount="259">
  <si>
    <t>Cantidad</t>
  </si>
  <si>
    <t>CODIGO DEPOSITO</t>
  </si>
  <si>
    <t>codigo CLIENTE</t>
  </si>
  <si>
    <t>Fecha de Pedido</t>
  </si>
  <si>
    <t>Nro Doc</t>
  </si>
  <si>
    <t>Descripcion Producto</t>
  </si>
  <si>
    <t>Nombre</t>
  </si>
  <si>
    <t>Domicilio</t>
  </si>
  <si>
    <t>Localidad</t>
  </si>
  <si>
    <t>Provincia</t>
  </si>
  <si>
    <t>Cod Postal</t>
  </si>
  <si>
    <t>Destinatario</t>
  </si>
  <si>
    <t>Telefonos</t>
  </si>
  <si>
    <t>Observaciones</t>
  </si>
  <si>
    <t>Mail</t>
  </si>
  <si>
    <t>nro Pedido</t>
  </si>
  <si>
    <t>tipo documento</t>
  </si>
  <si>
    <t>CONDICION VENTA</t>
  </si>
  <si>
    <t xml:space="preserve">SKU </t>
  </si>
  <si>
    <t>CATEGORIA IVA</t>
  </si>
  <si>
    <t>Precio unitario</t>
  </si>
  <si>
    <t xml:space="preserve">lista de precios </t>
  </si>
  <si>
    <t>FLETE</t>
  </si>
  <si>
    <t>Codigo de transporte</t>
  </si>
  <si>
    <t>ZONA fiscal</t>
  </si>
  <si>
    <t>DNI</t>
  </si>
  <si>
    <t>PRECIO TOTAL</t>
  </si>
  <si>
    <t>Consumidor final</t>
  </si>
  <si>
    <t>Orden Nro</t>
  </si>
  <si>
    <t>Referencia</t>
  </si>
  <si>
    <t>Transportista</t>
  </si>
  <si>
    <t>Cliente</t>
  </si>
  <si>
    <t>E-Mail</t>
  </si>
  <si>
    <t>Receptor</t>
  </si>
  <si>
    <t>Direccion1</t>
  </si>
  <si>
    <t>Direccion2</t>
  </si>
  <si>
    <t>Ciudad</t>
  </si>
  <si>
    <t>Otros</t>
  </si>
  <si>
    <t>Tel</t>
  </si>
  <si>
    <t>Cel</t>
  </si>
  <si>
    <t>Total Orden en pesos</t>
  </si>
  <si>
    <t>Total Productos en Pesos</t>
  </si>
  <si>
    <t>Total Productos en puntos</t>
  </si>
  <si>
    <t>Equivalencia Producto Puntos Pesos</t>
  </si>
  <si>
    <t>Total Envio en Pesos</t>
  </si>
  <si>
    <t>Total Envio en Puntos</t>
  </si>
  <si>
    <t>Equivalencia Envio Puntos Pesos</t>
  </si>
  <si>
    <t>Referencia Articulo</t>
  </si>
  <si>
    <t>Articulo</t>
  </si>
  <si>
    <t>Peso</t>
  </si>
  <si>
    <t>Categoria</t>
  </si>
  <si>
    <t>Proveedor</t>
  </si>
  <si>
    <t>Buenos Aires</t>
  </si>
  <si>
    <t>Decidir V2</t>
  </si>
  <si>
    <t>Direct Sale</t>
  </si>
  <si>
    <t>VENDEDOR</t>
  </si>
  <si>
    <t>LAMOLIANT</t>
  </si>
  <si>
    <t>DEPOSITOS</t>
  </si>
  <si>
    <t>SUMA Y GANA</t>
  </si>
  <si>
    <t>BANCO PATAGONIA</t>
  </si>
  <si>
    <t xml:space="preserve">SV VISA </t>
  </si>
  <si>
    <t xml:space="preserve">SN VISA </t>
  </si>
  <si>
    <t>SN MASTERCARD</t>
  </si>
  <si>
    <t xml:space="preserve">PP VISA </t>
  </si>
  <si>
    <t>PP MASTERCARD</t>
  </si>
  <si>
    <t>PP AMEX</t>
  </si>
  <si>
    <t>ITAU SYG VISA</t>
  </si>
  <si>
    <t>ITAU SYG MASTERCARD</t>
  </si>
  <si>
    <t xml:space="preserve">CPRA Y PUNTO BPN VISA </t>
  </si>
  <si>
    <t>CPRA Y PUNTO BPN MASTERCARD</t>
  </si>
  <si>
    <t>TS VISA</t>
  </si>
  <si>
    <t>TS MASTERCARD</t>
  </si>
  <si>
    <t xml:space="preserve">TESORERIA </t>
  </si>
  <si>
    <t>SV MASTERCARD</t>
  </si>
  <si>
    <t>TIENDA CLICK DECIDIR</t>
  </si>
  <si>
    <t>ICBC DECIDIR</t>
  </si>
  <si>
    <t>sistema viejo</t>
  </si>
  <si>
    <t>sistema nuevo</t>
  </si>
  <si>
    <t xml:space="preserve">patagonia programa puntos </t>
  </si>
  <si>
    <t>TIENDA BPN VISA</t>
  </si>
  <si>
    <t>TIENDA BPN MASTERCARD</t>
  </si>
  <si>
    <t>URBANO EXPRESS</t>
  </si>
  <si>
    <t>vendedor</t>
  </si>
  <si>
    <t>SISTEMA VIEJO</t>
  </si>
  <si>
    <t>SISTEMA NUEVO</t>
  </si>
  <si>
    <t>PATAGONIA PP</t>
  </si>
  <si>
    <t>TIENDA BPN</t>
  </si>
  <si>
    <t>ICBC CLUB</t>
  </si>
  <si>
    <t xml:space="preserve">ITAU SUMA Y GANA </t>
  </si>
  <si>
    <t xml:space="preserve">TIENDA CLICK </t>
  </si>
  <si>
    <t>TIENDA SUPERVIELLE</t>
  </si>
  <si>
    <t>Código</t>
  </si>
  <si>
    <t>Descripción</t>
  </si>
  <si>
    <t>País</t>
  </si>
  <si>
    <t>Descripción País</t>
  </si>
  <si>
    <t>00</t>
  </si>
  <si>
    <t>CABA</t>
  </si>
  <si>
    <t>AR</t>
  </si>
  <si>
    <t>ARGENTINA</t>
  </si>
  <si>
    <t>01</t>
  </si>
  <si>
    <t>02</t>
  </si>
  <si>
    <t>Catamarca</t>
  </si>
  <si>
    <t>03</t>
  </si>
  <si>
    <t>Córdoba</t>
  </si>
  <si>
    <t>04</t>
  </si>
  <si>
    <t>Corrientes</t>
  </si>
  <si>
    <t>05</t>
  </si>
  <si>
    <t>Entre Ríos</t>
  </si>
  <si>
    <t>06</t>
  </si>
  <si>
    <t>Jujuy</t>
  </si>
  <si>
    <t>07</t>
  </si>
  <si>
    <t>Mendoza</t>
  </si>
  <si>
    <t>08</t>
  </si>
  <si>
    <t>La Rioja</t>
  </si>
  <si>
    <t>09</t>
  </si>
  <si>
    <t>Salta</t>
  </si>
  <si>
    <t>10</t>
  </si>
  <si>
    <t>San Juan</t>
  </si>
  <si>
    <t>11</t>
  </si>
  <si>
    <t>San Luis</t>
  </si>
  <si>
    <t>12</t>
  </si>
  <si>
    <t>Santa Fe</t>
  </si>
  <si>
    <t>13</t>
  </si>
  <si>
    <t>Santiago del Estero</t>
  </si>
  <si>
    <t>14</t>
  </si>
  <si>
    <t>Tucumán</t>
  </si>
  <si>
    <t>16</t>
  </si>
  <si>
    <t>Chaco</t>
  </si>
  <si>
    <t>17</t>
  </si>
  <si>
    <t>Chubut</t>
  </si>
  <si>
    <t>18</t>
  </si>
  <si>
    <t>Formosa</t>
  </si>
  <si>
    <t>19</t>
  </si>
  <si>
    <t>Misiones</t>
  </si>
  <si>
    <t>20</t>
  </si>
  <si>
    <t>Neuquén</t>
  </si>
  <si>
    <t>21</t>
  </si>
  <si>
    <t>La Pampa</t>
  </si>
  <si>
    <t>22</t>
  </si>
  <si>
    <t>Río Negro</t>
  </si>
  <si>
    <t>23</t>
  </si>
  <si>
    <t>Santa Cruz</t>
  </si>
  <si>
    <t>24</t>
  </si>
  <si>
    <t>Tierra del Fuego</t>
  </si>
  <si>
    <t>Direct Sale EnvÃ­o a Domicilio</t>
  </si>
  <si>
    <t>Fecha</t>
  </si>
  <si>
    <t>Carrito</t>
  </si>
  <si>
    <t>C,P,</t>
  </si>
  <si>
    <t>Met,Pago</t>
  </si>
  <si>
    <t>Costo financieo</t>
  </si>
  <si>
    <t>Precio unitario imp,inc,</t>
  </si>
  <si>
    <t>TOTAL</t>
  </si>
  <si>
    <t>Pago aceptado</t>
  </si>
  <si>
    <t>SUPERVIELLE</t>
  </si>
  <si>
    <t xml:space="preserve">PUNTOS </t>
  </si>
  <si>
    <t>NEU/COMA</t>
  </si>
  <si>
    <t>1</t>
  </si>
  <si>
    <t>NESESSE</t>
  </si>
  <si>
    <t>Cafetera Nespresso Essenza Mini White</t>
  </si>
  <si>
    <t>Cafeteras</t>
  </si>
  <si>
    <t>AJKVCOCQJ</t>
  </si>
  <si>
    <t>RIOS  LUCIA PAOLA</t>
  </si>
  <si>
    <t>PAORIOS05@GMAIL.COM</t>
  </si>
  <si>
    <t>av santa fe 3780</t>
  </si>
  <si>
    <t xml:space="preserve">Piso  Dpto. </t>
  </si>
  <si>
    <t>bella vista</t>
  </si>
  <si>
    <t>363.00</t>
  </si>
  <si>
    <t>SL-ISO25</t>
  </si>
  <si>
    <t>BIDON ISOTERMICO 2,5 LTS SOPRANO</t>
  </si>
  <si>
    <t>1.0</t>
  </si>
  <si>
    <t>Tiempo Libre</t>
  </si>
  <si>
    <t>FFTDGQTZA</t>
  </si>
  <si>
    <t>goitea Ezequiel</t>
  </si>
  <si>
    <t>eze_zero16@hotmail.com</t>
  </si>
  <si>
    <t>Lote 8 manzana 8  2</t>
  </si>
  <si>
    <t>Casa 2</t>
  </si>
  <si>
    <t>0387-15-5357322</t>
  </si>
  <si>
    <t>SL-REP2267AZ</t>
  </si>
  <si>
    <t>REPOSERA DE ALUMINIO 8 POSICIONES MOR SANNET</t>
  </si>
  <si>
    <t>0.0</t>
  </si>
  <si>
    <t>IURYBCGGK</t>
  </si>
  <si>
    <t>Ortiz Florencia</t>
  </si>
  <si>
    <t>ortizflorencia@yahoo.com.ar</t>
  </si>
  <si>
    <t>RÃ­o Turbio 540</t>
  </si>
  <si>
    <t>Piso 0 Dpto. 0</t>
  </si>
  <si>
    <t>Bella Vista</t>
  </si>
  <si>
    <t>GS-TOSVITAN</t>
  </si>
  <si>
    <t>Tostadora Vita negra Moulinex</t>
  </si>
  <si>
    <t>2.0</t>
  </si>
  <si>
    <t>PequeÃ±os Electro</t>
  </si>
  <si>
    <t>LVCBWNCEG</t>
  </si>
  <si>
    <t>SILVESTRI  MARIA VICTORIA</t>
  </si>
  <si>
    <t>VICTORIA.SILVESTRI@POLYCOM.COM</t>
  </si>
  <si>
    <t>MAIPU 00718</t>
  </si>
  <si>
    <t>BERNAL ESTE</t>
  </si>
  <si>
    <t>XKWYWBDVJ</t>
  </si>
  <si>
    <t>CECCHINI AGUILAR  FRANCO EMMANUEL</t>
  </si>
  <si>
    <t>JLCECCHINI@HOTMAIL.COM</t>
  </si>
  <si>
    <t>Garcia Lorca  1852</t>
  </si>
  <si>
    <t>Piso  Dpto. 3</t>
  </si>
  <si>
    <t>Godoy Cruz</t>
  </si>
  <si>
    <t>Entre Calles Loria y Viamonte</t>
  </si>
  <si>
    <t>GS-LICOP-R</t>
  </si>
  <si>
    <t>Licuadora Optimix Plus Roja Moulinex</t>
  </si>
  <si>
    <t>OBDHSHGNV</t>
  </si>
  <si>
    <t>PERTILE  RODRIGO</t>
  </si>
  <si>
    <t>RPERTILE@LASEGUNDA.COM.AR</t>
  </si>
  <si>
    <t>Av colon 3475</t>
  </si>
  <si>
    <t>Cordoba</t>
  </si>
  <si>
    <t xml:space="preserve">Oficina empresa La Segunda </t>
  </si>
  <si>
    <t>GAD-REL00159</t>
  </si>
  <si>
    <t>Smartband Gadnic SW21</t>
  </si>
  <si>
    <t>Relojes</t>
  </si>
  <si>
    <t>QFGUXVYPF</t>
  </si>
  <si>
    <t>Lorusso Vanina</t>
  </si>
  <si>
    <t>vaninalorusso@yahoo.com.ar</t>
  </si>
  <si>
    <t>Crespo 1361</t>
  </si>
  <si>
    <t>rosario</t>
  </si>
  <si>
    <t>torre b piso 1 depto 3</t>
  </si>
  <si>
    <t>411.40</t>
  </si>
  <si>
    <t>ORI-TCELE</t>
  </si>
  <si>
    <t>Toalla de secado rapido en microfibra</t>
  </si>
  <si>
    <t>BlanquerÃ­a</t>
  </si>
  <si>
    <t>UAKERPWWY</t>
  </si>
  <si>
    <t>peinado Analia</t>
  </si>
  <si>
    <t>naly237@gmail.com</t>
  </si>
  <si>
    <t>9 de juliio 855</t>
  </si>
  <si>
    <t>mendoza</t>
  </si>
  <si>
    <t>GS-LICOP-B</t>
  </si>
  <si>
    <t>Licuadora Moulinex Optimix Plus 550 Watts</t>
  </si>
  <si>
    <t>NJRWHHJBL</t>
  </si>
  <si>
    <t>NODAR  ALFONSO ERNESTO</t>
  </si>
  <si>
    <t>ALFONODAR@YAHOO.COM.AR</t>
  </si>
  <si>
    <t>CMTE L PIEDRABUENA 01964</t>
  </si>
  <si>
    <t>JOSE MARMOL</t>
  </si>
  <si>
    <t>011-4214-2961</t>
  </si>
  <si>
    <t>SUE-9176-Q</t>
  </si>
  <si>
    <t>SABANA DE 150 HILOS 2 1/2 PLAZA NAUTICA</t>
  </si>
  <si>
    <t>ZHHSGXCIA</t>
  </si>
  <si>
    <t>MariÃ±os Bernuy Angel Martin</t>
  </si>
  <si>
    <t>amtincho@hotmail.com</t>
  </si>
  <si>
    <t>MariÃ±os Bernuy Martin</t>
  </si>
  <si>
    <t>Moreno 3217</t>
  </si>
  <si>
    <t>San Martin</t>
  </si>
  <si>
    <t>4754 1066</t>
  </si>
  <si>
    <t>5587 2255</t>
  </si>
  <si>
    <t>P2P00010</t>
  </si>
  <si>
    <t>CAMARA DE SEGURIDAD GADNIC</t>
  </si>
  <si>
    <t>Audio y Video</t>
  </si>
  <si>
    <t>EZAUZISPS</t>
  </si>
  <si>
    <t>COBE  LIDIA ELVIRA</t>
  </si>
  <si>
    <t>LIDIACOBE@FIBERTEL.COM.AR</t>
  </si>
  <si>
    <t>AV DEL LIBERTADOR 02682</t>
  </si>
  <si>
    <t>necesito una factura A a nombre de COBEP SA -CUIT30679864447</t>
  </si>
  <si>
    <t>011-4805-4856</t>
  </si>
  <si>
    <t>2420.00</t>
  </si>
  <si>
    <t>FV-500B</t>
  </si>
  <si>
    <t>Juegos De Toalla Y Toallon Blanco Franco Valente  Algodon 500g</t>
  </si>
  <si>
    <t>BL-00003-0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</si>
</sst>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.00_ ;\-0.00\ "/>
    <numFmt numFmtId="167" formatCode="dd/mm/yyyy;@"/>
    <numFmt numFmtId="168" formatCode="_ [$€-2]\ * #,##0.00_ ;_ [$€-2]\ * \-#,##0.00_ ;_ [$€-2]\ * &quot;-&quot;??_ 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Arial Narrow"/>
      <family val="2"/>
    </font>
    <font>
      <sz val="10"/>
      <name val="Helv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006100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A7D00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9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062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12" fillId="14" borderId="0" applyNumberFormat="0" applyBorder="0" applyAlignment="0" applyProtection="0"/>
    <xf numFmtId="0" fontId="6" fillId="0" borderId="11" applyNumberFormat="0" applyFill="0" applyAlignment="0" applyProtection="0"/>
    <xf numFmtId="0" fontId="16" fillId="0" borderId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18" fillId="0" borderId="0"/>
    <xf numFmtId="168" fontId="18" fillId="0" borderId="0" applyFont="0" applyFill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4" fillId="0" borderId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</cellStyleXfs>
  <cellXfs count="65">
    <xf numFmtId="0" fontId="0" fillId="0" borderId="0" xfId="0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/>
    <xf numFmtId="0" fontId="2" fillId="2" borderId="0" xfId="0" applyFont="1" applyFill="1"/>
    <xf numFmtId="0" fontId="0" fillId="2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horizontal="center" wrapText="1"/>
    </xf>
    <xf numFmtId="166" fontId="1" fillId="4" borderId="1" xfId="1" applyNumberFormat="1" applyFont="1" applyFill="1" applyBorder="1"/>
    <xf numFmtId="0" fontId="5" fillId="5" borderId="1" xfId="2" applyNumberFormat="1" applyFont="1" applyFill="1" applyBorder="1" applyAlignment="1">
      <alignment horizontal="right"/>
    </xf>
    <xf numFmtId="0" fontId="0" fillId="3" borderId="0" xfId="0" applyFill="1"/>
    <xf numFmtId="49" fontId="3" fillId="6" borderId="0" xfId="0" applyNumberFormat="1" applyFont="1" applyFill="1"/>
    <xf numFmtId="0" fontId="0" fillId="6" borderId="0" xfId="0" applyFill="1"/>
    <xf numFmtId="0" fontId="5" fillId="6" borderId="1" xfId="2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3" fillId="0" borderId="0" xfId="0" applyFont="1" applyFill="1"/>
    <xf numFmtId="0" fontId="5" fillId="3" borderId="1" xfId="2" applyNumberFormat="1" applyFont="1" applyFill="1" applyBorder="1" applyAlignment="1">
      <alignment horizontal="right"/>
    </xf>
    <xf numFmtId="4" fontId="6" fillId="4" borderId="1" xfId="0" applyNumberFormat="1" applyFont="1" applyFill="1" applyBorder="1"/>
    <xf numFmtId="0" fontId="5" fillId="4" borderId="1" xfId="2" applyFont="1" applyFill="1" applyBorder="1"/>
    <xf numFmtId="0" fontId="5" fillId="3" borderId="1" xfId="2" applyFont="1" applyFill="1" applyBorder="1" applyAlignment="1"/>
    <xf numFmtId="0" fontId="0" fillId="4" borderId="0" xfId="0" applyFill="1"/>
    <xf numFmtId="49" fontId="3" fillId="3" borderId="0" xfId="0" applyNumberFormat="1" applyFont="1" applyFill="1"/>
    <xf numFmtId="0" fontId="6" fillId="0" borderId="1" xfId="0" applyFont="1" applyFill="1" applyBorder="1" applyAlignment="1">
      <alignment horizontal="center"/>
    </xf>
    <xf numFmtId="164" fontId="1" fillId="0" borderId="0" xfId="3" applyFont="1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/>
    <xf numFmtId="0" fontId="0" fillId="7" borderId="0" xfId="0" applyFill="1"/>
    <xf numFmtId="0" fontId="0" fillId="0" borderId="0" xfId="0" applyNumberFormat="1" applyFont="1"/>
    <xf numFmtId="0" fontId="0" fillId="8" borderId="0" xfId="0" applyFill="1"/>
    <xf numFmtId="165" fontId="0" fillId="0" borderId="0" xfId="1" applyFont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4" fontId="8" fillId="0" borderId="1" xfId="3" applyFont="1" applyBorder="1" applyAlignment="1">
      <alignment horizontal="center"/>
    </xf>
    <xf numFmtId="164" fontId="8" fillId="0" borderId="0" xfId="3" applyFont="1" applyFill="1" applyBorder="1" applyAlignment="1">
      <alignment horizontal="center"/>
    </xf>
    <xf numFmtId="0" fontId="6" fillId="0" borderId="0" xfId="0" applyFont="1"/>
    <xf numFmtId="164" fontId="1" fillId="3" borderId="0" xfId="3" applyFont="1" applyFill="1"/>
    <xf numFmtId="0" fontId="9" fillId="0" borderId="1" xfId="0" applyFont="1" applyBorder="1" applyAlignment="1">
      <alignment horizontal="center"/>
    </xf>
    <xf numFmtId="0" fontId="6" fillId="0" borderId="0" xfId="0" applyFont="1" applyFill="1"/>
    <xf numFmtId="164" fontId="6" fillId="0" borderId="0" xfId="3" applyFont="1" applyFill="1"/>
    <xf numFmtId="0" fontId="6" fillId="3" borderId="2" xfId="0" applyFont="1" applyFill="1" applyBorder="1" applyAlignment="1">
      <alignment horizontal="center"/>
    </xf>
    <xf numFmtId="0" fontId="10" fillId="0" borderId="0" xfId="0" applyFont="1"/>
    <xf numFmtId="0" fontId="2" fillId="9" borderId="0" xfId="0" applyFont="1" applyFill="1"/>
    <xf numFmtId="0" fontId="0" fillId="9" borderId="0" xfId="0" applyFill="1"/>
    <xf numFmtId="0" fontId="2" fillId="4" borderId="0" xfId="0" applyFont="1" applyFill="1"/>
    <xf numFmtId="164" fontId="10" fillId="4" borderId="1" xfId="3" applyFont="1" applyFill="1" applyBorder="1" applyAlignment="1">
      <alignment horizontal="center"/>
    </xf>
    <xf numFmtId="49" fontId="11" fillId="2" borderId="0" xfId="0" applyNumberFormat="1" applyFont="1" applyFill="1"/>
    <xf numFmtId="1" fontId="11" fillId="0" borderId="0" xfId="0" applyNumberFormat="1" applyFont="1"/>
    <xf numFmtId="0" fontId="11" fillId="0" borderId="0" xfId="0" applyFont="1"/>
    <xf numFmtId="0" fontId="0" fillId="10" borderId="0" xfId="0" applyFill="1"/>
    <xf numFmtId="167" fontId="2" fillId="2" borderId="0" xfId="0" applyNumberFormat="1" applyFont="1" applyFill="1"/>
    <xf numFmtId="167" fontId="0" fillId="0" borderId="0" xfId="0" applyNumberFormat="1"/>
    <xf numFmtId="167" fontId="6" fillId="0" borderId="0" xfId="0" applyNumberFormat="1" applyFont="1" applyAlignment="1">
      <alignment horizontal="center"/>
    </xf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0" xfId="0" applyNumberFormat="1" applyFont="1"/>
    <xf numFmtId="167" fontId="7" fillId="0" borderId="0" xfId="0" applyNumberFormat="1" applyFont="1"/>
    <xf numFmtId="164" fontId="1" fillId="11" borderId="0" xfId="3" applyFont="1" applyFill="1"/>
    <xf numFmtId="164" fontId="1" fillId="0" borderId="0" xfId="3" applyFont="1"/>
    <xf numFmtId="0" fontId="0" fillId="0" borderId="0" xfId="0" applyNumberFormat="1"/>
  </cellXfs>
  <cellStyles count="2062">
    <cellStyle name="0,0_x000d__x000a_NA_x000d__x000a_" xfId="6"/>
    <cellStyle name="20% - Énfasis1 2" xfId="7"/>
    <cellStyle name="20% - Énfasis1 2 10" xfId="8"/>
    <cellStyle name="20% - Énfasis1 2 11" xfId="9"/>
    <cellStyle name="20% - Énfasis1 2 12" xfId="10"/>
    <cellStyle name="20% - Énfasis1 2 2" xfId="11"/>
    <cellStyle name="20% - Énfasis1 2 3" xfId="12"/>
    <cellStyle name="20% - Énfasis1 2 4" xfId="13"/>
    <cellStyle name="20% - Énfasis1 2 5" xfId="14"/>
    <cellStyle name="20% - Énfasis1 2 6" xfId="15"/>
    <cellStyle name="20% - Énfasis1 2 7" xfId="16"/>
    <cellStyle name="20% - Énfasis1 2 8" xfId="17"/>
    <cellStyle name="20% - Énfasis1 2 9" xfId="18"/>
    <cellStyle name="20% - Énfasis1 3" xfId="19"/>
    <cellStyle name="20% - Énfasis1 3 10" xfId="20"/>
    <cellStyle name="20% - Énfasis1 3 11" xfId="21"/>
    <cellStyle name="20% - Énfasis1 3 12" xfId="22"/>
    <cellStyle name="20% - Énfasis1 3 2" xfId="23"/>
    <cellStyle name="20% - Énfasis1 3 3" xfId="24"/>
    <cellStyle name="20% - Énfasis1 3 4" xfId="25"/>
    <cellStyle name="20% - Énfasis1 3 5" xfId="26"/>
    <cellStyle name="20% - Énfasis1 3 6" xfId="27"/>
    <cellStyle name="20% - Énfasis1 3 7" xfId="28"/>
    <cellStyle name="20% - Énfasis1 3 8" xfId="29"/>
    <cellStyle name="20% - Énfasis1 3 9" xfId="30"/>
    <cellStyle name="20% - Énfasis1 4" xfId="31"/>
    <cellStyle name="20% - Énfasis1 4 10" xfId="32"/>
    <cellStyle name="20% - Énfasis1 4 11" xfId="33"/>
    <cellStyle name="20% - Énfasis1 4 12" xfId="34"/>
    <cellStyle name="20% - Énfasis1 4 2" xfId="35"/>
    <cellStyle name="20% - Énfasis1 4 3" xfId="36"/>
    <cellStyle name="20% - Énfasis1 4 4" xfId="37"/>
    <cellStyle name="20% - Énfasis1 4 5" xfId="38"/>
    <cellStyle name="20% - Énfasis1 4 6" xfId="39"/>
    <cellStyle name="20% - Énfasis1 4 7" xfId="40"/>
    <cellStyle name="20% - Énfasis1 4 8" xfId="41"/>
    <cellStyle name="20% - Énfasis1 4 9" xfId="42"/>
    <cellStyle name="20% - Énfasis1 5" xfId="43"/>
    <cellStyle name="20% - Énfasis1 5 10" xfId="44"/>
    <cellStyle name="20% - Énfasis1 5 11" xfId="45"/>
    <cellStyle name="20% - Énfasis1 5 12" xfId="46"/>
    <cellStyle name="20% - Énfasis1 5 2" xfId="47"/>
    <cellStyle name="20% - Énfasis1 5 3" xfId="48"/>
    <cellStyle name="20% - Énfasis1 5 4" xfId="49"/>
    <cellStyle name="20% - Énfasis1 5 5" xfId="50"/>
    <cellStyle name="20% - Énfasis1 5 6" xfId="51"/>
    <cellStyle name="20% - Énfasis1 5 7" xfId="52"/>
    <cellStyle name="20% - Énfasis1 5 8" xfId="53"/>
    <cellStyle name="20% - Énfasis1 5 9" xfId="54"/>
    <cellStyle name="20% - Énfasis2 2" xfId="55"/>
    <cellStyle name="20% - Énfasis2 2 10" xfId="56"/>
    <cellStyle name="20% - Énfasis2 2 11" xfId="57"/>
    <cellStyle name="20% - Énfasis2 2 12" xfId="58"/>
    <cellStyle name="20% - Énfasis2 2 2" xfId="59"/>
    <cellStyle name="20% - Énfasis2 2 3" xfId="60"/>
    <cellStyle name="20% - Énfasis2 2 4" xfId="61"/>
    <cellStyle name="20% - Énfasis2 2 5" xfId="62"/>
    <cellStyle name="20% - Énfasis2 2 6" xfId="63"/>
    <cellStyle name="20% - Énfasis2 2 7" xfId="64"/>
    <cellStyle name="20% - Énfasis2 2 8" xfId="65"/>
    <cellStyle name="20% - Énfasis2 2 9" xfId="66"/>
    <cellStyle name="20% - Énfasis2 3" xfId="67"/>
    <cellStyle name="20% - Énfasis2 3 10" xfId="68"/>
    <cellStyle name="20% - Énfasis2 3 11" xfId="69"/>
    <cellStyle name="20% - Énfasis2 3 12" xfId="70"/>
    <cellStyle name="20% - Énfasis2 3 2" xfId="71"/>
    <cellStyle name="20% - Énfasis2 3 3" xfId="72"/>
    <cellStyle name="20% - Énfasis2 3 4" xfId="73"/>
    <cellStyle name="20% - Énfasis2 3 5" xfId="74"/>
    <cellStyle name="20% - Énfasis2 3 6" xfId="75"/>
    <cellStyle name="20% - Énfasis2 3 7" xfId="76"/>
    <cellStyle name="20% - Énfasis2 3 8" xfId="77"/>
    <cellStyle name="20% - Énfasis2 3 9" xfId="78"/>
    <cellStyle name="20% - Énfasis2 4" xfId="79"/>
    <cellStyle name="20% - Énfasis2 4 10" xfId="80"/>
    <cellStyle name="20% - Énfasis2 4 11" xfId="81"/>
    <cellStyle name="20% - Énfasis2 4 12" xfId="82"/>
    <cellStyle name="20% - Énfasis2 4 2" xfId="83"/>
    <cellStyle name="20% - Énfasis2 4 3" xfId="84"/>
    <cellStyle name="20% - Énfasis2 4 4" xfId="85"/>
    <cellStyle name="20% - Énfasis2 4 5" xfId="86"/>
    <cellStyle name="20% - Énfasis2 4 6" xfId="87"/>
    <cellStyle name="20% - Énfasis2 4 7" xfId="88"/>
    <cellStyle name="20% - Énfasis2 4 8" xfId="89"/>
    <cellStyle name="20% - Énfasis2 4 9" xfId="90"/>
    <cellStyle name="20% - Énfasis2 5" xfId="91"/>
    <cellStyle name="20% - Énfasis2 5 10" xfId="92"/>
    <cellStyle name="20% - Énfasis2 5 11" xfId="93"/>
    <cellStyle name="20% - Énfasis2 5 12" xfId="94"/>
    <cellStyle name="20% - Énfasis2 5 2" xfId="95"/>
    <cellStyle name="20% - Énfasis2 5 3" xfId="96"/>
    <cellStyle name="20% - Énfasis2 5 4" xfId="97"/>
    <cellStyle name="20% - Énfasis2 5 5" xfId="98"/>
    <cellStyle name="20% - Énfasis2 5 6" xfId="99"/>
    <cellStyle name="20% - Énfasis2 5 7" xfId="100"/>
    <cellStyle name="20% - Énfasis2 5 8" xfId="101"/>
    <cellStyle name="20% - Énfasis2 5 9" xfId="102"/>
    <cellStyle name="20% - Énfasis3 2" xfId="103"/>
    <cellStyle name="20% - Énfasis3 2 10" xfId="104"/>
    <cellStyle name="20% - Énfasis3 2 11" xfId="105"/>
    <cellStyle name="20% - Énfasis3 2 12" xfId="106"/>
    <cellStyle name="20% - Énfasis3 2 2" xfId="107"/>
    <cellStyle name="20% - Énfasis3 2 3" xfId="108"/>
    <cellStyle name="20% - Énfasis3 2 4" xfId="109"/>
    <cellStyle name="20% - Énfasis3 2 5" xfId="110"/>
    <cellStyle name="20% - Énfasis3 2 6" xfId="111"/>
    <cellStyle name="20% - Énfasis3 2 7" xfId="112"/>
    <cellStyle name="20% - Énfasis3 2 8" xfId="113"/>
    <cellStyle name="20% - Énfasis3 2 9" xfId="114"/>
    <cellStyle name="20% - Énfasis3 3" xfId="115"/>
    <cellStyle name="20% - Énfasis3 3 10" xfId="116"/>
    <cellStyle name="20% - Énfasis3 3 11" xfId="117"/>
    <cellStyle name="20% - Énfasis3 3 12" xfId="118"/>
    <cellStyle name="20% - Énfasis3 3 2" xfId="119"/>
    <cellStyle name="20% - Énfasis3 3 3" xfId="120"/>
    <cellStyle name="20% - Énfasis3 3 4" xfId="121"/>
    <cellStyle name="20% - Énfasis3 3 5" xfId="122"/>
    <cellStyle name="20% - Énfasis3 3 6" xfId="123"/>
    <cellStyle name="20% - Énfasis3 3 7" xfId="124"/>
    <cellStyle name="20% - Énfasis3 3 8" xfId="125"/>
    <cellStyle name="20% - Énfasis3 3 9" xfId="126"/>
    <cellStyle name="20% - Énfasis3 4" xfId="127"/>
    <cellStyle name="20% - Énfasis3 4 10" xfId="128"/>
    <cellStyle name="20% - Énfasis3 4 11" xfId="129"/>
    <cellStyle name="20% - Énfasis3 4 12" xfId="130"/>
    <cellStyle name="20% - Énfasis3 4 2" xfId="131"/>
    <cellStyle name="20% - Énfasis3 4 3" xfId="132"/>
    <cellStyle name="20% - Énfasis3 4 4" xfId="133"/>
    <cellStyle name="20% - Énfasis3 4 5" xfId="134"/>
    <cellStyle name="20% - Énfasis3 4 6" xfId="135"/>
    <cellStyle name="20% - Énfasis3 4 7" xfId="136"/>
    <cellStyle name="20% - Énfasis3 4 8" xfId="137"/>
    <cellStyle name="20% - Énfasis3 4 9" xfId="138"/>
    <cellStyle name="20% - Énfasis3 5" xfId="139"/>
    <cellStyle name="20% - Énfasis3 5 10" xfId="140"/>
    <cellStyle name="20% - Énfasis3 5 11" xfId="141"/>
    <cellStyle name="20% - Énfasis3 5 12" xfId="142"/>
    <cellStyle name="20% - Énfasis3 5 2" xfId="143"/>
    <cellStyle name="20% - Énfasis3 5 3" xfId="144"/>
    <cellStyle name="20% - Énfasis3 5 4" xfId="145"/>
    <cellStyle name="20% - Énfasis3 5 5" xfId="146"/>
    <cellStyle name="20% - Énfasis3 5 6" xfId="147"/>
    <cellStyle name="20% - Énfasis3 5 7" xfId="148"/>
    <cellStyle name="20% - Énfasis3 5 8" xfId="149"/>
    <cellStyle name="20% - Énfasis3 5 9" xfId="150"/>
    <cellStyle name="20% - Énfasis4 2" xfId="151"/>
    <cellStyle name="20% - Énfasis4 2 10" xfId="152"/>
    <cellStyle name="20% - Énfasis4 2 11" xfId="153"/>
    <cellStyle name="20% - Énfasis4 2 12" xfId="154"/>
    <cellStyle name="20% - Énfasis4 2 2" xfId="155"/>
    <cellStyle name="20% - Énfasis4 2 3" xfId="156"/>
    <cellStyle name="20% - Énfasis4 2 4" xfId="157"/>
    <cellStyle name="20% - Énfasis4 2 5" xfId="158"/>
    <cellStyle name="20% - Énfasis4 2 6" xfId="159"/>
    <cellStyle name="20% - Énfasis4 2 7" xfId="160"/>
    <cellStyle name="20% - Énfasis4 2 8" xfId="161"/>
    <cellStyle name="20% - Énfasis4 2 9" xfId="162"/>
    <cellStyle name="20% - Énfasis4 3" xfId="163"/>
    <cellStyle name="20% - Énfasis4 3 10" xfId="164"/>
    <cellStyle name="20% - Énfasis4 3 11" xfId="165"/>
    <cellStyle name="20% - Énfasis4 3 12" xfId="166"/>
    <cellStyle name="20% - Énfasis4 3 2" xfId="167"/>
    <cellStyle name="20% - Énfasis4 3 3" xfId="168"/>
    <cellStyle name="20% - Énfasis4 3 4" xfId="169"/>
    <cellStyle name="20% - Énfasis4 3 5" xfId="170"/>
    <cellStyle name="20% - Énfasis4 3 6" xfId="171"/>
    <cellStyle name="20% - Énfasis4 3 7" xfId="172"/>
    <cellStyle name="20% - Énfasis4 3 8" xfId="173"/>
    <cellStyle name="20% - Énfasis4 3 9" xfId="174"/>
    <cellStyle name="20% - Énfasis4 4" xfId="175"/>
    <cellStyle name="20% - Énfasis4 4 10" xfId="176"/>
    <cellStyle name="20% - Énfasis4 4 11" xfId="177"/>
    <cellStyle name="20% - Énfasis4 4 12" xfId="178"/>
    <cellStyle name="20% - Énfasis4 4 2" xfId="179"/>
    <cellStyle name="20% - Énfasis4 4 3" xfId="180"/>
    <cellStyle name="20% - Énfasis4 4 4" xfId="181"/>
    <cellStyle name="20% - Énfasis4 4 5" xfId="182"/>
    <cellStyle name="20% - Énfasis4 4 6" xfId="183"/>
    <cellStyle name="20% - Énfasis4 4 7" xfId="184"/>
    <cellStyle name="20% - Énfasis4 4 8" xfId="185"/>
    <cellStyle name="20% - Énfasis4 4 9" xfId="186"/>
    <cellStyle name="20% - Énfasis4 5" xfId="187"/>
    <cellStyle name="20% - Énfasis4 5 10" xfId="188"/>
    <cellStyle name="20% - Énfasis4 5 11" xfId="189"/>
    <cellStyle name="20% - Énfasis4 5 12" xfId="190"/>
    <cellStyle name="20% - Énfasis4 5 2" xfId="191"/>
    <cellStyle name="20% - Énfasis4 5 3" xfId="192"/>
    <cellStyle name="20% - Énfasis4 5 4" xfId="193"/>
    <cellStyle name="20% - Énfasis4 5 5" xfId="194"/>
    <cellStyle name="20% - Énfasis4 5 6" xfId="195"/>
    <cellStyle name="20% - Énfasis4 5 7" xfId="196"/>
    <cellStyle name="20% - Énfasis4 5 8" xfId="197"/>
    <cellStyle name="20% - Énfasis4 5 9" xfId="198"/>
    <cellStyle name="20% - Énfasis5 2" xfId="199"/>
    <cellStyle name="20% - Énfasis5 2 10" xfId="200"/>
    <cellStyle name="20% - Énfasis5 2 11" xfId="201"/>
    <cellStyle name="20% - Énfasis5 2 12" xfId="202"/>
    <cellStyle name="20% - Énfasis5 2 2" xfId="203"/>
    <cellStyle name="20% - Énfasis5 2 3" xfId="204"/>
    <cellStyle name="20% - Énfasis5 2 4" xfId="205"/>
    <cellStyle name="20% - Énfasis5 2 5" xfId="206"/>
    <cellStyle name="20% - Énfasis5 2 6" xfId="207"/>
    <cellStyle name="20% - Énfasis5 2 7" xfId="208"/>
    <cellStyle name="20% - Énfasis5 2 8" xfId="209"/>
    <cellStyle name="20% - Énfasis5 2 9" xfId="210"/>
    <cellStyle name="20% - Énfasis5 3" xfId="211"/>
    <cellStyle name="20% - Énfasis5 3 10" xfId="212"/>
    <cellStyle name="20% - Énfasis5 3 11" xfId="213"/>
    <cellStyle name="20% - Énfasis5 3 12" xfId="214"/>
    <cellStyle name="20% - Énfasis5 3 2" xfId="215"/>
    <cellStyle name="20% - Énfasis5 3 3" xfId="216"/>
    <cellStyle name="20% - Énfasis5 3 4" xfId="217"/>
    <cellStyle name="20% - Énfasis5 3 5" xfId="218"/>
    <cellStyle name="20% - Énfasis5 3 6" xfId="219"/>
    <cellStyle name="20% - Énfasis5 3 7" xfId="220"/>
    <cellStyle name="20% - Énfasis5 3 8" xfId="221"/>
    <cellStyle name="20% - Énfasis5 3 9" xfId="222"/>
    <cellStyle name="20% - Énfasis5 4" xfId="223"/>
    <cellStyle name="20% - Énfasis5 4 10" xfId="224"/>
    <cellStyle name="20% - Énfasis5 4 11" xfId="225"/>
    <cellStyle name="20% - Énfasis5 4 12" xfId="226"/>
    <cellStyle name="20% - Énfasis5 4 2" xfId="227"/>
    <cellStyle name="20% - Énfasis5 4 3" xfId="228"/>
    <cellStyle name="20% - Énfasis5 4 4" xfId="229"/>
    <cellStyle name="20% - Énfasis5 4 5" xfId="230"/>
    <cellStyle name="20% - Énfasis5 4 6" xfId="231"/>
    <cellStyle name="20% - Énfasis5 4 7" xfId="232"/>
    <cellStyle name="20% - Énfasis5 4 8" xfId="233"/>
    <cellStyle name="20% - Énfasis5 4 9" xfId="234"/>
    <cellStyle name="20% - Énfasis5 5" xfId="235"/>
    <cellStyle name="20% - Énfasis5 5 10" xfId="236"/>
    <cellStyle name="20% - Énfasis5 5 11" xfId="237"/>
    <cellStyle name="20% - Énfasis5 5 12" xfId="238"/>
    <cellStyle name="20% - Énfasis5 5 2" xfId="239"/>
    <cellStyle name="20% - Énfasis5 5 3" xfId="240"/>
    <cellStyle name="20% - Énfasis5 5 4" xfId="241"/>
    <cellStyle name="20% - Énfasis5 5 5" xfId="242"/>
    <cellStyle name="20% - Énfasis5 5 6" xfId="243"/>
    <cellStyle name="20% - Énfasis5 5 7" xfId="244"/>
    <cellStyle name="20% - Énfasis5 5 8" xfId="245"/>
    <cellStyle name="20% - Énfasis5 5 9" xfId="246"/>
    <cellStyle name="20% - Énfasis6 2" xfId="247"/>
    <cellStyle name="20% - Énfasis6 2 10" xfId="248"/>
    <cellStyle name="20% - Énfasis6 2 11" xfId="249"/>
    <cellStyle name="20% - Énfasis6 2 12" xfId="250"/>
    <cellStyle name="20% - Énfasis6 2 2" xfId="251"/>
    <cellStyle name="20% - Énfasis6 2 3" xfId="252"/>
    <cellStyle name="20% - Énfasis6 2 4" xfId="253"/>
    <cellStyle name="20% - Énfasis6 2 5" xfId="254"/>
    <cellStyle name="20% - Énfasis6 2 6" xfId="255"/>
    <cellStyle name="20% - Énfasis6 2 7" xfId="256"/>
    <cellStyle name="20% - Énfasis6 2 8" xfId="257"/>
    <cellStyle name="20% - Énfasis6 2 9" xfId="258"/>
    <cellStyle name="20% - Énfasis6 3" xfId="259"/>
    <cellStyle name="20% - Énfasis6 3 10" xfId="260"/>
    <cellStyle name="20% - Énfasis6 3 11" xfId="261"/>
    <cellStyle name="20% - Énfasis6 3 12" xfId="262"/>
    <cellStyle name="20% - Énfasis6 3 2" xfId="263"/>
    <cellStyle name="20% - Énfasis6 3 3" xfId="264"/>
    <cellStyle name="20% - Énfasis6 3 4" xfId="265"/>
    <cellStyle name="20% - Énfasis6 3 5" xfId="266"/>
    <cellStyle name="20% - Énfasis6 3 6" xfId="267"/>
    <cellStyle name="20% - Énfasis6 3 7" xfId="268"/>
    <cellStyle name="20% - Énfasis6 3 8" xfId="269"/>
    <cellStyle name="20% - Énfasis6 3 9" xfId="270"/>
    <cellStyle name="20% - Énfasis6 4" xfId="271"/>
    <cellStyle name="20% - Énfasis6 4 10" xfId="272"/>
    <cellStyle name="20% - Énfasis6 4 11" xfId="273"/>
    <cellStyle name="20% - Énfasis6 4 12" xfId="274"/>
    <cellStyle name="20% - Énfasis6 4 2" xfId="275"/>
    <cellStyle name="20% - Énfasis6 4 3" xfId="276"/>
    <cellStyle name="20% - Énfasis6 4 4" xfId="277"/>
    <cellStyle name="20% - Énfasis6 4 5" xfId="278"/>
    <cellStyle name="20% - Énfasis6 4 6" xfId="279"/>
    <cellStyle name="20% - Énfasis6 4 7" xfId="280"/>
    <cellStyle name="20% - Énfasis6 4 8" xfId="281"/>
    <cellStyle name="20% - Énfasis6 4 9" xfId="282"/>
    <cellStyle name="20% - Énfasis6 5" xfId="283"/>
    <cellStyle name="20% - Énfasis6 5 10" xfId="284"/>
    <cellStyle name="20% - Énfasis6 5 11" xfId="285"/>
    <cellStyle name="20% - Énfasis6 5 12" xfId="286"/>
    <cellStyle name="20% - Énfasis6 5 2" xfId="287"/>
    <cellStyle name="20% - Énfasis6 5 3" xfId="288"/>
    <cellStyle name="20% - Énfasis6 5 4" xfId="289"/>
    <cellStyle name="20% - Énfasis6 5 5" xfId="290"/>
    <cellStyle name="20% - Énfasis6 5 6" xfId="291"/>
    <cellStyle name="20% - Énfasis6 5 7" xfId="292"/>
    <cellStyle name="20% - Énfasis6 5 8" xfId="293"/>
    <cellStyle name="20% - Énfasis6 5 9" xfId="294"/>
    <cellStyle name="40% - Énfasis1 2" xfId="295"/>
    <cellStyle name="40% - Énfasis1 2 10" xfId="296"/>
    <cellStyle name="40% - Énfasis1 2 11" xfId="297"/>
    <cellStyle name="40% - Énfasis1 2 12" xfId="298"/>
    <cellStyle name="40% - Énfasis1 2 2" xfId="299"/>
    <cellStyle name="40% - Énfasis1 2 3" xfId="300"/>
    <cellStyle name="40% - Énfasis1 2 4" xfId="301"/>
    <cellStyle name="40% - Énfasis1 2 5" xfId="302"/>
    <cellStyle name="40% - Énfasis1 2 6" xfId="303"/>
    <cellStyle name="40% - Énfasis1 2 7" xfId="304"/>
    <cellStyle name="40% - Énfasis1 2 8" xfId="305"/>
    <cellStyle name="40% - Énfasis1 2 9" xfId="306"/>
    <cellStyle name="40% - Énfasis1 3" xfId="307"/>
    <cellStyle name="40% - Énfasis1 3 10" xfId="308"/>
    <cellStyle name="40% - Énfasis1 3 11" xfId="309"/>
    <cellStyle name="40% - Énfasis1 3 12" xfId="310"/>
    <cellStyle name="40% - Énfasis1 3 2" xfId="311"/>
    <cellStyle name="40% - Énfasis1 3 3" xfId="312"/>
    <cellStyle name="40% - Énfasis1 3 4" xfId="313"/>
    <cellStyle name="40% - Énfasis1 3 5" xfId="314"/>
    <cellStyle name="40% - Énfasis1 3 6" xfId="315"/>
    <cellStyle name="40% - Énfasis1 3 7" xfId="316"/>
    <cellStyle name="40% - Énfasis1 3 8" xfId="317"/>
    <cellStyle name="40% - Énfasis1 3 9" xfId="318"/>
    <cellStyle name="40% - Énfasis1 4" xfId="319"/>
    <cellStyle name="40% - Énfasis1 4 10" xfId="320"/>
    <cellStyle name="40% - Énfasis1 4 11" xfId="321"/>
    <cellStyle name="40% - Énfasis1 4 12" xfId="322"/>
    <cellStyle name="40% - Énfasis1 4 2" xfId="323"/>
    <cellStyle name="40% - Énfasis1 4 3" xfId="324"/>
    <cellStyle name="40% - Énfasis1 4 4" xfId="325"/>
    <cellStyle name="40% - Énfasis1 4 5" xfId="326"/>
    <cellStyle name="40% - Énfasis1 4 6" xfId="327"/>
    <cellStyle name="40% - Énfasis1 4 7" xfId="328"/>
    <cellStyle name="40% - Énfasis1 4 8" xfId="329"/>
    <cellStyle name="40% - Énfasis1 4 9" xfId="330"/>
    <cellStyle name="40% - Énfasis1 5" xfId="331"/>
    <cellStyle name="40% - Énfasis1 5 10" xfId="332"/>
    <cellStyle name="40% - Énfasis1 5 11" xfId="333"/>
    <cellStyle name="40% - Énfasis1 5 12" xfId="334"/>
    <cellStyle name="40% - Énfasis1 5 2" xfId="335"/>
    <cellStyle name="40% - Énfasis1 5 3" xfId="336"/>
    <cellStyle name="40% - Énfasis1 5 4" xfId="337"/>
    <cellStyle name="40% - Énfasis1 5 5" xfId="338"/>
    <cellStyle name="40% - Énfasis1 5 6" xfId="339"/>
    <cellStyle name="40% - Énfasis1 5 7" xfId="340"/>
    <cellStyle name="40% - Énfasis1 5 8" xfId="341"/>
    <cellStyle name="40% - Énfasis1 5 9" xfId="342"/>
    <cellStyle name="40% - Énfasis2 2" xfId="343"/>
    <cellStyle name="40% - Énfasis2 2 10" xfId="344"/>
    <cellStyle name="40% - Énfasis2 2 11" xfId="345"/>
    <cellStyle name="40% - Énfasis2 2 12" xfId="346"/>
    <cellStyle name="40% - Énfasis2 2 2" xfId="347"/>
    <cellStyle name="40% - Énfasis2 2 3" xfId="348"/>
    <cellStyle name="40% - Énfasis2 2 4" xfId="349"/>
    <cellStyle name="40% - Énfasis2 2 5" xfId="350"/>
    <cellStyle name="40% - Énfasis2 2 6" xfId="351"/>
    <cellStyle name="40% - Énfasis2 2 7" xfId="352"/>
    <cellStyle name="40% - Énfasis2 2 8" xfId="353"/>
    <cellStyle name="40% - Énfasis2 2 9" xfId="354"/>
    <cellStyle name="40% - Énfasis2 3" xfId="355"/>
    <cellStyle name="40% - Énfasis2 3 10" xfId="356"/>
    <cellStyle name="40% - Énfasis2 3 11" xfId="357"/>
    <cellStyle name="40% - Énfasis2 3 12" xfId="358"/>
    <cellStyle name="40% - Énfasis2 3 2" xfId="359"/>
    <cellStyle name="40% - Énfasis2 3 3" xfId="360"/>
    <cellStyle name="40% - Énfasis2 3 4" xfId="361"/>
    <cellStyle name="40% - Énfasis2 3 5" xfId="362"/>
    <cellStyle name="40% - Énfasis2 3 6" xfId="363"/>
    <cellStyle name="40% - Énfasis2 3 7" xfId="364"/>
    <cellStyle name="40% - Énfasis2 3 8" xfId="365"/>
    <cellStyle name="40% - Énfasis2 3 9" xfId="366"/>
    <cellStyle name="40% - Énfasis2 4" xfId="367"/>
    <cellStyle name="40% - Énfasis2 4 10" xfId="368"/>
    <cellStyle name="40% - Énfasis2 4 11" xfId="369"/>
    <cellStyle name="40% - Énfasis2 4 12" xfId="370"/>
    <cellStyle name="40% - Énfasis2 4 2" xfId="371"/>
    <cellStyle name="40% - Énfasis2 4 3" xfId="372"/>
    <cellStyle name="40% - Énfasis2 4 4" xfId="373"/>
    <cellStyle name="40% - Énfasis2 4 5" xfId="374"/>
    <cellStyle name="40% - Énfasis2 4 6" xfId="375"/>
    <cellStyle name="40% - Énfasis2 4 7" xfId="376"/>
    <cellStyle name="40% - Énfasis2 4 8" xfId="377"/>
    <cellStyle name="40% - Énfasis2 4 9" xfId="378"/>
    <cellStyle name="40% - Énfasis2 5" xfId="379"/>
    <cellStyle name="40% - Énfasis2 5 10" xfId="380"/>
    <cellStyle name="40% - Énfasis2 5 11" xfId="381"/>
    <cellStyle name="40% - Énfasis2 5 12" xfId="382"/>
    <cellStyle name="40% - Énfasis2 5 2" xfId="383"/>
    <cellStyle name="40% - Énfasis2 5 3" xfId="384"/>
    <cellStyle name="40% - Énfasis2 5 4" xfId="385"/>
    <cellStyle name="40% - Énfasis2 5 5" xfId="386"/>
    <cellStyle name="40% - Énfasis2 5 6" xfId="387"/>
    <cellStyle name="40% - Énfasis2 5 7" xfId="388"/>
    <cellStyle name="40% - Énfasis2 5 8" xfId="389"/>
    <cellStyle name="40% - Énfasis2 5 9" xfId="390"/>
    <cellStyle name="40% - Énfasis3 2" xfId="391"/>
    <cellStyle name="40% - Énfasis3 2 10" xfId="392"/>
    <cellStyle name="40% - Énfasis3 2 11" xfId="393"/>
    <cellStyle name="40% - Énfasis3 2 12" xfId="394"/>
    <cellStyle name="40% - Énfasis3 2 2" xfId="395"/>
    <cellStyle name="40% - Énfasis3 2 3" xfId="396"/>
    <cellStyle name="40% - Énfasis3 2 4" xfId="397"/>
    <cellStyle name="40% - Énfasis3 2 5" xfId="398"/>
    <cellStyle name="40% - Énfasis3 2 6" xfId="399"/>
    <cellStyle name="40% - Énfasis3 2 7" xfId="400"/>
    <cellStyle name="40% - Énfasis3 2 8" xfId="401"/>
    <cellStyle name="40% - Énfasis3 2 9" xfId="402"/>
    <cellStyle name="40% - Énfasis3 3" xfId="403"/>
    <cellStyle name="40% - Énfasis3 3 10" xfId="404"/>
    <cellStyle name="40% - Énfasis3 3 11" xfId="405"/>
    <cellStyle name="40% - Énfasis3 3 12" xfId="406"/>
    <cellStyle name="40% - Énfasis3 3 2" xfId="407"/>
    <cellStyle name="40% - Énfasis3 3 3" xfId="408"/>
    <cellStyle name="40% - Énfasis3 3 4" xfId="409"/>
    <cellStyle name="40% - Énfasis3 3 5" xfId="410"/>
    <cellStyle name="40% - Énfasis3 3 6" xfId="411"/>
    <cellStyle name="40% - Énfasis3 3 7" xfId="412"/>
    <cellStyle name="40% - Énfasis3 3 8" xfId="413"/>
    <cellStyle name="40% - Énfasis3 3 9" xfId="414"/>
    <cellStyle name="40% - Énfasis3 4" xfId="415"/>
    <cellStyle name="40% - Énfasis3 4 10" xfId="416"/>
    <cellStyle name="40% - Énfasis3 4 11" xfId="417"/>
    <cellStyle name="40% - Énfasis3 4 12" xfId="418"/>
    <cellStyle name="40% - Énfasis3 4 2" xfId="419"/>
    <cellStyle name="40% - Énfasis3 4 3" xfId="420"/>
    <cellStyle name="40% - Énfasis3 4 4" xfId="421"/>
    <cellStyle name="40% - Énfasis3 4 5" xfId="422"/>
    <cellStyle name="40% - Énfasis3 4 6" xfId="423"/>
    <cellStyle name="40% - Énfasis3 4 7" xfId="424"/>
    <cellStyle name="40% - Énfasis3 4 8" xfId="425"/>
    <cellStyle name="40% - Énfasis3 4 9" xfId="426"/>
    <cellStyle name="40% - Énfasis3 5" xfId="427"/>
    <cellStyle name="40% - Énfasis3 5 10" xfId="428"/>
    <cellStyle name="40% - Énfasis3 5 11" xfId="429"/>
    <cellStyle name="40% - Énfasis3 5 12" xfId="430"/>
    <cellStyle name="40% - Énfasis3 5 2" xfId="431"/>
    <cellStyle name="40% - Énfasis3 5 3" xfId="432"/>
    <cellStyle name="40% - Énfasis3 5 4" xfId="433"/>
    <cellStyle name="40% - Énfasis3 5 5" xfId="434"/>
    <cellStyle name="40% - Énfasis3 5 6" xfId="435"/>
    <cellStyle name="40% - Énfasis3 5 7" xfId="436"/>
    <cellStyle name="40% - Énfasis3 5 8" xfId="437"/>
    <cellStyle name="40% - Énfasis3 5 9" xfId="438"/>
    <cellStyle name="40% - Énfasis4 2" xfId="439"/>
    <cellStyle name="40% - Énfasis4 2 10" xfId="440"/>
    <cellStyle name="40% - Énfasis4 2 11" xfId="441"/>
    <cellStyle name="40% - Énfasis4 2 12" xfId="442"/>
    <cellStyle name="40% - Énfasis4 2 2" xfId="443"/>
    <cellStyle name="40% - Énfasis4 2 3" xfId="444"/>
    <cellStyle name="40% - Énfasis4 2 4" xfId="445"/>
    <cellStyle name="40% - Énfasis4 2 5" xfId="446"/>
    <cellStyle name="40% - Énfasis4 2 6" xfId="447"/>
    <cellStyle name="40% - Énfasis4 2 7" xfId="448"/>
    <cellStyle name="40% - Énfasis4 2 8" xfId="449"/>
    <cellStyle name="40% - Énfasis4 2 9" xfId="450"/>
    <cellStyle name="40% - Énfasis4 3" xfId="451"/>
    <cellStyle name="40% - Énfasis4 3 10" xfId="452"/>
    <cellStyle name="40% - Énfasis4 3 11" xfId="453"/>
    <cellStyle name="40% - Énfasis4 3 12" xfId="454"/>
    <cellStyle name="40% - Énfasis4 3 2" xfId="455"/>
    <cellStyle name="40% - Énfasis4 3 3" xfId="456"/>
    <cellStyle name="40% - Énfasis4 3 4" xfId="457"/>
    <cellStyle name="40% - Énfasis4 3 5" xfId="458"/>
    <cellStyle name="40% - Énfasis4 3 6" xfId="459"/>
    <cellStyle name="40% - Énfasis4 3 7" xfId="460"/>
    <cellStyle name="40% - Énfasis4 3 8" xfId="461"/>
    <cellStyle name="40% - Énfasis4 3 9" xfId="462"/>
    <cellStyle name="40% - Énfasis4 4" xfId="463"/>
    <cellStyle name="40% - Énfasis4 4 10" xfId="464"/>
    <cellStyle name="40% - Énfasis4 4 11" xfId="465"/>
    <cellStyle name="40% - Énfasis4 4 12" xfId="466"/>
    <cellStyle name="40% - Énfasis4 4 2" xfId="467"/>
    <cellStyle name="40% - Énfasis4 4 3" xfId="468"/>
    <cellStyle name="40% - Énfasis4 4 4" xfId="469"/>
    <cellStyle name="40% - Énfasis4 4 5" xfId="470"/>
    <cellStyle name="40% - Énfasis4 4 6" xfId="471"/>
    <cellStyle name="40% - Énfasis4 4 7" xfId="472"/>
    <cellStyle name="40% - Énfasis4 4 8" xfId="473"/>
    <cellStyle name="40% - Énfasis4 4 9" xfId="474"/>
    <cellStyle name="40% - Énfasis4 5" xfId="475"/>
    <cellStyle name="40% - Énfasis4 5 10" xfId="476"/>
    <cellStyle name="40% - Énfasis4 5 11" xfId="477"/>
    <cellStyle name="40% - Énfasis4 5 12" xfId="478"/>
    <cellStyle name="40% - Énfasis4 5 2" xfId="479"/>
    <cellStyle name="40% - Énfasis4 5 3" xfId="480"/>
    <cellStyle name="40% - Énfasis4 5 4" xfId="481"/>
    <cellStyle name="40% - Énfasis4 5 5" xfId="482"/>
    <cellStyle name="40% - Énfasis4 5 6" xfId="483"/>
    <cellStyle name="40% - Énfasis4 5 7" xfId="484"/>
    <cellStyle name="40% - Énfasis4 5 8" xfId="485"/>
    <cellStyle name="40% - Énfasis4 5 9" xfId="486"/>
    <cellStyle name="40% - Énfasis5 2" xfId="487"/>
    <cellStyle name="40% - Énfasis5 2 10" xfId="488"/>
    <cellStyle name="40% - Énfasis5 2 11" xfId="489"/>
    <cellStyle name="40% - Énfasis5 2 12" xfId="490"/>
    <cellStyle name="40% - Énfasis5 2 2" xfId="491"/>
    <cellStyle name="40% - Énfasis5 2 3" xfId="492"/>
    <cellStyle name="40% - Énfasis5 2 4" xfId="493"/>
    <cellStyle name="40% - Énfasis5 2 5" xfId="494"/>
    <cellStyle name="40% - Énfasis5 2 6" xfId="495"/>
    <cellStyle name="40% - Énfasis5 2 7" xfId="496"/>
    <cellStyle name="40% - Énfasis5 2 8" xfId="497"/>
    <cellStyle name="40% - Énfasis5 2 9" xfId="498"/>
    <cellStyle name="40% - Énfasis5 3" xfId="499"/>
    <cellStyle name="40% - Énfasis5 3 10" xfId="500"/>
    <cellStyle name="40% - Énfasis5 3 11" xfId="501"/>
    <cellStyle name="40% - Énfasis5 3 12" xfId="502"/>
    <cellStyle name="40% - Énfasis5 3 2" xfId="503"/>
    <cellStyle name="40% - Énfasis5 3 3" xfId="504"/>
    <cellStyle name="40% - Énfasis5 3 4" xfId="505"/>
    <cellStyle name="40% - Énfasis5 3 5" xfId="506"/>
    <cellStyle name="40% - Énfasis5 3 6" xfId="507"/>
    <cellStyle name="40% - Énfasis5 3 7" xfId="508"/>
    <cellStyle name="40% - Énfasis5 3 8" xfId="509"/>
    <cellStyle name="40% - Énfasis5 3 9" xfId="510"/>
    <cellStyle name="40% - Énfasis5 4" xfId="511"/>
    <cellStyle name="40% - Énfasis5 4 10" xfId="512"/>
    <cellStyle name="40% - Énfasis5 4 11" xfId="513"/>
    <cellStyle name="40% - Énfasis5 4 12" xfId="514"/>
    <cellStyle name="40% - Énfasis5 4 2" xfId="515"/>
    <cellStyle name="40% - Énfasis5 4 3" xfId="516"/>
    <cellStyle name="40% - Énfasis5 4 4" xfId="517"/>
    <cellStyle name="40% - Énfasis5 4 5" xfId="518"/>
    <cellStyle name="40% - Énfasis5 4 6" xfId="519"/>
    <cellStyle name="40% - Énfasis5 4 7" xfId="520"/>
    <cellStyle name="40% - Énfasis5 4 8" xfId="521"/>
    <cellStyle name="40% - Énfasis5 4 9" xfId="522"/>
    <cellStyle name="40% - Énfasis5 5" xfId="523"/>
    <cellStyle name="40% - Énfasis5 5 10" xfId="524"/>
    <cellStyle name="40% - Énfasis5 5 11" xfId="525"/>
    <cellStyle name="40% - Énfasis5 5 12" xfId="526"/>
    <cellStyle name="40% - Énfasis5 5 2" xfId="527"/>
    <cellStyle name="40% - Énfasis5 5 3" xfId="528"/>
    <cellStyle name="40% - Énfasis5 5 4" xfId="529"/>
    <cellStyle name="40% - Énfasis5 5 5" xfId="530"/>
    <cellStyle name="40% - Énfasis5 5 6" xfId="531"/>
    <cellStyle name="40% - Énfasis5 5 7" xfId="532"/>
    <cellStyle name="40% - Énfasis5 5 8" xfId="533"/>
    <cellStyle name="40% - Énfasis5 5 9" xfId="534"/>
    <cellStyle name="40% - Énfasis6 2" xfId="535"/>
    <cellStyle name="40% - Énfasis6 2 10" xfId="536"/>
    <cellStyle name="40% - Énfasis6 2 11" xfId="537"/>
    <cellStyle name="40% - Énfasis6 2 12" xfId="538"/>
    <cellStyle name="40% - Énfasis6 2 2" xfId="539"/>
    <cellStyle name="40% - Énfasis6 2 3" xfId="540"/>
    <cellStyle name="40% - Énfasis6 2 4" xfId="541"/>
    <cellStyle name="40% - Énfasis6 2 5" xfId="542"/>
    <cellStyle name="40% - Énfasis6 2 6" xfId="543"/>
    <cellStyle name="40% - Énfasis6 2 7" xfId="544"/>
    <cellStyle name="40% - Énfasis6 2 8" xfId="545"/>
    <cellStyle name="40% - Énfasis6 2 9" xfId="546"/>
    <cellStyle name="40% - Énfasis6 3" xfId="547"/>
    <cellStyle name="40% - Énfasis6 3 10" xfId="548"/>
    <cellStyle name="40% - Énfasis6 3 11" xfId="549"/>
    <cellStyle name="40% - Énfasis6 3 12" xfId="550"/>
    <cellStyle name="40% - Énfasis6 3 2" xfId="551"/>
    <cellStyle name="40% - Énfasis6 3 3" xfId="552"/>
    <cellStyle name="40% - Énfasis6 3 4" xfId="553"/>
    <cellStyle name="40% - Énfasis6 3 5" xfId="554"/>
    <cellStyle name="40% - Énfasis6 3 6" xfId="555"/>
    <cellStyle name="40% - Énfasis6 3 7" xfId="556"/>
    <cellStyle name="40% - Énfasis6 3 8" xfId="557"/>
    <cellStyle name="40% - Énfasis6 3 9" xfId="558"/>
    <cellStyle name="40% - Énfasis6 4" xfId="559"/>
    <cellStyle name="40% - Énfasis6 4 10" xfId="560"/>
    <cellStyle name="40% - Énfasis6 4 11" xfId="561"/>
    <cellStyle name="40% - Énfasis6 4 12" xfId="562"/>
    <cellStyle name="40% - Énfasis6 4 2" xfId="563"/>
    <cellStyle name="40% - Énfasis6 4 3" xfId="564"/>
    <cellStyle name="40% - Énfasis6 4 4" xfId="565"/>
    <cellStyle name="40% - Énfasis6 4 5" xfId="566"/>
    <cellStyle name="40% - Énfasis6 4 6" xfId="567"/>
    <cellStyle name="40% - Énfasis6 4 7" xfId="568"/>
    <cellStyle name="40% - Énfasis6 4 8" xfId="569"/>
    <cellStyle name="40% - Énfasis6 4 9" xfId="570"/>
    <cellStyle name="40% - Énfasis6 5" xfId="571"/>
    <cellStyle name="40% - Énfasis6 5 10" xfId="572"/>
    <cellStyle name="40% - Énfasis6 5 11" xfId="573"/>
    <cellStyle name="40% - Énfasis6 5 12" xfId="574"/>
    <cellStyle name="40% - Énfasis6 5 2" xfId="575"/>
    <cellStyle name="40% - Énfasis6 5 3" xfId="576"/>
    <cellStyle name="40% - Énfasis6 5 4" xfId="577"/>
    <cellStyle name="40% - Énfasis6 5 5" xfId="578"/>
    <cellStyle name="40% - Énfasis6 5 6" xfId="579"/>
    <cellStyle name="40% - Énfasis6 5 7" xfId="580"/>
    <cellStyle name="40% - Énfasis6 5 8" xfId="581"/>
    <cellStyle name="40% - Énfasis6 5 9" xfId="582"/>
    <cellStyle name="60% - Énfasis1 2" xfId="583"/>
    <cellStyle name="60% - Énfasis1 2 10" xfId="584"/>
    <cellStyle name="60% - Énfasis1 2 11" xfId="585"/>
    <cellStyle name="60% - Énfasis1 2 12" xfId="586"/>
    <cellStyle name="60% - Énfasis1 2 2" xfId="587"/>
    <cellStyle name="60% - Énfasis1 2 3" xfId="588"/>
    <cellStyle name="60% - Énfasis1 2 4" xfId="589"/>
    <cellStyle name="60% - Énfasis1 2 5" xfId="590"/>
    <cellStyle name="60% - Énfasis1 2 6" xfId="591"/>
    <cellStyle name="60% - Énfasis1 2 7" xfId="592"/>
    <cellStyle name="60% - Énfasis1 2 8" xfId="593"/>
    <cellStyle name="60% - Énfasis1 2 9" xfId="594"/>
    <cellStyle name="60% - Énfasis1 3" xfId="595"/>
    <cellStyle name="60% - Énfasis1 3 10" xfId="596"/>
    <cellStyle name="60% - Énfasis1 3 11" xfId="597"/>
    <cellStyle name="60% - Énfasis1 3 12" xfId="598"/>
    <cellStyle name="60% - Énfasis1 3 2" xfId="599"/>
    <cellStyle name="60% - Énfasis1 3 3" xfId="600"/>
    <cellStyle name="60% - Énfasis1 3 4" xfId="601"/>
    <cellStyle name="60% - Énfasis1 3 5" xfId="602"/>
    <cellStyle name="60% - Énfasis1 3 6" xfId="603"/>
    <cellStyle name="60% - Énfasis1 3 7" xfId="604"/>
    <cellStyle name="60% - Énfasis1 3 8" xfId="605"/>
    <cellStyle name="60% - Énfasis1 3 9" xfId="606"/>
    <cellStyle name="60% - Énfasis1 4" xfId="607"/>
    <cellStyle name="60% - Énfasis1 4 10" xfId="608"/>
    <cellStyle name="60% - Énfasis1 4 11" xfId="609"/>
    <cellStyle name="60% - Énfasis1 4 12" xfId="610"/>
    <cellStyle name="60% - Énfasis1 4 2" xfId="611"/>
    <cellStyle name="60% - Énfasis1 4 3" xfId="612"/>
    <cellStyle name="60% - Énfasis1 4 4" xfId="613"/>
    <cellStyle name="60% - Énfasis1 4 5" xfId="614"/>
    <cellStyle name="60% - Énfasis1 4 6" xfId="615"/>
    <cellStyle name="60% - Énfasis1 4 7" xfId="616"/>
    <cellStyle name="60% - Énfasis1 4 8" xfId="617"/>
    <cellStyle name="60% - Énfasis1 4 9" xfId="618"/>
    <cellStyle name="60% - Énfasis1 5" xfId="619"/>
    <cellStyle name="60% - Énfasis1 5 10" xfId="620"/>
    <cellStyle name="60% - Énfasis1 5 11" xfId="621"/>
    <cellStyle name="60% - Énfasis1 5 12" xfId="622"/>
    <cellStyle name="60% - Énfasis1 5 2" xfId="623"/>
    <cellStyle name="60% - Énfasis1 5 3" xfId="624"/>
    <cellStyle name="60% - Énfasis1 5 4" xfId="625"/>
    <cellStyle name="60% - Énfasis1 5 5" xfId="626"/>
    <cellStyle name="60% - Énfasis1 5 6" xfId="627"/>
    <cellStyle name="60% - Énfasis1 5 7" xfId="628"/>
    <cellStyle name="60% - Énfasis1 5 8" xfId="629"/>
    <cellStyle name="60% - Énfasis1 5 9" xfId="630"/>
    <cellStyle name="60% - Énfasis2 2" xfId="631"/>
    <cellStyle name="60% - Énfasis2 2 10" xfId="632"/>
    <cellStyle name="60% - Énfasis2 2 11" xfId="633"/>
    <cellStyle name="60% - Énfasis2 2 12" xfId="634"/>
    <cellStyle name="60% - Énfasis2 2 2" xfId="635"/>
    <cellStyle name="60% - Énfasis2 2 3" xfId="636"/>
    <cellStyle name="60% - Énfasis2 2 4" xfId="637"/>
    <cellStyle name="60% - Énfasis2 2 5" xfId="638"/>
    <cellStyle name="60% - Énfasis2 2 6" xfId="639"/>
    <cellStyle name="60% - Énfasis2 2 7" xfId="640"/>
    <cellStyle name="60% - Énfasis2 2 8" xfId="641"/>
    <cellStyle name="60% - Énfasis2 2 9" xfId="642"/>
    <cellStyle name="60% - Énfasis2 3" xfId="643"/>
    <cellStyle name="60% - Énfasis2 3 10" xfId="644"/>
    <cellStyle name="60% - Énfasis2 3 11" xfId="645"/>
    <cellStyle name="60% - Énfasis2 3 12" xfId="646"/>
    <cellStyle name="60% - Énfasis2 3 2" xfId="647"/>
    <cellStyle name="60% - Énfasis2 3 3" xfId="648"/>
    <cellStyle name="60% - Énfasis2 3 4" xfId="649"/>
    <cellStyle name="60% - Énfasis2 3 5" xfId="650"/>
    <cellStyle name="60% - Énfasis2 3 6" xfId="651"/>
    <cellStyle name="60% - Énfasis2 3 7" xfId="652"/>
    <cellStyle name="60% - Énfasis2 3 8" xfId="653"/>
    <cellStyle name="60% - Énfasis2 3 9" xfId="654"/>
    <cellStyle name="60% - Énfasis2 4" xfId="655"/>
    <cellStyle name="60% - Énfasis2 4 10" xfId="656"/>
    <cellStyle name="60% - Énfasis2 4 11" xfId="657"/>
    <cellStyle name="60% - Énfasis2 4 12" xfId="658"/>
    <cellStyle name="60% - Énfasis2 4 2" xfId="659"/>
    <cellStyle name="60% - Énfasis2 4 3" xfId="660"/>
    <cellStyle name="60% - Énfasis2 4 4" xfId="661"/>
    <cellStyle name="60% - Énfasis2 4 5" xfId="662"/>
    <cellStyle name="60% - Énfasis2 4 6" xfId="663"/>
    <cellStyle name="60% - Énfasis2 4 7" xfId="664"/>
    <cellStyle name="60% - Énfasis2 4 8" xfId="665"/>
    <cellStyle name="60% - Énfasis2 4 9" xfId="666"/>
    <cellStyle name="60% - Énfasis2 5" xfId="667"/>
    <cellStyle name="60% - Énfasis2 5 10" xfId="668"/>
    <cellStyle name="60% - Énfasis2 5 11" xfId="669"/>
    <cellStyle name="60% - Énfasis2 5 12" xfId="670"/>
    <cellStyle name="60% - Énfasis2 5 2" xfId="671"/>
    <cellStyle name="60% - Énfasis2 5 3" xfId="672"/>
    <cellStyle name="60% - Énfasis2 5 4" xfId="673"/>
    <cellStyle name="60% - Énfasis2 5 5" xfId="674"/>
    <cellStyle name="60% - Énfasis2 5 6" xfId="675"/>
    <cellStyle name="60% - Énfasis2 5 7" xfId="676"/>
    <cellStyle name="60% - Énfasis2 5 8" xfId="677"/>
    <cellStyle name="60% - Énfasis2 5 9" xfId="678"/>
    <cellStyle name="60% - Énfasis3 2" xfId="679"/>
    <cellStyle name="60% - Énfasis3 2 10" xfId="680"/>
    <cellStyle name="60% - Énfasis3 2 11" xfId="681"/>
    <cellStyle name="60% - Énfasis3 2 12" xfId="682"/>
    <cellStyle name="60% - Énfasis3 2 2" xfId="683"/>
    <cellStyle name="60% - Énfasis3 2 3" xfId="684"/>
    <cellStyle name="60% - Énfasis3 2 4" xfId="685"/>
    <cellStyle name="60% - Énfasis3 2 5" xfId="686"/>
    <cellStyle name="60% - Énfasis3 2 6" xfId="687"/>
    <cellStyle name="60% - Énfasis3 2 7" xfId="688"/>
    <cellStyle name="60% - Énfasis3 2 8" xfId="689"/>
    <cellStyle name="60% - Énfasis3 2 9" xfId="690"/>
    <cellStyle name="60% - Énfasis3 3" xfId="691"/>
    <cellStyle name="60% - Énfasis3 3 10" xfId="692"/>
    <cellStyle name="60% - Énfasis3 3 11" xfId="693"/>
    <cellStyle name="60% - Énfasis3 3 12" xfId="694"/>
    <cellStyle name="60% - Énfasis3 3 2" xfId="695"/>
    <cellStyle name="60% - Énfasis3 3 3" xfId="696"/>
    <cellStyle name="60% - Énfasis3 3 4" xfId="697"/>
    <cellStyle name="60% - Énfasis3 3 5" xfId="698"/>
    <cellStyle name="60% - Énfasis3 3 6" xfId="699"/>
    <cellStyle name="60% - Énfasis3 3 7" xfId="700"/>
    <cellStyle name="60% - Énfasis3 3 8" xfId="701"/>
    <cellStyle name="60% - Énfasis3 3 9" xfId="702"/>
    <cellStyle name="60% - Énfasis3 4" xfId="703"/>
    <cellStyle name="60% - Énfasis3 4 10" xfId="704"/>
    <cellStyle name="60% - Énfasis3 4 11" xfId="705"/>
    <cellStyle name="60% - Énfasis3 4 12" xfId="706"/>
    <cellStyle name="60% - Énfasis3 4 2" xfId="707"/>
    <cellStyle name="60% - Énfasis3 4 3" xfId="708"/>
    <cellStyle name="60% - Énfasis3 4 4" xfId="709"/>
    <cellStyle name="60% - Énfasis3 4 5" xfId="710"/>
    <cellStyle name="60% - Énfasis3 4 6" xfId="711"/>
    <cellStyle name="60% - Énfasis3 4 7" xfId="712"/>
    <cellStyle name="60% - Énfasis3 4 8" xfId="713"/>
    <cellStyle name="60% - Énfasis3 4 9" xfId="714"/>
    <cellStyle name="60% - Énfasis3 5" xfId="715"/>
    <cellStyle name="60% - Énfasis3 5 10" xfId="716"/>
    <cellStyle name="60% - Énfasis3 5 11" xfId="717"/>
    <cellStyle name="60% - Énfasis3 5 12" xfId="718"/>
    <cellStyle name="60% - Énfasis3 5 2" xfId="719"/>
    <cellStyle name="60% - Énfasis3 5 3" xfId="720"/>
    <cellStyle name="60% - Énfasis3 5 4" xfId="721"/>
    <cellStyle name="60% - Énfasis3 5 5" xfId="722"/>
    <cellStyle name="60% - Énfasis3 5 6" xfId="723"/>
    <cellStyle name="60% - Énfasis3 5 7" xfId="724"/>
    <cellStyle name="60% - Énfasis3 5 8" xfId="725"/>
    <cellStyle name="60% - Énfasis3 5 9" xfId="726"/>
    <cellStyle name="60% - Énfasis4 2" xfId="727"/>
    <cellStyle name="60% - Énfasis4 2 10" xfId="728"/>
    <cellStyle name="60% - Énfasis4 2 11" xfId="729"/>
    <cellStyle name="60% - Énfasis4 2 12" xfId="730"/>
    <cellStyle name="60% - Énfasis4 2 2" xfId="731"/>
    <cellStyle name="60% - Énfasis4 2 3" xfId="732"/>
    <cellStyle name="60% - Énfasis4 2 4" xfId="733"/>
    <cellStyle name="60% - Énfasis4 2 5" xfId="734"/>
    <cellStyle name="60% - Énfasis4 2 6" xfId="735"/>
    <cellStyle name="60% - Énfasis4 2 7" xfId="736"/>
    <cellStyle name="60% - Énfasis4 2 8" xfId="737"/>
    <cellStyle name="60% - Énfasis4 2 9" xfId="738"/>
    <cellStyle name="60% - Énfasis4 3" xfId="739"/>
    <cellStyle name="60% - Énfasis4 3 10" xfId="740"/>
    <cellStyle name="60% - Énfasis4 3 11" xfId="741"/>
    <cellStyle name="60% - Énfasis4 3 12" xfId="742"/>
    <cellStyle name="60% - Énfasis4 3 2" xfId="743"/>
    <cellStyle name="60% - Énfasis4 3 3" xfId="744"/>
    <cellStyle name="60% - Énfasis4 3 4" xfId="745"/>
    <cellStyle name="60% - Énfasis4 3 5" xfId="746"/>
    <cellStyle name="60% - Énfasis4 3 6" xfId="747"/>
    <cellStyle name="60% - Énfasis4 3 7" xfId="748"/>
    <cellStyle name="60% - Énfasis4 3 8" xfId="749"/>
    <cellStyle name="60% - Énfasis4 3 9" xfId="750"/>
    <cellStyle name="60% - Énfasis4 4" xfId="751"/>
    <cellStyle name="60% - Énfasis4 4 10" xfId="752"/>
    <cellStyle name="60% - Énfasis4 4 11" xfId="753"/>
    <cellStyle name="60% - Énfasis4 4 12" xfId="754"/>
    <cellStyle name="60% - Énfasis4 4 2" xfId="755"/>
    <cellStyle name="60% - Énfasis4 4 3" xfId="756"/>
    <cellStyle name="60% - Énfasis4 4 4" xfId="757"/>
    <cellStyle name="60% - Énfasis4 4 5" xfId="758"/>
    <cellStyle name="60% - Énfasis4 4 6" xfId="759"/>
    <cellStyle name="60% - Énfasis4 4 7" xfId="760"/>
    <cellStyle name="60% - Énfasis4 4 8" xfId="761"/>
    <cellStyle name="60% - Énfasis4 4 9" xfId="762"/>
    <cellStyle name="60% - Énfasis4 5" xfId="763"/>
    <cellStyle name="60% - Énfasis4 5 10" xfId="764"/>
    <cellStyle name="60% - Énfasis4 5 11" xfId="765"/>
    <cellStyle name="60% - Énfasis4 5 12" xfId="766"/>
    <cellStyle name="60% - Énfasis4 5 2" xfId="767"/>
    <cellStyle name="60% - Énfasis4 5 3" xfId="768"/>
    <cellStyle name="60% - Énfasis4 5 4" xfId="769"/>
    <cellStyle name="60% - Énfasis4 5 5" xfId="770"/>
    <cellStyle name="60% - Énfasis4 5 6" xfId="771"/>
    <cellStyle name="60% - Énfasis4 5 7" xfId="772"/>
    <cellStyle name="60% - Énfasis4 5 8" xfId="773"/>
    <cellStyle name="60% - Énfasis4 5 9" xfId="774"/>
    <cellStyle name="60% - Énfasis5 2" xfId="775"/>
    <cellStyle name="60% - Énfasis5 2 10" xfId="776"/>
    <cellStyle name="60% - Énfasis5 2 11" xfId="777"/>
    <cellStyle name="60% - Énfasis5 2 12" xfId="778"/>
    <cellStyle name="60% - Énfasis5 2 2" xfId="779"/>
    <cellStyle name="60% - Énfasis5 2 3" xfId="780"/>
    <cellStyle name="60% - Énfasis5 2 4" xfId="781"/>
    <cellStyle name="60% - Énfasis5 2 5" xfId="782"/>
    <cellStyle name="60% - Énfasis5 2 6" xfId="783"/>
    <cellStyle name="60% - Énfasis5 2 7" xfId="784"/>
    <cellStyle name="60% - Énfasis5 2 8" xfId="785"/>
    <cellStyle name="60% - Énfasis5 2 9" xfId="786"/>
    <cellStyle name="60% - Énfasis5 3" xfId="787"/>
    <cellStyle name="60% - Énfasis5 3 10" xfId="788"/>
    <cellStyle name="60% - Énfasis5 3 11" xfId="789"/>
    <cellStyle name="60% - Énfasis5 3 12" xfId="790"/>
    <cellStyle name="60% - Énfasis5 3 2" xfId="791"/>
    <cellStyle name="60% - Énfasis5 3 3" xfId="792"/>
    <cellStyle name="60% - Énfasis5 3 4" xfId="793"/>
    <cellStyle name="60% - Énfasis5 3 5" xfId="794"/>
    <cellStyle name="60% - Énfasis5 3 6" xfId="795"/>
    <cellStyle name="60% - Énfasis5 3 7" xfId="796"/>
    <cellStyle name="60% - Énfasis5 3 8" xfId="797"/>
    <cellStyle name="60% - Énfasis5 3 9" xfId="798"/>
    <cellStyle name="60% - Énfasis5 4" xfId="799"/>
    <cellStyle name="60% - Énfasis5 4 10" xfId="800"/>
    <cellStyle name="60% - Énfasis5 4 11" xfId="801"/>
    <cellStyle name="60% - Énfasis5 4 12" xfId="802"/>
    <cellStyle name="60% - Énfasis5 4 2" xfId="803"/>
    <cellStyle name="60% - Énfasis5 4 3" xfId="804"/>
    <cellStyle name="60% - Énfasis5 4 4" xfId="805"/>
    <cellStyle name="60% - Énfasis5 4 5" xfId="806"/>
    <cellStyle name="60% - Énfasis5 4 6" xfId="807"/>
    <cellStyle name="60% - Énfasis5 4 7" xfId="808"/>
    <cellStyle name="60% - Énfasis5 4 8" xfId="809"/>
    <cellStyle name="60% - Énfasis5 4 9" xfId="810"/>
    <cellStyle name="60% - Énfasis5 5" xfId="811"/>
    <cellStyle name="60% - Énfasis5 5 10" xfId="812"/>
    <cellStyle name="60% - Énfasis5 5 11" xfId="813"/>
    <cellStyle name="60% - Énfasis5 5 12" xfId="814"/>
    <cellStyle name="60% - Énfasis5 5 2" xfId="815"/>
    <cellStyle name="60% - Énfasis5 5 3" xfId="816"/>
    <cellStyle name="60% - Énfasis5 5 4" xfId="817"/>
    <cellStyle name="60% - Énfasis5 5 5" xfId="818"/>
    <cellStyle name="60% - Énfasis5 5 6" xfId="819"/>
    <cellStyle name="60% - Énfasis5 5 7" xfId="820"/>
    <cellStyle name="60% - Énfasis5 5 8" xfId="821"/>
    <cellStyle name="60% - Énfasis5 5 9" xfId="822"/>
    <cellStyle name="60% - Énfasis6 2" xfId="823"/>
    <cellStyle name="60% - Énfasis6 2 10" xfId="824"/>
    <cellStyle name="60% - Énfasis6 2 11" xfId="825"/>
    <cellStyle name="60% - Énfasis6 2 12" xfId="826"/>
    <cellStyle name="60% - Énfasis6 2 2" xfId="827"/>
    <cellStyle name="60% - Énfasis6 2 3" xfId="828"/>
    <cellStyle name="60% - Énfasis6 2 4" xfId="829"/>
    <cellStyle name="60% - Énfasis6 2 5" xfId="830"/>
    <cellStyle name="60% - Énfasis6 2 6" xfId="831"/>
    <cellStyle name="60% - Énfasis6 2 7" xfId="832"/>
    <cellStyle name="60% - Énfasis6 2 8" xfId="833"/>
    <cellStyle name="60% - Énfasis6 2 9" xfId="834"/>
    <cellStyle name="60% - Énfasis6 3" xfId="835"/>
    <cellStyle name="60% - Énfasis6 3 10" xfId="836"/>
    <cellStyle name="60% - Énfasis6 3 11" xfId="837"/>
    <cellStyle name="60% - Énfasis6 3 12" xfId="838"/>
    <cellStyle name="60% - Énfasis6 3 2" xfId="839"/>
    <cellStyle name="60% - Énfasis6 3 3" xfId="840"/>
    <cellStyle name="60% - Énfasis6 3 4" xfId="841"/>
    <cellStyle name="60% - Énfasis6 3 5" xfId="842"/>
    <cellStyle name="60% - Énfasis6 3 6" xfId="843"/>
    <cellStyle name="60% - Énfasis6 3 7" xfId="844"/>
    <cellStyle name="60% - Énfasis6 3 8" xfId="845"/>
    <cellStyle name="60% - Énfasis6 3 9" xfId="846"/>
    <cellStyle name="60% - Énfasis6 4" xfId="847"/>
    <cellStyle name="60% - Énfasis6 4 10" xfId="848"/>
    <cellStyle name="60% - Énfasis6 4 11" xfId="849"/>
    <cellStyle name="60% - Énfasis6 4 12" xfId="850"/>
    <cellStyle name="60% - Énfasis6 4 2" xfId="851"/>
    <cellStyle name="60% - Énfasis6 4 3" xfId="852"/>
    <cellStyle name="60% - Énfasis6 4 4" xfId="853"/>
    <cellStyle name="60% - Énfasis6 4 5" xfId="854"/>
    <cellStyle name="60% - Énfasis6 4 6" xfId="855"/>
    <cellStyle name="60% - Énfasis6 4 7" xfId="856"/>
    <cellStyle name="60% - Énfasis6 4 8" xfId="857"/>
    <cellStyle name="60% - Énfasis6 4 9" xfId="858"/>
    <cellStyle name="60% - Énfasis6 5" xfId="859"/>
    <cellStyle name="60% - Énfasis6 5 10" xfId="860"/>
    <cellStyle name="60% - Énfasis6 5 11" xfId="861"/>
    <cellStyle name="60% - Énfasis6 5 12" xfId="862"/>
    <cellStyle name="60% - Énfasis6 5 2" xfId="863"/>
    <cellStyle name="60% - Énfasis6 5 3" xfId="864"/>
    <cellStyle name="60% - Énfasis6 5 4" xfId="865"/>
    <cellStyle name="60% - Énfasis6 5 5" xfId="866"/>
    <cellStyle name="60% - Énfasis6 5 6" xfId="867"/>
    <cellStyle name="60% - Énfasis6 5 7" xfId="868"/>
    <cellStyle name="60% - Énfasis6 5 8" xfId="869"/>
    <cellStyle name="60% - Énfasis6 5 9" xfId="870"/>
    <cellStyle name="Buena 2" xfId="871"/>
    <cellStyle name="Buena 2 10" xfId="872"/>
    <cellStyle name="Buena 2 11" xfId="873"/>
    <cellStyle name="Buena 2 12" xfId="874"/>
    <cellStyle name="Buena 2 2" xfId="875"/>
    <cellStyle name="Buena 2 3" xfId="876"/>
    <cellStyle name="Buena 2 4" xfId="877"/>
    <cellStyle name="Buena 2 5" xfId="878"/>
    <cellStyle name="Buena 2 6" xfId="879"/>
    <cellStyle name="Buena 2 7" xfId="880"/>
    <cellStyle name="Buena 2 8" xfId="881"/>
    <cellStyle name="Buena 2 9" xfId="882"/>
    <cellStyle name="Buena 3" xfId="883"/>
    <cellStyle name="Buena 3 10" xfId="884"/>
    <cellStyle name="Buena 3 11" xfId="885"/>
    <cellStyle name="Buena 3 12" xfId="886"/>
    <cellStyle name="Buena 3 2" xfId="887"/>
    <cellStyle name="Buena 3 3" xfId="888"/>
    <cellStyle name="Buena 3 4" xfId="889"/>
    <cellStyle name="Buena 3 5" xfId="890"/>
    <cellStyle name="Buena 3 6" xfId="891"/>
    <cellStyle name="Buena 3 7" xfId="892"/>
    <cellStyle name="Buena 3 8" xfId="893"/>
    <cellStyle name="Buena 3 9" xfId="894"/>
    <cellStyle name="Buena 4" xfId="895"/>
    <cellStyle name="Buena 4 10" xfId="896"/>
    <cellStyle name="Buena 4 11" xfId="897"/>
    <cellStyle name="Buena 4 12" xfId="898"/>
    <cellStyle name="Buena 4 2" xfId="899"/>
    <cellStyle name="Buena 4 3" xfId="900"/>
    <cellStyle name="Buena 4 4" xfId="901"/>
    <cellStyle name="Buena 4 5" xfId="902"/>
    <cellStyle name="Buena 4 6" xfId="903"/>
    <cellStyle name="Buena 4 7" xfId="904"/>
    <cellStyle name="Buena 4 8" xfId="905"/>
    <cellStyle name="Buena 4 9" xfId="906"/>
    <cellStyle name="Buena 5" xfId="907"/>
    <cellStyle name="Buena 5 10" xfId="908"/>
    <cellStyle name="Buena 5 11" xfId="909"/>
    <cellStyle name="Buena 5 12" xfId="910"/>
    <cellStyle name="Buena 5 2" xfId="911"/>
    <cellStyle name="Buena 5 3" xfId="912"/>
    <cellStyle name="Buena 5 4" xfId="913"/>
    <cellStyle name="Buena 5 5" xfId="914"/>
    <cellStyle name="Buena 5 6" xfId="915"/>
    <cellStyle name="Buena 5 7" xfId="916"/>
    <cellStyle name="Buena 5 8" xfId="917"/>
    <cellStyle name="Buena 5 9" xfId="918"/>
    <cellStyle name="Cálculo 2" xfId="919"/>
    <cellStyle name="Cálculo 2 10" xfId="920"/>
    <cellStyle name="Cálculo 2 11" xfId="921"/>
    <cellStyle name="Cálculo 2 12" xfId="922"/>
    <cellStyle name="Cálculo 2 2" xfId="923"/>
    <cellStyle name="Cálculo 2 3" xfId="924"/>
    <cellStyle name="Cálculo 2 4" xfId="925"/>
    <cellStyle name="Cálculo 2 5" xfId="926"/>
    <cellStyle name="Cálculo 2 6" xfId="927"/>
    <cellStyle name="Cálculo 2 7" xfId="928"/>
    <cellStyle name="Cálculo 2 8" xfId="929"/>
    <cellStyle name="Cálculo 2 9" xfId="930"/>
    <cellStyle name="Cálculo 3" xfId="931"/>
    <cellStyle name="Cálculo 3 10" xfId="932"/>
    <cellStyle name="Cálculo 3 11" xfId="933"/>
    <cellStyle name="Cálculo 3 12" xfId="934"/>
    <cellStyle name="Cálculo 3 2" xfId="935"/>
    <cellStyle name="Cálculo 3 3" xfId="936"/>
    <cellStyle name="Cálculo 3 4" xfId="937"/>
    <cellStyle name="Cálculo 3 5" xfId="938"/>
    <cellStyle name="Cálculo 3 6" xfId="939"/>
    <cellStyle name="Cálculo 3 7" xfId="940"/>
    <cellStyle name="Cálculo 3 8" xfId="941"/>
    <cellStyle name="Cálculo 3 9" xfId="942"/>
    <cellStyle name="Cálculo 4" xfId="943"/>
    <cellStyle name="Cálculo 4 10" xfId="944"/>
    <cellStyle name="Cálculo 4 11" xfId="945"/>
    <cellStyle name="Cálculo 4 12" xfId="946"/>
    <cellStyle name="Cálculo 4 2" xfId="947"/>
    <cellStyle name="Cálculo 4 3" xfId="948"/>
    <cellStyle name="Cálculo 4 4" xfId="949"/>
    <cellStyle name="Cálculo 4 5" xfId="950"/>
    <cellStyle name="Cálculo 4 6" xfId="951"/>
    <cellStyle name="Cálculo 4 7" xfId="952"/>
    <cellStyle name="Cálculo 4 8" xfId="953"/>
    <cellStyle name="Cálculo 4 9" xfId="954"/>
    <cellStyle name="Cálculo 5" xfId="955"/>
    <cellStyle name="Cálculo 5 10" xfId="956"/>
    <cellStyle name="Cálculo 5 11" xfId="957"/>
    <cellStyle name="Cálculo 5 12" xfId="958"/>
    <cellStyle name="Cálculo 5 2" xfId="959"/>
    <cellStyle name="Cálculo 5 3" xfId="960"/>
    <cellStyle name="Cálculo 5 4" xfId="961"/>
    <cellStyle name="Cálculo 5 5" xfId="962"/>
    <cellStyle name="Cálculo 5 6" xfId="963"/>
    <cellStyle name="Cálculo 5 7" xfId="964"/>
    <cellStyle name="Cálculo 5 8" xfId="965"/>
    <cellStyle name="Cálculo 5 9" xfId="966"/>
    <cellStyle name="Celda de comprobación 2" xfId="967"/>
    <cellStyle name="Celda de comprobación 2 10" xfId="968"/>
    <cellStyle name="Celda de comprobación 2 11" xfId="969"/>
    <cellStyle name="Celda de comprobación 2 12" xfId="970"/>
    <cellStyle name="Celda de comprobación 2 2" xfId="971"/>
    <cellStyle name="Celda de comprobación 2 3" xfId="972"/>
    <cellStyle name="Celda de comprobación 2 4" xfId="973"/>
    <cellStyle name="Celda de comprobación 2 5" xfId="974"/>
    <cellStyle name="Celda de comprobación 2 6" xfId="975"/>
    <cellStyle name="Celda de comprobación 2 7" xfId="976"/>
    <cellStyle name="Celda de comprobación 2 8" xfId="977"/>
    <cellStyle name="Celda de comprobación 2 9" xfId="978"/>
    <cellStyle name="Celda de comprobación 3" xfId="979"/>
    <cellStyle name="Celda de comprobación 3 10" xfId="980"/>
    <cellStyle name="Celda de comprobación 3 11" xfId="981"/>
    <cellStyle name="Celda de comprobación 3 12" xfId="982"/>
    <cellStyle name="Celda de comprobación 3 2" xfId="983"/>
    <cellStyle name="Celda de comprobación 3 3" xfId="984"/>
    <cellStyle name="Celda de comprobación 3 4" xfId="985"/>
    <cellStyle name="Celda de comprobación 3 5" xfId="986"/>
    <cellStyle name="Celda de comprobación 3 6" xfId="987"/>
    <cellStyle name="Celda de comprobación 3 7" xfId="988"/>
    <cellStyle name="Celda de comprobación 3 8" xfId="989"/>
    <cellStyle name="Celda de comprobación 3 9" xfId="990"/>
    <cellStyle name="Celda de comprobación 4" xfId="991"/>
    <cellStyle name="Celda de comprobación 4 10" xfId="992"/>
    <cellStyle name="Celda de comprobación 4 11" xfId="993"/>
    <cellStyle name="Celda de comprobación 4 12" xfId="994"/>
    <cellStyle name="Celda de comprobación 4 2" xfId="995"/>
    <cellStyle name="Celda de comprobación 4 3" xfId="996"/>
    <cellStyle name="Celda de comprobación 4 4" xfId="997"/>
    <cellStyle name="Celda de comprobación 4 5" xfId="998"/>
    <cellStyle name="Celda de comprobación 4 6" xfId="999"/>
    <cellStyle name="Celda de comprobación 4 7" xfId="1000"/>
    <cellStyle name="Celda de comprobación 4 8" xfId="1001"/>
    <cellStyle name="Celda de comprobación 4 9" xfId="1002"/>
    <cellStyle name="Celda de comprobación 5" xfId="1003"/>
    <cellStyle name="Celda de comprobación 5 10" xfId="1004"/>
    <cellStyle name="Celda de comprobación 5 11" xfId="1005"/>
    <cellStyle name="Celda de comprobación 5 12" xfId="1006"/>
    <cellStyle name="Celda de comprobación 5 2" xfId="1007"/>
    <cellStyle name="Celda de comprobación 5 3" xfId="1008"/>
    <cellStyle name="Celda de comprobación 5 4" xfId="1009"/>
    <cellStyle name="Celda de comprobación 5 5" xfId="1010"/>
    <cellStyle name="Celda de comprobación 5 6" xfId="1011"/>
    <cellStyle name="Celda de comprobación 5 7" xfId="1012"/>
    <cellStyle name="Celda de comprobación 5 8" xfId="1013"/>
    <cellStyle name="Celda de comprobación 5 9" xfId="1014"/>
    <cellStyle name="Celda vinculada 2" xfId="1015"/>
    <cellStyle name="Celda vinculada 2 10" xfId="1016"/>
    <cellStyle name="Celda vinculada 2 11" xfId="1017"/>
    <cellStyle name="Celda vinculada 2 12" xfId="1018"/>
    <cellStyle name="Celda vinculada 2 2" xfId="1019"/>
    <cellStyle name="Celda vinculada 2 3" xfId="1020"/>
    <cellStyle name="Celda vinculada 2 4" xfId="1021"/>
    <cellStyle name="Celda vinculada 2 5" xfId="1022"/>
    <cellStyle name="Celda vinculada 2 6" xfId="1023"/>
    <cellStyle name="Celda vinculada 2 7" xfId="1024"/>
    <cellStyle name="Celda vinculada 2 8" xfId="1025"/>
    <cellStyle name="Celda vinculada 2 9" xfId="1026"/>
    <cellStyle name="Celda vinculada 3" xfId="1027"/>
    <cellStyle name="Celda vinculada 3 10" xfId="1028"/>
    <cellStyle name="Celda vinculada 3 11" xfId="1029"/>
    <cellStyle name="Celda vinculada 3 12" xfId="1030"/>
    <cellStyle name="Celda vinculada 3 2" xfId="1031"/>
    <cellStyle name="Celda vinculada 3 3" xfId="1032"/>
    <cellStyle name="Celda vinculada 3 4" xfId="1033"/>
    <cellStyle name="Celda vinculada 3 5" xfId="1034"/>
    <cellStyle name="Celda vinculada 3 6" xfId="1035"/>
    <cellStyle name="Celda vinculada 3 7" xfId="1036"/>
    <cellStyle name="Celda vinculada 3 8" xfId="1037"/>
    <cellStyle name="Celda vinculada 3 9" xfId="1038"/>
    <cellStyle name="Celda vinculada 4" xfId="1039"/>
    <cellStyle name="Celda vinculada 4 10" xfId="1040"/>
    <cellStyle name="Celda vinculada 4 11" xfId="1041"/>
    <cellStyle name="Celda vinculada 4 12" xfId="1042"/>
    <cellStyle name="Celda vinculada 4 2" xfId="1043"/>
    <cellStyle name="Celda vinculada 4 3" xfId="1044"/>
    <cellStyle name="Celda vinculada 4 4" xfId="1045"/>
    <cellStyle name="Celda vinculada 4 5" xfId="1046"/>
    <cellStyle name="Celda vinculada 4 6" xfId="1047"/>
    <cellStyle name="Celda vinculada 4 7" xfId="1048"/>
    <cellStyle name="Celda vinculada 4 8" xfId="1049"/>
    <cellStyle name="Celda vinculada 4 9" xfId="1050"/>
    <cellStyle name="Celda vinculada 5" xfId="1051"/>
    <cellStyle name="Celda vinculada 5 10" xfId="1052"/>
    <cellStyle name="Celda vinculada 5 11" xfId="1053"/>
    <cellStyle name="Celda vinculada 5 12" xfId="1054"/>
    <cellStyle name="Celda vinculada 5 2" xfId="1055"/>
    <cellStyle name="Celda vinculada 5 3" xfId="1056"/>
    <cellStyle name="Celda vinculada 5 4" xfId="1057"/>
    <cellStyle name="Celda vinculada 5 5" xfId="1058"/>
    <cellStyle name="Celda vinculada 5 6" xfId="1059"/>
    <cellStyle name="Celda vinculada 5 7" xfId="1060"/>
    <cellStyle name="Celda vinculada 5 8" xfId="1061"/>
    <cellStyle name="Celda vinculada 5 9" xfId="1062"/>
    <cellStyle name="Encabezado 4 2" xfId="1063"/>
    <cellStyle name="Encabezado 4 2 10" xfId="1064"/>
    <cellStyle name="Encabezado 4 2 11" xfId="1065"/>
    <cellStyle name="Encabezado 4 2 12" xfId="1066"/>
    <cellStyle name="Encabezado 4 2 2" xfId="1067"/>
    <cellStyle name="Encabezado 4 2 3" xfId="1068"/>
    <cellStyle name="Encabezado 4 2 4" xfId="1069"/>
    <cellStyle name="Encabezado 4 2 5" xfId="1070"/>
    <cellStyle name="Encabezado 4 2 6" xfId="1071"/>
    <cellStyle name="Encabezado 4 2 7" xfId="1072"/>
    <cellStyle name="Encabezado 4 2 8" xfId="1073"/>
    <cellStyle name="Encabezado 4 2 9" xfId="1074"/>
    <cellStyle name="Encabezado 4 3" xfId="1075"/>
    <cellStyle name="Encabezado 4 3 10" xfId="1076"/>
    <cellStyle name="Encabezado 4 3 11" xfId="1077"/>
    <cellStyle name="Encabezado 4 3 12" xfId="1078"/>
    <cellStyle name="Encabezado 4 3 2" xfId="1079"/>
    <cellStyle name="Encabezado 4 3 3" xfId="1080"/>
    <cellStyle name="Encabezado 4 3 4" xfId="1081"/>
    <cellStyle name="Encabezado 4 3 5" xfId="1082"/>
    <cellStyle name="Encabezado 4 3 6" xfId="1083"/>
    <cellStyle name="Encabezado 4 3 7" xfId="1084"/>
    <cellStyle name="Encabezado 4 3 8" xfId="1085"/>
    <cellStyle name="Encabezado 4 3 9" xfId="1086"/>
    <cellStyle name="Encabezado 4 4" xfId="1087"/>
    <cellStyle name="Encabezado 4 4 10" xfId="1088"/>
    <cellStyle name="Encabezado 4 4 11" xfId="1089"/>
    <cellStyle name="Encabezado 4 4 12" xfId="1090"/>
    <cellStyle name="Encabezado 4 4 2" xfId="1091"/>
    <cellStyle name="Encabezado 4 4 3" xfId="1092"/>
    <cellStyle name="Encabezado 4 4 4" xfId="1093"/>
    <cellStyle name="Encabezado 4 4 5" xfId="1094"/>
    <cellStyle name="Encabezado 4 4 6" xfId="1095"/>
    <cellStyle name="Encabezado 4 4 7" xfId="1096"/>
    <cellStyle name="Encabezado 4 4 8" xfId="1097"/>
    <cellStyle name="Encabezado 4 4 9" xfId="1098"/>
    <cellStyle name="Encabezado 4 5" xfId="1099"/>
    <cellStyle name="Encabezado 4 5 10" xfId="1100"/>
    <cellStyle name="Encabezado 4 5 11" xfId="1101"/>
    <cellStyle name="Encabezado 4 5 12" xfId="1102"/>
    <cellStyle name="Encabezado 4 5 2" xfId="1103"/>
    <cellStyle name="Encabezado 4 5 3" xfId="1104"/>
    <cellStyle name="Encabezado 4 5 4" xfId="1105"/>
    <cellStyle name="Encabezado 4 5 5" xfId="1106"/>
    <cellStyle name="Encabezado 4 5 6" xfId="1107"/>
    <cellStyle name="Encabezado 4 5 7" xfId="1108"/>
    <cellStyle name="Encabezado 4 5 8" xfId="1109"/>
    <cellStyle name="Encabezado 4 5 9" xfId="1110"/>
    <cellStyle name="Énfasis1 2" xfId="1111"/>
    <cellStyle name="Énfasis1 2 10" xfId="1112"/>
    <cellStyle name="Énfasis1 2 11" xfId="1113"/>
    <cellStyle name="Énfasis1 2 12" xfId="1114"/>
    <cellStyle name="Énfasis1 2 2" xfId="1115"/>
    <cellStyle name="Énfasis1 2 3" xfId="1116"/>
    <cellStyle name="Énfasis1 2 4" xfId="1117"/>
    <cellStyle name="Énfasis1 2 5" xfId="1118"/>
    <cellStyle name="Énfasis1 2 6" xfId="1119"/>
    <cellStyle name="Énfasis1 2 7" xfId="1120"/>
    <cellStyle name="Énfasis1 2 8" xfId="1121"/>
    <cellStyle name="Énfasis1 2 9" xfId="1122"/>
    <cellStyle name="Énfasis1 3" xfId="1123"/>
    <cellStyle name="Énfasis1 3 10" xfId="1124"/>
    <cellStyle name="Énfasis1 3 11" xfId="1125"/>
    <cellStyle name="Énfasis1 3 12" xfId="1126"/>
    <cellStyle name="Énfasis1 3 2" xfId="1127"/>
    <cellStyle name="Énfasis1 3 3" xfId="1128"/>
    <cellStyle name="Énfasis1 3 4" xfId="1129"/>
    <cellStyle name="Énfasis1 3 5" xfId="1130"/>
    <cellStyle name="Énfasis1 3 6" xfId="1131"/>
    <cellStyle name="Énfasis1 3 7" xfId="1132"/>
    <cellStyle name="Énfasis1 3 8" xfId="1133"/>
    <cellStyle name="Énfasis1 3 9" xfId="1134"/>
    <cellStyle name="Énfasis1 4" xfId="1135"/>
    <cellStyle name="Énfasis1 4 10" xfId="1136"/>
    <cellStyle name="Énfasis1 4 11" xfId="1137"/>
    <cellStyle name="Énfasis1 4 12" xfId="1138"/>
    <cellStyle name="Énfasis1 4 2" xfId="1139"/>
    <cellStyle name="Énfasis1 4 3" xfId="1140"/>
    <cellStyle name="Énfasis1 4 4" xfId="1141"/>
    <cellStyle name="Énfasis1 4 5" xfId="1142"/>
    <cellStyle name="Énfasis1 4 6" xfId="1143"/>
    <cellStyle name="Énfasis1 4 7" xfId="1144"/>
    <cellStyle name="Énfasis1 4 8" xfId="1145"/>
    <cellStyle name="Énfasis1 4 9" xfId="1146"/>
    <cellStyle name="Énfasis1 5" xfId="1147"/>
    <cellStyle name="Énfasis1 5 10" xfId="1148"/>
    <cellStyle name="Énfasis1 5 11" xfId="1149"/>
    <cellStyle name="Énfasis1 5 12" xfId="1150"/>
    <cellStyle name="Énfasis1 5 2" xfId="1151"/>
    <cellStyle name="Énfasis1 5 3" xfId="1152"/>
    <cellStyle name="Énfasis1 5 4" xfId="1153"/>
    <cellStyle name="Énfasis1 5 5" xfId="1154"/>
    <cellStyle name="Énfasis1 5 6" xfId="1155"/>
    <cellStyle name="Énfasis1 5 7" xfId="1156"/>
    <cellStyle name="Énfasis1 5 8" xfId="1157"/>
    <cellStyle name="Énfasis1 5 9" xfId="1158"/>
    <cellStyle name="Énfasis2 2" xfId="1159"/>
    <cellStyle name="Énfasis2 2 10" xfId="1160"/>
    <cellStyle name="Énfasis2 2 11" xfId="1161"/>
    <cellStyle name="Énfasis2 2 12" xfId="1162"/>
    <cellStyle name="Énfasis2 2 2" xfId="1163"/>
    <cellStyle name="Énfasis2 2 3" xfId="1164"/>
    <cellStyle name="Énfasis2 2 4" xfId="1165"/>
    <cellStyle name="Énfasis2 2 5" xfId="1166"/>
    <cellStyle name="Énfasis2 2 6" xfId="1167"/>
    <cellStyle name="Énfasis2 2 7" xfId="1168"/>
    <cellStyle name="Énfasis2 2 8" xfId="1169"/>
    <cellStyle name="Énfasis2 2 9" xfId="1170"/>
    <cellStyle name="Énfasis2 3" xfId="1171"/>
    <cellStyle name="Énfasis2 3 10" xfId="1172"/>
    <cellStyle name="Énfasis2 3 11" xfId="1173"/>
    <cellStyle name="Énfasis2 3 12" xfId="1174"/>
    <cellStyle name="Énfasis2 3 2" xfId="1175"/>
    <cellStyle name="Énfasis2 3 3" xfId="1176"/>
    <cellStyle name="Énfasis2 3 4" xfId="1177"/>
    <cellStyle name="Énfasis2 3 5" xfId="1178"/>
    <cellStyle name="Énfasis2 3 6" xfId="1179"/>
    <cellStyle name="Énfasis2 3 7" xfId="1180"/>
    <cellStyle name="Énfasis2 3 8" xfId="1181"/>
    <cellStyle name="Énfasis2 3 9" xfId="1182"/>
    <cellStyle name="Énfasis2 4" xfId="1183"/>
    <cellStyle name="Énfasis2 4 10" xfId="1184"/>
    <cellStyle name="Énfasis2 4 11" xfId="1185"/>
    <cellStyle name="Énfasis2 4 12" xfId="1186"/>
    <cellStyle name="Énfasis2 4 2" xfId="1187"/>
    <cellStyle name="Énfasis2 4 3" xfId="1188"/>
    <cellStyle name="Énfasis2 4 4" xfId="1189"/>
    <cellStyle name="Énfasis2 4 5" xfId="1190"/>
    <cellStyle name="Énfasis2 4 6" xfId="1191"/>
    <cellStyle name="Énfasis2 4 7" xfId="1192"/>
    <cellStyle name="Énfasis2 4 8" xfId="1193"/>
    <cellStyle name="Énfasis2 4 9" xfId="1194"/>
    <cellStyle name="Énfasis2 5" xfId="1195"/>
    <cellStyle name="Énfasis2 5 10" xfId="1196"/>
    <cellStyle name="Énfasis2 5 11" xfId="1197"/>
    <cellStyle name="Énfasis2 5 12" xfId="1198"/>
    <cellStyle name="Énfasis2 5 2" xfId="1199"/>
    <cellStyle name="Énfasis2 5 3" xfId="1200"/>
    <cellStyle name="Énfasis2 5 4" xfId="1201"/>
    <cellStyle name="Énfasis2 5 5" xfId="1202"/>
    <cellStyle name="Énfasis2 5 6" xfId="1203"/>
    <cellStyle name="Énfasis2 5 7" xfId="1204"/>
    <cellStyle name="Énfasis2 5 8" xfId="1205"/>
    <cellStyle name="Énfasis2 5 9" xfId="1206"/>
    <cellStyle name="Énfasis3 2" xfId="1207"/>
    <cellStyle name="Énfasis3 2 10" xfId="1208"/>
    <cellStyle name="Énfasis3 2 11" xfId="1209"/>
    <cellStyle name="Énfasis3 2 12" xfId="1210"/>
    <cellStyle name="Énfasis3 2 2" xfId="1211"/>
    <cellStyle name="Énfasis3 2 3" xfId="1212"/>
    <cellStyle name="Énfasis3 2 4" xfId="1213"/>
    <cellStyle name="Énfasis3 2 5" xfId="1214"/>
    <cellStyle name="Énfasis3 2 6" xfId="1215"/>
    <cellStyle name="Énfasis3 2 7" xfId="1216"/>
    <cellStyle name="Énfasis3 2 8" xfId="1217"/>
    <cellStyle name="Énfasis3 2 9" xfId="1218"/>
    <cellStyle name="Énfasis3 3" xfId="1219"/>
    <cellStyle name="Énfasis3 3 10" xfId="1220"/>
    <cellStyle name="Énfasis3 3 11" xfId="1221"/>
    <cellStyle name="Énfasis3 3 12" xfId="1222"/>
    <cellStyle name="Énfasis3 3 2" xfId="1223"/>
    <cellStyle name="Énfasis3 3 3" xfId="1224"/>
    <cellStyle name="Énfasis3 3 4" xfId="1225"/>
    <cellStyle name="Énfasis3 3 5" xfId="1226"/>
    <cellStyle name="Énfasis3 3 6" xfId="1227"/>
    <cellStyle name="Énfasis3 3 7" xfId="1228"/>
    <cellStyle name="Énfasis3 3 8" xfId="1229"/>
    <cellStyle name="Énfasis3 3 9" xfId="1230"/>
    <cellStyle name="Énfasis3 4" xfId="1231"/>
    <cellStyle name="Énfasis3 4 10" xfId="1232"/>
    <cellStyle name="Énfasis3 4 11" xfId="1233"/>
    <cellStyle name="Énfasis3 4 12" xfId="1234"/>
    <cellStyle name="Énfasis3 4 2" xfId="1235"/>
    <cellStyle name="Énfasis3 4 3" xfId="1236"/>
    <cellStyle name="Énfasis3 4 4" xfId="1237"/>
    <cellStyle name="Énfasis3 4 5" xfId="1238"/>
    <cellStyle name="Énfasis3 4 6" xfId="1239"/>
    <cellStyle name="Énfasis3 4 7" xfId="1240"/>
    <cellStyle name="Énfasis3 4 8" xfId="1241"/>
    <cellStyle name="Énfasis3 4 9" xfId="1242"/>
    <cellStyle name="Énfasis3 5" xfId="1243"/>
    <cellStyle name="Énfasis3 5 10" xfId="1244"/>
    <cellStyle name="Énfasis3 5 11" xfId="1245"/>
    <cellStyle name="Énfasis3 5 12" xfId="1246"/>
    <cellStyle name="Énfasis3 5 2" xfId="1247"/>
    <cellStyle name="Énfasis3 5 3" xfId="1248"/>
    <cellStyle name="Énfasis3 5 4" xfId="1249"/>
    <cellStyle name="Énfasis3 5 5" xfId="1250"/>
    <cellStyle name="Énfasis3 5 6" xfId="1251"/>
    <cellStyle name="Énfasis3 5 7" xfId="1252"/>
    <cellStyle name="Énfasis3 5 8" xfId="1253"/>
    <cellStyle name="Énfasis3 5 9" xfId="1254"/>
    <cellStyle name="Énfasis4 2" xfId="1255"/>
    <cellStyle name="Énfasis4 2 10" xfId="1256"/>
    <cellStyle name="Énfasis4 2 11" xfId="1257"/>
    <cellStyle name="Énfasis4 2 12" xfId="1258"/>
    <cellStyle name="Énfasis4 2 2" xfId="1259"/>
    <cellStyle name="Énfasis4 2 3" xfId="1260"/>
    <cellStyle name="Énfasis4 2 4" xfId="1261"/>
    <cellStyle name="Énfasis4 2 5" xfId="1262"/>
    <cellStyle name="Énfasis4 2 6" xfId="1263"/>
    <cellStyle name="Énfasis4 2 7" xfId="1264"/>
    <cellStyle name="Énfasis4 2 8" xfId="1265"/>
    <cellStyle name="Énfasis4 2 9" xfId="1266"/>
    <cellStyle name="Énfasis4 3" xfId="1267"/>
    <cellStyle name="Énfasis4 3 10" xfId="1268"/>
    <cellStyle name="Énfasis4 3 11" xfId="1269"/>
    <cellStyle name="Énfasis4 3 12" xfId="1270"/>
    <cellStyle name="Énfasis4 3 2" xfId="1271"/>
    <cellStyle name="Énfasis4 3 3" xfId="1272"/>
    <cellStyle name="Énfasis4 3 4" xfId="1273"/>
    <cellStyle name="Énfasis4 3 5" xfId="1274"/>
    <cellStyle name="Énfasis4 3 6" xfId="1275"/>
    <cellStyle name="Énfasis4 3 7" xfId="1276"/>
    <cellStyle name="Énfasis4 3 8" xfId="1277"/>
    <cellStyle name="Énfasis4 3 9" xfId="1278"/>
    <cellStyle name="Énfasis4 4" xfId="1279"/>
    <cellStyle name="Énfasis4 4 10" xfId="1280"/>
    <cellStyle name="Énfasis4 4 11" xfId="1281"/>
    <cellStyle name="Énfasis4 4 12" xfId="1282"/>
    <cellStyle name="Énfasis4 4 2" xfId="1283"/>
    <cellStyle name="Énfasis4 4 3" xfId="1284"/>
    <cellStyle name="Énfasis4 4 4" xfId="1285"/>
    <cellStyle name="Énfasis4 4 5" xfId="1286"/>
    <cellStyle name="Énfasis4 4 6" xfId="1287"/>
    <cellStyle name="Énfasis4 4 7" xfId="1288"/>
    <cellStyle name="Énfasis4 4 8" xfId="1289"/>
    <cellStyle name="Énfasis4 4 9" xfId="1290"/>
    <cellStyle name="Énfasis4 5" xfId="1291"/>
    <cellStyle name="Énfasis4 5 10" xfId="1292"/>
    <cellStyle name="Énfasis4 5 11" xfId="1293"/>
    <cellStyle name="Énfasis4 5 12" xfId="1294"/>
    <cellStyle name="Énfasis4 5 2" xfId="1295"/>
    <cellStyle name="Énfasis4 5 3" xfId="1296"/>
    <cellStyle name="Énfasis4 5 4" xfId="1297"/>
    <cellStyle name="Énfasis4 5 5" xfId="1298"/>
    <cellStyle name="Énfasis4 5 6" xfId="1299"/>
    <cellStyle name="Énfasis4 5 7" xfId="1300"/>
    <cellStyle name="Énfasis4 5 8" xfId="1301"/>
    <cellStyle name="Énfasis4 5 9" xfId="1302"/>
    <cellStyle name="Énfasis5 2" xfId="1303"/>
    <cellStyle name="Énfasis5 2 10" xfId="1304"/>
    <cellStyle name="Énfasis5 2 11" xfId="1305"/>
    <cellStyle name="Énfasis5 2 12" xfId="1306"/>
    <cellStyle name="Énfasis5 2 2" xfId="1307"/>
    <cellStyle name="Énfasis5 2 3" xfId="1308"/>
    <cellStyle name="Énfasis5 2 4" xfId="1309"/>
    <cellStyle name="Énfasis5 2 5" xfId="1310"/>
    <cellStyle name="Énfasis5 2 6" xfId="1311"/>
    <cellStyle name="Énfasis5 2 7" xfId="1312"/>
    <cellStyle name="Énfasis5 2 8" xfId="1313"/>
    <cellStyle name="Énfasis5 2 9" xfId="1314"/>
    <cellStyle name="Énfasis5 3" xfId="1315"/>
    <cellStyle name="Énfasis5 3 10" xfId="1316"/>
    <cellStyle name="Énfasis5 3 11" xfId="1317"/>
    <cellStyle name="Énfasis5 3 12" xfId="1318"/>
    <cellStyle name="Énfasis5 3 2" xfId="1319"/>
    <cellStyle name="Énfasis5 3 3" xfId="1320"/>
    <cellStyle name="Énfasis5 3 4" xfId="1321"/>
    <cellStyle name="Énfasis5 3 5" xfId="1322"/>
    <cellStyle name="Énfasis5 3 6" xfId="1323"/>
    <cellStyle name="Énfasis5 3 7" xfId="1324"/>
    <cellStyle name="Énfasis5 3 8" xfId="1325"/>
    <cellStyle name="Énfasis5 3 9" xfId="1326"/>
    <cellStyle name="Énfasis5 4" xfId="1327"/>
    <cellStyle name="Énfasis5 4 10" xfId="1328"/>
    <cellStyle name="Énfasis5 4 11" xfId="1329"/>
    <cellStyle name="Énfasis5 4 12" xfId="1330"/>
    <cellStyle name="Énfasis5 4 2" xfId="1331"/>
    <cellStyle name="Énfasis5 4 3" xfId="1332"/>
    <cellStyle name="Énfasis5 4 4" xfId="1333"/>
    <cellStyle name="Énfasis5 4 5" xfId="1334"/>
    <cellStyle name="Énfasis5 4 6" xfId="1335"/>
    <cellStyle name="Énfasis5 4 7" xfId="1336"/>
    <cellStyle name="Énfasis5 4 8" xfId="1337"/>
    <cellStyle name="Énfasis5 4 9" xfId="1338"/>
    <cellStyle name="Énfasis5 5" xfId="1339"/>
    <cellStyle name="Énfasis5 5 10" xfId="1340"/>
    <cellStyle name="Énfasis5 5 11" xfId="1341"/>
    <cellStyle name="Énfasis5 5 12" xfId="1342"/>
    <cellStyle name="Énfasis5 5 2" xfId="1343"/>
    <cellStyle name="Énfasis5 5 3" xfId="1344"/>
    <cellStyle name="Énfasis5 5 4" xfId="1345"/>
    <cellStyle name="Énfasis5 5 5" xfId="1346"/>
    <cellStyle name="Énfasis5 5 6" xfId="1347"/>
    <cellStyle name="Énfasis5 5 7" xfId="1348"/>
    <cellStyle name="Énfasis5 5 8" xfId="1349"/>
    <cellStyle name="Énfasis5 5 9" xfId="1350"/>
    <cellStyle name="Énfasis6 2" xfId="1351"/>
    <cellStyle name="Énfasis6 2 10" xfId="1352"/>
    <cellStyle name="Énfasis6 2 11" xfId="1353"/>
    <cellStyle name="Énfasis6 2 12" xfId="1354"/>
    <cellStyle name="Énfasis6 2 2" xfId="1355"/>
    <cellStyle name="Énfasis6 2 3" xfId="1356"/>
    <cellStyle name="Énfasis6 2 4" xfId="1357"/>
    <cellStyle name="Énfasis6 2 5" xfId="1358"/>
    <cellStyle name="Énfasis6 2 6" xfId="1359"/>
    <cellStyle name="Énfasis6 2 7" xfId="1360"/>
    <cellStyle name="Énfasis6 2 8" xfId="1361"/>
    <cellStyle name="Énfasis6 2 9" xfId="1362"/>
    <cellStyle name="Énfasis6 3" xfId="1363"/>
    <cellStyle name="Énfasis6 3 10" xfId="1364"/>
    <cellStyle name="Énfasis6 3 11" xfId="1365"/>
    <cellStyle name="Énfasis6 3 12" xfId="1366"/>
    <cellStyle name="Énfasis6 3 2" xfId="1367"/>
    <cellStyle name="Énfasis6 3 3" xfId="1368"/>
    <cellStyle name="Énfasis6 3 4" xfId="1369"/>
    <cellStyle name="Énfasis6 3 5" xfId="1370"/>
    <cellStyle name="Énfasis6 3 6" xfId="1371"/>
    <cellStyle name="Énfasis6 3 7" xfId="1372"/>
    <cellStyle name="Énfasis6 3 8" xfId="1373"/>
    <cellStyle name="Énfasis6 3 9" xfId="1374"/>
    <cellStyle name="Énfasis6 4" xfId="1375"/>
    <cellStyle name="Énfasis6 4 10" xfId="1376"/>
    <cellStyle name="Énfasis6 4 11" xfId="1377"/>
    <cellStyle name="Énfasis6 4 12" xfId="1378"/>
    <cellStyle name="Énfasis6 4 2" xfId="1379"/>
    <cellStyle name="Énfasis6 4 3" xfId="1380"/>
    <cellStyle name="Énfasis6 4 4" xfId="1381"/>
    <cellStyle name="Énfasis6 4 5" xfId="1382"/>
    <cellStyle name="Énfasis6 4 6" xfId="1383"/>
    <cellStyle name="Énfasis6 4 7" xfId="1384"/>
    <cellStyle name="Énfasis6 4 8" xfId="1385"/>
    <cellStyle name="Énfasis6 4 9" xfId="1386"/>
    <cellStyle name="Énfasis6 5" xfId="1387"/>
    <cellStyle name="Énfasis6 5 10" xfId="1388"/>
    <cellStyle name="Énfasis6 5 11" xfId="1389"/>
    <cellStyle name="Énfasis6 5 12" xfId="1390"/>
    <cellStyle name="Énfasis6 5 2" xfId="1391"/>
    <cellStyle name="Énfasis6 5 3" xfId="1392"/>
    <cellStyle name="Énfasis6 5 4" xfId="1393"/>
    <cellStyle name="Énfasis6 5 5" xfId="1394"/>
    <cellStyle name="Énfasis6 5 6" xfId="1395"/>
    <cellStyle name="Énfasis6 5 7" xfId="1396"/>
    <cellStyle name="Énfasis6 5 8" xfId="1397"/>
    <cellStyle name="Énfasis6 5 9" xfId="1398"/>
    <cellStyle name="Entrada 2" xfId="1399"/>
    <cellStyle name="Entrada 2 10" xfId="1400"/>
    <cellStyle name="Entrada 2 11" xfId="1401"/>
    <cellStyle name="Entrada 2 12" xfId="1402"/>
    <cellStyle name="Entrada 2 2" xfId="1403"/>
    <cellStyle name="Entrada 2 3" xfId="1404"/>
    <cellStyle name="Entrada 2 4" xfId="1405"/>
    <cellStyle name="Entrada 2 5" xfId="1406"/>
    <cellStyle name="Entrada 2 6" xfId="1407"/>
    <cellStyle name="Entrada 2 7" xfId="1408"/>
    <cellStyle name="Entrada 2 8" xfId="1409"/>
    <cellStyle name="Entrada 2 9" xfId="1410"/>
    <cellStyle name="Entrada 3" xfId="1411"/>
    <cellStyle name="Entrada 3 10" xfId="1412"/>
    <cellStyle name="Entrada 3 11" xfId="1413"/>
    <cellStyle name="Entrada 3 12" xfId="1414"/>
    <cellStyle name="Entrada 3 2" xfId="1415"/>
    <cellStyle name="Entrada 3 3" xfId="1416"/>
    <cellStyle name="Entrada 3 4" xfId="1417"/>
    <cellStyle name="Entrada 3 5" xfId="1418"/>
    <cellStyle name="Entrada 3 6" xfId="1419"/>
    <cellStyle name="Entrada 3 7" xfId="1420"/>
    <cellStyle name="Entrada 3 8" xfId="1421"/>
    <cellStyle name="Entrada 3 9" xfId="1422"/>
    <cellStyle name="Entrada 4" xfId="1423"/>
    <cellStyle name="Entrada 4 10" xfId="1424"/>
    <cellStyle name="Entrada 4 11" xfId="1425"/>
    <cellStyle name="Entrada 4 12" xfId="1426"/>
    <cellStyle name="Entrada 4 2" xfId="1427"/>
    <cellStyle name="Entrada 4 3" xfId="1428"/>
    <cellStyle name="Entrada 4 4" xfId="1429"/>
    <cellStyle name="Entrada 4 5" xfId="1430"/>
    <cellStyle name="Entrada 4 6" xfId="1431"/>
    <cellStyle name="Entrada 4 7" xfId="1432"/>
    <cellStyle name="Entrada 4 8" xfId="1433"/>
    <cellStyle name="Entrada 4 9" xfId="1434"/>
    <cellStyle name="Entrada 5" xfId="1435"/>
    <cellStyle name="Entrada 5 10" xfId="1436"/>
    <cellStyle name="Entrada 5 11" xfId="1437"/>
    <cellStyle name="Entrada 5 12" xfId="1438"/>
    <cellStyle name="Entrada 5 2" xfId="1439"/>
    <cellStyle name="Entrada 5 3" xfId="1440"/>
    <cellStyle name="Entrada 5 4" xfId="1441"/>
    <cellStyle name="Entrada 5 5" xfId="1442"/>
    <cellStyle name="Entrada 5 6" xfId="1443"/>
    <cellStyle name="Entrada 5 7" xfId="1444"/>
    <cellStyle name="Entrada 5 8" xfId="1445"/>
    <cellStyle name="Entrada 5 9" xfId="1446"/>
    <cellStyle name="Estilo 1" xfId="1447"/>
    <cellStyle name="Euro" xfId="1448"/>
    <cellStyle name="Incorrecto 2" xfId="1449"/>
    <cellStyle name="Incorrecto 2 10" xfId="1450"/>
    <cellStyle name="Incorrecto 2 11" xfId="1451"/>
    <cellStyle name="Incorrecto 2 12" xfId="1452"/>
    <cellStyle name="Incorrecto 2 2" xfId="1453"/>
    <cellStyle name="Incorrecto 2 3" xfId="1454"/>
    <cellStyle name="Incorrecto 2 4" xfId="1455"/>
    <cellStyle name="Incorrecto 2 5" xfId="1456"/>
    <cellStyle name="Incorrecto 2 6" xfId="1457"/>
    <cellStyle name="Incorrecto 2 7" xfId="1458"/>
    <cellStyle name="Incorrecto 2 8" xfId="1459"/>
    <cellStyle name="Incorrecto 2 9" xfId="1460"/>
    <cellStyle name="Incorrecto 3" xfId="1461"/>
    <cellStyle name="Incorrecto 3 10" xfId="1462"/>
    <cellStyle name="Incorrecto 3 11" xfId="1463"/>
    <cellStyle name="Incorrecto 3 12" xfId="1464"/>
    <cellStyle name="Incorrecto 3 2" xfId="1465"/>
    <cellStyle name="Incorrecto 3 3" xfId="1466"/>
    <cellStyle name="Incorrecto 3 4" xfId="1467"/>
    <cellStyle name="Incorrecto 3 5" xfId="1468"/>
    <cellStyle name="Incorrecto 3 6" xfId="1469"/>
    <cellStyle name="Incorrecto 3 7" xfId="1470"/>
    <cellStyle name="Incorrecto 3 8" xfId="1471"/>
    <cellStyle name="Incorrecto 3 9" xfId="1472"/>
    <cellStyle name="Incorrecto 4" xfId="1473"/>
    <cellStyle name="Incorrecto 4 10" xfId="1474"/>
    <cellStyle name="Incorrecto 4 11" xfId="1475"/>
    <cellStyle name="Incorrecto 4 12" xfId="1476"/>
    <cellStyle name="Incorrecto 4 2" xfId="1477"/>
    <cellStyle name="Incorrecto 4 3" xfId="1478"/>
    <cellStyle name="Incorrecto 4 4" xfId="1479"/>
    <cellStyle name="Incorrecto 4 5" xfId="1480"/>
    <cellStyle name="Incorrecto 4 6" xfId="1481"/>
    <cellStyle name="Incorrecto 4 7" xfId="1482"/>
    <cellStyle name="Incorrecto 4 8" xfId="1483"/>
    <cellStyle name="Incorrecto 4 9" xfId="1484"/>
    <cellStyle name="Incorrecto 5" xfId="1485"/>
    <cellStyle name="Incorrecto 5 10" xfId="1486"/>
    <cellStyle name="Incorrecto 5 11" xfId="1487"/>
    <cellStyle name="Incorrecto 5 12" xfId="1488"/>
    <cellStyle name="Incorrecto 5 2" xfId="1489"/>
    <cellStyle name="Incorrecto 5 3" xfId="1490"/>
    <cellStyle name="Incorrecto 5 4" xfId="1491"/>
    <cellStyle name="Incorrecto 5 5" xfId="1492"/>
    <cellStyle name="Incorrecto 5 6" xfId="1493"/>
    <cellStyle name="Incorrecto 5 7" xfId="1494"/>
    <cellStyle name="Incorrecto 5 8" xfId="1495"/>
    <cellStyle name="Incorrecto 5 9" xfId="1496"/>
    <cellStyle name="Millares" xfId="1" builtinId="3"/>
    <cellStyle name="Millares 2 2" xfId="1497"/>
    <cellStyle name="Millares 2 2 10" xfId="1498"/>
    <cellStyle name="Millares 2 2 11" xfId="1499"/>
    <cellStyle name="Millares 2 2 12" xfId="1500"/>
    <cellStyle name="Millares 2 2 13" xfId="1501"/>
    <cellStyle name="Millares 2 2 14" xfId="1502"/>
    <cellStyle name="Millares 2 2 2" xfId="1503"/>
    <cellStyle name="Millares 2 2 3" xfId="1504"/>
    <cellStyle name="Millares 2 2 4" xfId="1505"/>
    <cellStyle name="Millares 2 2 5" xfId="1506"/>
    <cellStyle name="Millares 2 2 6" xfId="1507"/>
    <cellStyle name="Millares 2 2 7" xfId="1508"/>
    <cellStyle name="Millares 2 2 8" xfId="1509"/>
    <cellStyle name="Millares 2 2 9" xfId="1510"/>
    <cellStyle name="Millares 2 3" xfId="1511"/>
    <cellStyle name="Millares 2 4" xfId="1512"/>
    <cellStyle name="Millares 2 5" xfId="1513"/>
    <cellStyle name="Moneda" xfId="3" builtinId="4"/>
    <cellStyle name="Neutral" xfId="4" builtinId="28" customBuiltin="1"/>
    <cellStyle name="Neutral 2" xfId="1514"/>
    <cellStyle name="Neutral 2 10" xfId="1515"/>
    <cellStyle name="Neutral 2 11" xfId="1516"/>
    <cellStyle name="Neutral 2 12" xfId="1517"/>
    <cellStyle name="Neutral 2 13" xfId="1518"/>
    <cellStyle name="Neutral 2 2" xfId="1519"/>
    <cellStyle name="Neutral 2 3" xfId="1520"/>
    <cellStyle name="Neutral 2 4" xfId="1521"/>
    <cellStyle name="Neutral 2 5" xfId="1522"/>
    <cellStyle name="Neutral 2 6" xfId="1523"/>
    <cellStyle name="Neutral 2 7" xfId="1524"/>
    <cellStyle name="Neutral 2 8" xfId="1525"/>
    <cellStyle name="Neutral 2 9" xfId="1526"/>
    <cellStyle name="Neutral 3" xfId="1527"/>
    <cellStyle name="Neutral 3 10" xfId="1528"/>
    <cellStyle name="Neutral 3 11" xfId="1529"/>
    <cellStyle name="Neutral 3 12" xfId="1530"/>
    <cellStyle name="Neutral 3 2" xfId="1531"/>
    <cellStyle name="Neutral 3 3" xfId="1532"/>
    <cellStyle name="Neutral 3 4" xfId="1533"/>
    <cellStyle name="Neutral 3 5" xfId="1534"/>
    <cellStyle name="Neutral 3 6" xfId="1535"/>
    <cellStyle name="Neutral 3 7" xfId="1536"/>
    <cellStyle name="Neutral 3 8" xfId="1537"/>
    <cellStyle name="Neutral 3 9" xfId="1538"/>
    <cellStyle name="Neutral 4" xfId="1539"/>
    <cellStyle name="Neutral 4 10" xfId="1540"/>
    <cellStyle name="Neutral 4 11" xfId="1541"/>
    <cellStyle name="Neutral 4 12" xfId="1542"/>
    <cellStyle name="Neutral 4 2" xfId="1543"/>
    <cellStyle name="Neutral 4 3" xfId="1544"/>
    <cellStyle name="Neutral 4 4" xfId="1545"/>
    <cellStyle name="Neutral 4 5" xfId="1546"/>
    <cellStyle name="Neutral 4 6" xfId="1547"/>
    <cellStyle name="Neutral 4 7" xfId="1548"/>
    <cellStyle name="Neutral 4 8" xfId="1549"/>
    <cellStyle name="Neutral 4 9" xfId="1550"/>
    <cellStyle name="Neutral 5" xfId="1551"/>
    <cellStyle name="Neutral 5 10" xfId="1552"/>
    <cellStyle name="Neutral 5 11" xfId="1553"/>
    <cellStyle name="Neutral 5 12" xfId="1554"/>
    <cellStyle name="Neutral 5 2" xfId="1555"/>
    <cellStyle name="Neutral 5 3" xfId="1556"/>
    <cellStyle name="Neutral 5 4" xfId="1557"/>
    <cellStyle name="Neutral 5 5" xfId="1558"/>
    <cellStyle name="Neutral 5 6" xfId="1559"/>
    <cellStyle name="Neutral 5 7" xfId="1560"/>
    <cellStyle name="Neutral 5 8" xfId="1561"/>
    <cellStyle name="Neutral 5 9" xfId="1562"/>
    <cellStyle name="Neutral 6" xfId="1563"/>
    <cellStyle name="Neutral 6 10" xfId="1564"/>
    <cellStyle name="Neutral 6 11" xfId="1565"/>
    <cellStyle name="Neutral 6 12" xfId="1566"/>
    <cellStyle name="Neutral 6 2" xfId="1567"/>
    <cellStyle name="Neutral 6 3" xfId="1568"/>
    <cellStyle name="Neutral 6 4" xfId="1569"/>
    <cellStyle name="Neutral 6 5" xfId="1570"/>
    <cellStyle name="Neutral 6 6" xfId="1571"/>
    <cellStyle name="Neutral 6 7" xfId="1572"/>
    <cellStyle name="Neutral 6 8" xfId="1573"/>
    <cellStyle name="Neutral 6 9" xfId="1574"/>
    <cellStyle name="Normal" xfId="0" builtinId="0"/>
    <cellStyle name="Normal 10" xfId="1575"/>
    <cellStyle name="Normal 12" xfId="1576"/>
    <cellStyle name="Normal 12 10" xfId="1577"/>
    <cellStyle name="Normal 12 11" xfId="1578"/>
    <cellStyle name="Normal 12 12" xfId="1579"/>
    <cellStyle name="Normal 12 13" xfId="1580"/>
    <cellStyle name="Normal 12 2" xfId="1581"/>
    <cellStyle name="Normal 12 3" xfId="1582"/>
    <cellStyle name="Normal 12 4" xfId="1583"/>
    <cellStyle name="Normal 12 5" xfId="1584"/>
    <cellStyle name="Normal 12 6" xfId="1585"/>
    <cellStyle name="Normal 12 7" xfId="1586"/>
    <cellStyle name="Normal 12 8" xfId="1587"/>
    <cellStyle name="Normal 12 9" xfId="1588"/>
    <cellStyle name="Normal 13" xfId="1589"/>
    <cellStyle name="Normal 13 10" xfId="1590"/>
    <cellStyle name="Normal 13 11" xfId="1591"/>
    <cellStyle name="Normal 13 12" xfId="1592"/>
    <cellStyle name="Normal 13 13" xfId="1593"/>
    <cellStyle name="Normal 13 2" xfId="1594"/>
    <cellStyle name="Normal 13 3" xfId="1595"/>
    <cellStyle name="Normal 13 4" xfId="1596"/>
    <cellStyle name="Normal 13 5" xfId="1597"/>
    <cellStyle name="Normal 13 6" xfId="1598"/>
    <cellStyle name="Normal 13 7" xfId="1599"/>
    <cellStyle name="Normal 13 8" xfId="1600"/>
    <cellStyle name="Normal 13 9" xfId="1601"/>
    <cellStyle name="Normal 14" xfId="1602"/>
    <cellStyle name="Normal 14 10" xfId="1603"/>
    <cellStyle name="Normal 14 11" xfId="1604"/>
    <cellStyle name="Normal 14 12" xfId="1605"/>
    <cellStyle name="Normal 14 13" xfId="1606"/>
    <cellStyle name="Normal 14 2" xfId="1607"/>
    <cellStyle name="Normal 14 3" xfId="1608"/>
    <cellStyle name="Normal 14 4" xfId="1609"/>
    <cellStyle name="Normal 14 5" xfId="1610"/>
    <cellStyle name="Normal 14 6" xfId="1611"/>
    <cellStyle name="Normal 14 7" xfId="1612"/>
    <cellStyle name="Normal 14 8" xfId="1613"/>
    <cellStyle name="Normal 14 9" xfId="1614"/>
    <cellStyle name="Normal 15" xfId="1615"/>
    <cellStyle name="Normal 15 10" xfId="1616"/>
    <cellStyle name="Normal 15 11" xfId="1617"/>
    <cellStyle name="Normal 15 12" xfId="1618"/>
    <cellStyle name="Normal 15 13" xfId="1619"/>
    <cellStyle name="Normal 15 2" xfId="1620"/>
    <cellStyle name="Normal 15 3" xfId="1621"/>
    <cellStyle name="Normal 15 4" xfId="1622"/>
    <cellStyle name="Normal 15 5" xfId="1623"/>
    <cellStyle name="Normal 15 6" xfId="1624"/>
    <cellStyle name="Normal 15 7" xfId="1625"/>
    <cellStyle name="Normal 15 8" xfId="1626"/>
    <cellStyle name="Normal 15 9" xfId="1627"/>
    <cellStyle name="Normal 16" xfId="1628"/>
    <cellStyle name="Normal 16 10" xfId="1629"/>
    <cellStyle name="Normal 16 11" xfId="1630"/>
    <cellStyle name="Normal 16 12" xfId="1631"/>
    <cellStyle name="Normal 16 13" xfId="1632"/>
    <cellStyle name="Normal 16 2" xfId="1633"/>
    <cellStyle name="Normal 16 3" xfId="1634"/>
    <cellStyle name="Normal 16 4" xfId="1635"/>
    <cellStyle name="Normal 16 5" xfId="1636"/>
    <cellStyle name="Normal 16 6" xfId="1637"/>
    <cellStyle name="Normal 16 7" xfId="1638"/>
    <cellStyle name="Normal 16 8" xfId="1639"/>
    <cellStyle name="Normal 16 9" xfId="1640"/>
    <cellStyle name="Normal 2" xfId="2"/>
    <cellStyle name="Normal 2 2" xfId="1641"/>
    <cellStyle name="Normal 2 2 10" xfId="1642"/>
    <cellStyle name="Normal 2 2 11" xfId="1643"/>
    <cellStyle name="Normal 2 2 12" xfId="1644"/>
    <cellStyle name="Normal 2 2 13" xfId="1645"/>
    <cellStyle name="Normal 2 2 2" xfId="1646"/>
    <cellStyle name="Normal 2 2 3" xfId="1647"/>
    <cellStyle name="Normal 2 2 4" xfId="1648"/>
    <cellStyle name="Normal 2 2 5" xfId="1649"/>
    <cellStyle name="Normal 2 2 6" xfId="1650"/>
    <cellStyle name="Normal 2 2 7" xfId="1651"/>
    <cellStyle name="Normal 2 2 8" xfId="1652"/>
    <cellStyle name="Normal 2 2 9" xfId="1653"/>
    <cellStyle name="Normal 2 3" xfId="1654"/>
    <cellStyle name="Normal 3" xfId="1655"/>
    <cellStyle name="Normal 3 2" xfId="1656"/>
    <cellStyle name="Normal 3 3" xfId="1657"/>
    <cellStyle name="Normal 4" xfId="1658"/>
    <cellStyle name="Normal 4 2" xfId="1659"/>
    <cellStyle name="Normal 5" xfId="1660"/>
    <cellStyle name="Normal 6" xfId="1661"/>
    <cellStyle name="Normal 7" xfId="1662"/>
    <cellStyle name="Normal 8" xfId="1663"/>
    <cellStyle name="Normal 9" xfId="1664"/>
    <cellStyle name="Notas 2" xfId="1665"/>
    <cellStyle name="Notas 2 10" xfId="1666"/>
    <cellStyle name="Notas 2 11" xfId="1667"/>
    <cellStyle name="Notas 2 12" xfId="1668"/>
    <cellStyle name="Notas 2 2" xfId="1669"/>
    <cellStyle name="Notas 2 3" xfId="1670"/>
    <cellStyle name="Notas 2 4" xfId="1671"/>
    <cellStyle name="Notas 2 5" xfId="1672"/>
    <cellStyle name="Notas 2 6" xfId="1673"/>
    <cellStyle name="Notas 2 7" xfId="1674"/>
    <cellStyle name="Notas 2 8" xfId="1675"/>
    <cellStyle name="Notas 2 9" xfId="1676"/>
    <cellStyle name="Notas 3" xfId="1677"/>
    <cellStyle name="Notas 3 10" xfId="1678"/>
    <cellStyle name="Notas 3 11" xfId="1679"/>
    <cellStyle name="Notas 3 12" xfId="1680"/>
    <cellStyle name="Notas 3 2" xfId="1681"/>
    <cellStyle name="Notas 3 3" xfId="1682"/>
    <cellStyle name="Notas 3 4" xfId="1683"/>
    <cellStyle name="Notas 3 5" xfId="1684"/>
    <cellStyle name="Notas 3 6" xfId="1685"/>
    <cellStyle name="Notas 3 7" xfId="1686"/>
    <cellStyle name="Notas 3 8" xfId="1687"/>
    <cellStyle name="Notas 3 9" xfId="1688"/>
    <cellStyle name="Notas 4" xfId="1689"/>
    <cellStyle name="Notas 4 10" xfId="1690"/>
    <cellStyle name="Notas 4 11" xfId="1691"/>
    <cellStyle name="Notas 4 12" xfId="1692"/>
    <cellStyle name="Notas 4 2" xfId="1693"/>
    <cellStyle name="Notas 4 3" xfId="1694"/>
    <cellStyle name="Notas 4 4" xfId="1695"/>
    <cellStyle name="Notas 4 5" xfId="1696"/>
    <cellStyle name="Notas 4 6" xfId="1697"/>
    <cellStyle name="Notas 4 7" xfId="1698"/>
    <cellStyle name="Notas 4 8" xfId="1699"/>
    <cellStyle name="Notas 4 9" xfId="1700"/>
    <cellStyle name="Notas 5" xfId="1701"/>
    <cellStyle name="Notas 5 10" xfId="1702"/>
    <cellStyle name="Notas 5 11" xfId="1703"/>
    <cellStyle name="Notas 5 12" xfId="1704"/>
    <cellStyle name="Notas 5 2" xfId="1705"/>
    <cellStyle name="Notas 5 3" xfId="1706"/>
    <cellStyle name="Notas 5 4" xfId="1707"/>
    <cellStyle name="Notas 5 5" xfId="1708"/>
    <cellStyle name="Notas 5 6" xfId="1709"/>
    <cellStyle name="Notas 5 7" xfId="1710"/>
    <cellStyle name="Notas 5 8" xfId="1711"/>
    <cellStyle name="Notas 5 9" xfId="1712"/>
    <cellStyle name="Salida 2" xfId="1713"/>
    <cellStyle name="Salida 2 10" xfId="1714"/>
    <cellStyle name="Salida 2 11" xfId="1715"/>
    <cellStyle name="Salida 2 12" xfId="1716"/>
    <cellStyle name="Salida 2 2" xfId="1717"/>
    <cellStyle name="Salida 2 3" xfId="1718"/>
    <cellStyle name="Salida 2 4" xfId="1719"/>
    <cellStyle name="Salida 2 5" xfId="1720"/>
    <cellStyle name="Salida 2 6" xfId="1721"/>
    <cellStyle name="Salida 2 7" xfId="1722"/>
    <cellStyle name="Salida 2 8" xfId="1723"/>
    <cellStyle name="Salida 2 9" xfId="1724"/>
    <cellStyle name="Salida 3" xfId="1725"/>
    <cellStyle name="Salida 3 10" xfId="1726"/>
    <cellStyle name="Salida 3 11" xfId="1727"/>
    <cellStyle name="Salida 3 12" xfId="1728"/>
    <cellStyle name="Salida 3 2" xfId="1729"/>
    <cellStyle name="Salida 3 3" xfId="1730"/>
    <cellStyle name="Salida 3 4" xfId="1731"/>
    <cellStyle name="Salida 3 5" xfId="1732"/>
    <cellStyle name="Salida 3 6" xfId="1733"/>
    <cellStyle name="Salida 3 7" xfId="1734"/>
    <cellStyle name="Salida 3 8" xfId="1735"/>
    <cellStyle name="Salida 3 9" xfId="1736"/>
    <cellStyle name="Salida 4" xfId="1737"/>
    <cellStyle name="Salida 4 10" xfId="1738"/>
    <cellStyle name="Salida 4 11" xfId="1739"/>
    <cellStyle name="Salida 4 12" xfId="1740"/>
    <cellStyle name="Salida 4 2" xfId="1741"/>
    <cellStyle name="Salida 4 3" xfId="1742"/>
    <cellStyle name="Salida 4 4" xfId="1743"/>
    <cellStyle name="Salida 4 5" xfId="1744"/>
    <cellStyle name="Salida 4 6" xfId="1745"/>
    <cellStyle name="Salida 4 7" xfId="1746"/>
    <cellStyle name="Salida 4 8" xfId="1747"/>
    <cellStyle name="Salida 4 9" xfId="1748"/>
    <cellStyle name="Salida 5" xfId="1749"/>
    <cellStyle name="Salida 5 10" xfId="1750"/>
    <cellStyle name="Salida 5 11" xfId="1751"/>
    <cellStyle name="Salida 5 12" xfId="1752"/>
    <cellStyle name="Salida 5 2" xfId="1753"/>
    <cellStyle name="Salida 5 3" xfId="1754"/>
    <cellStyle name="Salida 5 4" xfId="1755"/>
    <cellStyle name="Salida 5 5" xfId="1756"/>
    <cellStyle name="Salida 5 6" xfId="1757"/>
    <cellStyle name="Salida 5 7" xfId="1758"/>
    <cellStyle name="Salida 5 8" xfId="1759"/>
    <cellStyle name="Salida 5 9" xfId="1760"/>
    <cellStyle name="Texto de advertencia 2" xfId="1761"/>
    <cellStyle name="Texto de advertencia 2 10" xfId="1762"/>
    <cellStyle name="Texto de advertencia 2 11" xfId="1763"/>
    <cellStyle name="Texto de advertencia 2 12" xfId="1764"/>
    <cellStyle name="Texto de advertencia 2 2" xfId="1765"/>
    <cellStyle name="Texto de advertencia 2 3" xfId="1766"/>
    <cellStyle name="Texto de advertencia 2 4" xfId="1767"/>
    <cellStyle name="Texto de advertencia 2 5" xfId="1768"/>
    <cellStyle name="Texto de advertencia 2 6" xfId="1769"/>
    <cellStyle name="Texto de advertencia 2 7" xfId="1770"/>
    <cellStyle name="Texto de advertencia 2 8" xfId="1771"/>
    <cellStyle name="Texto de advertencia 2 9" xfId="1772"/>
    <cellStyle name="Texto de advertencia 3" xfId="1773"/>
    <cellStyle name="Texto de advertencia 3 10" xfId="1774"/>
    <cellStyle name="Texto de advertencia 3 11" xfId="1775"/>
    <cellStyle name="Texto de advertencia 3 12" xfId="1776"/>
    <cellStyle name="Texto de advertencia 3 2" xfId="1777"/>
    <cellStyle name="Texto de advertencia 3 3" xfId="1778"/>
    <cellStyle name="Texto de advertencia 3 4" xfId="1779"/>
    <cellStyle name="Texto de advertencia 3 5" xfId="1780"/>
    <cellStyle name="Texto de advertencia 3 6" xfId="1781"/>
    <cellStyle name="Texto de advertencia 3 7" xfId="1782"/>
    <cellStyle name="Texto de advertencia 3 8" xfId="1783"/>
    <cellStyle name="Texto de advertencia 3 9" xfId="1784"/>
    <cellStyle name="Texto de advertencia 4" xfId="1785"/>
    <cellStyle name="Texto de advertencia 4 10" xfId="1786"/>
    <cellStyle name="Texto de advertencia 4 11" xfId="1787"/>
    <cellStyle name="Texto de advertencia 4 12" xfId="1788"/>
    <cellStyle name="Texto de advertencia 4 2" xfId="1789"/>
    <cellStyle name="Texto de advertencia 4 3" xfId="1790"/>
    <cellStyle name="Texto de advertencia 4 4" xfId="1791"/>
    <cellStyle name="Texto de advertencia 4 5" xfId="1792"/>
    <cellStyle name="Texto de advertencia 4 6" xfId="1793"/>
    <cellStyle name="Texto de advertencia 4 7" xfId="1794"/>
    <cellStyle name="Texto de advertencia 4 8" xfId="1795"/>
    <cellStyle name="Texto de advertencia 4 9" xfId="1796"/>
    <cellStyle name="Texto de advertencia 5" xfId="1797"/>
    <cellStyle name="Texto de advertencia 5 10" xfId="1798"/>
    <cellStyle name="Texto de advertencia 5 11" xfId="1799"/>
    <cellStyle name="Texto de advertencia 5 12" xfId="1800"/>
    <cellStyle name="Texto de advertencia 5 2" xfId="1801"/>
    <cellStyle name="Texto de advertencia 5 3" xfId="1802"/>
    <cellStyle name="Texto de advertencia 5 4" xfId="1803"/>
    <cellStyle name="Texto de advertencia 5 5" xfId="1804"/>
    <cellStyle name="Texto de advertencia 5 6" xfId="1805"/>
    <cellStyle name="Texto de advertencia 5 7" xfId="1806"/>
    <cellStyle name="Texto de advertencia 5 8" xfId="1807"/>
    <cellStyle name="Texto de advertencia 5 9" xfId="1808"/>
    <cellStyle name="Texto explicativo 2" xfId="1809"/>
    <cellStyle name="Texto explicativo 2 10" xfId="1810"/>
    <cellStyle name="Texto explicativo 2 11" xfId="1811"/>
    <cellStyle name="Texto explicativo 2 12" xfId="1812"/>
    <cellStyle name="Texto explicativo 2 2" xfId="1813"/>
    <cellStyle name="Texto explicativo 2 3" xfId="1814"/>
    <cellStyle name="Texto explicativo 2 4" xfId="1815"/>
    <cellStyle name="Texto explicativo 2 5" xfId="1816"/>
    <cellStyle name="Texto explicativo 2 6" xfId="1817"/>
    <cellStyle name="Texto explicativo 2 7" xfId="1818"/>
    <cellStyle name="Texto explicativo 2 8" xfId="1819"/>
    <cellStyle name="Texto explicativo 2 9" xfId="1820"/>
    <cellStyle name="Texto explicativo 3" xfId="1821"/>
    <cellStyle name="Texto explicativo 3 10" xfId="1822"/>
    <cellStyle name="Texto explicativo 3 11" xfId="1823"/>
    <cellStyle name="Texto explicativo 3 12" xfId="1824"/>
    <cellStyle name="Texto explicativo 3 2" xfId="1825"/>
    <cellStyle name="Texto explicativo 3 3" xfId="1826"/>
    <cellStyle name="Texto explicativo 3 4" xfId="1827"/>
    <cellStyle name="Texto explicativo 3 5" xfId="1828"/>
    <cellStyle name="Texto explicativo 3 6" xfId="1829"/>
    <cellStyle name="Texto explicativo 3 7" xfId="1830"/>
    <cellStyle name="Texto explicativo 3 8" xfId="1831"/>
    <cellStyle name="Texto explicativo 3 9" xfId="1832"/>
    <cellStyle name="Texto explicativo 4" xfId="1833"/>
    <cellStyle name="Texto explicativo 4 10" xfId="1834"/>
    <cellStyle name="Texto explicativo 4 11" xfId="1835"/>
    <cellStyle name="Texto explicativo 4 12" xfId="1836"/>
    <cellStyle name="Texto explicativo 4 2" xfId="1837"/>
    <cellStyle name="Texto explicativo 4 3" xfId="1838"/>
    <cellStyle name="Texto explicativo 4 4" xfId="1839"/>
    <cellStyle name="Texto explicativo 4 5" xfId="1840"/>
    <cellStyle name="Texto explicativo 4 6" xfId="1841"/>
    <cellStyle name="Texto explicativo 4 7" xfId="1842"/>
    <cellStyle name="Texto explicativo 4 8" xfId="1843"/>
    <cellStyle name="Texto explicativo 4 9" xfId="1844"/>
    <cellStyle name="Texto explicativo 5" xfId="1845"/>
    <cellStyle name="Texto explicativo 5 10" xfId="1846"/>
    <cellStyle name="Texto explicativo 5 11" xfId="1847"/>
    <cellStyle name="Texto explicativo 5 12" xfId="1848"/>
    <cellStyle name="Texto explicativo 5 2" xfId="1849"/>
    <cellStyle name="Texto explicativo 5 3" xfId="1850"/>
    <cellStyle name="Texto explicativo 5 4" xfId="1851"/>
    <cellStyle name="Texto explicativo 5 5" xfId="1852"/>
    <cellStyle name="Texto explicativo 5 6" xfId="1853"/>
    <cellStyle name="Texto explicativo 5 7" xfId="1854"/>
    <cellStyle name="Texto explicativo 5 8" xfId="1855"/>
    <cellStyle name="Texto explicativo 5 9" xfId="1856"/>
    <cellStyle name="Título 1 2" xfId="1857"/>
    <cellStyle name="Título 1 2 10" xfId="1858"/>
    <cellStyle name="Título 1 2 11" xfId="1859"/>
    <cellStyle name="Título 1 2 12" xfId="1860"/>
    <cellStyle name="Título 1 2 2" xfId="1861"/>
    <cellStyle name="Título 1 2 3" xfId="1862"/>
    <cellStyle name="Título 1 2 4" xfId="1863"/>
    <cellStyle name="Título 1 2 5" xfId="1864"/>
    <cellStyle name="Título 1 2 6" xfId="1865"/>
    <cellStyle name="Título 1 2 7" xfId="1866"/>
    <cellStyle name="Título 1 2 8" xfId="1867"/>
    <cellStyle name="Título 1 2 9" xfId="1868"/>
    <cellStyle name="Título 1 3" xfId="1869"/>
    <cellStyle name="Título 1 3 10" xfId="1870"/>
    <cellStyle name="Título 1 3 11" xfId="1871"/>
    <cellStyle name="Título 1 3 12" xfId="1872"/>
    <cellStyle name="Título 1 3 2" xfId="1873"/>
    <cellStyle name="Título 1 3 3" xfId="1874"/>
    <cellStyle name="Título 1 3 4" xfId="1875"/>
    <cellStyle name="Título 1 3 5" xfId="1876"/>
    <cellStyle name="Título 1 3 6" xfId="1877"/>
    <cellStyle name="Título 1 3 7" xfId="1878"/>
    <cellStyle name="Título 1 3 8" xfId="1879"/>
    <cellStyle name="Título 1 3 9" xfId="1880"/>
    <cellStyle name="Título 1 4" xfId="1881"/>
    <cellStyle name="Título 1 4 10" xfId="1882"/>
    <cellStyle name="Título 1 4 11" xfId="1883"/>
    <cellStyle name="Título 1 4 12" xfId="1884"/>
    <cellStyle name="Título 1 4 2" xfId="1885"/>
    <cellStyle name="Título 1 4 3" xfId="1886"/>
    <cellStyle name="Título 1 4 4" xfId="1887"/>
    <cellStyle name="Título 1 4 5" xfId="1888"/>
    <cellStyle name="Título 1 4 6" xfId="1889"/>
    <cellStyle name="Título 1 4 7" xfId="1890"/>
    <cellStyle name="Título 1 4 8" xfId="1891"/>
    <cellStyle name="Título 1 4 9" xfId="1892"/>
    <cellStyle name="Título 1 5" xfId="1893"/>
    <cellStyle name="Título 1 5 10" xfId="1894"/>
    <cellStyle name="Título 1 5 11" xfId="1895"/>
    <cellStyle name="Título 1 5 12" xfId="1896"/>
    <cellStyle name="Título 1 5 2" xfId="1897"/>
    <cellStyle name="Título 1 5 3" xfId="1898"/>
    <cellStyle name="Título 1 5 4" xfId="1899"/>
    <cellStyle name="Título 1 5 5" xfId="1900"/>
    <cellStyle name="Título 1 5 6" xfId="1901"/>
    <cellStyle name="Título 1 5 7" xfId="1902"/>
    <cellStyle name="Título 1 5 8" xfId="1903"/>
    <cellStyle name="Título 1 5 9" xfId="1904"/>
    <cellStyle name="Título 2 2" xfId="1905"/>
    <cellStyle name="Título 2 2 10" xfId="1906"/>
    <cellStyle name="Título 2 2 11" xfId="1907"/>
    <cellStyle name="Título 2 2 12" xfId="1908"/>
    <cellStyle name="Título 2 2 2" xfId="1909"/>
    <cellStyle name="Título 2 2 3" xfId="1910"/>
    <cellStyle name="Título 2 2 4" xfId="1911"/>
    <cellStyle name="Título 2 2 5" xfId="1912"/>
    <cellStyle name="Título 2 2 6" xfId="1913"/>
    <cellStyle name="Título 2 2 7" xfId="1914"/>
    <cellStyle name="Título 2 2 8" xfId="1915"/>
    <cellStyle name="Título 2 2 9" xfId="1916"/>
    <cellStyle name="Título 2 3" xfId="1917"/>
    <cellStyle name="Título 2 3 10" xfId="1918"/>
    <cellStyle name="Título 2 3 11" xfId="1919"/>
    <cellStyle name="Título 2 3 12" xfId="1920"/>
    <cellStyle name="Título 2 3 2" xfId="1921"/>
    <cellStyle name="Título 2 3 3" xfId="1922"/>
    <cellStyle name="Título 2 3 4" xfId="1923"/>
    <cellStyle name="Título 2 3 5" xfId="1924"/>
    <cellStyle name="Título 2 3 6" xfId="1925"/>
    <cellStyle name="Título 2 3 7" xfId="1926"/>
    <cellStyle name="Título 2 3 8" xfId="1927"/>
    <cellStyle name="Título 2 3 9" xfId="1928"/>
    <cellStyle name="Título 2 4" xfId="1929"/>
    <cellStyle name="Título 2 4 10" xfId="1930"/>
    <cellStyle name="Título 2 4 11" xfId="1931"/>
    <cellStyle name="Título 2 4 12" xfId="1932"/>
    <cellStyle name="Título 2 4 2" xfId="1933"/>
    <cellStyle name="Título 2 4 3" xfId="1934"/>
    <cellStyle name="Título 2 4 4" xfId="1935"/>
    <cellStyle name="Título 2 4 5" xfId="1936"/>
    <cellStyle name="Título 2 4 6" xfId="1937"/>
    <cellStyle name="Título 2 4 7" xfId="1938"/>
    <cellStyle name="Título 2 4 8" xfId="1939"/>
    <cellStyle name="Título 2 4 9" xfId="1940"/>
    <cellStyle name="Título 2 5" xfId="1941"/>
    <cellStyle name="Título 2 5 10" xfId="1942"/>
    <cellStyle name="Título 2 5 11" xfId="1943"/>
    <cellStyle name="Título 2 5 12" xfId="1944"/>
    <cellStyle name="Título 2 5 2" xfId="1945"/>
    <cellStyle name="Título 2 5 3" xfId="1946"/>
    <cellStyle name="Título 2 5 4" xfId="1947"/>
    <cellStyle name="Título 2 5 5" xfId="1948"/>
    <cellStyle name="Título 2 5 6" xfId="1949"/>
    <cellStyle name="Título 2 5 7" xfId="1950"/>
    <cellStyle name="Título 2 5 8" xfId="1951"/>
    <cellStyle name="Título 2 5 9" xfId="1952"/>
    <cellStyle name="Título 3 2" xfId="1953"/>
    <cellStyle name="Título 3 2 10" xfId="1954"/>
    <cellStyle name="Título 3 2 11" xfId="1955"/>
    <cellStyle name="Título 3 2 12" xfId="1956"/>
    <cellStyle name="Título 3 2 2" xfId="1957"/>
    <cellStyle name="Título 3 2 3" xfId="1958"/>
    <cellStyle name="Título 3 2 4" xfId="1959"/>
    <cellStyle name="Título 3 2 5" xfId="1960"/>
    <cellStyle name="Título 3 2 6" xfId="1961"/>
    <cellStyle name="Título 3 2 7" xfId="1962"/>
    <cellStyle name="Título 3 2 8" xfId="1963"/>
    <cellStyle name="Título 3 2 9" xfId="1964"/>
    <cellStyle name="Título 3 3" xfId="1965"/>
    <cellStyle name="Título 3 3 10" xfId="1966"/>
    <cellStyle name="Título 3 3 11" xfId="1967"/>
    <cellStyle name="Título 3 3 12" xfId="1968"/>
    <cellStyle name="Título 3 3 2" xfId="1969"/>
    <cellStyle name="Título 3 3 3" xfId="1970"/>
    <cellStyle name="Título 3 3 4" xfId="1971"/>
    <cellStyle name="Título 3 3 5" xfId="1972"/>
    <cellStyle name="Título 3 3 6" xfId="1973"/>
    <cellStyle name="Título 3 3 7" xfId="1974"/>
    <cellStyle name="Título 3 3 8" xfId="1975"/>
    <cellStyle name="Título 3 3 9" xfId="1976"/>
    <cellStyle name="Título 3 4" xfId="1977"/>
    <cellStyle name="Título 3 4 10" xfId="1978"/>
    <cellStyle name="Título 3 4 11" xfId="1979"/>
    <cellStyle name="Título 3 4 12" xfId="1980"/>
    <cellStyle name="Título 3 4 2" xfId="1981"/>
    <cellStyle name="Título 3 4 3" xfId="1982"/>
    <cellStyle name="Título 3 4 4" xfId="1983"/>
    <cellStyle name="Título 3 4 5" xfId="1984"/>
    <cellStyle name="Título 3 4 6" xfId="1985"/>
    <cellStyle name="Título 3 4 7" xfId="1986"/>
    <cellStyle name="Título 3 4 8" xfId="1987"/>
    <cellStyle name="Título 3 4 9" xfId="1988"/>
    <cellStyle name="Título 3 5" xfId="1989"/>
    <cellStyle name="Título 3 5 10" xfId="1990"/>
    <cellStyle name="Título 3 5 11" xfId="1991"/>
    <cellStyle name="Título 3 5 12" xfId="1992"/>
    <cellStyle name="Título 3 5 2" xfId="1993"/>
    <cellStyle name="Título 3 5 3" xfId="1994"/>
    <cellStyle name="Título 3 5 4" xfId="1995"/>
    <cellStyle name="Título 3 5 5" xfId="1996"/>
    <cellStyle name="Título 3 5 6" xfId="1997"/>
    <cellStyle name="Título 3 5 7" xfId="1998"/>
    <cellStyle name="Título 3 5 8" xfId="1999"/>
    <cellStyle name="Título 3 5 9" xfId="2000"/>
    <cellStyle name="Total" xfId="5" builtinId="25" customBuiltin="1"/>
    <cellStyle name="Total 2" xfId="2001"/>
    <cellStyle name="Total 2 10" xfId="2002"/>
    <cellStyle name="Total 2 11" xfId="2003"/>
    <cellStyle name="Total 2 12" xfId="2004"/>
    <cellStyle name="Total 2 13" xfId="2005"/>
    <cellStyle name="Total 2 2" xfId="2006"/>
    <cellStyle name="Total 2 3" xfId="2007"/>
    <cellStyle name="Total 2 4" xfId="2008"/>
    <cellStyle name="Total 2 5" xfId="2009"/>
    <cellStyle name="Total 2 6" xfId="2010"/>
    <cellStyle name="Total 2 7" xfId="2011"/>
    <cellStyle name="Total 2 8" xfId="2012"/>
    <cellStyle name="Total 2 9" xfId="2013"/>
    <cellStyle name="Total 3" xfId="2014"/>
    <cellStyle name="Total 3 10" xfId="2015"/>
    <cellStyle name="Total 3 11" xfId="2016"/>
    <cellStyle name="Total 3 12" xfId="2017"/>
    <cellStyle name="Total 3 2" xfId="2018"/>
    <cellStyle name="Total 3 3" xfId="2019"/>
    <cellStyle name="Total 3 4" xfId="2020"/>
    <cellStyle name="Total 3 5" xfId="2021"/>
    <cellStyle name="Total 3 6" xfId="2022"/>
    <cellStyle name="Total 3 7" xfId="2023"/>
    <cellStyle name="Total 3 8" xfId="2024"/>
    <cellStyle name="Total 3 9" xfId="2025"/>
    <cellStyle name="Total 4" xfId="2026"/>
    <cellStyle name="Total 4 10" xfId="2027"/>
    <cellStyle name="Total 4 11" xfId="2028"/>
    <cellStyle name="Total 4 12" xfId="2029"/>
    <cellStyle name="Total 4 2" xfId="2030"/>
    <cellStyle name="Total 4 3" xfId="2031"/>
    <cellStyle name="Total 4 4" xfId="2032"/>
    <cellStyle name="Total 4 5" xfId="2033"/>
    <cellStyle name="Total 4 6" xfId="2034"/>
    <cellStyle name="Total 4 7" xfId="2035"/>
    <cellStyle name="Total 4 8" xfId="2036"/>
    <cellStyle name="Total 4 9" xfId="2037"/>
    <cellStyle name="Total 5" xfId="2038"/>
    <cellStyle name="Total 5 10" xfId="2039"/>
    <cellStyle name="Total 5 11" xfId="2040"/>
    <cellStyle name="Total 5 12" xfId="2041"/>
    <cellStyle name="Total 5 2" xfId="2042"/>
    <cellStyle name="Total 5 3" xfId="2043"/>
    <cellStyle name="Total 5 4" xfId="2044"/>
    <cellStyle name="Total 5 5" xfId="2045"/>
    <cellStyle name="Total 5 6" xfId="2046"/>
    <cellStyle name="Total 5 7" xfId="2047"/>
    <cellStyle name="Total 5 8" xfId="2048"/>
    <cellStyle name="Total 5 9" xfId="2049"/>
    <cellStyle name="Total 6" xfId="2050"/>
    <cellStyle name="Total 6 10" xfId="2051"/>
    <cellStyle name="Total 6 11" xfId="2052"/>
    <cellStyle name="Total 6 12" xfId="2053"/>
    <cellStyle name="Total 6 2" xfId="2054"/>
    <cellStyle name="Total 6 3" xfId="2055"/>
    <cellStyle name="Total 6 4" xfId="2056"/>
    <cellStyle name="Total 6 5" xfId="2057"/>
    <cellStyle name="Total 6 6" xfId="2058"/>
    <cellStyle name="Total 6 7" xfId="2059"/>
    <cellStyle name="Total 6 8" xfId="2060"/>
    <cellStyle name="Total 6 9" xfId="2061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A%20-%20v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IFNITIVA"/>
      <sheetName val="comafi"/>
      <sheetName val="DATOS"/>
      <sheetName val="Hoja1"/>
    </sheetNames>
    <sheetDataSet>
      <sheetData sheetId="0"/>
      <sheetData sheetId="1">
        <row r="2">
          <cell r="A2" t="str">
            <v>BL-00003-0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topLeftCell="S1" workbookViewId="0">
      <selection activeCell="T4" sqref="T4"/>
    </sheetView>
  </sheetViews>
  <sheetFormatPr baseColWidth="10" defaultColWidth="11.42578125" defaultRowHeight="15" x14ac:dyDescent="0.25"/>
  <cols>
    <col min="1" max="1" width="14.28515625" bestFit="1" customWidth="1"/>
    <col min="2" max="2" width="20.5703125" style="12" bestFit="1" customWidth="1"/>
    <col min="3" max="3" width="17.5703125" bestFit="1" customWidth="1"/>
    <col min="4" max="4" width="10.7109375" bestFit="1" customWidth="1"/>
    <col min="5" max="5" width="15.5703125" style="55" bestFit="1" customWidth="1"/>
    <col min="6" max="6" width="15.140625" bestFit="1" customWidth="1"/>
    <col min="7" max="7" width="13.42578125" bestFit="1" customWidth="1"/>
    <col min="8" max="8" width="24.5703125" style="25" bestFit="1" customWidth="1"/>
    <col min="9" max="9" width="23.5703125" style="12" bestFit="1" customWidth="1"/>
    <col min="10" max="10" width="56.140625" customWidth="1"/>
    <col min="11" max="11" width="13.7109375" bestFit="1" customWidth="1"/>
    <col min="12" max="12" width="15.42578125" style="47" bestFit="1" customWidth="1"/>
    <col min="13" max="13" width="11.140625" style="10" bestFit="1" customWidth="1"/>
    <col min="14" max="14" width="11.28515625" bestFit="1" customWidth="1"/>
    <col min="15" max="15" width="11.85546875" style="10" bestFit="1" customWidth="1"/>
    <col min="16" max="16" width="12.7109375" style="52" customWidth="1"/>
    <col min="17" max="17" width="25.85546875" style="12" bestFit="1" customWidth="1"/>
    <col min="18" max="18" width="14.5703125" bestFit="1" customWidth="1"/>
    <col min="19" max="19" width="81.7109375" style="10" bestFit="1" customWidth="1"/>
    <col min="20" max="20" width="14" bestFit="1" customWidth="1"/>
    <col min="21" max="21" width="8.85546875" bestFit="1" customWidth="1"/>
    <col min="22" max="22" width="18.140625" style="12" customWidth="1"/>
    <col min="23" max="23" width="13.42578125" style="21" bestFit="1" customWidth="1"/>
    <col min="24" max="24" width="25" style="12" bestFit="1" customWidth="1"/>
    <col min="25" max="25" width="14.7109375" style="10" bestFit="1" customWidth="1"/>
    <col min="26" max="26" width="14" bestFit="1" customWidth="1"/>
    <col min="27" max="27" width="24.42578125" bestFit="1" customWidth="1"/>
  </cols>
  <sheetData>
    <row r="1" spans="1:27" s="5" customFormat="1" x14ac:dyDescent="0.25">
      <c r="A1" s="7" t="s">
        <v>2</v>
      </c>
      <c r="B1" s="11" t="s">
        <v>55</v>
      </c>
      <c r="C1" s="6" t="s">
        <v>1</v>
      </c>
      <c r="D1" s="6" t="s">
        <v>15</v>
      </c>
      <c r="E1" s="54" t="s">
        <v>3</v>
      </c>
      <c r="F1" s="2" t="s">
        <v>16</v>
      </c>
      <c r="G1" s="16" t="s">
        <v>4</v>
      </c>
      <c r="H1" s="1" t="s">
        <v>6</v>
      </c>
      <c r="I1" s="11" t="s">
        <v>19</v>
      </c>
      <c r="J1" s="3" t="s">
        <v>7</v>
      </c>
      <c r="K1" s="3" t="s">
        <v>8</v>
      </c>
      <c r="L1" s="46" t="s">
        <v>9</v>
      </c>
      <c r="M1" s="22" t="s">
        <v>24</v>
      </c>
      <c r="N1" s="4" t="s">
        <v>10</v>
      </c>
      <c r="O1" s="14" t="s">
        <v>11</v>
      </c>
      <c r="P1" s="50" t="s">
        <v>12</v>
      </c>
      <c r="Q1" s="12" t="s">
        <v>17</v>
      </c>
      <c r="R1" s="19" t="s">
        <v>18</v>
      </c>
      <c r="S1" s="20" t="s">
        <v>5</v>
      </c>
      <c r="T1" s="8" t="s">
        <v>20</v>
      </c>
      <c r="U1" s="9" t="s">
        <v>0</v>
      </c>
      <c r="V1" s="13" t="s">
        <v>22</v>
      </c>
      <c r="W1" s="18" t="s">
        <v>26</v>
      </c>
      <c r="X1" s="13" t="s">
        <v>23</v>
      </c>
      <c r="Y1" s="17" t="s">
        <v>21</v>
      </c>
      <c r="Z1" s="5" t="s">
        <v>13</v>
      </c>
      <c r="AA1" s="5" t="s">
        <v>14</v>
      </c>
    </row>
    <row r="2" spans="1:27" s="30" customFormat="1" x14ac:dyDescent="0.25">
      <c r="B2" s="12" t="s">
        <v>87</v>
      </c>
      <c r="C2" s="6" t="s">
        <v>156</v>
      </c>
      <c r="D2" s="57">
        <f>+'COPIAR PLLA ICBC '!B2</f>
        <v>205927</v>
      </c>
      <c r="E2" s="61">
        <f>+'COPIAR PLLA ICBC '!A2</f>
        <v>43784</v>
      </c>
      <c r="F2" s="57" t="s">
        <v>25</v>
      </c>
      <c r="G2" s="57">
        <f>VLOOKUP($D2,'COPIAR PLLA ICBC '!B2:AE2,16,FALSE)</f>
        <v>25390516</v>
      </c>
      <c r="H2" s="57" t="str">
        <f>VLOOKUP(D2,'COPIAR PLLA ICBC '!B2:AE2,6,FALSE)</f>
        <v>RIOS  LUCIA PAOLA</v>
      </c>
      <c r="I2" s="12" t="s">
        <v>27</v>
      </c>
      <c r="J2" s="57" t="str">
        <f>CONCATENATE('COPIAR PLLA ICBC '!J2," ",'COPIAR PLLA ICBC '!K2)</f>
        <v xml:space="preserve">av santa fe 3780 Piso  Dpto. </v>
      </c>
      <c r="K2" s="57" t="str">
        <f>VLOOKUP($D2,'COPIAR PLLA ICBC '!B$1:AI2,12,FALSE)</f>
        <v>bella vista</v>
      </c>
      <c r="L2" s="60" t="s">
        <v>52</v>
      </c>
      <c r="M2" s="60" t="s">
        <v>52</v>
      </c>
      <c r="N2" s="57">
        <f>VLOOKUP(D2,'COPIAR PLLA ICBC '!B2:AE2,11,FALSE)</f>
        <v>1661</v>
      </c>
      <c r="O2" s="59"/>
      <c r="P2" s="51">
        <f>VLOOKUP(D2,'COPIAR PLLA ICBC '!B2:AE2,14,FALSE)</f>
        <v>1144682997</v>
      </c>
      <c r="Q2" s="60" t="s">
        <v>75</v>
      </c>
      <c r="R2" s="57" t="str">
        <f>+[1]comafi!A2</f>
        <v>BL-00003-0</v>
      </c>
      <c r="S2" s="57" t="s">
        <v>168</v>
      </c>
      <c r="T2" s="34">
        <f t="shared" ref="T2" si="0">+W2/U2</f>
        <v>1062.3</v>
      </c>
      <c r="U2" s="57">
        <f>VLOOKUP(D2,'COPIAR PLLA ICBC '!B2:AE2,29,FALSE)</f>
        <v>1</v>
      </c>
      <c r="V2" s="12">
        <v>0</v>
      </c>
      <c r="W2" s="34">
        <f>VLOOKUP(D2,'COPIAR PLLA ICBC '!B2:AI2,34,FALSE)</f>
        <v>1062.3</v>
      </c>
      <c r="X2" s="12" t="s">
        <v>81</v>
      </c>
      <c r="Y2" s="59">
        <v>1</v>
      </c>
      <c r="Z2" s="57"/>
      <c r="AA2" s="57" t="str">
        <f>VLOOKUP(D2,'COPIAR PLLA ICBC '!B$1:AE2,7,FALSE)</f>
        <v>PAORIOS05@GMAIL.COM</v>
      </c>
    </row>
    <row r="3" spans="1:27" x14ac:dyDescent="0.25">
      <c r="B3" s="12" t="s">
        <v>87</v>
      </c>
      <c r="C3" s="6" t="s">
        <v>156</v>
      </c>
      <c r="D3" s="57">
        <f>+'COPIAR PLLA ICBC '!B3</f>
        <v>205934</v>
      </c>
      <c r="E3" s="61">
        <f>+'COPIAR PLLA ICBC '!A3</f>
        <v>43784</v>
      </c>
      <c r="F3" s="57" t="s">
        <v>25</v>
      </c>
      <c r="G3" s="57">
        <f>VLOOKUP($D3,'COPIAR PLLA ICBC '!B3:AE3,16,FALSE)</f>
        <v>33115933</v>
      </c>
      <c r="H3" s="57" t="str">
        <f>VLOOKUP(D3,'COPIAR PLLA ICBC '!B3:AE3,6,FALSE)</f>
        <v>goitea Ezequiel</v>
      </c>
      <c r="I3" s="12" t="s">
        <v>27</v>
      </c>
      <c r="J3" s="57" t="str">
        <f>CONCATENATE('COPIAR PLLA ICBC '!J3," ",'COPIAR PLLA ICBC '!K3)</f>
        <v xml:space="preserve">Lote 8 manzana 8  2 Piso  Dpto. </v>
      </c>
      <c r="K3" s="57" t="str">
        <f>VLOOKUP($D3,'COPIAR PLLA ICBC '!B$1:AI3,12,FALSE)</f>
        <v>Salta</v>
      </c>
      <c r="L3" s="60" t="s">
        <v>115</v>
      </c>
      <c r="M3" s="60" t="s">
        <v>115</v>
      </c>
      <c r="N3" s="57">
        <f>VLOOKUP(D3,'COPIAR PLLA ICBC '!B3:AE3,11,FALSE)</f>
        <v>4400</v>
      </c>
      <c r="O3" s="59"/>
      <c r="P3" s="51">
        <f>VLOOKUP(D3,'COPIAR PLLA ICBC '!B3:AE3,14,FALSE)</f>
        <v>3874234947</v>
      </c>
      <c r="Q3" s="60" t="s">
        <v>75</v>
      </c>
      <c r="R3" s="57" t="s">
        <v>258</v>
      </c>
      <c r="S3" s="57" t="s">
        <v>178</v>
      </c>
      <c r="T3" s="34">
        <v>200000</v>
      </c>
      <c r="U3" s="57">
        <f>VLOOKUP(D3,'COPIAR PLLA ICBC '!B3:AE3,29,FALSE)</f>
        <v>2</v>
      </c>
      <c r="V3" s="12">
        <v>0</v>
      </c>
      <c r="W3" s="34">
        <f>VLOOKUP(D3,'COPIAR PLLA ICBC '!B3:AI3,34,FALSE)</f>
        <v>5030</v>
      </c>
      <c r="X3" s="12" t="s">
        <v>81</v>
      </c>
      <c r="Y3" s="59">
        <v>1</v>
      </c>
      <c r="Z3" s="57"/>
      <c r="AA3" s="57" t="str">
        <f>VLOOKUP(D3,'COPIAR PLLA ICBC '!B$1:AE3,7,FALSE)</f>
        <v>eze_zero16@hotmail.com</v>
      </c>
    </row>
    <row r="4" spans="1:27" x14ac:dyDescent="0.25">
      <c r="B4" s="12" t="s">
        <v>87</v>
      </c>
      <c r="C4" s="6" t="s">
        <v>156</v>
      </c>
      <c r="D4" s="57">
        <f>+'COPIAR PLLA ICBC '!B4</f>
        <v>206027</v>
      </c>
      <c r="E4" s="61">
        <f>+'COPIAR PLLA ICBC '!A4</f>
        <v>43784</v>
      </c>
      <c r="F4" s="57" t="s">
        <v>25</v>
      </c>
      <c r="G4" s="57">
        <f>VLOOKUP($D4,'COPIAR PLLA ICBC '!B4:AE4,16,FALSE)</f>
        <v>33154485</v>
      </c>
      <c r="H4" s="57" t="str">
        <f>VLOOKUP(D4,'COPIAR PLLA ICBC '!B4:AE4,6,FALSE)</f>
        <v>Ortiz Florencia</v>
      </c>
      <c r="I4" s="12" t="s">
        <v>27</v>
      </c>
      <c r="J4" s="57" t="str">
        <f>CONCATENATE('COPIAR PLLA ICBC '!J4," ",'COPIAR PLLA ICBC '!K4)</f>
        <v>RÃ­o Turbio 540 Piso 0 Dpto. 0</v>
      </c>
      <c r="K4" s="57" t="str">
        <f>VLOOKUP($D4,'COPIAR PLLA ICBC '!B$1:AI4,12,FALSE)</f>
        <v>Bella Vista</v>
      </c>
      <c r="L4" s="60" t="s">
        <v>52</v>
      </c>
      <c r="M4" s="60" t="s">
        <v>52</v>
      </c>
      <c r="N4" s="57">
        <f>VLOOKUP(D4,'COPIAR PLLA ICBC '!B4:AE4,11,FALSE)</f>
        <v>1661</v>
      </c>
      <c r="O4" s="59"/>
      <c r="P4" s="51">
        <f>VLOOKUP(D4,'COPIAR PLLA ICBC '!B4:AE4,14,FALSE)</f>
        <v>44681849</v>
      </c>
      <c r="Q4" s="60" t="s">
        <v>75</v>
      </c>
      <c r="R4" s="57" t="s">
        <v>258</v>
      </c>
      <c r="S4" s="57" t="s">
        <v>187</v>
      </c>
      <c r="T4" s="34">
        <f t="shared" ref="T3:T12" si="1">+W4/U4</f>
        <v>1862.4</v>
      </c>
      <c r="U4" s="57">
        <f>VLOOKUP(D4,'COPIAR PLLA ICBC '!B4:AE4,29,FALSE)</f>
        <v>1</v>
      </c>
      <c r="V4" s="12">
        <v>0</v>
      </c>
      <c r="W4" s="34">
        <f>VLOOKUP(D4,'COPIAR PLLA ICBC '!B4:AI4,34,FALSE)</f>
        <v>1862.4</v>
      </c>
      <c r="X4" s="12" t="s">
        <v>81</v>
      </c>
      <c r="Y4" s="59">
        <v>1</v>
      </c>
      <c r="Z4" s="57"/>
      <c r="AA4" s="57" t="str">
        <f>VLOOKUP(D4,'COPIAR PLLA ICBC '!B$1:AE4,7,FALSE)</f>
        <v>ortizflorencia@yahoo.com.ar</v>
      </c>
    </row>
    <row r="5" spans="1:27" x14ac:dyDescent="0.25">
      <c r="B5" s="12" t="s">
        <v>87</v>
      </c>
      <c r="C5" s="6" t="s">
        <v>156</v>
      </c>
      <c r="D5" s="57">
        <f>+'COPIAR PLLA ICBC '!B5</f>
        <v>206047</v>
      </c>
      <c r="E5" s="61">
        <f>+'COPIAR PLLA ICBC '!A5</f>
        <v>43784</v>
      </c>
      <c r="F5" s="57" t="s">
        <v>25</v>
      </c>
      <c r="G5" s="57">
        <f>VLOOKUP($D5,'COPIAR PLLA ICBC '!B5:AE5,16,FALSE)</f>
        <v>22551985</v>
      </c>
      <c r="H5" s="57" t="str">
        <f>VLOOKUP(D5,'COPIAR PLLA ICBC '!B5:AE5,6,FALSE)</f>
        <v>SILVESTRI  MARIA VICTORIA</v>
      </c>
      <c r="I5" s="12" t="s">
        <v>27</v>
      </c>
      <c r="J5" s="57" t="str">
        <f>CONCATENATE('COPIAR PLLA ICBC '!J5," ",'COPIAR PLLA ICBC '!K5)</f>
        <v xml:space="preserve">MAIPU 00718 Piso  Dpto. </v>
      </c>
      <c r="K5" s="57" t="str">
        <f>VLOOKUP($D5,'COPIAR PLLA ICBC '!B$1:AI5,12,FALSE)</f>
        <v>BERNAL ESTE</v>
      </c>
      <c r="L5" s="60" t="s">
        <v>52</v>
      </c>
      <c r="M5" s="60" t="s">
        <v>52</v>
      </c>
      <c r="N5" s="57">
        <f>VLOOKUP(D5,'COPIAR PLLA ICBC '!B5:AE5,11,FALSE)</f>
        <v>1876</v>
      </c>
      <c r="O5" s="59"/>
      <c r="P5" s="51">
        <f>VLOOKUP(D5,'COPIAR PLLA ICBC '!B5:AE5,14,FALSE)</f>
        <v>1140275251</v>
      </c>
      <c r="Q5" s="60" t="s">
        <v>75</v>
      </c>
      <c r="R5" s="57" t="s">
        <v>258</v>
      </c>
      <c r="S5" s="57" t="s">
        <v>158</v>
      </c>
      <c r="T5" s="34">
        <f t="shared" si="1"/>
        <v>6057</v>
      </c>
      <c r="U5" s="57">
        <f>VLOOKUP(D5,'COPIAR PLLA ICBC '!B5:AE5,29,FALSE)</f>
        <v>1</v>
      </c>
      <c r="V5" s="12">
        <v>0</v>
      </c>
      <c r="W5" s="34">
        <f>VLOOKUP(D5,'COPIAR PLLA ICBC '!B5:AI5,34,FALSE)</f>
        <v>6057</v>
      </c>
      <c r="X5" s="12" t="s">
        <v>81</v>
      </c>
      <c r="Y5" s="59">
        <v>1</v>
      </c>
      <c r="Z5" s="57"/>
      <c r="AA5" s="57" t="str">
        <f>VLOOKUP(D5,'COPIAR PLLA ICBC '!B$1:AE5,7,FALSE)</f>
        <v>VICTORIA.SILVESTRI@POLYCOM.COM</v>
      </c>
    </row>
    <row r="6" spans="1:27" x14ac:dyDescent="0.25">
      <c r="B6" s="12" t="s">
        <v>87</v>
      </c>
      <c r="C6" s="6" t="s">
        <v>156</v>
      </c>
      <c r="D6" s="57">
        <f>+'COPIAR PLLA ICBC '!B6</f>
        <v>206083</v>
      </c>
      <c r="E6" s="61">
        <f>+'COPIAR PLLA ICBC '!A6</f>
        <v>43784</v>
      </c>
      <c r="F6" s="57" t="s">
        <v>25</v>
      </c>
      <c r="G6" s="57">
        <f>VLOOKUP($D6,'COPIAR PLLA ICBC '!B6:AE6,16,FALSE)</f>
        <v>33461073</v>
      </c>
      <c r="H6" s="57" t="str">
        <f>VLOOKUP(D6,'COPIAR PLLA ICBC '!B6:AE6,6,FALSE)</f>
        <v>CECCHINI AGUILAR  FRANCO EMMANUEL</v>
      </c>
      <c r="I6" s="12" t="s">
        <v>27</v>
      </c>
      <c r="J6" s="57" t="str">
        <f>CONCATENATE('COPIAR PLLA ICBC '!J6," ",'COPIAR PLLA ICBC '!K6)</f>
        <v>Garcia Lorca  1852 Piso  Dpto. 3</v>
      </c>
      <c r="K6" s="57" t="str">
        <f>VLOOKUP($D6,'COPIAR PLLA ICBC '!B$1:AI6,12,FALSE)</f>
        <v>Godoy Cruz</v>
      </c>
      <c r="L6" s="60" t="s">
        <v>111</v>
      </c>
      <c r="M6" s="60" t="s">
        <v>111</v>
      </c>
      <c r="N6" s="57">
        <f>VLOOKUP(D6,'COPIAR PLLA ICBC '!B6:AE6,11,FALSE)</f>
        <v>5501</v>
      </c>
      <c r="O6" s="59"/>
      <c r="P6" s="51">
        <f>VLOOKUP(D6,'COPIAR PLLA ICBC '!B6:AE6,14,FALSE)</f>
        <v>2614363004</v>
      </c>
      <c r="Q6" s="60" t="s">
        <v>75</v>
      </c>
      <c r="R6" s="57" t="s">
        <v>258</v>
      </c>
      <c r="S6" s="57" t="s">
        <v>203</v>
      </c>
      <c r="T6" s="34">
        <f t="shared" si="1"/>
        <v>2660.65</v>
      </c>
      <c r="U6" s="57">
        <f>VLOOKUP(D6,'COPIAR PLLA ICBC '!B6:AE6,29,FALSE)</f>
        <v>1</v>
      </c>
      <c r="V6" s="12">
        <v>0</v>
      </c>
      <c r="W6" s="34">
        <f>VLOOKUP(D6,'COPIAR PLLA ICBC '!B6:AI6,34,FALSE)</f>
        <v>2660.65</v>
      </c>
      <c r="X6" s="12" t="s">
        <v>81</v>
      </c>
      <c r="Y6" s="59">
        <v>1</v>
      </c>
      <c r="Z6" s="57"/>
      <c r="AA6" s="57" t="str">
        <f>VLOOKUP(D6,'COPIAR PLLA ICBC '!B$1:AE6,7,FALSE)</f>
        <v>JLCECCHINI@HOTMAIL.COM</v>
      </c>
    </row>
    <row r="7" spans="1:27" x14ac:dyDescent="0.25">
      <c r="B7" s="12" t="s">
        <v>87</v>
      </c>
      <c r="C7" s="6" t="s">
        <v>156</v>
      </c>
      <c r="D7" s="57">
        <f>+'COPIAR PLLA ICBC '!B7</f>
        <v>206115</v>
      </c>
      <c r="E7" s="61">
        <f>+'COPIAR PLLA ICBC '!A7</f>
        <v>43784</v>
      </c>
      <c r="F7" s="57" t="s">
        <v>25</v>
      </c>
      <c r="G7" s="57">
        <f>VLOOKUP($D7,'COPIAR PLLA ICBC '!B7:AE7,16,FALSE)</f>
        <v>34908650</v>
      </c>
      <c r="H7" s="57" t="str">
        <f>VLOOKUP(D7,'COPIAR PLLA ICBC '!B7:AE7,6,FALSE)</f>
        <v>PERTILE  RODRIGO</v>
      </c>
      <c r="I7" s="12" t="s">
        <v>27</v>
      </c>
      <c r="J7" s="57" t="str">
        <f>CONCATENATE('COPIAR PLLA ICBC '!J7," ",'COPIAR PLLA ICBC '!K7)</f>
        <v xml:space="preserve">Av colon 3475 Piso  Dpto. </v>
      </c>
      <c r="K7" s="57" t="str">
        <f>VLOOKUP($D7,'COPIAR PLLA ICBC '!B$1:AI7,12,FALSE)</f>
        <v>Cordoba</v>
      </c>
      <c r="L7" s="60" t="s">
        <v>103</v>
      </c>
      <c r="M7" s="60" t="s">
        <v>103</v>
      </c>
      <c r="N7" s="57">
        <f>VLOOKUP(D7,'COPIAR PLLA ICBC '!B7:AE7,11,FALSE)</f>
        <v>5000</v>
      </c>
      <c r="O7" s="59"/>
      <c r="P7" s="51">
        <f>VLOOKUP(D7,'COPIAR PLLA ICBC '!B7:AE7,14,FALSE)</f>
        <v>3547423160</v>
      </c>
      <c r="Q7" s="60" t="s">
        <v>75</v>
      </c>
      <c r="R7" s="57" t="s">
        <v>258</v>
      </c>
      <c r="S7" s="57" t="s">
        <v>211</v>
      </c>
      <c r="T7" s="34">
        <f t="shared" si="1"/>
        <v>1581.4</v>
      </c>
      <c r="U7" s="57">
        <f>VLOOKUP(D7,'COPIAR PLLA ICBC '!B7:AE7,29,FALSE)</f>
        <v>1</v>
      </c>
      <c r="V7" s="12">
        <v>0</v>
      </c>
      <c r="W7" s="34">
        <f>VLOOKUP(D7,'COPIAR PLLA ICBC '!B7:AI7,34,FALSE)</f>
        <v>1581.4</v>
      </c>
      <c r="X7" s="12" t="s">
        <v>81</v>
      </c>
      <c r="Y7" s="59">
        <v>1</v>
      </c>
      <c r="Z7" s="57"/>
      <c r="AA7" s="57" t="str">
        <f>VLOOKUP(D7,'COPIAR PLLA ICBC '!B$1:AE7,7,FALSE)</f>
        <v>RPERTILE@LASEGUNDA.COM.AR</v>
      </c>
    </row>
    <row r="8" spans="1:27" x14ac:dyDescent="0.25">
      <c r="B8" s="12" t="s">
        <v>87</v>
      </c>
      <c r="C8" s="6" t="s">
        <v>156</v>
      </c>
      <c r="D8" s="57">
        <f>+'COPIAR PLLA ICBC '!B8</f>
        <v>206129</v>
      </c>
      <c r="E8" s="61">
        <f>+'COPIAR PLLA ICBC '!A8</f>
        <v>43784</v>
      </c>
      <c r="F8" s="57" t="s">
        <v>25</v>
      </c>
      <c r="G8" s="57">
        <f>VLOOKUP($D8,'COPIAR PLLA ICBC '!B8:AE8,16,FALSE)</f>
        <v>28055608</v>
      </c>
      <c r="H8" s="57" t="str">
        <f>VLOOKUP(D8,'COPIAR PLLA ICBC '!B8:AE8,6,FALSE)</f>
        <v>Lorusso Vanina</v>
      </c>
      <c r="I8" s="12" t="s">
        <v>27</v>
      </c>
      <c r="J8" s="57" t="str">
        <f>CONCATENATE('COPIAR PLLA ICBC '!J8," ",'COPIAR PLLA ICBC '!K8)</f>
        <v xml:space="preserve">Crespo 1361 Piso  Dpto. </v>
      </c>
      <c r="K8" s="57" t="str">
        <f>VLOOKUP($D8,'COPIAR PLLA ICBC '!B$1:AI8,12,FALSE)</f>
        <v>rosario</v>
      </c>
      <c r="L8" s="60" t="s">
        <v>121</v>
      </c>
      <c r="M8" s="60" t="s">
        <v>121</v>
      </c>
      <c r="N8" s="57">
        <f>VLOOKUP(D8,'COPIAR PLLA ICBC '!B8:AE8,11,FALSE)</f>
        <v>2000</v>
      </c>
      <c r="O8" s="59"/>
      <c r="P8" s="51">
        <f>VLOOKUP(D8,'COPIAR PLLA ICBC '!B8:AE8,14,FALSE)</f>
        <v>0</v>
      </c>
      <c r="Q8" s="60" t="s">
        <v>75</v>
      </c>
      <c r="R8" s="57" t="s">
        <v>258</v>
      </c>
      <c r="S8" s="57" t="s">
        <v>221</v>
      </c>
      <c r="T8" s="34">
        <f t="shared" si="1"/>
        <v>1183.9000000000001</v>
      </c>
      <c r="U8" s="57">
        <f>VLOOKUP(D8,'COPIAR PLLA ICBC '!B8:AE8,29,FALSE)</f>
        <v>1</v>
      </c>
      <c r="V8" s="12">
        <v>0</v>
      </c>
      <c r="W8" s="34">
        <f>VLOOKUP(D8,'COPIAR PLLA ICBC '!B8:AI8,34,FALSE)</f>
        <v>1183.9000000000001</v>
      </c>
      <c r="X8" s="12" t="s">
        <v>81</v>
      </c>
      <c r="Y8" s="59">
        <v>1</v>
      </c>
      <c r="Z8" s="57"/>
      <c r="AA8" s="57" t="str">
        <f>VLOOKUP(D8,'COPIAR PLLA ICBC '!B$1:AE8,7,FALSE)</f>
        <v>vaninalorusso@yahoo.com.ar</v>
      </c>
    </row>
    <row r="9" spans="1:27" x14ac:dyDescent="0.25">
      <c r="B9" s="12" t="s">
        <v>87</v>
      </c>
      <c r="C9" s="6" t="s">
        <v>156</v>
      </c>
      <c r="D9" s="57">
        <f>+'COPIAR PLLA ICBC '!B9</f>
        <v>206174</v>
      </c>
      <c r="E9" s="61">
        <f>+'COPIAR PLLA ICBC '!A9</f>
        <v>43784</v>
      </c>
      <c r="F9" s="57" t="s">
        <v>25</v>
      </c>
      <c r="G9" s="57">
        <f>VLOOKUP($D9,'COPIAR PLLA ICBC '!B9:AE9,16,FALSE)</f>
        <v>22237735</v>
      </c>
      <c r="H9" s="57" t="str">
        <f>VLOOKUP(D9,'COPIAR PLLA ICBC '!B9:AE9,6,FALSE)</f>
        <v>peinado Analia</v>
      </c>
      <c r="I9" s="12" t="s">
        <v>27</v>
      </c>
      <c r="J9" s="57" t="str">
        <f>CONCATENATE('COPIAR PLLA ICBC '!J9," ",'COPIAR PLLA ICBC '!K9)</f>
        <v xml:space="preserve">9 de juliio 855 Piso  Dpto. </v>
      </c>
      <c r="K9" s="57" t="str">
        <f>VLOOKUP($D9,'COPIAR PLLA ICBC '!B$1:AI9,12,FALSE)</f>
        <v>mendoza</v>
      </c>
      <c r="L9" s="60" t="s">
        <v>111</v>
      </c>
      <c r="M9" s="60" t="s">
        <v>111</v>
      </c>
      <c r="N9" s="57">
        <f>VLOOKUP(D9,'COPIAR PLLA ICBC '!B9:AE9,11,FALSE)</f>
        <v>5500</v>
      </c>
      <c r="O9" s="59"/>
      <c r="P9" s="51">
        <f>VLOOKUP(D9,'COPIAR PLLA ICBC '!B9:AE9,14,FALSE)</f>
        <v>2614203147</v>
      </c>
      <c r="Q9" s="60" t="s">
        <v>75</v>
      </c>
      <c r="R9" s="57" t="s">
        <v>258</v>
      </c>
      <c r="S9" s="57" t="s">
        <v>229</v>
      </c>
      <c r="T9" s="34">
        <f t="shared" si="1"/>
        <v>2660.65</v>
      </c>
      <c r="U9" s="57">
        <f>VLOOKUP(D9,'COPIAR PLLA ICBC '!B9:AE9,29,FALSE)</f>
        <v>1</v>
      </c>
      <c r="V9" s="12">
        <v>0</v>
      </c>
      <c r="W9" s="34">
        <f>VLOOKUP(D9,'COPIAR PLLA ICBC '!B9:AI9,34,FALSE)</f>
        <v>2660.65</v>
      </c>
      <c r="X9" s="12" t="s">
        <v>81</v>
      </c>
      <c r="Y9" s="59">
        <v>1</v>
      </c>
      <c r="Z9" s="57"/>
      <c r="AA9" s="57" t="str">
        <f>VLOOKUP(D9,'COPIAR PLLA ICBC '!B$1:AE9,7,FALSE)</f>
        <v>naly237@gmail.com</v>
      </c>
    </row>
    <row r="10" spans="1:27" x14ac:dyDescent="0.25">
      <c r="B10" s="12" t="s">
        <v>87</v>
      </c>
      <c r="C10" s="6" t="s">
        <v>156</v>
      </c>
      <c r="D10" s="57">
        <f>+'COPIAR PLLA ICBC '!B10</f>
        <v>206193</v>
      </c>
      <c r="E10" s="61">
        <f>+'COPIAR PLLA ICBC '!A10</f>
        <v>43784</v>
      </c>
      <c r="F10" s="57" t="s">
        <v>25</v>
      </c>
      <c r="G10" s="57">
        <f>VLOOKUP($D10,'COPIAR PLLA ICBC '!B10:AE10,16,FALSE)</f>
        <v>4638180</v>
      </c>
      <c r="H10" s="57" t="str">
        <f>VLOOKUP(D10,'COPIAR PLLA ICBC '!B10:AE10,6,FALSE)</f>
        <v>NODAR  ALFONSO ERNESTO</v>
      </c>
      <c r="I10" s="12" t="s">
        <v>27</v>
      </c>
      <c r="J10" s="57" t="str">
        <f>CONCATENATE('COPIAR PLLA ICBC '!J10," ",'COPIAR PLLA ICBC '!K10)</f>
        <v xml:space="preserve">CMTE L PIEDRABUENA 01964 </v>
      </c>
      <c r="K10" s="57" t="str">
        <f>VLOOKUP($D10,'COPIAR PLLA ICBC '!B$1:AI10,12,FALSE)</f>
        <v>JOSE MARMOL</v>
      </c>
      <c r="L10" s="60" t="s">
        <v>52</v>
      </c>
      <c r="M10" s="60" t="s">
        <v>52</v>
      </c>
      <c r="N10" s="57">
        <f>VLOOKUP(D10,'COPIAR PLLA ICBC '!B10:AE10,11,FALSE)</f>
        <v>1846</v>
      </c>
      <c r="O10" s="59"/>
      <c r="P10" s="51" t="str">
        <f>VLOOKUP(D10,'COPIAR PLLA ICBC '!B10:AE10,14,FALSE)</f>
        <v>011-4214-2961</v>
      </c>
      <c r="Q10" s="60" t="s">
        <v>75</v>
      </c>
      <c r="R10" s="57" t="s">
        <v>258</v>
      </c>
      <c r="S10" s="57" t="s">
        <v>237</v>
      </c>
      <c r="T10" s="34">
        <f t="shared" si="1"/>
        <v>1990.5</v>
      </c>
      <c r="U10" s="57">
        <f>VLOOKUP(D10,'COPIAR PLLA ICBC '!B10:AE10,29,FALSE)</f>
        <v>1</v>
      </c>
      <c r="V10" s="12">
        <v>0</v>
      </c>
      <c r="W10" s="34">
        <f>VLOOKUP(D10,'COPIAR PLLA ICBC '!B10:AI10,34,FALSE)</f>
        <v>1990.5</v>
      </c>
      <c r="X10" s="12" t="s">
        <v>81</v>
      </c>
      <c r="Y10" s="59">
        <v>1</v>
      </c>
      <c r="Z10" s="57"/>
      <c r="AA10" s="57" t="str">
        <f>VLOOKUP(D10,'COPIAR PLLA ICBC '!B$1:AE10,7,FALSE)</f>
        <v>ALFONODAR@YAHOO.COM.AR</v>
      </c>
    </row>
    <row r="11" spans="1:27" x14ac:dyDescent="0.25">
      <c r="B11" s="12" t="s">
        <v>87</v>
      </c>
      <c r="C11" s="6" t="s">
        <v>156</v>
      </c>
      <c r="D11" s="57">
        <f>+'COPIAR PLLA ICBC '!B11</f>
        <v>206195</v>
      </c>
      <c r="E11" s="61">
        <f>+'COPIAR PLLA ICBC '!A11</f>
        <v>43784</v>
      </c>
      <c r="F11" s="57" t="s">
        <v>25</v>
      </c>
      <c r="G11" s="57">
        <f>VLOOKUP($D11,'COPIAR PLLA ICBC '!B11:AE11,16,FALSE)</f>
        <v>92849956</v>
      </c>
      <c r="H11" s="57" t="str">
        <f>VLOOKUP(D11,'COPIAR PLLA ICBC '!B11:AE11,6,FALSE)</f>
        <v>MariÃ±os Bernuy Angel Martin</v>
      </c>
      <c r="I11" s="12" t="s">
        <v>27</v>
      </c>
      <c r="J11" s="57" t="str">
        <f>CONCATENATE('COPIAR PLLA ICBC '!J11," ",'COPIAR PLLA ICBC '!K11)</f>
        <v xml:space="preserve">Moreno 3217 Piso  Dpto. </v>
      </c>
      <c r="K11" s="57" t="str">
        <f>VLOOKUP($D11,'COPIAR PLLA ICBC '!B$1:AI11,12,FALSE)</f>
        <v>San Martin</v>
      </c>
      <c r="L11" s="60" t="s">
        <v>52</v>
      </c>
      <c r="M11" s="60" t="s">
        <v>52</v>
      </c>
      <c r="N11" s="57">
        <f>VLOOKUP(D11,'COPIAR PLLA ICBC '!B11:AE11,11,FALSE)</f>
        <v>1650</v>
      </c>
      <c r="O11" s="59"/>
      <c r="P11" s="51" t="str">
        <f>VLOOKUP(D11,'COPIAR PLLA ICBC '!B11:AE11,14,FALSE)</f>
        <v>4754 1066</v>
      </c>
      <c r="Q11" s="60" t="s">
        <v>75</v>
      </c>
      <c r="R11" s="57" t="s">
        <v>258</v>
      </c>
      <c r="S11" s="57" t="s">
        <v>247</v>
      </c>
      <c r="T11" s="34">
        <f t="shared" si="1"/>
        <v>4178</v>
      </c>
      <c r="U11" s="57">
        <f>VLOOKUP(D11,'COPIAR PLLA ICBC '!B11:AE11,29,FALSE)</f>
        <v>2</v>
      </c>
      <c r="V11" s="12">
        <v>0</v>
      </c>
      <c r="W11" s="34">
        <f>VLOOKUP(D11,'COPIAR PLLA ICBC '!B11:AI11,34,FALSE)</f>
        <v>8356</v>
      </c>
      <c r="X11" s="12" t="s">
        <v>81</v>
      </c>
      <c r="Y11" s="59">
        <v>1</v>
      </c>
      <c r="Z11" s="57"/>
      <c r="AA11" s="57" t="str">
        <f>VLOOKUP(D11,'COPIAR PLLA ICBC '!B$1:AE11,7,FALSE)</f>
        <v>amtincho@hotmail.com</v>
      </c>
    </row>
    <row r="12" spans="1:27" x14ac:dyDescent="0.25">
      <c r="B12" s="12" t="s">
        <v>87</v>
      </c>
      <c r="C12" s="6" t="s">
        <v>156</v>
      </c>
      <c r="D12" s="57">
        <f>+'COPIAR PLLA ICBC '!B12</f>
        <v>206230</v>
      </c>
      <c r="E12" s="61">
        <f>+'COPIAR PLLA ICBC '!A12</f>
        <v>43784</v>
      </c>
      <c r="F12" s="57" t="s">
        <v>25</v>
      </c>
      <c r="G12" s="57">
        <f>VLOOKUP($D12,'COPIAR PLLA ICBC '!B12:AE12,16,FALSE)</f>
        <v>4849940</v>
      </c>
      <c r="H12" s="57" t="str">
        <f>VLOOKUP(D12,'COPIAR PLLA ICBC '!B12:AE12,6,FALSE)</f>
        <v>COBE  LIDIA ELVIRA</v>
      </c>
      <c r="I12" s="12" t="s">
        <v>27</v>
      </c>
      <c r="J12" s="57" t="str">
        <f>CONCATENATE('COPIAR PLLA ICBC '!J12," ",'COPIAR PLLA ICBC '!K12)</f>
        <v xml:space="preserve">AV DEL LIBERTADOR 02682 Piso  Dpto. </v>
      </c>
      <c r="K12" s="57" t="str">
        <f>VLOOKUP($D12,'COPIAR PLLA ICBC '!B$1:AI12,12,FALSE)</f>
        <v>CABA</v>
      </c>
      <c r="L12" s="64" t="s">
        <v>96</v>
      </c>
      <c r="M12" s="64" t="s">
        <v>96</v>
      </c>
      <c r="N12" s="57">
        <f>VLOOKUP(D12,'COPIAR PLLA ICBC '!B12:AE12,11,FALSE)</f>
        <v>1425</v>
      </c>
      <c r="O12" s="59"/>
      <c r="P12" s="51" t="str">
        <f>VLOOKUP(D12,'COPIAR PLLA ICBC '!B12:AE12,14,FALSE)</f>
        <v>011-4805-4856</v>
      </c>
      <c r="Q12" s="60" t="s">
        <v>75</v>
      </c>
      <c r="R12" s="57" t="s">
        <v>258</v>
      </c>
      <c r="S12" s="57" t="s">
        <v>257</v>
      </c>
      <c r="T12" s="34">
        <f t="shared" si="1"/>
        <v>1285.5</v>
      </c>
      <c r="U12" s="57">
        <f>VLOOKUP(D12,'COPIAR PLLA ICBC '!B12:AE12,29,FALSE)</f>
        <v>5</v>
      </c>
      <c r="V12" s="12">
        <v>0</v>
      </c>
      <c r="W12" s="34">
        <f>VLOOKUP(D12,'COPIAR PLLA ICBC '!B12:AI12,34,FALSE)</f>
        <v>6427.5</v>
      </c>
      <c r="X12" s="12" t="s">
        <v>81</v>
      </c>
      <c r="Y12" s="59">
        <v>1</v>
      </c>
      <c r="Z12" s="57"/>
      <c r="AA12" s="57" t="str">
        <f>VLOOKUP(D12,'COPIAR PLLA ICBC '!B$1:AE12,7,FALSE)</f>
        <v>LIDIACOBE@FIBERTEL.COM.AR</v>
      </c>
    </row>
  </sheetData>
  <sortState ref="A2:AA69">
    <sortCondition ref="D2:D69"/>
  </sortState>
  <conditionalFormatting sqref="H1:H1048576">
    <cfRule type="duplicateValues" dxfId="68" priority="1"/>
  </conditionalFormatting>
  <conditionalFormatting sqref="D2:D12">
    <cfRule type="duplicateValues" dxfId="67" priority="568" stopIfTrue="1"/>
    <cfRule type="duplicateValues" dxfId="66" priority="569" stopIfTrue="1"/>
    <cfRule type="duplicateValues" dxfId="65" priority="570" stopIfTrue="1"/>
  </conditionalFormatting>
  <conditionalFormatting sqref="D2:D12">
    <cfRule type="duplicateValues" dxfId="64" priority="57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opLeftCell="X1" workbookViewId="0">
      <selection activeCell="AC19" sqref="AC19"/>
    </sheetView>
  </sheetViews>
  <sheetFormatPr baseColWidth="10" defaultRowHeight="15" x14ac:dyDescent="0.25"/>
  <cols>
    <col min="1" max="1" width="10.7109375" style="55" bestFit="1" customWidth="1"/>
    <col min="2" max="2" width="10" bestFit="1" customWidth="1"/>
    <col min="3" max="3" width="10.85546875" bestFit="1" customWidth="1"/>
    <col min="4" max="4" width="7.140625" bestFit="1" customWidth="1"/>
    <col min="5" max="5" width="26.28515625" bestFit="1" customWidth="1"/>
    <col min="6" max="6" width="13.28515625" bestFit="1" customWidth="1"/>
    <col min="7" max="7" width="39" bestFit="1" customWidth="1"/>
    <col min="8" max="8" width="29.28515625" bestFit="1" customWidth="1"/>
    <col min="9" max="9" width="24" bestFit="1" customWidth="1"/>
    <col min="10" max="10" width="16.28515625" bestFit="1" customWidth="1"/>
    <col min="11" max="11" width="14.42578125" bestFit="1" customWidth="1"/>
    <col min="12" max="12" width="5.140625" bestFit="1" customWidth="1"/>
    <col min="13" max="13" width="12.140625" bestFit="1" customWidth="1"/>
    <col min="14" max="14" width="13.140625" bestFit="1" customWidth="1"/>
    <col min="15" max="16" width="12" bestFit="1" customWidth="1"/>
    <col min="17" max="17" width="9.140625" bestFit="1" customWidth="1"/>
    <col min="18" max="18" width="10.28515625" bestFit="1" customWidth="1"/>
    <col min="19" max="19" width="20.140625" style="48" bestFit="1" customWidth="1"/>
    <col min="20" max="20" width="23.5703125" bestFit="1" customWidth="1"/>
    <col min="21" max="21" width="15" bestFit="1" customWidth="1"/>
    <col min="22" max="22" width="23.85546875" bestFit="1" customWidth="1"/>
    <col min="23" max="23" width="32.5703125" bestFit="1" customWidth="1"/>
    <col min="24" max="24" width="19.28515625" bestFit="1" customWidth="1"/>
    <col min="25" max="25" width="19.5703125" bestFit="1" customWidth="1"/>
    <col min="26" max="26" width="28.85546875" bestFit="1" customWidth="1"/>
    <col min="27" max="27" width="14.85546875" bestFit="1" customWidth="1"/>
    <col min="28" max="28" width="17.140625" bestFit="1" customWidth="1"/>
    <col min="29" max="29" width="40.42578125" bestFit="1" customWidth="1"/>
    <col min="30" max="30" width="8.7109375" bestFit="1" customWidth="1"/>
    <col min="31" max="31" width="21.85546875" bestFit="1" customWidth="1"/>
    <col min="32" max="32" width="5" bestFit="1" customWidth="1"/>
    <col min="33" max="33" width="12.7109375" bestFit="1" customWidth="1"/>
    <col min="34" max="34" width="9.7109375" bestFit="1" customWidth="1"/>
    <col min="35" max="35" width="11.42578125" bestFit="1" customWidth="1"/>
  </cols>
  <sheetData>
    <row r="1" spans="1:36" s="30" customFormat="1" ht="14.25" customHeight="1" x14ac:dyDescent="0.25">
      <c r="A1" s="56" t="s">
        <v>145</v>
      </c>
      <c r="B1" s="35" t="s">
        <v>28</v>
      </c>
      <c r="C1" s="35" t="s">
        <v>29</v>
      </c>
      <c r="D1" s="23" t="s">
        <v>146</v>
      </c>
      <c r="E1" s="35" t="s">
        <v>30</v>
      </c>
      <c r="F1" s="35"/>
      <c r="G1" s="35" t="s">
        <v>31</v>
      </c>
      <c r="H1" s="35" t="s">
        <v>32</v>
      </c>
      <c r="I1" s="35" t="s">
        <v>33</v>
      </c>
      <c r="J1" s="35" t="s">
        <v>34</v>
      </c>
      <c r="K1" s="35" t="s">
        <v>35</v>
      </c>
      <c r="L1" s="35" t="s">
        <v>147</v>
      </c>
      <c r="M1" s="35" t="s">
        <v>36</v>
      </c>
      <c r="N1" s="35" t="s">
        <v>37</v>
      </c>
      <c r="O1" s="35" t="s">
        <v>38</v>
      </c>
      <c r="P1" s="35" t="s">
        <v>39</v>
      </c>
      <c r="Q1" s="35" t="s">
        <v>25</v>
      </c>
      <c r="R1" s="35" t="s">
        <v>148</v>
      </c>
      <c r="S1" s="49" t="s">
        <v>40</v>
      </c>
      <c r="T1" s="37" t="s">
        <v>41</v>
      </c>
      <c r="U1" s="38" t="s">
        <v>149</v>
      </c>
      <c r="V1" s="39" t="s">
        <v>42</v>
      </c>
      <c r="W1" s="24" t="s">
        <v>43</v>
      </c>
      <c r="X1" s="40" t="s">
        <v>44</v>
      </c>
      <c r="Y1" s="35" t="s">
        <v>45</v>
      </c>
      <c r="Z1" s="35" t="s">
        <v>46</v>
      </c>
      <c r="AA1" s="36" t="s">
        <v>3</v>
      </c>
      <c r="AB1" s="35" t="s">
        <v>47</v>
      </c>
      <c r="AC1" s="41" t="s">
        <v>48</v>
      </c>
      <c r="AD1" s="42" t="s">
        <v>0</v>
      </c>
      <c r="AE1" s="43" t="s">
        <v>150</v>
      </c>
      <c r="AF1" s="35" t="s">
        <v>49</v>
      </c>
      <c r="AG1" s="35" t="s">
        <v>50</v>
      </c>
      <c r="AH1" s="15" t="s">
        <v>51</v>
      </c>
      <c r="AI1" s="44" t="s">
        <v>151</v>
      </c>
    </row>
    <row r="2" spans="1:36" s="57" customFormat="1" x14ac:dyDescent="0.25">
      <c r="A2" s="58">
        <v>43784</v>
      </c>
      <c r="B2" s="57">
        <v>205927</v>
      </c>
      <c r="C2" s="57" t="s">
        <v>160</v>
      </c>
      <c r="D2" s="59">
        <v>509393</v>
      </c>
      <c r="E2" s="57" t="s">
        <v>144</v>
      </c>
      <c r="F2" s="57" t="s">
        <v>152</v>
      </c>
      <c r="G2" s="57" t="s">
        <v>161</v>
      </c>
      <c r="H2" s="57" t="s">
        <v>162</v>
      </c>
      <c r="I2" s="57" t="s">
        <v>161</v>
      </c>
      <c r="J2" s="57" t="s">
        <v>163</v>
      </c>
      <c r="K2" s="57" t="s">
        <v>164</v>
      </c>
      <c r="L2" s="57">
        <v>1661</v>
      </c>
      <c r="M2" s="57" t="s">
        <v>165</v>
      </c>
      <c r="O2" s="57">
        <v>1144682997</v>
      </c>
      <c r="P2" s="57">
        <v>1159197751</v>
      </c>
      <c r="Q2" s="57">
        <v>25390516</v>
      </c>
      <c r="R2" s="57" t="s">
        <v>53</v>
      </c>
      <c r="S2" s="57">
        <v>1062.3</v>
      </c>
      <c r="T2" s="57">
        <v>0</v>
      </c>
      <c r="V2" s="40">
        <v>363</v>
      </c>
      <c r="W2" s="57">
        <v>78688</v>
      </c>
      <c r="X2" s="62">
        <v>1062.3</v>
      </c>
      <c r="Y2" s="57">
        <v>26888</v>
      </c>
      <c r="Z2" s="57" t="s">
        <v>166</v>
      </c>
      <c r="AA2" s="58">
        <v>43783</v>
      </c>
      <c r="AB2" s="57" t="s">
        <v>167</v>
      </c>
      <c r="AC2" s="57" t="s">
        <v>168</v>
      </c>
      <c r="AD2" s="57">
        <v>1</v>
      </c>
      <c r="AE2" s="63">
        <v>699.3</v>
      </c>
      <c r="AF2" s="57" t="s">
        <v>169</v>
      </c>
      <c r="AG2" s="57" t="s">
        <v>170</v>
      </c>
      <c r="AH2" s="57" t="s">
        <v>54</v>
      </c>
      <c r="AI2" s="57">
        <v>1062.3</v>
      </c>
      <c r="AJ2" s="40"/>
    </row>
    <row r="3" spans="1:36" s="57" customFormat="1" x14ac:dyDescent="0.25">
      <c r="A3" s="58">
        <v>43784</v>
      </c>
      <c r="B3" s="57">
        <v>205934</v>
      </c>
      <c r="C3" s="57" t="s">
        <v>171</v>
      </c>
      <c r="D3" s="59">
        <v>585593</v>
      </c>
      <c r="E3" s="57" t="s">
        <v>144</v>
      </c>
      <c r="F3" s="57" t="s">
        <v>152</v>
      </c>
      <c r="G3" s="57" t="s">
        <v>172</v>
      </c>
      <c r="H3" s="57" t="s">
        <v>173</v>
      </c>
      <c r="I3" s="57" t="s">
        <v>172</v>
      </c>
      <c r="J3" s="57" t="s">
        <v>174</v>
      </c>
      <c r="K3" s="57" t="s">
        <v>164</v>
      </c>
      <c r="L3" s="57">
        <v>4400</v>
      </c>
      <c r="M3" s="57" t="s">
        <v>115</v>
      </c>
      <c r="N3" s="57" t="s">
        <v>175</v>
      </c>
      <c r="O3" s="57">
        <v>3874234947</v>
      </c>
      <c r="P3" s="57" t="s">
        <v>176</v>
      </c>
      <c r="Q3" s="57">
        <v>33115933</v>
      </c>
      <c r="R3" s="57" t="s">
        <v>53</v>
      </c>
      <c r="S3" s="57">
        <v>5030</v>
      </c>
      <c r="T3" s="57">
        <v>3875.34</v>
      </c>
      <c r="V3" s="40">
        <v>411.4</v>
      </c>
      <c r="W3" s="57">
        <v>85528</v>
      </c>
      <c r="X3" s="62">
        <v>1154.6400000000001</v>
      </c>
      <c r="Y3" s="57">
        <v>0</v>
      </c>
      <c r="Z3" s="57">
        <v>0</v>
      </c>
      <c r="AA3" s="58">
        <v>43783</v>
      </c>
      <c r="AB3" s="57" t="s">
        <v>177</v>
      </c>
      <c r="AC3" s="57" t="s">
        <v>178</v>
      </c>
      <c r="AD3" s="57">
        <v>2</v>
      </c>
      <c r="AE3" s="63">
        <v>2309.3000000000002</v>
      </c>
      <c r="AF3" s="57" t="s">
        <v>179</v>
      </c>
      <c r="AG3" s="57" t="s">
        <v>170</v>
      </c>
      <c r="AH3" s="57" t="s">
        <v>54</v>
      </c>
      <c r="AI3" s="57">
        <v>5030</v>
      </c>
      <c r="AJ3" s="40"/>
    </row>
    <row r="4" spans="1:36" s="57" customFormat="1" x14ac:dyDescent="0.25">
      <c r="A4" s="58">
        <v>43784</v>
      </c>
      <c r="B4" s="57">
        <v>206027</v>
      </c>
      <c r="C4" s="57" t="s">
        <v>180</v>
      </c>
      <c r="D4" s="59">
        <v>448799</v>
      </c>
      <c r="E4" s="57" t="s">
        <v>144</v>
      </c>
      <c r="F4" s="57" t="s">
        <v>152</v>
      </c>
      <c r="G4" s="57" t="s">
        <v>181</v>
      </c>
      <c r="H4" s="57" t="s">
        <v>182</v>
      </c>
      <c r="I4" s="57" t="s">
        <v>181</v>
      </c>
      <c r="J4" s="57" t="s">
        <v>183</v>
      </c>
      <c r="K4" s="57" t="s">
        <v>184</v>
      </c>
      <c r="L4" s="57">
        <v>1661</v>
      </c>
      <c r="M4" s="57" t="s">
        <v>185</v>
      </c>
      <c r="O4" s="57">
        <v>44681849</v>
      </c>
      <c r="P4" s="57">
        <v>1534736480</v>
      </c>
      <c r="Q4" s="57">
        <v>33154485</v>
      </c>
      <c r="R4" s="57" t="s">
        <v>53</v>
      </c>
      <c r="S4" s="57">
        <v>1862.4</v>
      </c>
      <c r="T4" s="57">
        <v>0</v>
      </c>
      <c r="V4" s="40">
        <v>363</v>
      </c>
      <c r="W4" s="57">
        <v>137954</v>
      </c>
      <c r="X4" s="62">
        <v>1862.4</v>
      </c>
      <c r="Y4" s="57">
        <v>26888</v>
      </c>
      <c r="Z4" s="57" t="s">
        <v>166</v>
      </c>
      <c r="AA4" s="58">
        <v>43783</v>
      </c>
      <c r="AB4" s="57" t="s">
        <v>186</v>
      </c>
      <c r="AC4" s="57" t="s">
        <v>187</v>
      </c>
      <c r="AD4" s="57">
        <v>1</v>
      </c>
      <c r="AE4" s="63">
        <v>1499.4</v>
      </c>
      <c r="AF4" s="57" t="s">
        <v>188</v>
      </c>
      <c r="AG4" s="57" t="s">
        <v>189</v>
      </c>
      <c r="AH4" s="57" t="s">
        <v>54</v>
      </c>
      <c r="AI4" s="57">
        <v>1862.4</v>
      </c>
      <c r="AJ4" s="40"/>
    </row>
    <row r="5" spans="1:36" s="57" customFormat="1" x14ac:dyDescent="0.25">
      <c r="A5" s="58">
        <v>43784</v>
      </c>
      <c r="B5" s="57">
        <v>206047</v>
      </c>
      <c r="C5" s="57" t="s">
        <v>190</v>
      </c>
      <c r="D5" s="59">
        <v>403942</v>
      </c>
      <c r="E5" s="57" t="s">
        <v>144</v>
      </c>
      <c r="F5" s="57" t="s">
        <v>152</v>
      </c>
      <c r="G5" s="57" t="s">
        <v>191</v>
      </c>
      <c r="H5" s="57" t="s">
        <v>192</v>
      </c>
      <c r="I5" s="57" t="s">
        <v>191</v>
      </c>
      <c r="J5" s="57" t="s">
        <v>193</v>
      </c>
      <c r="K5" s="57" t="s">
        <v>164</v>
      </c>
      <c r="L5" s="57">
        <v>1876</v>
      </c>
      <c r="M5" s="57" t="s">
        <v>194</v>
      </c>
      <c r="O5" s="57">
        <v>1140275251</v>
      </c>
      <c r="P5" s="57">
        <v>1140275251</v>
      </c>
      <c r="Q5" s="57">
        <v>22551985</v>
      </c>
      <c r="R5" s="57" t="s">
        <v>53</v>
      </c>
      <c r="S5" s="57">
        <v>6057</v>
      </c>
      <c r="T5" s="57">
        <v>0</v>
      </c>
      <c r="V5" s="40">
        <v>363</v>
      </c>
      <c r="W5" s="57">
        <v>448665</v>
      </c>
      <c r="X5" s="62">
        <v>6057</v>
      </c>
      <c r="Y5" s="57">
        <v>26888</v>
      </c>
      <c r="Z5" s="57" t="s">
        <v>166</v>
      </c>
      <c r="AA5" s="58">
        <v>43783</v>
      </c>
      <c r="AB5" s="57" t="s">
        <v>157</v>
      </c>
      <c r="AC5" s="57" t="s">
        <v>158</v>
      </c>
      <c r="AD5" s="57">
        <v>1</v>
      </c>
      <c r="AE5" s="63">
        <v>5694</v>
      </c>
      <c r="AF5" s="57" t="s">
        <v>188</v>
      </c>
      <c r="AG5" s="57" t="s">
        <v>159</v>
      </c>
      <c r="AH5" s="57" t="s">
        <v>54</v>
      </c>
      <c r="AI5" s="57">
        <v>6057</v>
      </c>
      <c r="AJ5" s="40"/>
    </row>
    <row r="6" spans="1:36" s="57" customFormat="1" x14ac:dyDescent="0.25">
      <c r="A6" s="58">
        <v>43784</v>
      </c>
      <c r="B6" s="57">
        <v>206083</v>
      </c>
      <c r="C6" s="57" t="s">
        <v>195</v>
      </c>
      <c r="D6" s="59">
        <v>585838</v>
      </c>
      <c r="E6" s="57" t="s">
        <v>144</v>
      </c>
      <c r="F6" s="57" t="s">
        <v>152</v>
      </c>
      <c r="G6" s="57" t="s">
        <v>196</v>
      </c>
      <c r="H6" s="57" t="s">
        <v>197</v>
      </c>
      <c r="I6" s="57" t="s">
        <v>196</v>
      </c>
      <c r="J6" s="57" t="s">
        <v>198</v>
      </c>
      <c r="K6" s="57" t="s">
        <v>199</v>
      </c>
      <c r="L6" s="57">
        <v>5501</v>
      </c>
      <c r="M6" s="57" t="s">
        <v>200</v>
      </c>
      <c r="N6" s="57" t="s">
        <v>201</v>
      </c>
      <c r="O6" s="57">
        <v>2614363004</v>
      </c>
      <c r="P6" s="57">
        <v>2614163135</v>
      </c>
      <c r="Q6" s="57">
        <v>33461073</v>
      </c>
      <c r="R6" s="57" t="s">
        <v>53</v>
      </c>
      <c r="S6" s="57">
        <v>2660.65</v>
      </c>
      <c r="T6" s="57">
        <v>1536.02</v>
      </c>
      <c r="V6" s="40">
        <v>411.4</v>
      </c>
      <c r="W6" s="57">
        <v>83305</v>
      </c>
      <c r="X6" s="62">
        <v>1124.6199999999999</v>
      </c>
      <c r="Y6" s="57">
        <v>0</v>
      </c>
      <c r="Z6" s="57">
        <v>0</v>
      </c>
      <c r="AA6" s="58">
        <v>43783</v>
      </c>
      <c r="AB6" s="57" t="s">
        <v>202</v>
      </c>
      <c r="AC6" s="57" t="s">
        <v>203</v>
      </c>
      <c r="AD6" s="57">
        <v>1</v>
      </c>
      <c r="AE6" s="63">
        <v>2249.25</v>
      </c>
      <c r="AF6" s="57" t="s">
        <v>188</v>
      </c>
      <c r="AG6" s="57" t="s">
        <v>189</v>
      </c>
      <c r="AH6" s="57" t="s">
        <v>54</v>
      </c>
      <c r="AI6" s="57">
        <v>2660.65</v>
      </c>
      <c r="AJ6" s="40"/>
    </row>
    <row r="7" spans="1:36" s="57" customFormat="1" x14ac:dyDescent="0.25">
      <c r="A7" s="58">
        <v>43784</v>
      </c>
      <c r="B7" s="57">
        <v>206115</v>
      </c>
      <c r="C7" s="57" t="s">
        <v>204</v>
      </c>
      <c r="D7" s="59">
        <v>585019</v>
      </c>
      <c r="E7" s="57" t="s">
        <v>144</v>
      </c>
      <c r="F7" s="57" t="s">
        <v>152</v>
      </c>
      <c r="G7" s="57" t="s">
        <v>205</v>
      </c>
      <c r="H7" s="57" t="s">
        <v>206</v>
      </c>
      <c r="I7" s="57" t="s">
        <v>205</v>
      </c>
      <c r="J7" s="57" t="s">
        <v>207</v>
      </c>
      <c r="K7" s="57" t="s">
        <v>164</v>
      </c>
      <c r="L7" s="57">
        <v>5000</v>
      </c>
      <c r="M7" s="57" t="s">
        <v>208</v>
      </c>
      <c r="N7" s="57" t="s">
        <v>209</v>
      </c>
      <c r="O7" s="57">
        <v>3547423160</v>
      </c>
      <c r="P7" s="57">
        <v>354715633675</v>
      </c>
      <c r="Q7" s="57">
        <v>34908650</v>
      </c>
      <c r="R7" s="57" t="s">
        <v>53</v>
      </c>
      <c r="S7" s="57">
        <v>1581.4</v>
      </c>
      <c r="T7" s="57">
        <v>996.4</v>
      </c>
      <c r="V7" s="40">
        <v>411.4</v>
      </c>
      <c r="W7" s="57">
        <v>43333</v>
      </c>
      <c r="X7" s="62">
        <v>585</v>
      </c>
      <c r="Y7" s="57">
        <v>0</v>
      </c>
      <c r="Z7" s="57">
        <v>0</v>
      </c>
      <c r="AA7" s="58">
        <v>43783</v>
      </c>
      <c r="AB7" s="57" t="s">
        <v>210</v>
      </c>
      <c r="AC7" s="57" t="s">
        <v>211</v>
      </c>
      <c r="AD7" s="57">
        <v>1</v>
      </c>
      <c r="AE7" s="63">
        <v>1170</v>
      </c>
      <c r="AF7" s="57" t="s">
        <v>179</v>
      </c>
      <c r="AG7" s="57" t="s">
        <v>212</v>
      </c>
      <c r="AH7" s="57" t="s">
        <v>54</v>
      </c>
      <c r="AI7" s="57">
        <v>1581.4</v>
      </c>
      <c r="AJ7" s="40"/>
    </row>
    <row r="8" spans="1:36" s="57" customFormat="1" x14ac:dyDescent="0.25">
      <c r="A8" s="58">
        <v>43784</v>
      </c>
      <c r="B8" s="57">
        <v>206129</v>
      </c>
      <c r="C8" s="57" t="s">
        <v>213</v>
      </c>
      <c r="D8" s="59">
        <v>488666</v>
      </c>
      <c r="E8" s="57" t="s">
        <v>144</v>
      </c>
      <c r="F8" s="57" t="s">
        <v>152</v>
      </c>
      <c r="G8" s="57" t="s">
        <v>214</v>
      </c>
      <c r="H8" s="57" t="s">
        <v>215</v>
      </c>
      <c r="I8" s="57" t="s">
        <v>214</v>
      </c>
      <c r="J8" s="57" t="s">
        <v>216</v>
      </c>
      <c r="K8" s="57" t="s">
        <v>164</v>
      </c>
      <c r="L8" s="57">
        <v>2000</v>
      </c>
      <c r="M8" s="57" t="s">
        <v>217</v>
      </c>
      <c r="N8" s="57" t="s">
        <v>218</v>
      </c>
      <c r="P8" s="57">
        <v>3415769778</v>
      </c>
      <c r="Q8" s="57">
        <v>28055608</v>
      </c>
      <c r="R8" s="57" t="s">
        <v>53</v>
      </c>
      <c r="S8" s="57">
        <v>1183.9000000000001</v>
      </c>
      <c r="T8" s="57">
        <v>0</v>
      </c>
      <c r="V8" s="40">
        <v>411.4</v>
      </c>
      <c r="W8" s="57">
        <v>87696</v>
      </c>
      <c r="X8" s="62">
        <v>1183.9000000000001</v>
      </c>
      <c r="Y8" s="57">
        <v>30474</v>
      </c>
      <c r="Z8" s="57" t="s">
        <v>219</v>
      </c>
      <c r="AA8" s="58">
        <v>43783</v>
      </c>
      <c r="AB8" s="57" t="s">
        <v>220</v>
      </c>
      <c r="AC8" s="57" t="s">
        <v>221</v>
      </c>
      <c r="AD8" s="57">
        <v>1</v>
      </c>
      <c r="AE8" s="63">
        <v>772.5</v>
      </c>
      <c r="AF8" s="57" t="s">
        <v>188</v>
      </c>
      <c r="AG8" s="57" t="s">
        <v>222</v>
      </c>
      <c r="AH8" s="57" t="s">
        <v>54</v>
      </c>
      <c r="AI8" s="57">
        <v>1183.9000000000001</v>
      </c>
      <c r="AJ8" s="40"/>
    </row>
    <row r="9" spans="1:36" s="57" customFormat="1" x14ac:dyDescent="0.25">
      <c r="A9" s="58">
        <v>43784</v>
      </c>
      <c r="B9" s="57">
        <v>206174</v>
      </c>
      <c r="C9" s="57" t="s">
        <v>223</v>
      </c>
      <c r="D9" s="59">
        <v>70728</v>
      </c>
      <c r="E9" s="57" t="s">
        <v>144</v>
      </c>
      <c r="F9" s="57" t="s">
        <v>152</v>
      </c>
      <c r="G9" s="57" t="s">
        <v>224</v>
      </c>
      <c r="H9" s="57" t="s">
        <v>225</v>
      </c>
      <c r="I9" s="57" t="s">
        <v>224</v>
      </c>
      <c r="J9" s="57" t="s">
        <v>226</v>
      </c>
      <c r="K9" s="57" t="s">
        <v>164</v>
      </c>
      <c r="L9" s="57">
        <v>5500</v>
      </c>
      <c r="M9" s="57" t="s">
        <v>227</v>
      </c>
      <c r="O9" s="57">
        <v>2614203147</v>
      </c>
      <c r="P9" s="57">
        <v>2616513151</v>
      </c>
      <c r="Q9" s="57">
        <v>22237735</v>
      </c>
      <c r="R9" s="57" t="s">
        <v>53</v>
      </c>
      <c r="S9" s="57">
        <v>2660.65</v>
      </c>
      <c r="T9" s="57">
        <v>1536.02</v>
      </c>
      <c r="V9" s="40">
        <v>411.4</v>
      </c>
      <c r="W9" s="57">
        <v>83305</v>
      </c>
      <c r="X9" s="62">
        <v>1124.6199999999999</v>
      </c>
      <c r="Y9" s="57">
        <v>0</v>
      </c>
      <c r="Z9" s="57">
        <v>0</v>
      </c>
      <c r="AA9" s="58">
        <v>43784</v>
      </c>
      <c r="AB9" s="57" t="s">
        <v>228</v>
      </c>
      <c r="AC9" s="57" t="s">
        <v>229</v>
      </c>
      <c r="AD9" s="57">
        <v>1</v>
      </c>
      <c r="AE9" s="63">
        <v>2249.25</v>
      </c>
      <c r="AF9" s="57" t="s">
        <v>188</v>
      </c>
      <c r="AG9" s="57" t="s">
        <v>189</v>
      </c>
      <c r="AH9" s="57" t="s">
        <v>54</v>
      </c>
      <c r="AI9" s="57">
        <v>2660.65</v>
      </c>
      <c r="AJ9" s="40"/>
    </row>
    <row r="10" spans="1:36" s="57" customFormat="1" x14ac:dyDescent="0.25">
      <c r="A10" s="58">
        <v>43784</v>
      </c>
      <c r="B10" s="57">
        <v>206193</v>
      </c>
      <c r="C10" s="57" t="s">
        <v>230</v>
      </c>
      <c r="D10" s="59">
        <v>464183</v>
      </c>
      <c r="E10" s="57" t="s">
        <v>144</v>
      </c>
      <c r="F10" s="57" t="s">
        <v>152</v>
      </c>
      <c r="G10" s="57" t="s">
        <v>231</v>
      </c>
      <c r="H10" s="57" t="s">
        <v>232</v>
      </c>
      <c r="I10" s="57" t="s">
        <v>231</v>
      </c>
      <c r="J10" s="57" t="s">
        <v>233</v>
      </c>
      <c r="L10" s="57">
        <v>1846</v>
      </c>
      <c r="M10" s="57" t="s">
        <v>234</v>
      </c>
      <c r="O10" s="57" t="s">
        <v>235</v>
      </c>
      <c r="P10" s="57" t="s">
        <v>235</v>
      </c>
      <c r="Q10" s="57">
        <v>4638180</v>
      </c>
      <c r="R10" s="57" t="s">
        <v>53</v>
      </c>
      <c r="S10" s="57">
        <v>1990.5</v>
      </c>
      <c r="T10" s="57">
        <v>0</v>
      </c>
      <c r="V10" s="40">
        <v>363</v>
      </c>
      <c r="W10" s="57">
        <v>147443</v>
      </c>
      <c r="X10" s="62">
        <v>1990.5</v>
      </c>
      <c r="Y10" s="57">
        <v>26888</v>
      </c>
      <c r="Z10" s="57" t="s">
        <v>166</v>
      </c>
      <c r="AA10" s="58">
        <v>43784</v>
      </c>
      <c r="AB10" s="57" t="s">
        <v>236</v>
      </c>
      <c r="AC10" s="57" t="s">
        <v>237</v>
      </c>
      <c r="AD10" s="57">
        <v>1</v>
      </c>
      <c r="AE10" s="63">
        <v>1627.5</v>
      </c>
      <c r="AF10" s="57" t="s">
        <v>188</v>
      </c>
      <c r="AG10" s="57" t="s">
        <v>222</v>
      </c>
      <c r="AH10" s="57" t="s">
        <v>54</v>
      </c>
      <c r="AI10" s="57">
        <v>1990.5</v>
      </c>
      <c r="AJ10" s="40"/>
    </row>
    <row r="11" spans="1:36" s="57" customFormat="1" x14ac:dyDescent="0.25">
      <c r="A11" s="58">
        <v>43784</v>
      </c>
      <c r="B11" s="57">
        <v>206195</v>
      </c>
      <c r="C11" s="57" t="s">
        <v>238</v>
      </c>
      <c r="D11" s="59">
        <v>429087</v>
      </c>
      <c r="E11" s="57" t="s">
        <v>144</v>
      </c>
      <c r="F11" s="57" t="s">
        <v>152</v>
      </c>
      <c r="G11" s="57" t="s">
        <v>239</v>
      </c>
      <c r="H11" s="57" t="s">
        <v>240</v>
      </c>
      <c r="I11" s="57" t="s">
        <v>241</v>
      </c>
      <c r="J11" s="57" t="s">
        <v>242</v>
      </c>
      <c r="K11" s="57" t="s">
        <v>164</v>
      </c>
      <c r="L11" s="57">
        <v>1650</v>
      </c>
      <c r="M11" s="57" t="s">
        <v>243</v>
      </c>
      <c r="O11" s="57" t="s">
        <v>244</v>
      </c>
      <c r="P11" s="57" t="s">
        <v>245</v>
      </c>
      <c r="Q11" s="57">
        <v>92849956</v>
      </c>
      <c r="R11" s="57" t="s">
        <v>53</v>
      </c>
      <c r="S11" s="57">
        <v>8356</v>
      </c>
      <c r="T11" s="57">
        <v>6388</v>
      </c>
      <c r="V11" s="40">
        <v>484</v>
      </c>
      <c r="W11" s="57">
        <v>145776</v>
      </c>
      <c r="X11" s="62">
        <v>1968</v>
      </c>
      <c r="Y11" s="57">
        <v>0</v>
      </c>
      <c r="Z11" s="57">
        <v>0</v>
      </c>
      <c r="AA11" s="58">
        <v>43784</v>
      </c>
      <c r="AB11" s="57" t="s">
        <v>246</v>
      </c>
      <c r="AC11" s="57" t="s">
        <v>247</v>
      </c>
      <c r="AD11" s="57">
        <v>2</v>
      </c>
      <c r="AE11" s="63">
        <v>3936</v>
      </c>
      <c r="AF11" s="57" t="s">
        <v>188</v>
      </c>
      <c r="AG11" s="57" t="s">
        <v>248</v>
      </c>
      <c r="AH11" s="57" t="s">
        <v>54</v>
      </c>
      <c r="AI11" s="57">
        <v>8356</v>
      </c>
      <c r="AJ11" s="40"/>
    </row>
    <row r="12" spans="1:36" s="57" customFormat="1" x14ac:dyDescent="0.25">
      <c r="A12" s="58">
        <v>43784</v>
      </c>
      <c r="B12" s="57">
        <v>206230</v>
      </c>
      <c r="C12" s="57" t="s">
        <v>249</v>
      </c>
      <c r="D12" s="59">
        <v>586114</v>
      </c>
      <c r="E12" s="57" t="s">
        <v>144</v>
      </c>
      <c r="F12" s="57" t="s">
        <v>152</v>
      </c>
      <c r="G12" s="57" t="s">
        <v>250</v>
      </c>
      <c r="H12" s="57" t="s">
        <v>251</v>
      </c>
      <c r="I12" s="57" t="s">
        <v>250</v>
      </c>
      <c r="J12" s="57" t="s">
        <v>252</v>
      </c>
      <c r="K12" s="57" t="s">
        <v>164</v>
      </c>
      <c r="L12" s="57">
        <v>1425</v>
      </c>
      <c r="M12" s="57" t="s">
        <v>96</v>
      </c>
      <c r="N12" s="57" t="s">
        <v>253</v>
      </c>
      <c r="O12" s="57" t="s">
        <v>254</v>
      </c>
      <c r="P12" s="57">
        <v>1148054856</v>
      </c>
      <c r="Q12" s="57">
        <v>4849940</v>
      </c>
      <c r="R12" s="57" t="s">
        <v>53</v>
      </c>
      <c r="S12" s="57">
        <v>6427.5</v>
      </c>
      <c r="T12" s="57">
        <v>0</v>
      </c>
      <c r="V12" s="40">
        <v>2420</v>
      </c>
      <c r="W12" s="57">
        <v>476109</v>
      </c>
      <c r="X12" s="62">
        <v>6427.5</v>
      </c>
      <c r="Y12" s="57">
        <v>179259</v>
      </c>
      <c r="Z12" s="57" t="s">
        <v>255</v>
      </c>
      <c r="AA12" s="58">
        <v>43784</v>
      </c>
      <c r="AB12" s="57" t="s">
        <v>256</v>
      </c>
      <c r="AC12" s="57" t="s">
        <v>257</v>
      </c>
      <c r="AD12" s="57">
        <v>5</v>
      </c>
      <c r="AE12" s="63">
        <v>801.5</v>
      </c>
      <c r="AF12" s="57" t="s">
        <v>188</v>
      </c>
      <c r="AG12" s="57" t="s">
        <v>222</v>
      </c>
      <c r="AH12" s="57" t="s">
        <v>54</v>
      </c>
      <c r="AI12" s="57">
        <v>6427.5</v>
      </c>
      <c r="AJ12" s="40"/>
    </row>
  </sheetData>
  <sortState ref="A2:AL68">
    <sortCondition ref="B2:B68"/>
  </sortState>
  <conditionalFormatting sqref="C1">
    <cfRule type="duplicateValues" dxfId="63" priority="1365" stopIfTrue="1"/>
    <cfRule type="duplicateValues" dxfId="62" priority="1366" stopIfTrue="1"/>
    <cfRule type="duplicateValues" dxfId="61" priority="1367" stopIfTrue="1"/>
  </conditionalFormatting>
  <conditionalFormatting sqref="C1">
    <cfRule type="duplicateValues" dxfId="60" priority="1364" stopIfTrue="1"/>
  </conditionalFormatting>
  <conditionalFormatting sqref="D1">
    <cfRule type="containsText" dxfId="59" priority="1351" stopIfTrue="1" operator="containsText" text="Direct Sale EnvÃ­o a Domicilio">
      <formula>NOT(ISERROR(SEARCH("Direct Sale EnvÃ­o a Domicilio",D1)))</formula>
    </cfRule>
  </conditionalFormatting>
  <conditionalFormatting sqref="B1">
    <cfRule type="duplicateValues" dxfId="58" priority="1310" stopIfTrue="1"/>
  </conditionalFormatting>
  <conditionalFormatting sqref="B1">
    <cfRule type="duplicateValues" dxfId="57" priority="1301" stopIfTrue="1"/>
    <cfRule type="duplicateValues" dxfId="56" priority="1302" stopIfTrue="1"/>
  </conditionalFormatting>
  <conditionalFormatting sqref="B1">
    <cfRule type="duplicateValues" dxfId="55" priority="1372" stopIfTrue="1"/>
    <cfRule type="duplicateValues" dxfId="54" priority="1373" stopIfTrue="1"/>
    <cfRule type="duplicateValues" dxfId="53" priority="1374" stopIfTrue="1"/>
    <cfRule type="duplicateValues" dxfId="52" priority="1375" stopIfTrue="1"/>
  </conditionalFormatting>
  <conditionalFormatting sqref="B2">
    <cfRule type="duplicateValues" dxfId="51" priority="1196" stopIfTrue="1"/>
  </conditionalFormatting>
  <conditionalFormatting sqref="C2">
    <cfRule type="duplicateValues" dxfId="50" priority="1193" stopIfTrue="1"/>
  </conditionalFormatting>
  <conditionalFormatting sqref="B2">
    <cfRule type="duplicateValues" dxfId="49" priority="1187" stopIfTrue="1"/>
    <cfRule type="duplicateValues" dxfId="48" priority="1188" stopIfTrue="1"/>
  </conditionalFormatting>
  <conditionalFormatting sqref="B2">
    <cfRule type="duplicateValues" dxfId="47" priority="394" stopIfTrue="1"/>
    <cfRule type="duplicateValues" dxfId="46" priority="395" stopIfTrue="1"/>
    <cfRule type="duplicateValues" dxfId="45" priority="396" stopIfTrue="1"/>
    <cfRule type="duplicateValues" dxfId="44" priority="397" stopIfTrue="1"/>
  </conditionalFormatting>
  <conditionalFormatting sqref="C2">
    <cfRule type="duplicateValues" dxfId="43" priority="390" stopIfTrue="1"/>
    <cfRule type="duplicateValues" dxfId="42" priority="391" stopIfTrue="1"/>
    <cfRule type="duplicateValues" dxfId="41" priority="392" stopIfTrue="1"/>
    <cfRule type="duplicateValues" dxfId="40" priority="393" stopIfTrue="1"/>
  </conditionalFormatting>
  <conditionalFormatting sqref="G1:G1048576">
    <cfRule type="duplicateValues" dxfId="39" priority="232"/>
    <cfRule type="duplicateValues" dxfId="38" priority="253"/>
  </conditionalFormatting>
  <conditionalFormatting sqref="B1:B1048576">
    <cfRule type="duplicateValues" dxfId="37" priority="231"/>
  </conditionalFormatting>
  <conditionalFormatting sqref="AD2">
    <cfRule type="cellIs" dxfId="36" priority="199" stopIfTrue="1" operator="greaterThan">
      <formula>1</formula>
    </cfRule>
  </conditionalFormatting>
  <conditionalFormatting sqref="G2">
    <cfRule type="duplicateValues" dxfId="35" priority="5960" stopIfTrue="1"/>
  </conditionalFormatting>
  <conditionalFormatting sqref="C2">
    <cfRule type="duplicateValues" dxfId="34" priority="6057" stopIfTrue="1"/>
    <cfRule type="duplicateValues" dxfId="33" priority="6058" stopIfTrue="1"/>
  </conditionalFormatting>
  <conditionalFormatting sqref="I2">
    <cfRule type="duplicateValues" dxfId="32" priority="6059" stopIfTrue="1"/>
  </conditionalFormatting>
  <conditionalFormatting sqref="B2">
    <cfRule type="duplicateValues" dxfId="31" priority="6077" stopIfTrue="1"/>
    <cfRule type="duplicateValues" dxfId="30" priority="6078" stopIfTrue="1"/>
    <cfRule type="duplicateValues" dxfId="29" priority="6079" stopIfTrue="1"/>
  </conditionalFormatting>
  <conditionalFormatting sqref="Q2">
    <cfRule type="duplicateValues" dxfId="28" priority="6080" stopIfTrue="1"/>
  </conditionalFormatting>
  <conditionalFormatting sqref="Q2">
    <cfRule type="duplicateValues" dxfId="27" priority="6081"/>
    <cfRule type="cellIs" dxfId="26" priority="6082" operator="greaterThan">
      <formula>49842269</formula>
    </cfRule>
  </conditionalFormatting>
  <conditionalFormatting sqref="B2">
    <cfRule type="duplicateValues" dxfId="25" priority="23" stopIfTrue="1"/>
    <cfRule type="duplicateValues" dxfId="24" priority="24" stopIfTrue="1"/>
    <cfRule type="duplicateValues" dxfId="23" priority="25" stopIfTrue="1"/>
    <cfRule type="duplicateValues" dxfId="22" priority="26" stopIfTrue="1"/>
  </conditionalFormatting>
  <conditionalFormatting sqref="C2">
    <cfRule type="duplicateValues" dxfId="21" priority="19" stopIfTrue="1"/>
    <cfRule type="duplicateValues" dxfId="20" priority="20" stopIfTrue="1"/>
    <cfRule type="duplicateValues" dxfId="19" priority="21" stopIfTrue="1"/>
    <cfRule type="duplicateValues" dxfId="18" priority="22" stopIfTrue="1"/>
  </conditionalFormatting>
  <conditionalFormatting sqref="C2">
    <cfRule type="duplicateValues" dxfId="17" priority="15" stopIfTrue="1"/>
    <cfRule type="duplicateValues" dxfId="16" priority="16" stopIfTrue="1"/>
    <cfRule type="duplicateValues" dxfId="15" priority="17" stopIfTrue="1"/>
    <cfRule type="duplicateValues" dxfId="14" priority="18" stopIfTrue="1"/>
  </conditionalFormatting>
  <conditionalFormatting sqref="AD2">
    <cfRule type="cellIs" dxfId="13" priority="14" stopIfTrue="1" operator="greaterThan">
      <formula>1</formula>
    </cfRule>
  </conditionalFormatting>
  <conditionalFormatting sqref="B2:B12">
    <cfRule type="duplicateValues" dxfId="12" priority="10" stopIfTrue="1"/>
    <cfRule type="duplicateValues" dxfId="11" priority="11" stopIfTrue="1"/>
    <cfRule type="duplicateValues" dxfId="10" priority="12" stopIfTrue="1"/>
    <cfRule type="duplicateValues" dxfId="9" priority="13" stopIfTrue="1"/>
  </conditionalFormatting>
  <conditionalFormatting sqref="C2:C12">
    <cfRule type="duplicateValues" dxfId="8" priority="6" stopIfTrue="1"/>
    <cfRule type="duplicateValues" dxfId="7" priority="7" stopIfTrue="1"/>
    <cfRule type="duplicateValues" dxfId="6" priority="8" stopIfTrue="1"/>
    <cfRule type="duplicateValues" dxfId="5" priority="9" stopIfTrue="1"/>
  </conditionalFormatting>
  <conditionalFormatting sqref="C2:C12">
    <cfRule type="duplicateValues" dxfId="4" priority="2" stopIfTrue="1"/>
    <cfRule type="duplicateValues" dxfId="3" priority="3" stopIfTrue="1"/>
    <cfRule type="duplicateValues" dxfId="2" priority="4" stopIfTrue="1"/>
    <cfRule type="duplicateValues" dxfId="1" priority="5" stopIfTrue="1"/>
  </conditionalFormatting>
  <conditionalFormatting sqref="AD2:AD12">
    <cfRule type="cellIs" dxfId="0" priority="1" stopIfTrue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4"/>
  <sheetViews>
    <sheetView topLeftCell="A40" workbookViewId="0">
      <selection activeCell="B65" sqref="B65"/>
    </sheetView>
  </sheetViews>
  <sheetFormatPr baseColWidth="10" defaultColWidth="11.42578125" defaultRowHeight="15" x14ac:dyDescent="0.25"/>
  <cols>
    <col min="2" max="2" width="36.28515625" customWidth="1"/>
  </cols>
  <sheetData>
    <row r="3" spans="1:4" x14ac:dyDescent="0.25">
      <c r="A3" t="s">
        <v>57</v>
      </c>
    </row>
    <row r="4" spans="1:4" x14ac:dyDescent="0.25">
      <c r="A4" s="53">
        <v>1</v>
      </c>
      <c r="B4" s="53" t="s">
        <v>56</v>
      </c>
      <c r="C4" s="53">
        <v>1203</v>
      </c>
    </row>
    <row r="5" spans="1:4" x14ac:dyDescent="0.25">
      <c r="A5">
        <v>2</v>
      </c>
      <c r="B5" s="30" t="s">
        <v>153</v>
      </c>
      <c r="C5">
        <v>2545</v>
      </c>
    </row>
    <row r="6" spans="1:4" x14ac:dyDescent="0.25">
      <c r="A6">
        <v>3</v>
      </c>
      <c r="B6" t="s">
        <v>58</v>
      </c>
      <c r="C6">
        <v>1727</v>
      </c>
    </row>
    <row r="7" spans="1:4" x14ac:dyDescent="0.25">
      <c r="A7">
        <v>4</v>
      </c>
      <c r="B7" s="33" t="s">
        <v>59</v>
      </c>
      <c r="C7">
        <v>2508</v>
      </c>
    </row>
    <row r="8" spans="1:4" x14ac:dyDescent="0.25">
      <c r="A8" s="45">
        <v>5</v>
      </c>
      <c r="B8" s="45" t="s">
        <v>154</v>
      </c>
      <c r="C8" s="45">
        <v>1715</v>
      </c>
      <c r="D8" s="45" t="s">
        <v>155</v>
      </c>
    </row>
    <row r="10" spans="1:4" x14ac:dyDescent="0.25">
      <c r="A10" s="26" t="s">
        <v>72</v>
      </c>
    </row>
    <row r="11" spans="1:4" x14ac:dyDescent="0.25">
      <c r="A11" s="28">
        <v>16</v>
      </c>
      <c r="B11" s="29" t="s">
        <v>73</v>
      </c>
      <c r="C11" s="26" t="s">
        <v>76</v>
      </c>
    </row>
    <row r="12" spans="1:4" x14ac:dyDescent="0.25">
      <c r="A12" s="28">
        <v>17</v>
      </c>
      <c r="B12" s="29" t="s">
        <v>60</v>
      </c>
      <c r="C12" s="26" t="s">
        <v>76</v>
      </c>
    </row>
    <row r="13" spans="1:4" x14ac:dyDescent="0.25">
      <c r="A13" s="28">
        <v>18</v>
      </c>
      <c r="B13" s="29" t="s">
        <v>61</v>
      </c>
      <c r="C13" s="26" t="s">
        <v>77</v>
      </c>
    </row>
    <row r="14" spans="1:4" x14ac:dyDescent="0.25">
      <c r="A14" s="28">
        <v>19</v>
      </c>
      <c r="B14" s="29" t="s">
        <v>62</v>
      </c>
      <c r="C14" s="27" t="s">
        <v>77</v>
      </c>
    </row>
    <row r="15" spans="1:4" x14ac:dyDescent="0.25">
      <c r="A15" s="28">
        <v>20</v>
      </c>
      <c r="B15" s="29" t="s">
        <v>63</v>
      </c>
      <c r="C15" s="26" t="s">
        <v>78</v>
      </c>
    </row>
    <row r="16" spans="1:4" x14ac:dyDescent="0.25">
      <c r="A16" s="28">
        <v>21</v>
      </c>
      <c r="B16" s="29" t="s">
        <v>64</v>
      </c>
      <c r="C16" s="26" t="s">
        <v>78</v>
      </c>
    </row>
    <row r="17" spans="1:3" x14ac:dyDescent="0.25">
      <c r="A17" s="28">
        <v>22</v>
      </c>
      <c r="B17" s="29" t="s">
        <v>65</v>
      </c>
      <c r="C17" s="26" t="s">
        <v>78</v>
      </c>
    </row>
    <row r="18" spans="1:3" x14ac:dyDescent="0.25">
      <c r="A18" s="28">
        <v>23</v>
      </c>
      <c r="B18" s="29" t="s">
        <v>79</v>
      </c>
    </row>
    <row r="19" spans="1:3" x14ac:dyDescent="0.25">
      <c r="A19" s="28">
        <v>24</v>
      </c>
      <c r="B19" s="29" t="s">
        <v>80</v>
      </c>
    </row>
    <row r="20" spans="1:3" x14ac:dyDescent="0.25">
      <c r="A20" s="28">
        <v>25</v>
      </c>
      <c r="B20" s="29" t="s">
        <v>66</v>
      </c>
    </row>
    <row r="21" spans="1:3" x14ac:dyDescent="0.25">
      <c r="A21" s="28">
        <v>26</v>
      </c>
      <c r="B21" s="29" t="s">
        <v>67</v>
      </c>
    </row>
    <row r="22" spans="1:3" x14ac:dyDescent="0.25">
      <c r="A22" s="28">
        <v>27</v>
      </c>
      <c r="B22" s="29" t="s">
        <v>68</v>
      </c>
    </row>
    <row r="23" spans="1:3" x14ac:dyDescent="0.25">
      <c r="A23" s="28">
        <v>28</v>
      </c>
      <c r="B23" s="29" t="s">
        <v>69</v>
      </c>
    </row>
    <row r="24" spans="1:3" x14ac:dyDescent="0.25">
      <c r="A24" s="28">
        <v>29</v>
      </c>
      <c r="B24" s="29" t="s">
        <v>74</v>
      </c>
    </row>
    <row r="25" spans="1:3" x14ac:dyDescent="0.25">
      <c r="A25" s="28">
        <v>31</v>
      </c>
      <c r="B25" s="29" t="s">
        <v>75</v>
      </c>
    </row>
    <row r="26" spans="1:3" x14ac:dyDescent="0.25">
      <c r="A26" s="28">
        <v>33</v>
      </c>
      <c r="B26" s="29" t="s">
        <v>70</v>
      </c>
    </row>
    <row r="27" spans="1:3" x14ac:dyDescent="0.25">
      <c r="A27" s="28">
        <v>34</v>
      </c>
      <c r="B27" s="29" t="s">
        <v>71</v>
      </c>
    </row>
    <row r="30" spans="1:3" x14ac:dyDescent="0.25">
      <c r="A30" s="27" t="s">
        <v>82</v>
      </c>
    </row>
    <row r="31" spans="1:3" x14ac:dyDescent="0.25">
      <c r="B31" s="27" t="s">
        <v>83</v>
      </c>
    </row>
    <row r="32" spans="1:3" x14ac:dyDescent="0.25">
      <c r="B32" s="27" t="s">
        <v>84</v>
      </c>
    </row>
    <row r="33" spans="1:4" x14ac:dyDescent="0.25">
      <c r="B33" s="27" t="s">
        <v>85</v>
      </c>
    </row>
    <row r="34" spans="1:4" x14ac:dyDescent="0.25">
      <c r="B34" s="27" t="s">
        <v>86</v>
      </c>
    </row>
    <row r="35" spans="1:4" x14ac:dyDescent="0.25">
      <c r="B35" s="27" t="s">
        <v>87</v>
      </c>
    </row>
    <row r="36" spans="1:4" x14ac:dyDescent="0.25">
      <c r="B36" s="27" t="s">
        <v>88</v>
      </c>
    </row>
    <row r="37" spans="1:4" x14ac:dyDescent="0.25">
      <c r="B37" s="27" t="s">
        <v>89</v>
      </c>
    </row>
    <row r="38" spans="1:4" x14ac:dyDescent="0.25">
      <c r="B38" s="27" t="s">
        <v>90</v>
      </c>
    </row>
    <row r="40" spans="1:4" x14ac:dyDescent="0.25">
      <c r="A40" s="31" t="s">
        <v>91</v>
      </c>
      <c r="B40" s="31" t="s">
        <v>92</v>
      </c>
      <c r="C40" s="31" t="s">
        <v>93</v>
      </c>
      <c r="D40" s="31" t="s">
        <v>94</v>
      </c>
    </row>
    <row r="41" spans="1:4" x14ac:dyDescent="0.25">
      <c r="A41" s="32" t="s">
        <v>95</v>
      </c>
      <c r="B41" s="32" t="s">
        <v>96</v>
      </c>
      <c r="C41" s="32" t="s">
        <v>97</v>
      </c>
      <c r="D41" s="32" t="s">
        <v>98</v>
      </c>
    </row>
    <row r="42" spans="1:4" x14ac:dyDescent="0.25">
      <c r="A42" s="32" t="s">
        <v>99</v>
      </c>
      <c r="B42" s="32" t="s">
        <v>52</v>
      </c>
      <c r="C42" s="32" t="s">
        <v>97</v>
      </c>
      <c r="D42" s="32" t="s">
        <v>98</v>
      </c>
    </row>
    <row r="43" spans="1:4" x14ac:dyDescent="0.25">
      <c r="A43" s="32" t="s">
        <v>100</v>
      </c>
      <c r="B43" s="32" t="s">
        <v>101</v>
      </c>
      <c r="C43" s="32" t="s">
        <v>97</v>
      </c>
      <c r="D43" s="32" t="s">
        <v>98</v>
      </c>
    </row>
    <row r="44" spans="1:4" x14ac:dyDescent="0.25">
      <c r="A44" s="32" t="s">
        <v>102</v>
      </c>
      <c r="B44" s="32" t="s">
        <v>103</v>
      </c>
      <c r="C44" s="32" t="s">
        <v>97</v>
      </c>
      <c r="D44" s="32" t="s">
        <v>98</v>
      </c>
    </row>
    <row r="45" spans="1:4" x14ac:dyDescent="0.25">
      <c r="A45" s="32" t="s">
        <v>104</v>
      </c>
      <c r="B45" s="32" t="s">
        <v>105</v>
      </c>
      <c r="C45" s="32" t="s">
        <v>97</v>
      </c>
      <c r="D45" s="32" t="s">
        <v>98</v>
      </c>
    </row>
    <row r="46" spans="1:4" x14ac:dyDescent="0.25">
      <c r="A46" s="32" t="s">
        <v>106</v>
      </c>
      <c r="B46" s="32" t="s">
        <v>107</v>
      </c>
      <c r="C46" s="32" t="s">
        <v>97</v>
      </c>
      <c r="D46" s="32" t="s">
        <v>98</v>
      </c>
    </row>
    <row r="47" spans="1:4" x14ac:dyDescent="0.25">
      <c r="A47" s="32" t="s">
        <v>108</v>
      </c>
      <c r="B47" s="32" t="s">
        <v>109</v>
      </c>
      <c r="C47" s="32" t="s">
        <v>97</v>
      </c>
      <c r="D47" s="32" t="s">
        <v>98</v>
      </c>
    </row>
    <row r="48" spans="1:4" x14ac:dyDescent="0.25">
      <c r="A48" s="32" t="s">
        <v>110</v>
      </c>
      <c r="B48" s="32" t="s">
        <v>111</v>
      </c>
      <c r="C48" s="32" t="s">
        <v>97</v>
      </c>
      <c r="D48" s="32" t="s">
        <v>98</v>
      </c>
    </row>
    <row r="49" spans="1:6" x14ac:dyDescent="0.25">
      <c r="A49" s="32" t="s">
        <v>112</v>
      </c>
      <c r="B49" s="32" t="s">
        <v>113</v>
      </c>
      <c r="C49" s="32" t="s">
        <v>97</v>
      </c>
      <c r="D49" s="32" t="s">
        <v>98</v>
      </c>
    </row>
    <row r="50" spans="1:6" x14ac:dyDescent="0.25">
      <c r="A50" s="32" t="s">
        <v>114</v>
      </c>
      <c r="B50" s="32" t="s">
        <v>115</v>
      </c>
      <c r="C50" s="32" t="s">
        <v>97</v>
      </c>
      <c r="D50" s="32" t="s">
        <v>98</v>
      </c>
    </row>
    <row r="51" spans="1:6" x14ac:dyDescent="0.25">
      <c r="A51" s="32" t="s">
        <v>116</v>
      </c>
      <c r="B51" s="32" t="s">
        <v>117</v>
      </c>
      <c r="C51" s="32" t="s">
        <v>97</v>
      </c>
      <c r="D51" s="32" t="s">
        <v>98</v>
      </c>
    </row>
    <row r="52" spans="1:6" x14ac:dyDescent="0.25">
      <c r="A52" s="32" t="s">
        <v>118</v>
      </c>
      <c r="B52" s="32" t="s">
        <v>119</v>
      </c>
      <c r="C52" s="32" t="s">
        <v>97</v>
      </c>
      <c r="D52" s="32" t="s">
        <v>98</v>
      </c>
    </row>
    <row r="53" spans="1:6" x14ac:dyDescent="0.25">
      <c r="A53" s="32" t="s">
        <v>120</v>
      </c>
      <c r="B53" s="32" t="s">
        <v>121</v>
      </c>
      <c r="C53" s="32" t="s">
        <v>97</v>
      </c>
      <c r="D53" s="32" t="s">
        <v>98</v>
      </c>
    </row>
    <row r="54" spans="1:6" x14ac:dyDescent="0.25">
      <c r="A54" s="32" t="s">
        <v>122</v>
      </c>
      <c r="B54" s="32" t="s">
        <v>123</v>
      </c>
      <c r="C54" s="32" t="s">
        <v>97</v>
      </c>
      <c r="D54" s="32" t="s">
        <v>98</v>
      </c>
    </row>
    <row r="55" spans="1:6" x14ac:dyDescent="0.25">
      <c r="A55" s="32" t="s">
        <v>124</v>
      </c>
      <c r="B55" s="32" t="s">
        <v>125</v>
      </c>
      <c r="C55" s="32" t="s">
        <v>97</v>
      </c>
      <c r="D55" s="32" t="s">
        <v>98</v>
      </c>
    </row>
    <row r="56" spans="1:6" x14ac:dyDescent="0.25">
      <c r="A56" s="32" t="s">
        <v>126</v>
      </c>
      <c r="B56" s="32" t="s">
        <v>127</v>
      </c>
      <c r="C56" s="32" t="s">
        <v>97</v>
      </c>
      <c r="D56" s="32" t="s">
        <v>98</v>
      </c>
    </row>
    <row r="57" spans="1:6" x14ac:dyDescent="0.25">
      <c r="A57" s="32" t="s">
        <v>128</v>
      </c>
      <c r="B57" s="32" t="s">
        <v>129</v>
      </c>
      <c r="C57" s="32" t="s">
        <v>97</v>
      </c>
      <c r="D57" s="32" t="s">
        <v>98</v>
      </c>
    </row>
    <row r="58" spans="1:6" x14ac:dyDescent="0.25">
      <c r="A58" s="32" t="s">
        <v>130</v>
      </c>
      <c r="B58" s="32" t="s">
        <v>131</v>
      </c>
      <c r="C58" s="32" t="s">
        <v>97</v>
      </c>
      <c r="D58" s="32" t="s">
        <v>98</v>
      </c>
    </row>
    <row r="59" spans="1:6" x14ac:dyDescent="0.25">
      <c r="A59" s="32" t="s">
        <v>132</v>
      </c>
      <c r="B59" s="32" t="s">
        <v>133</v>
      </c>
      <c r="C59" s="32" t="s">
        <v>97</v>
      </c>
      <c r="D59" s="32" t="s">
        <v>98</v>
      </c>
    </row>
    <row r="60" spans="1:6" x14ac:dyDescent="0.25">
      <c r="A60" s="32" t="s">
        <v>134</v>
      </c>
      <c r="B60" s="32" t="s">
        <v>135</v>
      </c>
      <c r="C60" s="32" t="s">
        <v>97</v>
      </c>
      <c r="D60" s="32" t="s">
        <v>98</v>
      </c>
    </row>
    <row r="61" spans="1:6" x14ac:dyDescent="0.25">
      <c r="A61" s="32" t="s">
        <v>136</v>
      </c>
      <c r="B61" s="32" t="s">
        <v>137</v>
      </c>
      <c r="C61" s="32" t="s">
        <v>97</v>
      </c>
      <c r="D61" s="32" t="s">
        <v>98</v>
      </c>
    </row>
    <row r="62" spans="1:6" x14ac:dyDescent="0.25">
      <c r="A62" s="32" t="s">
        <v>138</v>
      </c>
      <c r="B62" s="32" t="s">
        <v>139</v>
      </c>
      <c r="C62" s="32" t="s">
        <v>97</v>
      </c>
      <c r="D62" s="32" t="s">
        <v>98</v>
      </c>
    </row>
    <row r="63" spans="1:6" x14ac:dyDescent="0.25">
      <c r="A63" s="32" t="s">
        <v>140</v>
      </c>
      <c r="B63" s="32" t="s">
        <v>141</v>
      </c>
      <c r="C63" s="32" t="s">
        <v>97</v>
      </c>
      <c r="D63" s="32" t="s">
        <v>98</v>
      </c>
    </row>
    <row r="64" spans="1:6" x14ac:dyDescent="0.25">
      <c r="A64" s="32" t="s">
        <v>142</v>
      </c>
      <c r="B64" s="32" t="s">
        <v>143</v>
      </c>
      <c r="C64" s="32" t="s">
        <v>97</v>
      </c>
      <c r="D64" s="32" t="s">
        <v>98</v>
      </c>
      <c r="F64">
        <f>95-7</f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DEIFNITIVA</vt:lpstr>
      <vt:lpstr>COPIAR PLLA ICBC </vt:lpstr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Bruno</cp:lastModifiedBy>
  <dcterms:created xsi:type="dcterms:W3CDTF">2018-03-27T14:46:15Z</dcterms:created>
  <dcterms:modified xsi:type="dcterms:W3CDTF">2019-11-22T16:39:54Z</dcterms:modified>
</cp:coreProperties>
</file>