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6930"/>
  </bookViews>
  <sheets>
    <sheet name="DEIFNITIVA" sheetId="2" r:id="rId1"/>
    <sheet name="COPIAR PLLA ICBC " sheetId="5" r:id="rId2"/>
    <sheet name="DATOS" sheetId="6" r:id="rId3"/>
  </sheets>
  <definedNames>
    <definedName name="_xlnm._FilterDatabase" localSheetId="1" hidden="1">'COPIAR PLLA ICBC '!$A$1:$AR$81</definedName>
    <definedName name="_xlnm._FilterDatabase" localSheetId="0" hidden="1">DEIFNITIVA!$A$1:$AB$92</definedName>
  </definedNames>
  <calcPr calcId="125725"/>
</workbook>
</file>

<file path=xl/calcChain.xml><?xml version="1.0" encoding="utf-8"?>
<calcChain xmlns="http://schemas.openxmlformats.org/spreadsheetml/2006/main">
  <c r="E9" i="2"/>
  <c r="J9"/>
  <c r="E10"/>
  <c r="J10"/>
  <c r="E11"/>
  <c r="J11"/>
  <c r="E12"/>
  <c r="J12"/>
  <c r="E13"/>
  <c r="J13"/>
  <c r="E14"/>
  <c r="J14"/>
  <c r="E15"/>
  <c r="J15"/>
  <c r="E16"/>
  <c r="J16"/>
  <c r="E17"/>
  <c r="J17"/>
  <c r="E18"/>
  <c r="J18"/>
  <c r="E19"/>
  <c r="J19"/>
  <c r="E20"/>
  <c r="J20"/>
  <c r="E21"/>
  <c r="G21"/>
  <c r="J21"/>
  <c r="N21"/>
  <c r="R21"/>
  <c r="U21"/>
  <c r="AA21"/>
  <c r="E22"/>
  <c r="J22"/>
  <c r="E23"/>
  <c r="G23"/>
  <c r="J23"/>
  <c r="N23"/>
  <c r="R23"/>
  <c r="U23"/>
  <c r="AA23"/>
  <c r="E24"/>
  <c r="J24"/>
  <c r="E25"/>
  <c r="G25"/>
  <c r="J25"/>
  <c r="N25"/>
  <c r="R25"/>
  <c r="U25"/>
  <c r="AA25"/>
  <c r="E26"/>
  <c r="J26"/>
  <c r="E27"/>
  <c r="G27"/>
  <c r="J27"/>
  <c r="N27"/>
  <c r="R27"/>
  <c r="U27"/>
  <c r="AA27"/>
  <c r="E28"/>
  <c r="J28"/>
  <c r="E29"/>
  <c r="G29"/>
  <c r="J29"/>
  <c r="N29"/>
  <c r="R29"/>
  <c r="U29"/>
  <c r="AA29"/>
  <c r="E30"/>
  <c r="J30"/>
  <c r="E31"/>
  <c r="G31"/>
  <c r="J31"/>
  <c r="N31"/>
  <c r="R31"/>
  <c r="U31"/>
  <c r="AA31"/>
  <c r="D29"/>
  <c r="H29" s="1"/>
  <c r="D30"/>
  <c r="N30" s="1"/>
  <c r="D31"/>
  <c r="H31" s="1"/>
  <c r="D26"/>
  <c r="G26" s="1"/>
  <c r="D27"/>
  <c r="H27" s="1"/>
  <c r="D28"/>
  <c r="U28" s="1"/>
  <c r="D9"/>
  <c r="G9" s="1"/>
  <c r="D10"/>
  <c r="G10" s="1"/>
  <c r="D11"/>
  <c r="G11" s="1"/>
  <c r="D12"/>
  <c r="G12" s="1"/>
  <c r="D13"/>
  <c r="G13" s="1"/>
  <c r="D14"/>
  <c r="G14" s="1"/>
  <c r="D15"/>
  <c r="G15" s="1"/>
  <c r="D16"/>
  <c r="G16" s="1"/>
  <c r="D17"/>
  <c r="G17" s="1"/>
  <c r="D18"/>
  <c r="G18" s="1"/>
  <c r="D19"/>
  <c r="G19" s="1"/>
  <c r="D20"/>
  <c r="G20" s="1"/>
  <c r="D21"/>
  <c r="H21" s="1"/>
  <c r="D22"/>
  <c r="H22" s="1"/>
  <c r="D23"/>
  <c r="H23" s="1"/>
  <c r="D24"/>
  <c r="AA24" s="1"/>
  <c r="D25"/>
  <c r="H25" s="1"/>
  <c r="F64" i="6"/>
  <c r="J3" i="2"/>
  <c r="J4"/>
  <c r="J5"/>
  <c r="J6"/>
  <c r="J7"/>
  <c r="J8"/>
  <c r="E3"/>
  <c r="E4"/>
  <c r="E5"/>
  <c r="E6"/>
  <c r="E7"/>
  <c r="E8"/>
  <c r="D83"/>
  <c r="D84"/>
  <c r="D85"/>
  <c r="D86"/>
  <c r="D87"/>
  <c r="D88"/>
  <c r="D89"/>
  <c r="D90"/>
  <c r="D91"/>
  <c r="D92"/>
  <c r="D3"/>
  <c r="D4"/>
  <c r="D5"/>
  <c r="R5" s="1"/>
  <c r="D6"/>
  <c r="U6" s="1"/>
  <c r="D7"/>
  <c r="H7" s="1"/>
  <c r="D8"/>
  <c r="AA30" l="1"/>
  <c r="G30"/>
  <c r="AA28"/>
  <c r="R28"/>
  <c r="N28"/>
  <c r="G28"/>
  <c r="U26"/>
  <c r="U24"/>
  <c r="R24"/>
  <c r="N24"/>
  <c r="G24"/>
  <c r="AA22"/>
  <c r="U22"/>
  <c r="R22"/>
  <c r="N22"/>
  <c r="G22"/>
  <c r="W31"/>
  <c r="T31" s="1"/>
  <c r="S31"/>
  <c r="P31"/>
  <c r="K31"/>
  <c r="W30"/>
  <c r="S30"/>
  <c r="P30"/>
  <c r="K30"/>
  <c r="H30"/>
  <c r="W29"/>
  <c r="T29" s="1"/>
  <c r="S29"/>
  <c r="P29"/>
  <c r="K29"/>
  <c r="W28"/>
  <c r="T28" s="1"/>
  <c r="S28"/>
  <c r="P28"/>
  <c r="K28"/>
  <c r="H28"/>
  <c r="W27"/>
  <c r="T27" s="1"/>
  <c r="S27"/>
  <c r="P27"/>
  <c r="K27"/>
  <c r="W26"/>
  <c r="T26" s="1"/>
  <c r="S26"/>
  <c r="P26"/>
  <c r="K26"/>
  <c r="H26"/>
  <c r="W25"/>
  <c r="T25" s="1"/>
  <c r="S25"/>
  <c r="P25"/>
  <c r="K25"/>
  <c r="W24"/>
  <c r="T24" s="1"/>
  <c r="S24"/>
  <c r="P24"/>
  <c r="K24"/>
  <c r="H24"/>
  <c r="W23"/>
  <c r="T23" s="1"/>
  <c r="S23"/>
  <c r="P23"/>
  <c r="K23"/>
  <c r="W22"/>
  <c r="T22" s="1"/>
  <c r="S22"/>
  <c r="P22"/>
  <c r="K22"/>
  <c r="W21"/>
  <c r="T21" s="1"/>
  <c r="S21"/>
  <c r="P21"/>
  <c r="K21"/>
  <c r="W20"/>
  <c r="S20"/>
  <c r="P20"/>
  <c r="K20"/>
  <c r="H20"/>
  <c r="W19"/>
  <c r="S19"/>
  <c r="P19"/>
  <c r="K19"/>
  <c r="H19"/>
  <c r="W18"/>
  <c r="S18"/>
  <c r="P18"/>
  <c r="K18"/>
  <c r="H18"/>
  <c r="W17"/>
  <c r="S17"/>
  <c r="P17"/>
  <c r="K17"/>
  <c r="H17"/>
  <c r="W16"/>
  <c r="S16"/>
  <c r="P16"/>
  <c r="K16"/>
  <c r="H16"/>
  <c r="W15"/>
  <c r="S15"/>
  <c r="P15"/>
  <c r="K15"/>
  <c r="H15"/>
  <c r="W14"/>
  <c r="S14"/>
  <c r="P14"/>
  <c r="K14"/>
  <c r="H14"/>
  <c r="W13"/>
  <c r="S13"/>
  <c r="P13"/>
  <c r="K13"/>
  <c r="H13"/>
  <c r="W12"/>
  <c r="S12"/>
  <c r="P12"/>
  <c r="K12"/>
  <c r="H12"/>
  <c r="W11"/>
  <c r="S11"/>
  <c r="P11"/>
  <c r="K11"/>
  <c r="H11"/>
  <c r="W10"/>
  <c r="S10"/>
  <c r="P10"/>
  <c r="K10"/>
  <c r="H10"/>
  <c r="W9"/>
  <c r="S9"/>
  <c r="P9"/>
  <c r="K9"/>
  <c r="H9"/>
  <c r="U30"/>
  <c r="R30"/>
  <c r="AA26"/>
  <c r="R26"/>
  <c r="N26"/>
  <c r="AA20"/>
  <c r="U20"/>
  <c r="R20"/>
  <c r="N20"/>
  <c r="AA19"/>
  <c r="U19"/>
  <c r="R19"/>
  <c r="N19"/>
  <c r="AA18"/>
  <c r="U18"/>
  <c r="R18"/>
  <c r="N18"/>
  <c r="AA17"/>
  <c r="U17"/>
  <c r="R17"/>
  <c r="N17"/>
  <c r="AA16"/>
  <c r="U16"/>
  <c r="R16"/>
  <c r="N16"/>
  <c r="AA15"/>
  <c r="U15"/>
  <c r="R15"/>
  <c r="N15"/>
  <c r="AA14"/>
  <c r="U14"/>
  <c r="R14"/>
  <c r="N14"/>
  <c r="AA13"/>
  <c r="U13"/>
  <c r="R13"/>
  <c r="N13"/>
  <c r="AA12"/>
  <c r="U12"/>
  <c r="R12"/>
  <c r="N12"/>
  <c r="AA11"/>
  <c r="U11"/>
  <c r="R11"/>
  <c r="N11"/>
  <c r="AA10"/>
  <c r="U10"/>
  <c r="R10"/>
  <c r="N10"/>
  <c r="AA9"/>
  <c r="U9"/>
  <c r="R9"/>
  <c r="N9"/>
  <c r="U5"/>
  <c r="H5"/>
  <c r="P6"/>
  <c r="R6"/>
  <c r="S5"/>
  <c r="G6"/>
  <c r="N6"/>
  <c r="P3"/>
  <c r="U3"/>
  <c r="R3"/>
  <c r="G3"/>
  <c r="N3"/>
  <c r="S4"/>
  <c r="P4"/>
  <c r="N4"/>
  <c r="H4"/>
  <c r="R4"/>
  <c r="S3"/>
  <c r="U4"/>
  <c r="P7"/>
  <c r="N7"/>
  <c r="U7"/>
  <c r="R7"/>
  <c r="G7"/>
  <c r="S8"/>
  <c r="P8"/>
  <c r="N8"/>
  <c r="H8"/>
  <c r="R8"/>
  <c r="S7"/>
  <c r="H3"/>
  <c r="U8"/>
  <c r="G8"/>
  <c r="G4"/>
  <c r="G5"/>
  <c r="N5"/>
  <c r="P5"/>
  <c r="H6"/>
  <c r="S6"/>
  <c r="T10" l="1"/>
  <c r="T12"/>
  <c r="T14"/>
  <c r="T16"/>
  <c r="T18"/>
  <c r="T20"/>
  <c r="T30"/>
  <c r="T9"/>
  <c r="T11"/>
  <c r="T13"/>
  <c r="T15"/>
  <c r="T17"/>
  <c r="T19"/>
  <c r="D2"/>
  <c r="P2" l="1"/>
  <c r="G2"/>
  <c r="H2"/>
  <c r="N2"/>
  <c r="U2"/>
  <c r="W6"/>
  <c r="W7"/>
  <c r="T7" s="1"/>
  <c r="W5"/>
  <c r="W3"/>
  <c r="K8"/>
  <c r="W8"/>
  <c r="T8" s="1"/>
  <c r="K4"/>
  <c r="W4"/>
  <c r="R2"/>
  <c r="S2"/>
  <c r="K3"/>
  <c r="K7"/>
  <c r="K2"/>
  <c r="K5"/>
  <c r="K6"/>
  <c r="AA4"/>
  <c r="W2"/>
  <c r="AA2"/>
  <c r="AA8"/>
  <c r="AA6"/>
  <c r="AA7"/>
  <c r="AA3"/>
  <c r="AA5"/>
  <c r="J2"/>
  <c r="E2"/>
  <c r="T6" l="1"/>
  <c r="T5"/>
  <c r="T3"/>
  <c r="T4"/>
  <c r="T2"/>
</calcChain>
</file>

<file path=xl/sharedStrings.xml><?xml version="1.0" encoding="utf-8"?>
<sst xmlns="http://schemas.openxmlformats.org/spreadsheetml/2006/main" count="983" uniqueCount="424">
  <si>
    <t>Cantidad</t>
  </si>
  <si>
    <t>CODIGO DEPOSITO</t>
  </si>
  <si>
    <t>codigo CLIENTE</t>
  </si>
  <si>
    <t>Fecha de Pedido</t>
  </si>
  <si>
    <t>Nro Doc</t>
  </si>
  <si>
    <t>Descripcion Producto</t>
  </si>
  <si>
    <t>Nombre</t>
  </si>
  <si>
    <t>Domicilio</t>
  </si>
  <si>
    <t>Localidad</t>
  </si>
  <si>
    <t>Provincia</t>
  </si>
  <si>
    <t>Cod Postal</t>
  </si>
  <si>
    <t>Destinatario</t>
  </si>
  <si>
    <t>Telefonos</t>
  </si>
  <si>
    <t>Observaciones</t>
  </si>
  <si>
    <t>Mail</t>
  </si>
  <si>
    <t>nro Pedido</t>
  </si>
  <si>
    <t>tipo documento</t>
  </si>
  <si>
    <t>CONDICION VENTA</t>
  </si>
  <si>
    <t xml:space="preserve">SKU </t>
  </si>
  <si>
    <t>CATEGORIA IVA</t>
  </si>
  <si>
    <t>Precio unitario</t>
  </si>
  <si>
    <t xml:space="preserve">lista de precios </t>
  </si>
  <si>
    <t>FLETE</t>
  </si>
  <si>
    <t>Codigo de transporte</t>
  </si>
  <si>
    <t>ZONA fiscal</t>
  </si>
  <si>
    <t>DNI</t>
  </si>
  <si>
    <t>PRECIO TOTAL</t>
  </si>
  <si>
    <t>Consumidor final</t>
  </si>
  <si>
    <t>Orden Nro</t>
  </si>
  <si>
    <t>Referencia</t>
  </si>
  <si>
    <t>Transportista</t>
  </si>
  <si>
    <t>Cliente</t>
  </si>
  <si>
    <t>E-Mail</t>
  </si>
  <si>
    <t>Receptor</t>
  </si>
  <si>
    <t>Direccion1</t>
  </si>
  <si>
    <t>Direccion2</t>
  </si>
  <si>
    <t>Ciudad</t>
  </si>
  <si>
    <t>Otros</t>
  </si>
  <si>
    <t>Tel</t>
  </si>
  <si>
    <t>Cel</t>
  </si>
  <si>
    <t>Total Orden en pesos</t>
  </si>
  <si>
    <t>Total Productos en Pesos</t>
  </si>
  <si>
    <t>Total Productos en puntos</t>
  </si>
  <si>
    <t>Equivalencia Producto Puntos Pesos</t>
  </si>
  <si>
    <t>Total Envio en Pesos</t>
  </si>
  <si>
    <t>Total Envio en Puntos</t>
  </si>
  <si>
    <t>Equivalencia Envio Puntos Pesos</t>
  </si>
  <si>
    <t>Referencia Articulo</t>
  </si>
  <si>
    <t>Articulo</t>
  </si>
  <si>
    <t>Peso</t>
  </si>
  <si>
    <t>Categoria</t>
  </si>
  <si>
    <t>Proveedor</t>
  </si>
  <si>
    <t xml:space="preserve">Piso  Dpto. </t>
  </si>
  <si>
    <t>Buenos Aires</t>
  </si>
  <si>
    <t>Decidir V2</t>
  </si>
  <si>
    <t>Direct Sale</t>
  </si>
  <si>
    <t>VENDEDOR</t>
  </si>
  <si>
    <t>LAMOLIANT</t>
  </si>
  <si>
    <t>DEPOSITOS</t>
  </si>
  <si>
    <t>SUMA Y GANA</t>
  </si>
  <si>
    <t>BANCO PATAGONIA</t>
  </si>
  <si>
    <t xml:space="preserve">SV VISA </t>
  </si>
  <si>
    <t xml:space="preserve">SN VISA </t>
  </si>
  <si>
    <t>SN MASTERCARD</t>
  </si>
  <si>
    <t xml:space="preserve">PP VISA </t>
  </si>
  <si>
    <t>PP MASTERCARD</t>
  </si>
  <si>
    <t>PP AMEX</t>
  </si>
  <si>
    <t>ITAU SYG VISA</t>
  </si>
  <si>
    <t>ITAU SYG MASTERCARD</t>
  </si>
  <si>
    <t xml:space="preserve">CPRA Y PUNTO BPN VISA </t>
  </si>
  <si>
    <t>CPRA Y PUNTO BPN MASTERCARD</t>
  </si>
  <si>
    <t>TS VISA</t>
  </si>
  <si>
    <t>TS MASTERCARD</t>
  </si>
  <si>
    <t xml:space="preserve">TESORERIA </t>
  </si>
  <si>
    <t>SV MASTERCARD</t>
  </si>
  <si>
    <t>TIENDA CLICK DECIDIR</t>
  </si>
  <si>
    <t>ICBC DECIDIR</t>
  </si>
  <si>
    <t>sistema viejo</t>
  </si>
  <si>
    <t>sistema nuevo</t>
  </si>
  <si>
    <t xml:space="preserve">patagonia programa puntos </t>
  </si>
  <si>
    <t>TIENDA BPN VISA</t>
  </si>
  <si>
    <t>TIENDA BPN MASTERCARD</t>
  </si>
  <si>
    <t>URBANO EXPRESS</t>
  </si>
  <si>
    <t>vendedor</t>
  </si>
  <si>
    <t>SISTEMA VIEJO</t>
  </si>
  <si>
    <t>SISTEMA NUEVO</t>
  </si>
  <si>
    <t>PATAGONIA PP</t>
  </si>
  <si>
    <t>TIENDA BPN</t>
  </si>
  <si>
    <t>ICBC CLUB</t>
  </si>
  <si>
    <t xml:space="preserve">ITAU SUMA Y GANA </t>
  </si>
  <si>
    <t xml:space="preserve">TIENDA CLICK </t>
  </si>
  <si>
    <t>TIENDA SUPERVIELLE</t>
  </si>
  <si>
    <t>Código</t>
  </si>
  <si>
    <t>Descripción</t>
  </si>
  <si>
    <t>País</t>
  </si>
  <si>
    <t>Descripción País</t>
  </si>
  <si>
    <t>00</t>
  </si>
  <si>
    <t>CABA</t>
  </si>
  <si>
    <t>AR</t>
  </si>
  <si>
    <t>ARGENTINA</t>
  </si>
  <si>
    <t>01</t>
  </si>
  <si>
    <t>02</t>
  </si>
  <si>
    <t>Catamarca</t>
  </si>
  <si>
    <t>03</t>
  </si>
  <si>
    <t>Córdoba</t>
  </si>
  <si>
    <t>04</t>
  </si>
  <si>
    <t>Corrientes</t>
  </si>
  <si>
    <t>05</t>
  </si>
  <si>
    <t>Entre Ríos</t>
  </si>
  <si>
    <t>06</t>
  </si>
  <si>
    <t>Jujuy</t>
  </si>
  <si>
    <t>07</t>
  </si>
  <si>
    <t>Mendoza</t>
  </si>
  <si>
    <t>08</t>
  </si>
  <si>
    <t>La Rioja</t>
  </si>
  <si>
    <t>09</t>
  </si>
  <si>
    <t>Salta</t>
  </si>
  <si>
    <t>10</t>
  </si>
  <si>
    <t>San Juan</t>
  </si>
  <si>
    <t>11</t>
  </si>
  <si>
    <t>San Luis</t>
  </si>
  <si>
    <t>12</t>
  </si>
  <si>
    <t>Santa Fe</t>
  </si>
  <si>
    <t>13</t>
  </si>
  <si>
    <t>Santiago del Estero</t>
  </si>
  <si>
    <t>14</t>
  </si>
  <si>
    <t>Tucumán</t>
  </si>
  <si>
    <t>16</t>
  </si>
  <si>
    <t>Chaco</t>
  </si>
  <si>
    <t>17</t>
  </si>
  <si>
    <t>Chubut</t>
  </si>
  <si>
    <t>18</t>
  </si>
  <si>
    <t>Formosa</t>
  </si>
  <si>
    <t>19</t>
  </si>
  <si>
    <t>Misiones</t>
  </si>
  <si>
    <t>20</t>
  </si>
  <si>
    <t>Neuquén</t>
  </si>
  <si>
    <t>21</t>
  </si>
  <si>
    <t>La Pampa</t>
  </si>
  <si>
    <t>22</t>
  </si>
  <si>
    <t>Río Negro</t>
  </si>
  <si>
    <t>23</t>
  </si>
  <si>
    <t>Santa Cruz</t>
  </si>
  <si>
    <t>24</t>
  </si>
  <si>
    <t>Tierra del Fuego</t>
  </si>
  <si>
    <t>Direct Sale EnvÃ­o a Domicilio</t>
  </si>
  <si>
    <t>Fecha</t>
  </si>
  <si>
    <t>Carrito</t>
  </si>
  <si>
    <t>C,P,</t>
  </si>
  <si>
    <t>Met,Pago</t>
  </si>
  <si>
    <t>Costo financieo</t>
  </si>
  <si>
    <t>Precio unitario imp,inc,</t>
  </si>
  <si>
    <t>TOTAL</t>
  </si>
  <si>
    <t>Pago aceptado</t>
  </si>
  <si>
    <t>BlanquerÃ­a</t>
  </si>
  <si>
    <t>SUPERVIELLE</t>
  </si>
  <si>
    <t xml:space="preserve">PUNTOS </t>
  </si>
  <si>
    <t>NEU/COMA</t>
  </si>
  <si>
    <t>1</t>
  </si>
  <si>
    <t>PequeÃ±os Electro</t>
  </si>
  <si>
    <t>0.00</t>
  </si>
  <si>
    <t>2.0</t>
  </si>
  <si>
    <t>Bazar</t>
  </si>
  <si>
    <t>363.00</t>
  </si>
  <si>
    <t>411.40</t>
  </si>
  <si>
    <t>OS2801</t>
  </si>
  <si>
    <t>BATIDORA Oster DE INMERSION STICK MIXER KIT</t>
  </si>
  <si>
    <t>SUE-400F</t>
  </si>
  <si>
    <t>Juego de Toalla y ToallÃ³n Danubio 400 grs</t>
  </si>
  <si>
    <t>CAPITAL FEDERAL</t>
  </si>
  <si>
    <t>Relojes</t>
  </si>
  <si>
    <t>CDLFOLXME</t>
  </si>
  <si>
    <t>Schwartz Matias</t>
  </si>
  <si>
    <t>schwartzmts@gmail.com</t>
  </si>
  <si>
    <t>Perito Moreno 498</t>
  </si>
  <si>
    <t>9483.10</t>
  </si>
  <si>
    <t>8999.10</t>
  </si>
  <si>
    <t>DS0331</t>
  </si>
  <si>
    <t>Microondas Bgh Quick Chef 20 Litros</t>
  </si>
  <si>
    <t>4.0</t>
  </si>
  <si>
    <t>Hornos y Cocinas</t>
  </si>
  <si>
    <t>GFBDHNANP</t>
  </si>
  <si>
    <t>BLANCA  RAUL ERNESTO</t>
  </si>
  <si>
    <t>ERNEBLANCA@HOTMAIL.COM</t>
  </si>
  <si>
    <t>SOLDADO O SOSA 05209 Piso: 1 Dpto: A</t>
  </si>
  <si>
    <t>011-4467-5115</t>
  </si>
  <si>
    <t>2762.00</t>
  </si>
  <si>
    <t>2399.00</t>
  </si>
  <si>
    <t>AC-PAVACLA</t>
  </si>
  <si>
    <t>Pava Electrica Classic Smart Tek Retro Vintange</t>
  </si>
  <si>
    <t>CQQWUYPQF</t>
  </si>
  <si>
    <t>BARRERA EGUSQUIZA  MARIANA LIS</t>
  </si>
  <si>
    <t>MARIBARRERAE@HOTMAIL.COM</t>
  </si>
  <si>
    <t>Palpa 2448 10 G</t>
  </si>
  <si>
    <t xml:space="preserve">Piso 10 Dpto. </t>
  </si>
  <si>
    <t>caba</t>
  </si>
  <si>
    <t>10 piso G</t>
  </si>
  <si>
    <t>29738.40</t>
  </si>
  <si>
    <t>23999.20</t>
  </si>
  <si>
    <t>LG43H5700</t>
  </si>
  <si>
    <t>Smart Tv Led LG 43" LH 5700</t>
  </si>
  <si>
    <t>7.0</t>
  </si>
  <si>
    <t>Televisores</t>
  </si>
  <si>
    <t>DQCNEJMOK</t>
  </si>
  <si>
    <t>DRAGNEFF  JORGE ANTONIO</t>
  </si>
  <si>
    <t>JORGEDRAGNEFF@GMAIL.COM</t>
  </si>
  <si>
    <t>JOSE HERNANDEZ 02286 Piso: 1 Dpto: C</t>
  </si>
  <si>
    <t>011-2109-3994</t>
  </si>
  <si>
    <t>7006.00</t>
  </si>
  <si>
    <t>6643.00</t>
  </si>
  <si>
    <t>NESESSE</t>
  </si>
  <si>
    <t>Cafetera Nespresso Essenza Mini White</t>
  </si>
  <si>
    <t>Cafeteras</t>
  </si>
  <si>
    <t>CDNQFEGLJ</t>
  </si>
  <si>
    <t>BORGHELLI Laura Liliana</t>
  </si>
  <si>
    <t>LAURA.BORGHELLI@ICBC.COM.AR</t>
  </si>
  <si>
    <t>Avenida Coronel Diaz 1693 Piso 1</t>
  </si>
  <si>
    <t>Piso 1 Dpto. A</t>
  </si>
  <si>
    <t>2912.15</t>
  </si>
  <si>
    <t>2274.86</t>
  </si>
  <si>
    <t>GS-LICOP-B</t>
  </si>
  <si>
    <t>Licuadora Moulinex Optimix Plus 550 Watts</t>
  </si>
  <si>
    <t>RWGBPODFA</t>
  </si>
  <si>
    <t>Marcio Neri A.</t>
  </si>
  <si>
    <t>neri.marcio@ypf.com</t>
  </si>
  <si>
    <t>RUIZ NANCY</t>
  </si>
  <si>
    <t>Av. Santa Fe 4320</t>
  </si>
  <si>
    <t>Es un colegio Preguntar en recepciÃ³n</t>
  </si>
  <si>
    <t>1937.25</t>
  </si>
  <si>
    <t>1150.12</t>
  </si>
  <si>
    <t>GS-SET24</t>
  </si>
  <si>
    <t>Set Sarten 24 + Wok Pratika TEFAL</t>
  </si>
  <si>
    <t>XWZEWYEQV</t>
  </si>
  <si>
    <t>benes Agostina</t>
  </si>
  <si>
    <t>agostinabenes@hotmail.com</t>
  </si>
  <si>
    <t>sargento cabral 374</t>
  </si>
  <si>
    <t>bernal</t>
  </si>
  <si>
    <t>entre calles 9 de julio y don bosco. recibe marisel m. giacche</t>
  </si>
  <si>
    <t>1162.20</t>
  </si>
  <si>
    <t>ORI-TCELE</t>
  </si>
  <si>
    <t>Toalla de secado rapido en microfibra</t>
  </si>
  <si>
    <t>IPFFTPBSH</t>
  </si>
  <si>
    <t>VITELLI CINTIA LORENA</t>
  </si>
  <si>
    <t>CINTIA.VITELLI@ICBC.COM.AR</t>
  </si>
  <si>
    <t>Marinos del Fournier 93</t>
  </si>
  <si>
    <t>EL PALOMAR</t>
  </si>
  <si>
    <t>Entre RÃ­o Negro y Perdriel</t>
  </si>
  <si>
    <t>1212.15</t>
  </si>
  <si>
    <t>DS0450</t>
  </si>
  <si>
    <t>Balanza digital para equipaje</t>
  </si>
  <si>
    <t>1.0</t>
  </si>
  <si>
    <t>SQDEHEXDV</t>
  </si>
  <si>
    <t>ACUÃ‘A  JUAN ALBERTO</t>
  </si>
  <si>
    <t>JUAN.6012@HOTMAIL.COM</t>
  </si>
  <si>
    <t>CUBA 02814 Piso: 10 Dpto: PORT</t>
  </si>
  <si>
    <t>011-4703-5592</t>
  </si>
  <si>
    <t>1255.50</t>
  </si>
  <si>
    <t>WSB-PB80</t>
  </si>
  <si>
    <t>Powerbank 8000 mAh WSB</t>
  </si>
  <si>
    <t>InformÃ¡tica</t>
  </si>
  <si>
    <t>RTGOXFNBB</t>
  </si>
  <si>
    <t>Cuenca Andrea Patricia</t>
  </si>
  <si>
    <t>cuencaandrea@hotmail.com</t>
  </si>
  <si>
    <t>MAIPU 464 piso 1 soler</t>
  </si>
  <si>
    <t>Piso 1 Dpto. SOLER</t>
  </si>
  <si>
    <t>5887.15</t>
  </si>
  <si>
    <t>4506.11</t>
  </si>
  <si>
    <t>CMYMIZJZC</t>
  </si>
  <si>
    <t>SAINZ Diego</t>
  </si>
  <si>
    <t>dcsainz@teco.com.ar</t>
  </si>
  <si>
    <t>Avenida Congreso  3924</t>
  </si>
  <si>
    <t>3513.00</t>
  </si>
  <si>
    <t>1938.00</t>
  </si>
  <si>
    <t>DS0388</t>
  </si>
  <si>
    <t>MonopatÃ­n Scooter GADNIC Luces Led</t>
  </si>
  <si>
    <t>NiÃ±os y BebÃ©s</t>
  </si>
  <si>
    <t>PZXLRKDGY</t>
  </si>
  <si>
    <t>Mansilla MatÃ­as</t>
  </si>
  <si>
    <t>mdmansilla10@gmail.com</t>
  </si>
  <si>
    <t>883 4749</t>
  </si>
  <si>
    <t>QUILMES - SAN FRANCISCO SOLANO</t>
  </si>
  <si>
    <t>3550.50</t>
  </si>
  <si>
    <t>1956.75</t>
  </si>
  <si>
    <t>PRINCE-SLIM</t>
  </si>
  <si>
    <t>Purificador de agua Prince Slim Blanco</t>
  </si>
  <si>
    <t>RUYAVIRDL</t>
  </si>
  <si>
    <t>Cernohous Debora Betiana</t>
  </si>
  <si>
    <t>debycernohous@hotmail.com</t>
  </si>
  <si>
    <t>TTE. GRAL JUAN DOMINGO PERON 867</t>
  </si>
  <si>
    <t>ENTRE SUIPACHA Y ESMERALDA-RECEPCION DE LA EMPRESA CAT TECHNOLOGIES ARGENTINA S.A.</t>
  </si>
  <si>
    <t>6862.00</t>
  </si>
  <si>
    <t>5237.25</t>
  </si>
  <si>
    <t>VPDVZAKBG</t>
  </si>
  <si>
    <t>ABUDIDZE  CAROLINA NATALIA</t>
  </si>
  <si>
    <t>MARIANO.BENDANA@GMAIL.COM</t>
  </si>
  <si>
    <t>vidt  1841 piso 3</t>
  </si>
  <si>
    <t xml:space="preserve">Piso 3 Dpto. </t>
  </si>
  <si>
    <t>palermo</t>
  </si>
  <si>
    <t xml:space="preserve">La direcciÃ³n es Vidt 1841.    3er piso  departamento 10 </t>
  </si>
  <si>
    <t>FCZCWNYSP</t>
  </si>
  <si>
    <t>Breglia Mariano</t>
  </si>
  <si>
    <t>mariano.breglia@yahoo.com.ar</t>
  </si>
  <si>
    <t>Congreso 3940 dto a</t>
  </si>
  <si>
    <t>Piso 0 Dpto. A</t>
  </si>
  <si>
    <t>Capital Federal</t>
  </si>
  <si>
    <t>La direccion de entrega es en mi lugar de trabajo. Llamar a mi numero de celular para bajar a recibir el pedido</t>
  </si>
  <si>
    <t>5345.25</t>
  </si>
  <si>
    <t>OEMAGFXAO</t>
  </si>
  <si>
    <t>DIAZ  MARIA CARLA</t>
  </si>
  <si>
    <t>DIAZMCARLA@GMAIL.COM</t>
  </si>
  <si>
    <t>Avenida Libertador  350 piso 10</t>
  </si>
  <si>
    <t>Piso 10 Dpto. 0</t>
  </si>
  <si>
    <t xml:space="preserve">Buenos Aires </t>
  </si>
  <si>
    <t xml:space="preserve">Oficinas Sony </t>
  </si>
  <si>
    <t>HZGRQTKNM</t>
  </si>
  <si>
    <t>FORNARI  ALICIA SUSANA</t>
  </si>
  <si>
    <t>ALICIAFORNARI@YAHOO.COM</t>
  </si>
  <si>
    <t>CABRERA 02346 Dpto: 3FDO</t>
  </si>
  <si>
    <t>SAN JUSTO</t>
  </si>
  <si>
    <t>011-4484-5120</t>
  </si>
  <si>
    <t>NESESSE-B</t>
  </si>
  <si>
    <t>Cafetera Nespresso Essenza Black</t>
  </si>
  <si>
    <t>THCRAJWJV</t>
  </si>
  <si>
    <t>muÃ±oz Hector Daniel</t>
  </si>
  <si>
    <t>daniel.pica09@hotmail.com</t>
  </si>
  <si>
    <t>jose hernandez 4251</t>
  </si>
  <si>
    <t>lanus</t>
  </si>
  <si>
    <t>1672.30</t>
  </si>
  <si>
    <t>484.00</t>
  </si>
  <si>
    <t>SUE-400C</t>
  </si>
  <si>
    <t>HEBLCSOZV</t>
  </si>
  <si>
    <t>LOPEZ DEVITO  SILVANA ANDREA</t>
  </si>
  <si>
    <t>SILVANADAS@GMAIL.COM</t>
  </si>
  <si>
    <t>VELEDA IGNACIO</t>
  </si>
  <si>
    <t>JOSE BONIFACIO 4255</t>
  </si>
  <si>
    <t>011-4431-0556</t>
  </si>
  <si>
    <t>3880.30</t>
  </si>
  <si>
    <t>2121.65</t>
  </si>
  <si>
    <t>OS7029</t>
  </si>
  <si>
    <t>OLLA ARROCERA Y VAPORERA OSTER</t>
  </si>
  <si>
    <t>SOUEGMXZH</t>
  </si>
  <si>
    <t>SPOSARO  ROBERTO</t>
  </si>
  <si>
    <t>ROBERTOSPOSARO@LIVE.COM.AR</t>
  </si>
  <si>
    <t>176 (ex B) 4238</t>
  </si>
  <si>
    <t>jose leon suarez</t>
  </si>
  <si>
    <t>011-3973-7499</t>
  </si>
  <si>
    <t>1792.35</t>
  </si>
  <si>
    <t>GS-TOSVITA</t>
  </si>
  <si>
    <t>Tostadora Vita Blanca Moulinex</t>
  </si>
  <si>
    <t>COCSOPVEQ</t>
  </si>
  <si>
    <t>SERKIN  DANIEL MAXIMILIANO</t>
  </si>
  <si>
    <t>DANIEL.SERKIN@GMAIL.COM</t>
  </si>
  <si>
    <t>Larrea 1106 piso 5</t>
  </si>
  <si>
    <t xml:space="preserve">Piso 5 Dpto. </t>
  </si>
  <si>
    <t>1923.00</t>
  </si>
  <si>
    <t>CA-EXP5567</t>
  </si>
  <si>
    <t>EXPRIMIDOR ELECTRICO DAEWOO</t>
  </si>
  <si>
    <t>UBRYLSQUO</t>
  </si>
  <si>
    <t>ALVAREZ  MARIA DEL PILAR</t>
  </si>
  <si>
    <t>PILIALVAREZ@HOTMAIL.COM</t>
  </si>
  <si>
    <t>Canteros Nora</t>
  </si>
  <si>
    <t>Av. Arrayanes  1927</t>
  </si>
  <si>
    <t>Villa La Angostura</t>
  </si>
  <si>
    <t>2170.60</t>
  </si>
  <si>
    <t>GS-TOSVITAN</t>
  </si>
  <si>
    <t>Tostadora Vita negra Moulinex</t>
  </si>
  <si>
    <t>MOUHZLETB</t>
  </si>
  <si>
    <t>Bastonero Pablo</t>
  </si>
  <si>
    <t>pablobastonero@yahoo.com</t>
  </si>
  <si>
    <t>Bv OroÃ±o 535 piso 1  D</t>
  </si>
  <si>
    <t>Piso 1 Dpto. D</t>
  </si>
  <si>
    <t>Rosario</t>
  </si>
  <si>
    <t>9906.60</t>
  </si>
  <si>
    <t>7656.82</t>
  </si>
  <si>
    <t>ORKXPGCXR</t>
  </si>
  <si>
    <t>CASTOSA  NICOLAS CARLOS</t>
  </si>
  <si>
    <t>NICOLAS.CASTOSA@METLIFE.COM.AR</t>
  </si>
  <si>
    <t>LA PAMPA 01980 Piso: 2 Dpto: C</t>
  </si>
  <si>
    <t>011-4783-2231</t>
  </si>
  <si>
    <t>2394.50</t>
  </si>
  <si>
    <t>DS0242</t>
  </si>
  <si>
    <t>Mochila Jansport</t>
  </si>
  <si>
    <t>Equipaje</t>
  </si>
  <si>
    <t>XXJESGYZD</t>
  </si>
  <si>
    <t>ISLA CASARES  TOMAS MIGUEL</t>
  </si>
  <si>
    <t>TOMASISLACASARES@GMAIL.COM</t>
  </si>
  <si>
    <t>LIBERTAD 01245 Piso: P.8 Dpto: D.A</t>
  </si>
  <si>
    <t>011-4811-7176</t>
  </si>
  <si>
    <t>3853.65</t>
  </si>
  <si>
    <t>1440.67</t>
  </si>
  <si>
    <t>FV-500B</t>
  </si>
  <si>
    <t>Juegos De Toalla Y Toallon Blanco Franco Valente  Algodon 500g</t>
  </si>
  <si>
    <t>WVNUXJMKT</t>
  </si>
  <si>
    <t>ARCURI CAROU Gustavo Felipe</t>
  </si>
  <si>
    <t>GUSTAVO.ARCURI@ICBC.COM.AR</t>
  </si>
  <si>
    <t>entre rios 2927 casa</t>
  </si>
  <si>
    <t>Piso  Dpto. casa</t>
  </si>
  <si>
    <t>olivos</t>
  </si>
  <si>
    <t>15 68863654</t>
  </si>
  <si>
    <t>15 40951500</t>
  </si>
  <si>
    <t>2433.00</t>
  </si>
  <si>
    <t>GAD-SMART</t>
  </si>
  <si>
    <t>Smart Watch Gadnic con Bluetooth y camara integrada</t>
  </si>
  <si>
    <t>ZMWHWVWWB</t>
  </si>
  <si>
    <t>Rodriguez Alexis</t>
  </si>
  <si>
    <t>ale-430@hotmail.com</t>
  </si>
  <si>
    <t>Sarmiento 1447</t>
  </si>
  <si>
    <t>Zarate</t>
  </si>
  <si>
    <t>6291.40</t>
  </si>
  <si>
    <t>3351.40</t>
  </si>
  <si>
    <t>GAD-DRONE</t>
  </si>
  <si>
    <t>Drone Gadnic Con Camara HD Video Y Foto en Vivo Giro 360Â°</t>
  </si>
  <si>
    <t>Juegos y Accesorios</t>
  </si>
  <si>
    <t>RHAIIULVD</t>
  </si>
  <si>
    <t>MONTENEGRO  SERGIO JAVIER</t>
  </si>
  <si>
    <t>SERGIOJAVIER@LIVE.COM.AR</t>
  </si>
  <si>
    <t>VILLAMAYOR 01017</t>
  </si>
  <si>
    <t>GRAND BOURG</t>
  </si>
  <si>
    <t>02320-48-1862</t>
  </si>
  <si>
    <t>3362.25</t>
  </si>
  <si>
    <t>GS-BATFAC-B</t>
  </si>
  <si>
    <t>Batidora con Bowl Facilita Blanca Moulinex</t>
  </si>
  <si>
    <t>Ing Maschwitz</t>
  </si>
  <si>
    <t>LA FERRERE</t>
  </si>
</sst>
</file>

<file path=xl/styles.xml><?xml version="1.0" encoding="utf-8"?>
<styleSheet xmlns="http://schemas.openxmlformats.org/spreadsheetml/2006/main">
  <numFmts count="6">
    <numFmt numFmtId="44" formatCode="_ &quot;$&quot;\ * #,##0.00_ ;_ &quot;$&quot;\ * \-#,##0.00_ ;_ &quot;$&quot;\ * &quot;-&quot;??_ ;_ @_ "/>
    <numFmt numFmtId="43" formatCode="_ * #,##0.00_ ;_ * \-#,##0.00_ ;_ * &quot;-&quot;??_ ;_ @_ "/>
    <numFmt numFmtId="164" formatCode="0.00_ ;\-0.00\ "/>
    <numFmt numFmtId="165" formatCode="_-&quot;$&quot;* #,##0.00_-;\-&quot;$&quot;* #,##0.00_-;_-&quot;$&quot;* &quot;-&quot;??_-;_-@_-"/>
    <numFmt numFmtId="166" formatCode="dd/mm/yyyy;@"/>
    <numFmt numFmtId="167" formatCode="_ [$€-2]\ * #,##0.00_ ;_ [$€-2]\ * \-#,##0.00_ ;_ [$€-2]\ * &quot;-&quot;??_ 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Arial Narrow"/>
      <family val="2"/>
    </font>
    <font>
      <sz val="10"/>
      <name val="Helv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color rgb="FF006100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A7D00"/>
      <name val="Arial"/>
      <family val="2"/>
    </font>
    <font>
      <b/>
      <sz val="11"/>
      <color theme="3"/>
      <name val="Arial"/>
      <family val="2"/>
    </font>
    <font>
      <sz val="9"/>
      <color rgb="FF3F3F76"/>
      <name val="Arial"/>
      <family val="2"/>
    </font>
    <font>
      <sz val="9"/>
      <color rgb="FF9C0006"/>
      <name val="Arial"/>
      <family val="2"/>
    </font>
    <font>
      <sz val="9"/>
      <color rgb="FF9C6500"/>
      <name val="Arial"/>
      <family val="2"/>
    </font>
    <font>
      <b/>
      <sz val="9"/>
      <color rgb="FF3F3F3F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9"/>
      <color theme="1"/>
      <name val="Arial"/>
      <family val="2"/>
    </font>
    <font>
      <i/>
      <sz val="11"/>
      <color theme="1"/>
      <name val="Calibri"/>
      <family val="2"/>
      <scheme val="minor"/>
    </font>
    <font>
      <sz val="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</borders>
  <cellStyleXfs count="2062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  <xf numFmtId="0" fontId="12" fillId="14" borderId="0" applyNumberFormat="0" applyBorder="0" applyAlignment="0" applyProtection="0"/>
    <xf numFmtId="0" fontId="6" fillId="0" borderId="11" applyNumberFormat="0" applyFill="0" applyAlignment="0" applyProtection="0"/>
    <xf numFmtId="0" fontId="16" fillId="0" borderId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18" fillId="0" borderId="0"/>
    <xf numFmtId="167" fontId="18" fillId="0" borderId="0" applyFont="0" applyFill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4" fillId="0" borderId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</cellStyleXfs>
  <cellXfs count="79">
    <xf numFmtId="0" fontId="0" fillId="0" borderId="0" xfId="0"/>
    <xf numFmtId="49" fontId="3" fillId="2" borderId="0" xfId="0" applyNumberFormat="1" applyFont="1" applyFill="1"/>
    <xf numFmtId="49" fontId="2" fillId="2" borderId="0" xfId="0" applyNumberFormat="1" applyFont="1" applyFill="1"/>
    <xf numFmtId="49" fontId="0" fillId="2" borderId="0" xfId="0" applyNumberFormat="1" applyFill="1"/>
    <xf numFmtId="0" fontId="2" fillId="2" borderId="0" xfId="0" applyFont="1" applyFill="1"/>
    <xf numFmtId="0" fontId="0" fillId="2" borderId="0" xfId="0" applyFill="1"/>
    <xf numFmtId="49" fontId="0" fillId="5" borderId="0" xfId="0" applyNumberFormat="1" applyFill="1"/>
    <xf numFmtId="49" fontId="0" fillId="5" borderId="0" xfId="0" applyNumberFormat="1" applyFill="1" applyAlignment="1">
      <alignment horizontal="center" wrapText="1"/>
    </xf>
    <xf numFmtId="164" fontId="1" fillId="4" borderId="1" xfId="1" applyNumberFormat="1" applyFont="1" applyFill="1" applyBorder="1"/>
    <xf numFmtId="0" fontId="5" fillId="5" borderId="1" xfId="2" applyNumberFormat="1" applyFont="1" applyFill="1" applyBorder="1" applyAlignment="1">
      <alignment horizontal="right"/>
    </xf>
    <xf numFmtId="0" fontId="0" fillId="3" borderId="0" xfId="0" applyFill="1"/>
    <xf numFmtId="49" fontId="3" fillId="6" borderId="0" xfId="0" applyNumberFormat="1" applyFont="1" applyFill="1"/>
    <xf numFmtId="0" fontId="0" fillId="6" borderId="0" xfId="0" applyFill="1"/>
    <xf numFmtId="0" fontId="5" fillId="6" borderId="1" xfId="2" applyNumberFormat="1" applyFont="1" applyFill="1" applyBorder="1" applyAlignment="1">
      <alignment horizontal="right"/>
    </xf>
    <xf numFmtId="49" fontId="0" fillId="3" borderId="0" xfId="0" applyNumberFormat="1" applyFill="1"/>
    <xf numFmtId="0" fontId="0" fillId="0" borderId="0" xfId="0" applyFill="1"/>
    <xf numFmtId="0" fontId="3" fillId="0" borderId="0" xfId="0" applyFont="1" applyFill="1"/>
    <xf numFmtId="0" fontId="5" fillId="3" borderId="1" xfId="2" applyNumberFormat="1" applyFont="1" applyFill="1" applyBorder="1" applyAlignment="1">
      <alignment horizontal="right"/>
    </xf>
    <xf numFmtId="4" fontId="6" fillId="4" borderId="1" xfId="0" applyNumberFormat="1" applyFont="1" applyFill="1" applyBorder="1"/>
    <xf numFmtId="0" fontId="5" fillId="4" borderId="1" xfId="2" applyFont="1" applyFill="1" applyBorder="1"/>
    <xf numFmtId="0" fontId="5" fillId="3" borderId="1" xfId="2" applyFont="1" applyFill="1" applyBorder="1" applyAlignment="1"/>
    <xf numFmtId="0" fontId="0" fillId="4" borderId="0" xfId="0" applyFill="1"/>
    <xf numFmtId="49" fontId="3" fillId="3" borderId="0" xfId="0" applyNumberFormat="1" applyFont="1" applyFill="1"/>
    <xf numFmtId="0" fontId="6" fillId="0" borderId="1" xfId="0" applyFont="1" applyFill="1" applyBorder="1" applyAlignment="1">
      <alignment horizontal="center"/>
    </xf>
    <xf numFmtId="44" fontId="1" fillId="0" borderId="0" xfId="3" applyFont="1" applyFill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0" fillId="0" borderId="0" xfId="0"/>
    <xf numFmtId="0" fontId="0" fillId="7" borderId="0" xfId="0" applyFill="1"/>
    <xf numFmtId="0" fontId="0" fillId="0" borderId="0" xfId="0" applyNumberFormat="1" applyFont="1"/>
    <xf numFmtId="0" fontId="0" fillId="8" borderId="0" xfId="0" applyFill="1"/>
    <xf numFmtId="43" fontId="0" fillId="0" borderId="0" xfId="1" applyFont="1"/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8" fillId="0" borderId="1" xfId="3" applyFont="1" applyBorder="1" applyAlignment="1">
      <alignment horizontal="center"/>
    </xf>
    <xf numFmtId="44" fontId="8" fillId="0" borderId="0" xfId="3" applyFont="1" applyFill="1" applyBorder="1" applyAlignment="1">
      <alignment horizontal="center"/>
    </xf>
    <xf numFmtId="0" fontId="6" fillId="0" borderId="0" xfId="0" applyFont="1"/>
    <xf numFmtId="44" fontId="1" fillId="3" borderId="0" xfId="3" applyFont="1" applyFill="1"/>
    <xf numFmtId="0" fontId="9" fillId="0" borderId="1" xfId="0" applyFont="1" applyBorder="1" applyAlignment="1">
      <alignment horizontal="center"/>
    </xf>
    <xf numFmtId="0" fontId="6" fillId="0" borderId="0" xfId="0" applyFont="1" applyFill="1"/>
    <xf numFmtId="44" fontId="6" fillId="0" borderId="0" xfId="3" applyFont="1" applyFill="1"/>
    <xf numFmtId="0" fontId="6" fillId="3" borderId="2" xfId="0" applyFont="1" applyFill="1" applyBorder="1" applyAlignment="1">
      <alignment horizontal="center"/>
    </xf>
    <xf numFmtId="0" fontId="10" fillId="0" borderId="0" xfId="0" applyFont="1"/>
    <xf numFmtId="0" fontId="2" fillId="9" borderId="0" xfId="0" applyFont="1" applyFill="1"/>
    <xf numFmtId="0" fontId="0" fillId="9" borderId="0" xfId="0" applyFill="1"/>
    <xf numFmtId="0" fontId="2" fillId="4" borderId="0" xfId="0" applyFont="1" applyFill="1"/>
    <xf numFmtId="44" fontId="10" fillId="4" borderId="1" xfId="3" applyFont="1" applyFill="1" applyBorder="1" applyAlignment="1">
      <alignment horizontal="center"/>
    </xf>
    <xf numFmtId="49" fontId="11" fillId="2" borderId="0" xfId="0" applyNumberFormat="1" applyFont="1" applyFill="1"/>
    <xf numFmtId="1" fontId="11" fillId="0" borderId="0" xfId="0" applyNumberFormat="1" applyFont="1"/>
    <xf numFmtId="0" fontId="11" fillId="0" borderId="0" xfId="0" applyFont="1"/>
    <xf numFmtId="0" fontId="0" fillId="10" borderId="0" xfId="0" applyFill="1"/>
    <xf numFmtId="166" fontId="2" fillId="2" borderId="0" xfId="0" applyNumberFormat="1" applyFont="1" applyFill="1"/>
    <xf numFmtId="166" fontId="7" fillId="0" borderId="0" xfId="0" applyNumberFormat="1" applyFont="1"/>
    <xf numFmtId="166" fontId="0" fillId="0" borderId="0" xfId="0" applyNumberFormat="1"/>
    <xf numFmtId="166" fontId="6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0" borderId="0" xfId="0" applyNumberFormat="1" applyFont="1"/>
    <xf numFmtId="166" fontId="7" fillId="0" borderId="0" xfId="0" applyNumberFormat="1" applyFont="1"/>
    <xf numFmtId="165" fontId="0" fillId="0" borderId="0" xfId="3" applyNumberFormat="1" applyFont="1"/>
    <xf numFmtId="165" fontId="1" fillId="3" borderId="0" xfId="3" applyNumberFormat="1" applyFont="1" applyFill="1"/>
    <xf numFmtId="165" fontId="0" fillId="3" borderId="0" xfId="3" applyNumberFormat="1" applyFont="1" applyFill="1"/>
    <xf numFmtId="165" fontId="0" fillId="11" borderId="0" xfId="3" applyNumberFormat="1" applyFont="1" applyFill="1"/>
    <xf numFmtId="165" fontId="1" fillId="0" borderId="0" xfId="3" applyNumberFormat="1" applyFont="1"/>
    <xf numFmtId="0" fontId="0" fillId="44" borderId="0" xfId="0" applyFill="1"/>
    <xf numFmtId="14" fontId="0" fillId="44" borderId="0" xfId="0" applyNumberFormat="1" applyFill="1"/>
    <xf numFmtId="165" fontId="0" fillId="44" borderId="0" xfId="3" applyNumberFormat="1" applyFont="1" applyFill="1"/>
    <xf numFmtId="165" fontId="1" fillId="44" borderId="0" xfId="3" applyNumberFormat="1" applyFont="1" applyFill="1"/>
    <xf numFmtId="44" fontId="35" fillId="3" borderId="0" xfId="3" applyFont="1" applyFill="1"/>
    <xf numFmtId="44" fontId="35" fillId="0" borderId="0" xfId="3" applyFont="1"/>
    <xf numFmtId="0" fontId="35" fillId="0" borderId="0" xfId="0" applyFont="1"/>
    <xf numFmtId="44" fontId="35" fillId="11" borderId="0" xfId="3" applyFont="1" applyFill="1"/>
    <xf numFmtId="0" fontId="36" fillId="0" borderId="0" xfId="0" applyFont="1" applyFill="1" applyAlignment="1">
      <alignment vertical="top"/>
    </xf>
    <xf numFmtId="0" fontId="36" fillId="0" borderId="13" xfId="0" applyFont="1" applyFill="1" applyBorder="1" applyAlignment="1">
      <alignment vertical="top"/>
    </xf>
  </cellXfs>
  <cellStyles count="2062">
    <cellStyle name="0,0_x000d__x000a_NA_x000d__x000a_" xfId="6"/>
    <cellStyle name="20% - Énfasis1 2" xfId="7"/>
    <cellStyle name="20% - Énfasis1 2 10" xfId="8"/>
    <cellStyle name="20% - Énfasis1 2 11" xfId="9"/>
    <cellStyle name="20% - Énfasis1 2 12" xfId="10"/>
    <cellStyle name="20% - Énfasis1 2 2" xfId="11"/>
    <cellStyle name="20% - Énfasis1 2 3" xfId="12"/>
    <cellStyle name="20% - Énfasis1 2 4" xfId="13"/>
    <cellStyle name="20% - Énfasis1 2 5" xfId="14"/>
    <cellStyle name="20% - Énfasis1 2 6" xfId="15"/>
    <cellStyle name="20% - Énfasis1 2 7" xfId="16"/>
    <cellStyle name="20% - Énfasis1 2 8" xfId="17"/>
    <cellStyle name="20% - Énfasis1 2 9" xfId="18"/>
    <cellStyle name="20% - Énfasis1 3" xfId="19"/>
    <cellStyle name="20% - Énfasis1 3 10" xfId="20"/>
    <cellStyle name="20% - Énfasis1 3 11" xfId="21"/>
    <cellStyle name="20% - Énfasis1 3 12" xfId="22"/>
    <cellStyle name="20% - Énfasis1 3 2" xfId="23"/>
    <cellStyle name="20% - Énfasis1 3 3" xfId="24"/>
    <cellStyle name="20% - Énfasis1 3 4" xfId="25"/>
    <cellStyle name="20% - Énfasis1 3 5" xfId="26"/>
    <cellStyle name="20% - Énfasis1 3 6" xfId="27"/>
    <cellStyle name="20% - Énfasis1 3 7" xfId="28"/>
    <cellStyle name="20% - Énfasis1 3 8" xfId="29"/>
    <cellStyle name="20% - Énfasis1 3 9" xfId="30"/>
    <cellStyle name="20% - Énfasis1 4" xfId="31"/>
    <cellStyle name="20% - Énfasis1 4 10" xfId="32"/>
    <cellStyle name="20% - Énfasis1 4 11" xfId="33"/>
    <cellStyle name="20% - Énfasis1 4 12" xfId="34"/>
    <cellStyle name="20% - Énfasis1 4 2" xfId="35"/>
    <cellStyle name="20% - Énfasis1 4 3" xfId="36"/>
    <cellStyle name="20% - Énfasis1 4 4" xfId="37"/>
    <cellStyle name="20% - Énfasis1 4 5" xfId="38"/>
    <cellStyle name="20% - Énfasis1 4 6" xfId="39"/>
    <cellStyle name="20% - Énfasis1 4 7" xfId="40"/>
    <cellStyle name="20% - Énfasis1 4 8" xfId="41"/>
    <cellStyle name="20% - Énfasis1 4 9" xfId="42"/>
    <cellStyle name="20% - Énfasis1 5" xfId="43"/>
    <cellStyle name="20% - Énfasis1 5 10" xfId="44"/>
    <cellStyle name="20% - Énfasis1 5 11" xfId="45"/>
    <cellStyle name="20% - Énfasis1 5 12" xfId="46"/>
    <cellStyle name="20% - Énfasis1 5 2" xfId="47"/>
    <cellStyle name="20% - Énfasis1 5 3" xfId="48"/>
    <cellStyle name="20% - Énfasis1 5 4" xfId="49"/>
    <cellStyle name="20% - Énfasis1 5 5" xfId="50"/>
    <cellStyle name="20% - Énfasis1 5 6" xfId="51"/>
    <cellStyle name="20% - Énfasis1 5 7" xfId="52"/>
    <cellStyle name="20% - Énfasis1 5 8" xfId="53"/>
    <cellStyle name="20% - Énfasis1 5 9" xfId="54"/>
    <cellStyle name="20% - Énfasis2 2" xfId="55"/>
    <cellStyle name="20% - Énfasis2 2 10" xfId="56"/>
    <cellStyle name="20% - Énfasis2 2 11" xfId="57"/>
    <cellStyle name="20% - Énfasis2 2 12" xfId="58"/>
    <cellStyle name="20% - Énfasis2 2 2" xfId="59"/>
    <cellStyle name="20% - Énfasis2 2 3" xfId="60"/>
    <cellStyle name="20% - Énfasis2 2 4" xfId="61"/>
    <cellStyle name="20% - Énfasis2 2 5" xfId="62"/>
    <cellStyle name="20% - Énfasis2 2 6" xfId="63"/>
    <cellStyle name="20% - Énfasis2 2 7" xfId="64"/>
    <cellStyle name="20% - Énfasis2 2 8" xfId="65"/>
    <cellStyle name="20% - Énfasis2 2 9" xfId="66"/>
    <cellStyle name="20% - Énfasis2 3" xfId="67"/>
    <cellStyle name="20% - Énfasis2 3 10" xfId="68"/>
    <cellStyle name="20% - Énfasis2 3 11" xfId="69"/>
    <cellStyle name="20% - Énfasis2 3 12" xfId="70"/>
    <cellStyle name="20% - Énfasis2 3 2" xfId="71"/>
    <cellStyle name="20% - Énfasis2 3 3" xfId="72"/>
    <cellStyle name="20% - Énfasis2 3 4" xfId="73"/>
    <cellStyle name="20% - Énfasis2 3 5" xfId="74"/>
    <cellStyle name="20% - Énfasis2 3 6" xfId="75"/>
    <cellStyle name="20% - Énfasis2 3 7" xfId="76"/>
    <cellStyle name="20% - Énfasis2 3 8" xfId="77"/>
    <cellStyle name="20% - Énfasis2 3 9" xfId="78"/>
    <cellStyle name="20% - Énfasis2 4" xfId="79"/>
    <cellStyle name="20% - Énfasis2 4 10" xfId="80"/>
    <cellStyle name="20% - Énfasis2 4 11" xfId="81"/>
    <cellStyle name="20% - Énfasis2 4 12" xfId="82"/>
    <cellStyle name="20% - Énfasis2 4 2" xfId="83"/>
    <cellStyle name="20% - Énfasis2 4 3" xfId="84"/>
    <cellStyle name="20% - Énfasis2 4 4" xfId="85"/>
    <cellStyle name="20% - Énfasis2 4 5" xfId="86"/>
    <cellStyle name="20% - Énfasis2 4 6" xfId="87"/>
    <cellStyle name="20% - Énfasis2 4 7" xfId="88"/>
    <cellStyle name="20% - Énfasis2 4 8" xfId="89"/>
    <cellStyle name="20% - Énfasis2 4 9" xfId="90"/>
    <cellStyle name="20% - Énfasis2 5" xfId="91"/>
    <cellStyle name="20% - Énfasis2 5 10" xfId="92"/>
    <cellStyle name="20% - Énfasis2 5 11" xfId="93"/>
    <cellStyle name="20% - Énfasis2 5 12" xfId="94"/>
    <cellStyle name="20% - Énfasis2 5 2" xfId="95"/>
    <cellStyle name="20% - Énfasis2 5 3" xfId="96"/>
    <cellStyle name="20% - Énfasis2 5 4" xfId="97"/>
    <cellStyle name="20% - Énfasis2 5 5" xfId="98"/>
    <cellStyle name="20% - Énfasis2 5 6" xfId="99"/>
    <cellStyle name="20% - Énfasis2 5 7" xfId="100"/>
    <cellStyle name="20% - Énfasis2 5 8" xfId="101"/>
    <cellStyle name="20% - Énfasis2 5 9" xfId="102"/>
    <cellStyle name="20% - Énfasis3 2" xfId="103"/>
    <cellStyle name="20% - Énfasis3 2 10" xfId="104"/>
    <cellStyle name="20% - Énfasis3 2 11" xfId="105"/>
    <cellStyle name="20% - Énfasis3 2 12" xfId="106"/>
    <cellStyle name="20% - Énfasis3 2 2" xfId="107"/>
    <cellStyle name="20% - Énfasis3 2 3" xfId="108"/>
    <cellStyle name="20% - Énfasis3 2 4" xfId="109"/>
    <cellStyle name="20% - Énfasis3 2 5" xfId="110"/>
    <cellStyle name="20% - Énfasis3 2 6" xfId="111"/>
    <cellStyle name="20% - Énfasis3 2 7" xfId="112"/>
    <cellStyle name="20% - Énfasis3 2 8" xfId="113"/>
    <cellStyle name="20% - Énfasis3 2 9" xfId="114"/>
    <cellStyle name="20% - Énfasis3 3" xfId="115"/>
    <cellStyle name="20% - Énfasis3 3 10" xfId="116"/>
    <cellStyle name="20% - Énfasis3 3 11" xfId="117"/>
    <cellStyle name="20% - Énfasis3 3 12" xfId="118"/>
    <cellStyle name="20% - Énfasis3 3 2" xfId="119"/>
    <cellStyle name="20% - Énfasis3 3 3" xfId="120"/>
    <cellStyle name="20% - Énfasis3 3 4" xfId="121"/>
    <cellStyle name="20% - Énfasis3 3 5" xfId="122"/>
    <cellStyle name="20% - Énfasis3 3 6" xfId="123"/>
    <cellStyle name="20% - Énfasis3 3 7" xfId="124"/>
    <cellStyle name="20% - Énfasis3 3 8" xfId="125"/>
    <cellStyle name="20% - Énfasis3 3 9" xfId="126"/>
    <cellStyle name="20% - Énfasis3 4" xfId="127"/>
    <cellStyle name="20% - Énfasis3 4 10" xfId="128"/>
    <cellStyle name="20% - Énfasis3 4 11" xfId="129"/>
    <cellStyle name="20% - Énfasis3 4 12" xfId="130"/>
    <cellStyle name="20% - Énfasis3 4 2" xfId="131"/>
    <cellStyle name="20% - Énfasis3 4 3" xfId="132"/>
    <cellStyle name="20% - Énfasis3 4 4" xfId="133"/>
    <cellStyle name="20% - Énfasis3 4 5" xfId="134"/>
    <cellStyle name="20% - Énfasis3 4 6" xfId="135"/>
    <cellStyle name="20% - Énfasis3 4 7" xfId="136"/>
    <cellStyle name="20% - Énfasis3 4 8" xfId="137"/>
    <cellStyle name="20% - Énfasis3 4 9" xfId="138"/>
    <cellStyle name="20% - Énfasis3 5" xfId="139"/>
    <cellStyle name="20% - Énfasis3 5 10" xfId="140"/>
    <cellStyle name="20% - Énfasis3 5 11" xfId="141"/>
    <cellStyle name="20% - Énfasis3 5 12" xfId="142"/>
    <cellStyle name="20% - Énfasis3 5 2" xfId="143"/>
    <cellStyle name="20% - Énfasis3 5 3" xfId="144"/>
    <cellStyle name="20% - Énfasis3 5 4" xfId="145"/>
    <cellStyle name="20% - Énfasis3 5 5" xfId="146"/>
    <cellStyle name="20% - Énfasis3 5 6" xfId="147"/>
    <cellStyle name="20% - Énfasis3 5 7" xfId="148"/>
    <cellStyle name="20% - Énfasis3 5 8" xfId="149"/>
    <cellStyle name="20% - Énfasis3 5 9" xfId="150"/>
    <cellStyle name="20% - Énfasis4 2" xfId="151"/>
    <cellStyle name="20% - Énfasis4 2 10" xfId="152"/>
    <cellStyle name="20% - Énfasis4 2 11" xfId="153"/>
    <cellStyle name="20% - Énfasis4 2 12" xfId="154"/>
    <cellStyle name="20% - Énfasis4 2 2" xfId="155"/>
    <cellStyle name="20% - Énfasis4 2 3" xfId="156"/>
    <cellStyle name="20% - Énfasis4 2 4" xfId="157"/>
    <cellStyle name="20% - Énfasis4 2 5" xfId="158"/>
    <cellStyle name="20% - Énfasis4 2 6" xfId="159"/>
    <cellStyle name="20% - Énfasis4 2 7" xfId="160"/>
    <cellStyle name="20% - Énfasis4 2 8" xfId="161"/>
    <cellStyle name="20% - Énfasis4 2 9" xfId="162"/>
    <cellStyle name="20% - Énfasis4 3" xfId="163"/>
    <cellStyle name="20% - Énfasis4 3 10" xfId="164"/>
    <cellStyle name="20% - Énfasis4 3 11" xfId="165"/>
    <cellStyle name="20% - Énfasis4 3 12" xfId="166"/>
    <cellStyle name="20% - Énfasis4 3 2" xfId="167"/>
    <cellStyle name="20% - Énfasis4 3 3" xfId="168"/>
    <cellStyle name="20% - Énfasis4 3 4" xfId="169"/>
    <cellStyle name="20% - Énfasis4 3 5" xfId="170"/>
    <cellStyle name="20% - Énfasis4 3 6" xfId="171"/>
    <cellStyle name="20% - Énfasis4 3 7" xfId="172"/>
    <cellStyle name="20% - Énfasis4 3 8" xfId="173"/>
    <cellStyle name="20% - Énfasis4 3 9" xfId="174"/>
    <cellStyle name="20% - Énfasis4 4" xfId="175"/>
    <cellStyle name="20% - Énfasis4 4 10" xfId="176"/>
    <cellStyle name="20% - Énfasis4 4 11" xfId="177"/>
    <cellStyle name="20% - Énfasis4 4 12" xfId="178"/>
    <cellStyle name="20% - Énfasis4 4 2" xfId="179"/>
    <cellStyle name="20% - Énfasis4 4 3" xfId="180"/>
    <cellStyle name="20% - Énfasis4 4 4" xfId="181"/>
    <cellStyle name="20% - Énfasis4 4 5" xfId="182"/>
    <cellStyle name="20% - Énfasis4 4 6" xfId="183"/>
    <cellStyle name="20% - Énfasis4 4 7" xfId="184"/>
    <cellStyle name="20% - Énfasis4 4 8" xfId="185"/>
    <cellStyle name="20% - Énfasis4 4 9" xfId="186"/>
    <cellStyle name="20% - Énfasis4 5" xfId="187"/>
    <cellStyle name="20% - Énfasis4 5 10" xfId="188"/>
    <cellStyle name="20% - Énfasis4 5 11" xfId="189"/>
    <cellStyle name="20% - Énfasis4 5 12" xfId="190"/>
    <cellStyle name="20% - Énfasis4 5 2" xfId="191"/>
    <cellStyle name="20% - Énfasis4 5 3" xfId="192"/>
    <cellStyle name="20% - Énfasis4 5 4" xfId="193"/>
    <cellStyle name="20% - Énfasis4 5 5" xfId="194"/>
    <cellStyle name="20% - Énfasis4 5 6" xfId="195"/>
    <cellStyle name="20% - Énfasis4 5 7" xfId="196"/>
    <cellStyle name="20% - Énfasis4 5 8" xfId="197"/>
    <cellStyle name="20% - Énfasis4 5 9" xfId="198"/>
    <cellStyle name="20% - Énfasis5 2" xfId="199"/>
    <cellStyle name="20% - Énfasis5 2 10" xfId="200"/>
    <cellStyle name="20% - Énfasis5 2 11" xfId="201"/>
    <cellStyle name="20% - Énfasis5 2 12" xfId="202"/>
    <cellStyle name="20% - Énfasis5 2 2" xfId="203"/>
    <cellStyle name="20% - Énfasis5 2 3" xfId="204"/>
    <cellStyle name="20% - Énfasis5 2 4" xfId="205"/>
    <cellStyle name="20% - Énfasis5 2 5" xfId="206"/>
    <cellStyle name="20% - Énfasis5 2 6" xfId="207"/>
    <cellStyle name="20% - Énfasis5 2 7" xfId="208"/>
    <cellStyle name="20% - Énfasis5 2 8" xfId="209"/>
    <cellStyle name="20% - Énfasis5 2 9" xfId="210"/>
    <cellStyle name="20% - Énfasis5 3" xfId="211"/>
    <cellStyle name="20% - Énfasis5 3 10" xfId="212"/>
    <cellStyle name="20% - Énfasis5 3 11" xfId="213"/>
    <cellStyle name="20% - Énfasis5 3 12" xfId="214"/>
    <cellStyle name="20% - Énfasis5 3 2" xfId="215"/>
    <cellStyle name="20% - Énfasis5 3 3" xfId="216"/>
    <cellStyle name="20% - Énfasis5 3 4" xfId="217"/>
    <cellStyle name="20% - Énfasis5 3 5" xfId="218"/>
    <cellStyle name="20% - Énfasis5 3 6" xfId="219"/>
    <cellStyle name="20% - Énfasis5 3 7" xfId="220"/>
    <cellStyle name="20% - Énfasis5 3 8" xfId="221"/>
    <cellStyle name="20% - Énfasis5 3 9" xfId="222"/>
    <cellStyle name="20% - Énfasis5 4" xfId="223"/>
    <cellStyle name="20% - Énfasis5 4 10" xfId="224"/>
    <cellStyle name="20% - Énfasis5 4 11" xfId="225"/>
    <cellStyle name="20% - Énfasis5 4 12" xfId="226"/>
    <cellStyle name="20% - Énfasis5 4 2" xfId="227"/>
    <cellStyle name="20% - Énfasis5 4 3" xfId="228"/>
    <cellStyle name="20% - Énfasis5 4 4" xfId="229"/>
    <cellStyle name="20% - Énfasis5 4 5" xfId="230"/>
    <cellStyle name="20% - Énfasis5 4 6" xfId="231"/>
    <cellStyle name="20% - Énfasis5 4 7" xfId="232"/>
    <cellStyle name="20% - Énfasis5 4 8" xfId="233"/>
    <cellStyle name="20% - Énfasis5 4 9" xfId="234"/>
    <cellStyle name="20% - Énfasis5 5" xfId="235"/>
    <cellStyle name="20% - Énfasis5 5 10" xfId="236"/>
    <cellStyle name="20% - Énfasis5 5 11" xfId="237"/>
    <cellStyle name="20% - Énfasis5 5 12" xfId="238"/>
    <cellStyle name="20% - Énfasis5 5 2" xfId="239"/>
    <cellStyle name="20% - Énfasis5 5 3" xfId="240"/>
    <cellStyle name="20% - Énfasis5 5 4" xfId="241"/>
    <cellStyle name="20% - Énfasis5 5 5" xfId="242"/>
    <cellStyle name="20% - Énfasis5 5 6" xfId="243"/>
    <cellStyle name="20% - Énfasis5 5 7" xfId="244"/>
    <cellStyle name="20% - Énfasis5 5 8" xfId="245"/>
    <cellStyle name="20% - Énfasis5 5 9" xfId="246"/>
    <cellStyle name="20% - Énfasis6 2" xfId="247"/>
    <cellStyle name="20% - Énfasis6 2 10" xfId="248"/>
    <cellStyle name="20% - Énfasis6 2 11" xfId="249"/>
    <cellStyle name="20% - Énfasis6 2 12" xfId="250"/>
    <cellStyle name="20% - Énfasis6 2 2" xfId="251"/>
    <cellStyle name="20% - Énfasis6 2 3" xfId="252"/>
    <cellStyle name="20% - Énfasis6 2 4" xfId="253"/>
    <cellStyle name="20% - Énfasis6 2 5" xfId="254"/>
    <cellStyle name="20% - Énfasis6 2 6" xfId="255"/>
    <cellStyle name="20% - Énfasis6 2 7" xfId="256"/>
    <cellStyle name="20% - Énfasis6 2 8" xfId="257"/>
    <cellStyle name="20% - Énfasis6 2 9" xfId="258"/>
    <cellStyle name="20% - Énfasis6 3" xfId="259"/>
    <cellStyle name="20% - Énfasis6 3 10" xfId="260"/>
    <cellStyle name="20% - Énfasis6 3 11" xfId="261"/>
    <cellStyle name="20% - Énfasis6 3 12" xfId="262"/>
    <cellStyle name="20% - Énfasis6 3 2" xfId="263"/>
    <cellStyle name="20% - Énfasis6 3 3" xfId="264"/>
    <cellStyle name="20% - Énfasis6 3 4" xfId="265"/>
    <cellStyle name="20% - Énfasis6 3 5" xfId="266"/>
    <cellStyle name="20% - Énfasis6 3 6" xfId="267"/>
    <cellStyle name="20% - Énfasis6 3 7" xfId="268"/>
    <cellStyle name="20% - Énfasis6 3 8" xfId="269"/>
    <cellStyle name="20% - Énfasis6 3 9" xfId="270"/>
    <cellStyle name="20% - Énfasis6 4" xfId="271"/>
    <cellStyle name="20% - Énfasis6 4 10" xfId="272"/>
    <cellStyle name="20% - Énfasis6 4 11" xfId="273"/>
    <cellStyle name="20% - Énfasis6 4 12" xfId="274"/>
    <cellStyle name="20% - Énfasis6 4 2" xfId="275"/>
    <cellStyle name="20% - Énfasis6 4 3" xfId="276"/>
    <cellStyle name="20% - Énfasis6 4 4" xfId="277"/>
    <cellStyle name="20% - Énfasis6 4 5" xfId="278"/>
    <cellStyle name="20% - Énfasis6 4 6" xfId="279"/>
    <cellStyle name="20% - Énfasis6 4 7" xfId="280"/>
    <cellStyle name="20% - Énfasis6 4 8" xfId="281"/>
    <cellStyle name="20% - Énfasis6 4 9" xfId="282"/>
    <cellStyle name="20% - Énfasis6 5" xfId="283"/>
    <cellStyle name="20% - Énfasis6 5 10" xfId="284"/>
    <cellStyle name="20% - Énfasis6 5 11" xfId="285"/>
    <cellStyle name="20% - Énfasis6 5 12" xfId="286"/>
    <cellStyle name="20% - Énfasis6 5 2" xfId="287"/>
    <cellStyle name="20% - Énfasis6 5 3" xfId="288"/>
    <cellStyle name="20% - Énfasis6 5 4" xfId="289"/>
    <cellStyle name="20% - Énfasis6 5 5" xfId="290"/>
    <cellStyle name="20% - Énfasis6 5 6" xfId="291"/>
    <cellStyle name="20% - Énfasis6 5 7" xfId="292"/>
    <cellStyle name="20% - Énfasis6 5 8" xfId="293"/>
    <cellStyle name="20% - Énfasis6 5 9" xfId="294"/>
    <cellStyle name="40% - Énfasis1 2" xfId="295"/>
    <cellStyle name="40% - Énfasis1 2 10" xfId="296"/>
    <cellStyle name="40% - Énfasis1 2 11" xfId="297"/>
    <cellStyle name="40% - Énfasis1 2 12" xfId="298"/>
    <cellStyle name="40% - Énfasis1 2 2" xfId="299"/>
    <cellStyle name="40% - Énfasis1 2 3" xfId="300"/>
    <cellStyle name="40% - Énfasis1 2 4" xfId="301"/>
    <cellStyle name="40% - Énfasis1 2 5" xfId="302"/>
    <cellStyle name="40% - Énfasis1 2 6" xfId="303"/>
    <cellStyle name="40% - Énfasis1 2 7" xfId="304"/>
    <cellStyle name="40% - Énfasis1 2 8" xfId="305"/>
    <cellStyle name="40% - Énfasis1 2 9" xfId="306"/>
    <cellStyle name="40% - Énfasis1 3" xfId="307"/>
    <cellStyle name="40% - Énfasis1 3 10" xfId="308"/>
    <cellStyle name="40% - Énfasis1 3 11" xfId="309"/>
    <cellStyle name="40% - Énfasis1 3 12" xfId="310"/>
    <cellStyle name="40% - Énfasis1 3 2" xfId="311"/>
    <cellStyle name="40% - Énfasis1 3 3" xfId="312"/>
    <cellStyle name="40% - Énfasis1 3 4" xfId="313"/>
    <cellStyle name="40% - Énfasis1 3 5" xfId="314"/>
    <cellStyle name="40% - Énfasis1 3 6" xfId="315"/>
    <cellStyle name="40% - Énfasis1 3 7" xfId="316"/>
    <cellStyle name="40% - Énfasis1 3 8" xfId="317"/>
    <cellStyle name="40% - Énfasis1 3 9" xfId="318"/>
    <cellStyle name="40% - Énfasis1 4" xfId="319"/>
    <cellStyle name="40% - Énfasis1 4 10" xfId="320"/>
    <cellStyle name="40% - Énfasis1 4 11" xfId="321"/>
    <cellStyle name="40% - Énfasis1 4 12" xfId="322"/>
    <cellStyle name="40% - Énfasis1 4 2" xfId="323"/>
    <cellStyle name="40% - Énfasis1 4 3" xfId="324"/>
    <cellStyle name="40% - Énfasis1 4 4" xfId="325"/>
    <cellStyle name="40% - Énfasis1 4 5" xfId="326"/>
    <cellStyle name="40% - Énfasis1 4 6" xfId="327"/>
    <cellStyle name="40% - Énfasis1 4 7" xfId="328"/>
    <cellStyle name="40% - Énfasis1 4 8" xfId="329"/>
    <cellStyle name="40% - Énfasis1 4 9" xfId="330"/>
    <cellStyle name="40% - Énfasis1 5" xfId="331"/>
    <cellStyle name="40% - Énfasis1 5 10" xfId="332"/>
    <cellStyle name="40% - Énfasis1 5 11" xfId="333"/>
    <cellStyle name="40% - Énfasis1 5 12" xfId="334"/>
    <cellStyle name="40% - Énfasis1 5 2" xfId="335"/>
    <cellStyle name="40% - Énfasis1 5 3" xfId="336"/>
    <cellStyle name="40% - Énfasis1 5 4" xfId="337"/>
    <cellStyle name="40% - Énfasis1 5 5" xfId="338"/>
    <cellStyle name="40% - Énfasis1 5 6" xfId="339"/>
    <cellStyle name="40% - Énfasis1 5 7" xfId="340"/>
    <cellStyle name="40% - Énfasis1 5 8" xfId="341"/>
    <cellStyle name="40% - Énfasis1 5 9" xfId="342"/>
    <cellStyle name="40% - Énfasis2 2" xfId="343"/>
    <cellStyle name="40% - Énfasis2 2 10" xfId="344"/>
    <cellStyle name="40% - Énfasis2 2 11" xfId="345"/>
    <cellStyle name="40% - Énfasis2 2 12" xfId="346"/>
    <cellStyle name="40% - Énfasis2 2 2" xfId="347"/>
    <cellStyle name="40% - Énfasis2 2 3" xfId="348"/>
    <cellStyle name="40% - Énfasis2 2 4" xfId="349"/>
    <cellStyle name="40% - Énfasis2 2 5" xfId="350"/>
    <cellStyle name="40% - Énfasis2 2 6" xfId="351"/>
    <cellStyle name="40% - Énfasis2 2 7" xfId="352"/>
    <cellStyle name="40% - Énfasis2 2 8" xfId="353"/>
    <cellStyle name="40% - Énfasis2 2 9" xfId="354"/>
    <cellStyle name="40% - Énfasis2 3" xfId="355"/>
    <cellStyle name="40% - Énfasis2 3 10" xfId="356"/>
    <cellStyle name="40% - Énfasis2 3 11" xfId="357"/>
    <cellStyle name="40% - Énfasis2 3 12" xfId="358"/>
    <cellStyle name="40% - Énfasis2 3 2" xfId="359"/>
    <cellStyle name="40% - Énfasis2 3 3" xfId="360"/>
    <cellStyle name="40% - Énfasis2 3 4" xfId="361"/>
    <cellStyle name="40% - Énfasis2 3 5" xfId="362"/>
    <cellStyle name="40% - Énfasis2 3 6" xfId="363"/>
    <cellStyle name="40% - Énfasis2 3 7" xfId="364"/>
    <cellStyle name="40% - Énfasis2 3 8" xfId="365"/>
    <cellStyle name="40% - Énfasis2 3 9" xfId="366"/>
    <cellStyle name="40% - Énfasis2 4" xfId="367"/>
    <cellStyle name="40% - Énfasis2 4 10" xfId="368"/>
    <cellStyle name="40% - Énfasis2 4 11" xfId="369"/>
    <cellStyle name="40% - Énfasis2 4 12" xfId="370"/>
    <cellStyle name="40% - Énfasis2 4 2" xfId="371"/>
    <cellStyle name="40% - Énfasis2 4 3" xfId="372"/>
    <cellStyle name="40% - Énfasis2 4 4" xfId="373"/>
    <cellStyle name="40% - Énfasis2 4 5" xfId="374"/>
    <cellStyle name="40% - Énfasis2 4 6" xfId="375"/>
    <cellStyle name="40% - Énfasis2 4 7" xfId="376"/>
    <cellStyle name="40% - Énfasis2 4 8" xfId="377"/>
    <cellStyle name="40% - Énfasis2 4 9" xfId="378"/>
    <cellStyle name="40% - Énfasis2 5" xfId="379"/>
    <cellStyle name="40% - Énfasis2 5 10" xfId="380"/>
    <cellStyle name="40% - Énfasis2 5 11" xfId="381"/>
    <cellStyle name="40% - Énfasis2 5 12" xfId="382"/>
    <cellStyle name="40% - Énfasis2 5 2" xfId="383"/>
    <cellStyle name="40% - Énfasis2 5 3" xfId="384"/>
    <cellStyle name="40% - Énfasis2 5 4" xfId="385"/>
    <cellStyle name="40% - Énfasis2 5 5" xfId="386"/>
    <cellStyle name="40% - Énfasis2 5 6" xfId="387"/>
    <cellStyle name="40% - Énfasis2 5 7" xfId="388"/>
    <cellStyle name="40% - Énfasis2 5 8" xfId="389"/>
    <cellStyle name="40% - Énfasis2 5 9" xfId="390"/>
    <cellStyle name="40% - Énfasis3 2" xfId="391"/>
    <cellStyle name="40% - Énfasis3 2 10" xfId="392"/>
    <cellStyle name="40% - Énfasis3 2 11" xfId="393"/>
    <cellStyle name="40% - Énfasis3 2 12" xfId="394"/>
    <cellStyle name="40% - Énfasis3 2 2" xfId="395"/>
    <cellStyle name="40% - Énfasis3 2 3" xfId="396"/>
    <cellStyle name="40% - Énfasis3 2 4" xfId="397"/>
    <cellStyle name="40% - Énfasis3 2 5" xfId="398"/>
    <cellStyle name="40% - Énfasis3 2 6" xfId="399"/>
    <cellStyle name="40% - Énfasis3 2 7" xfId="400"/>
    <cellStyle name="40% - Énfasis3 2 8" xfId="401"/>
    <cellStyle name="40% - Énfasis3 2 9" xfId="402"/>
    <cellStyle name="40% - Énfasis3 3" xfId="403"/>
    <cellStyle name="40% - Énfasis3 3 10" xfId="404"/>
    <cellStyle name="40% - Énfasis3 3 11" xfId="405"/>
    <cellStyle name="40% - Énfasis3 3 12" xfId="406"/>
    <cellStyle name="40% - Énfasis3 3 2" xfId="407"/>
    <cellStyle name="40% - Énfasis3 3 3" xfId="408"/>
    <cellStyle name="40% - Énfasis3 3 4" xfId="409"/>
    <cellStyle name="40% - Énfasis3 3 5" xfId="410"/>
    <cellStyle name="40% - Énfasis3 3 6" xfId="411"/>
    <cellStyle name="40% - Énfasis3 3 7" xfId="412"/>
    <cellStyle name="40% - Énfasis3 3 8" xfId="413"/>
    <cellStyle name="40% - Énfasis3 3 9" xfId="414"/>
    <cellStyle name="40% - Énfasis3 4" xfId="415"/>
    <cellStyle name="40% - Énfasis3 4 10" xfId="416"/>
    <cellStyle name="40% - Énfasis3 4 11" xfId="417"/>
    <cellStyle name="40% - Énfasis3 4 12" xfId="418"/>
    <cellStyle name="40% - Énfasis3 4 2" xfId="419"/>
    <cellStyle name="40% - Énfasis3 4 3" xfId="420"/>
    <cellStyle name="40% - Énfasis3 4 4" xfId="421"/>
    <cellStyle name="40% - Énfasis3 4 5" xfId="422"/>
    <cellStyle name="40% - Énfasis3 4 6" xfId="423"/>
    <cellStyle name="40% - Énfasis3 4 7" xfId="424"/>
    <cellStyle name="40% - Énfasis3 4 8" xfId="425"/>
    <cellStyle name="40% - Énfasis3 4 9" xfId="426"/>
    <cellStyle name="40% - Énfasis3 5" xfId="427"/>
    <cellStyle name="40% - Énfasis3 5 10" xfId="428"/>
    <cellStyle name="40% - Énfasis3 5 11" xfId="429"/>
    <cellStyle name="40% - Énfasis3 5 12" xfId="430"/>
    <cellStyle name="40% - Énfasis3 5 2" xfId="431"/>
    <cellStyle name="40% - Énfasis3 5 3" xfId="432"/>
    <cellStyle name="40% - Énfasis3 5 4" xfId="433"/>
    <cellStyle name="40% - Énfasis3 5 5" xfId="434"/>
    <cellStyle name="40% - Énfasis3 5 6" xfId="435"/>
    <cellStyle name="40% - Énfasis3 5 7" xfId="436"/>
    <cellStyle name="40% - Énfasis3 5 8" xfId="437"/>
    <cellStyle name="40% - Énfasis3 5 9" xfId="438"/>
    <cellStyle name="40% - Énfasis4 2" xfId="439"/>
    <cellStyle name="40% - Énfasis4 2 10" xfId="440"/>
    <cellStyle name="40% - Énfasis4 2 11" xfId="441"/>
    <cellStyle name="40% - Énfasis4 2 12" xfId="442"/>
    <cellStyle name="40% - Énfasis4 2 2" xfId="443"/>
    <cellStyle name="40% - Énfasis4 2 3" xfId="444"/>
    <cellStyle name="40% - Énfasis4 2 4" xfId="445"/>
    <cellStyle name="40% - Énfasis4 2 5" xfId="446"/>
    <cellStyle name="40% - Énfasis4 2 6" xfId="447"/>
    <cellStyle name="40% - Énfasis4 2 7" xfId="448"/>
    <cellStyle name="40% - Énfasis4 2 8" xfId="449"/>
    <cellStyle name="40% - Énfasis4 2 9" xfId="450"/>
    <cellStyle name="40% - Énfasis4 3" xfId="451"/>
    <cellStyle name="40% - Énfasis4 3 10" xfId="452"/>
    <cellStyle name="40% - Énfasis4 3 11" xfId="453"/>
    <cellStyle name="40% - Énfasis4 3 12" xfId="454"/>
    <cellStyle name="40% - Énfasis4 3 2" xfId="455"/>
    <cellStyle name="40% - Énfasis4 3 3" xfId="456"/>
    <cellStyle name="40% - Énfasis4 3 4" xfId="457"/>
    <cellStyle name="40% - Énfasis4 3 5" xfId="458"/>
    <cellStyle name="40% - Énfasis4 3 6" xfId="459"/>
    <cellStyle name="40% - Énfasis4 3 7" xfId="460"/>
    <cellStyle name="40% - Énfasis4 3 8" xfId="461"/>
    <cellStyle name="40% - Énfasis4 3 9" xfId="462"/>
    <cellStyle name="40% - Énfasis4 4" xfId="463"/>
    <cellStyle name="40% - Énfasis4 4 10" xfId="464"/>
    <cellStyle name="40% - Énfasis4 4 11" xfId="465"/>
    <cellStyle name="40% - Énfasis4 4 12" xfId="466"/>
    <cellStyle name="40% - Énfasis4 4 2" xfId="467"/>
    <cellStyle name="40% - Énfasis4 4 3" xfId="468"/>
    <cellStyle name="40% - Énfasis4 4 4" xfId="469"/>
    <cellStyle name="40% - Énfasis4 4 5" xfId="470"/>
    <cellStyle name="40% - Énfasis4 4 6" xfId="471"/>
    <cellStyle name="40% - Énfasis4 4 7" xfId="472"/>
    <cellStyle name="40% - Énfasis4 4 8" xfId="473"/>
    <cellStyle name="40% - Énfasis4 4 9" xfId="474"/>
    <cellStyle name="40% - Énfasis4 5" xfId="475"/>
    <cellStyle name="40% - Énfasis4 5 10" xfId="476"/>
    <cellStyle name="40% - Énfasis4 5 11" xfId="477"/>
    <cellStyle name="40% - Énfasis4 5 12" xfId="478"/>
    <cellStyle name="40% - Énfasis4 5 2" xfId="479"/>
    <cellStyle name="40% - Énfasis4 5 3" xfId="480"/>
    <cellStyle name="40% - Énfasis4 5 4" xfId="481"/>
    <cellStyle name="40% - Énfasis4 5 5" xfId="482"/>
    <cellStyle name="40% - Énfasis4 5 6" xfId="483"/>
    <cellStyle name="40% - Énfasis4 5 7" xfId="484"/>
    <cellStyle name="40% - Énfasis4 5 8" xfId="485"/>
    <cellStyle name="40% - Énfasis4 5 9" xfId="486"/>
    <cellStyle name="40% - Énfasis5 2" xfId="487"/>
    <cellStyle name="40% - Énfasis5 2 10" xfId="488"/>
    <cellStyle name="40% - Énfasis5 2 11" xfId="489"/>
    <cellStyle name="40% - Énfasis5 2 12" xfId="490"/>
    <cellStyle name="40% - Énfasis5 2 2" xfId="491"/>
    <cellStyle name="40% - Énfasis5 2 3" xfId="492"/>
    <cellStyle name="40% - Énfasis5 2 4" xfId="493"/>
    <cellStyle name="40% - Énfasis5 2 5" xfId="494"/>
    <cellStyle name="40% - Énfasis5 2 6" xfId="495"/>
    <cellStyle name="40% - Énfasis5 2 7" xfId="496"/>
    <cellStyle name="40% - Énfasis5 2 8" xfId="497"/>
    <cellStyle name="40% - Énfasis5 2 9" xfId="498"/>
    <cellStyle name="40% - Énfasis5 3" xfId="499"/>
    <cellStyle name="40% - Énfasis5 3 10" xfId="500"/>
    <cellStyle name="40% - Énfasis5 3 11" xfId="501"/>
    <cellStyle name="40% - Énfasis5 3 12" xfId="502"/>
    <cellStyle name="40% - Énfasis5 3 2" xfId="503"/>
    <cellStyle name="40% - Énfasis5 3 3" xfId="504"/>
    <cellStyle name="40% - Énfasis5 3 4" xfId="505"/>
    <cellStyle name="40% - Énfasis5 3 5" xfId="506"/>
    <cellStyle name="40% - Énfasis5 3 6" xfId="507"/>
    <cellStyle name="40% - Énfasis5 3 7" xfId="508"/>
    <cellStyle name="40% - Énfasis5 3 8" xfId="509"/>
    <cellStyle name="40% - Énfasis5 3 9" xfId="510"/>
    <cellStyle name="40% - Énfasis5 4" xfId="511"/>
    <cellStyle name="40% - Énfasis5 4 10" xfId="512"/>
    <cellStyle name="40% - Énfasis5 4 11" xfId="513"/>
    <cellStyle name="40% - Énfasis5 4 12" xfId="514"/>
    <cellStyle name="40% - Énfasis5 4 2" xfId="515"/>
    <cellStyle name="40% - Énfasis5 4 3" xfId="516"/>
    <cellStyle name="40% - Énfasis5 4 4" xfId="517"/>
    <cellStyle name="40% - Énfasis5 4 5" xfId="518"/>
    <cellStyle name="40% - Énfasis5 4 6" xfId="519"/>
    <cellStyle name="40% - Énfasis5 4 7" xfId="520"/>
    <cellStyle name="40% - Énfasis5 4 8" xfId="521"/>
    <cellStyle name="40% - Énfasis5 4 9" xfId="522"/>
    <cellStyle name="40% - Énfasis5 5" xfId="523"/>
    <cellStyle name="40% - Énfasis5 5 10" xfId="524"/>
    <cellStyle name="40% - Énfasis5 5 11" xfId="525"/>
    <cellStyle name="40% - Énfasis5 5 12" xfId="526"/>
    <cellStyle name="40% - Énfasis5 5 2" xfId="527"/>
    <cellStyle name="40% - Énfasis5 5 3" xfId="528"/>
    <cellStyle name="40% - Énfasis5 5 4" xfId="529"/>
    <cellStyle name="40% - Énfasis5 5 5" xfId="530"/>
    <cellStyle name="40% - Énfasis5 5 6" xfId="531"/>
    <cellStyle name="40% - Énfasis5 5 7" xfId="532"/>
    <cellStyle name="40% - Énfasis5 5 8" xfId="533"/>
    <cellStyle name="40% - Énfasis5 5 9" xfId="534"/>
    <cellStyle name="40% - Énfasis6 2" xfId="535"/>
    <cellStyle name="40% - Énfasis6 2 10" xfId="536"/>
    <cellStyle name="40% - Énfasis6 2 11" xfId="537"/>
    <cellStyle name="40% - Énfasis6 2 12" xfId="538"/>
    <cellStyle name="40% - Énfasis6 2 2" xfId="539"/>
    <cellStyle name="40% - Énfasis6 2 3" xfId="540"/>
    <cellStyle name="40% - Énfasis6 2 4" xfId="541"/>
    <cellStyle name="40% - Énfasis6 2 5" xfId="542"/>
    <cellStyle name="40% - Énfasis6 2 6" xfId="543"/>
    <cellStyle name="40% - Énfasis6 2 7" xfId="544"/>
    <cellStyle name="40% - Énfasis6 2 8" xfId="545"/>
    <cellStyle name="40% - Énfasis6 2 9" xfId="546"/>
    <cellStyle name="40% - Énfasis6 3" xfId="547"/>
    <cellStyle name="40% - Énfasis6 3 10" xfId="548"/>
    <cellStyle name="40% - Énfasis6 3 11" xfId="549"/>
    <cellStyle name="40% - Énfasis6 3 12" xfId="550"/>
    <cellStyle name="40% - Énfasis6 3 2" xfId="551"/>
    <cellStyle name="40% - Énfasis6 3 3" xfId="552"/>
    <cellStyle name="40% - Énfasis6 3 4" xfId="553"/>
    <cellStyle name="40% - Énfasis6 3 5" xfId="554"/>
    <cellStyle name="40% - Énfasis6 3 6" xfId="555"/>
    <cellStyle name="40% - Énfasis6 3 7" xfId="556"/>
    <cellStyle name="40% - Énfasis6 3 8" xfId="557"/>
    <cellStyle name="40% - Énfasis6 3 9" xfId="558"/>
    <cellStyle name="40% - Énfasis6 4" xfId="559"/>
    <cellStyle name="40% - Énfasis6 4 10" xfId="560"/>
    <cellStyle name="40% - Énfasis6 4 11" xfId="561"/>
    <cellStyle name="40% - Énfasis6 4 12" xfId="562"/>
    <cellStyle name="40% - Énfasis6 4 2" xfId="563"/>
    <cellStyle name="40% - Énfasis6 4 3" xfId="564"/>
    <cellStyle name="40% - Énfasis6 4 4" xfId="565"/>
    <cellStyle name="40% - Énfasis6 4 5" xfId="566"/>
    <cellStyle name="40% - Énfasis6 4 6" xfId="567"/>
    <cellStyle name="40% - Énfasis6 4 7" xfId="568"/>
    <cellStyle name="40% - Énfasis6 4 8" xfId="569"/>
    <cellStyle name="40% - Énfasis6 4 9" xfId="570"/>
    <cellStyle name="40% - Énfasis6 5" xfId="571"/>
    <cellStyle name="40% - Énfasis6 5 10" xfId="572"/>
    <cellStyle name="40% - Énfasis6 5 11" xfId="573"/>
    <cellStyle name="40% - Énfasis6 5 12" xfId="574"/>
    <cellStyle name="40% - Énfasis6 5 2" xfId="575"/>
    <cellStyle name="40% - Énfasis6 5 3" xfId="576"/>
    <cellStyle name="40% - Énfasis6 5 4" xfId="577"/>
    <cellStyle name="40% - Énfasis6 5 5" xfId="578"/>
    <cellStyle name="40% - Énfasis6 5 6" xfId="579"/>
    <cellStyle name="40% - Énfasis6 5 7" xfId="580"/>
    <cellStyle name="40% - Énfasis6 5 8" xfId="581"/>
    <cellStyle name="40% - Énfasis6 5 9" xfId="582"/>
    <cellStyle name="60% - Énfasis1 2" xfId="583"/>
    <cellStyle name="60% - Énfasis1 2 10" xfId="584"/>
    <cellStyle name="60% - Énfasis1 2 11" xfId="585"/>
    <cellStyle name="60% - Énfasis1 2 12" xfId="586"/>
    <cellStyle name="60% - Énfasis1 2 2" xfId="587"/>
    <cellStyle name="60% - Énfasis1 2 3" xfId="588"/>
    <cellStyle name="60% - Énfasis1 2 4" xfId="589"/>
    <cellStyle name="60% - Énfasis1 2 5" xfId="590"/>
    <cellStyle name="60% - Énfasis1 2 6" xfId="591"/>
    <cellStyle name="60% - Énfasis1 2 7" xfId="592"/>
    <cellStyle name="60% - Énfasis1 2 8" xfId="593"/>
    <cellStyle name="60% - Énfasis1 2 9" xfId="594"/>
    <cellStyle name="60% - Énfasis1 3" xfId="595"/>
    <cellStyle name="60% - Énfasis1 3 10" xfId="596"/>
    <cellStyle name="60% - Énfasis1 3 11" xfId="597"/>
    <cellStyle name="60% - Énfasis1 3 12" xfId="598"/>
    <cellStyle name="60% - Énfasis1 3 2" xfId="599"/>
    <cellStyle name="60% - Énfasis1 3 3" xfId="600"/>
    <cellStyle name="60% - Énfasis1 3 4" xfId="601"/>
    <cellStyle name="60% - Énfasis1 3 5" xfId="602"/>
    <cellStyle name="60% - Énfasis1 3 6" xfId="603"/>
    <cellStyle name="60% - Énfasis1 3 7" xfId="604"/>
    <cellStyle name="60% - Énfasis1 3 8" xfId="605"/>
    <cellStyle name="60% - Énfasis1 3 9" xfId="606"/>
    <cellStyle name="60% - Énfasis1 4" xfId="607"/>
    <cellStyle name="60% - Énfasis1 4 10" xfId="608"/>
    <cellStyle name="60% - Énfasis1 4 11" xfId="609"/>
    <cellStyle name="60% - Énfasis1 4 12" xfId="610"/>
    <cellStyle name="60% - Énfasis1 4 2" xfId="611"/>
    <cellStyle name="60% - Énfasis1 4 3" xfId="612"/>
    <cellStyle name="60% - Énfasis1 4 4" xfId="613"/>
    <cellStyle name="60% - Énfasis1 4 5" xfId="614"/>
    <cellStyle name="60% - Énfasis1 4 6" xfId="615"/>
    <cellStyle name="60% - Énfasis1 4 7" xfId="616"/>
    <cellStyle name="60% - Énfasis1 4 8" xfId="617"/>
    <cellStyle name="60% - Énfasis1 4 9" xfId="618"/>
    <cellStyle name="60% - Énfasis1 5" xfId="619"/>
    <cellStyle name="60% - Énfasis1 5 10" xfId="620"/>
    <cellStyle name="60% - Énfasis1 5 11" xfId="621"/>
    <cellStyle name="60% - Énfasis1 5 12" xfId="622"/>
    <cellStyle name="60% - Énfasis1 5 2" xfId="623"/>
    <cellStyle name="60% - Énfasis1 5 3" xfId="624"/>
    <cellStyle name="60% - Énfasis1 5 4" xfId="625"/>
    <cellStyle name="60% - Énfasis1 5 5" xfId="626"/>
    <cellStyle name="60% - Énfasis1 5 6" xfId="627"/>
    <cellStyle name="60% - Énfasis1 5 7" xfId="628"/>
    <cellStyle name="60% - Énfasis1 5 8" xfId="629"/>
    <cellStyle name="60% - Énfasis1 5 9" xfId="630"/>
    <cellStyle name="60% - Énfasis2 2" xfId="631"/>
    <cellStyle name="60% - Énfasis2 2 10" xfId="632"/>
    <cellStyle name="60% - Énfasis2 2 11" xfId="633"/>
    <cellStyle name="60% - Énfasis2 2 12" xfId="634"/>
    <cellStyle name="60% - Énfasis2 2 2" xfId="635"/>
    <cellStyle name="60% - Énfasis2 2 3" xfId="636"/>
    <cellStyle name="60% - Énfasis2 2 4" xfId="637"/>
    <cellStyle name="60% - Énfasis2 2 5" xfId="638"/>
    <cellStyle name="60% - Énfasis2 2 6" xfId="639"/>
    <cellStyle name="60% - Énfasis2 2 7" xfId="640"/>
    <cellStyle name="60% - Énfasis2 2 8" xfId="641"/>
    <cellStyle name="60% - Énfasis2 2 9" xfId="642"/>
    <cellStyle name="60% - Énfasis2 3" xfId="643"/>
    <cellStyle name="60% - Énfasis2 3 10" xfId="644"/>
    <cellStyle name="60% - Énfasis2 3 11" xfId="645"/>
    <cellStyle name="60% - Énfasis2 3 12" xfId="646"/>
    <cellStyle name="60% - Énfasis2 3 2" xfId="647"/>
    <cellStyle name="60% - Énfasis2 3 3" xfId="648"/>
    <cellStyle name="60% - Énfasis2 3 4" xfId="649"/>
    <cellStyle name="60% - Énfasis2 3 5" xfId="650"/>
    <cellStyle name="60% - Énfasis2 3 6" xfId="651"/>
    <cellStyle name="60% - Énfasis2 3 7" xfId="652"/>
    <cellStyle name="60% - Énfasis2 3 8" xfId="653"/>
    <cellStyle name="60% - Énfasis2 3 9" xfId="654"/>
    <cellStyle name="60% - Énfasis2 4" xfId="655"/>
    <cellStyle name="60% - Énfasis2 4 10" xfId="656"/>
    <cellStyle name="60% - Énfasis2 4 11" xfId="657"/>
    <cellStyle name="60% - Énfasis2 4 12" xfId="658"/>
    <cellStyle name="60% - Énfasis2 4 2" xfId="659"/>
    <cellStyle name="60% - Énfasis2 4 3" xfId="660"/>
    <cellStyle name="60% - Énfasis2 4 4" xfId="661"/>
    <cellStyle name="60% - Énfasis2 4 5" xfId="662"/>
    <cellStyle name="60% - Énfasis2 4 6" xfId="663"/>
    <cellStyle name="60% - Énfasis2 4 7" xfId="664"/>
    <cellStyle name="60% - Énfasis2 4 8" xfId="665"/>
    <cellStyle name="60% - Énfasis2 4 9" xfId="666"/>
    <cellStyle name="60% - Énfasis2 5" xfId="667"/>
    <cellStyle name="60% - Énfasis2 5 10" xfId="668"/>
    <cellStyle name="60% - Énfasis2 5 11" xfId="669"/>
    <cellStyle name="60% - Énfasis2 5 12" xfId="670"/>
    <cellStyle name="60% - Énfasis2 5 2" xfId="671"/>
    <cellStyle name="60% - Énfasis2 5 3" xfId="672"/>
    <cellStyle name="60% - Énfasis2 5 4" xfId="673"/>
    <cellStyle name="60% - Énfasis2 5 5" xfId="674"/>
    <cellStyle name="60% - Énfasis2 5 6" xfId="675"/>
    <cellStyle name="60% - Énfasis2 5 7" xfId="676"/>
    <cellStyle name="60% - Énfasis2 5 8" xfId="677"/>
    <cellStyle name="60% - Énfasis2 5 9" xfId="678"/>
    <cellStyle name="60% - Énfasis3 2" xfId="679"/>
    <cellStyle name="60% - Énfasis3 2 10" xfId="680"/>
    <cellStyle name="60% - Énfasis3 2 11" xfId="681"/>
    <cellStyle name="60% - Énfasis3 2 12" xfId="682"/>
    <cellStyle name="60% - Énfasis3 2 2" xfId="683"/>
    <cellStyle name="60% - Énfasis3 2 3" xfId="684"/>
    <cellStyle name="60% - Énfasis3 2 4" xfId="685"/>
    <cellStyle name="60% - Énfasis3 2 5" xfId="686"/>
    <cellStyle name="60% - Énfasis3 2 6" xfId="687"/>
    <cellStyle name="60% - Énfasis3 2 7" xfId="688"/>
    <cellStyle name="60% - Énfasis3 2 8" xfId="689"/>
    <cellStyle name="60% - Énfasis3 2 9" xfId="690"/>
    <cellStyle name="60% - Énfasis3 3" xfId="691"/>
    <cellStyle name="60% - Énfasis3 3 10" xfId="692"/>
    <cellStyle name="60% - Énfasis3 3 11" xfId="693"/>
    <cellStyle name="60% - Énfasis3 3 12" xfId="694"/>
    <cellStyle name="60% - Énfasis3 3 2" xfId="695"/>
    <cellStyle name="60% - Énfasis3 3 3" xfId="696"/>
    <cellStyle name="60% - Énfasis3 3 4" xfId="697"/>
    <cellStyle name="60% - Énfasis3 3 5" xfId="698"/>
    <cellStyle name="60% - Énfasis3 3 6" xfId="699"/>
    <cellStyle name="60% - Énfasis3 3 7" xfId="700"/>
    <cellStyle name="60% - Énfasis3 3 8" xfId="701"/>
    <cellStyle name="60% - Énfasis3 3 9" xfId="702"/>
    <cellStyle name="60% - Énfasis3 4" xfId="703"/>
    <cellStyle name="60% - Énfasis3 4 10" xfId="704"/>
    <cellStyle name="60% - Énfasis3 4 11" xfId="705"/>
    <cellStyle name="60% - Énfasis3 4 12" xfId="706"/>
    <cellStyle name="60% - Énfasis3 4 2" xfId="707"/>
    <cellStyle name="60% - Énfasis3 4 3" xfId="708"/>
    <cellStyle name="60% - Énfasis3 4 4" xfId="709"/>
    <cellStyle name="60% - Énfasis3 4 5" xfId="710"/>
    <cellStyle name="60% - Énfasis3 4 6" xfId="711"/>
    <cellStyle name="60% - Énfasis3 4 7" xfId="712"/>
    <cellStyle name="60% - Énfasis3 4 8" xfId="713"/>
    <cellStyle name="60% - Énfasis3 4 9" xfId="714"/>
    <cellStyle name="60% - Énfasis3 5" xfId="715"/>
    <cellStyle name="60% - Énfasis3 5 10" xfId="716"/>
    <cellStyle name="60% - Énfasis3 5 11" xfId="717"/>
    <cellStyle name="60% - Énfasis3 5 12" xfId="718"/>
    <cellStyle name="60% - Énfasis3 5 2" xfId="719"/>
    <cellStyle name="60% - Énfasis3 5 3" xfId="720"/>
    <cellStyle name="60% - Énfasis3 5 4" xfId="721"/>
    <cellStyle name="60% - Énfasis3 5 5" xfId="722"/>
    <cellStyle name="60% - Énfasis3 5 6" xfId="723"/>
    <cellStyle name="60% - Énfasis3 5 7" xfId="724"/>
    <cellStyle name="60% - Énfasis3 5 8" xfId="725"/>
    <cellStyle name="60% - Énfasis3 5 9" xfId="726"/>
    <cellStyle name="60% - Énfasis4 2" xfId="727"/>
    <cellStyle name="60% - Énfasis4 2 10" xfId="728"/>
    <cellStyle name="60% - Énfasis4 2 11" xfId="729"/>
    <cellStyle name="60% - Énfasis4 2 12" xfId="730"/>
    <cellStyle name="60% - Énfasis4 2 2" xfId="731"/>
    <cellStyle name="60% - Énfasis4 2 3" xfId="732"/>
    <cellStyle name="60% - Énfasis4 2 4" xfId="733"/>
    <cellStyle name="60% - Énfasis4 2 5" xfId="734"/>
    <cellStyle name="60% - Énfasis4 2 6" xfId="735"/>
    <cellStyle name="60% - Énfasis4 2 7" xfId="736"/>
    <cellStyle name="60% - Énfasis4 2 8" xfId="737"/>
    <cellStyle name="60% - Énfasis4 2 9" xfId="738"/>
    <cellStyle name="60% - Énfasis4 3" xfId="739"/>
    <cellStyle name="60% - Énfasis4 3 10" xfId="740"/>
    <cellStyle name="60% - Énfasis4 3 11" xfId="741"/>
    <cellStyle name="60% - Énfasis4 3 12" xfId="742"/>
    <cellStyle name="60% - Énfasis4 3 2" xfId="743"/>
    <cellStyle name="60% - Énfasis4 3 3" xfId="744"/>
    <cellStyle name="60% - Énfasis4 3 4" xfId="745"/>
    <cellStyle name="60% - Énfasis4 3 5" xfId="746"/>
    <cellStyle name="60% - Énfasis4 3 6" xfId="747"/>
    <cellStyle name="60% - Énfasis4 3 7" xfId="748"/>
    <cellStyle name="60% - Énfasis4 3 8" xfId="749"/>
    <cellStyle name="60% - Énfasis4 3 9" xfId="750"/>
    <cellStyle name="60% - Énfasis4 4" xfId="751"/>
    <cellStyle name="60% - Énfasis4 4 10" xfId="752"/>
    <cellStyle name="60% - Énfasis4 4 11" xfId="753"/>
    <cellStyle name="60% - Énfasis4 4 12" xfId="754"/>
    <cellStyle name="60% - Énfasis4 4 2" xfId="755"/>
    <cellStyle name="60% - Énfasis4 4 3" xfId="756"/>
    <cellStyle name="60% - Énfasis4 4 4" xfId="757"/>
    <cellStyle name="60% - Énfasis4 4 5" xfId="758"/>
    <cellStyle name="60% - Énfasis4 4 6" xfId="759"/>
    <cellStyle name="60% - Énfasis4 4 7" xfId="760"/>
    <cellStyle name="60% - Énfasis4 4 8" xfId="761"/>
    <cellStyle name="60% - Énfasis4 4 9" xfId="762"/>
    <cellStyle name="60% - Énfasis4 5" xfId="763"/>
    <cellStyle name="60% - Énfasis4 5 10" xfId="764"/>
    <cellStyle name="60% - Énfasis4 5 11" xfId="765"/>
    <cellStyle name="60% - Énfasis4 5 12" xfId="766"/>
    <cellStyle name="60% - Énfasis4 5 2" xfId="767"/>
    <cellStyle name="60% - Énfasis4 5 3" xfId="768"/>
    <cellStyle name="60% - Énfasis4 5 4" xfId="769"/>
    <cellStyle name="60% - Énfasis4 5 5" xfId="770"/>
    <cellStyle name="60% - Énfasis4 5 6" xfId="771"/>
    <cellStyle name="60% - Énfasis4 5 7" xfId="772"/>
    <cellStyle name="60% - Énfasis4 5 8" xfId="773"/>
    <cellStyle name="60% - Énfasis4 5 9" xfId="774"/>
    <cellStyle name="60% - Énfasis5 2" xfId="775"/>
    <cellStyle name="60% - Énfasis5 2 10" xfId="776"/>
    <cellStyle name="60% - Énfasis5 2 11" xfId="777"/>
    <cellStyle name="60% - Énfasis5 2 12" xfId="778"/>
    <cellStyle name="60% - Énfasis5 2 2" xfId="779"/>
    <cellStyle name="60% - Énfasis5 2 3" xfId="780"/>
    <cellStyle name="60% - Énfasis5 2 4" xfId="781"/>
    <cellStyle name="60% - Énfasis5 2 5" xfId="782"/>
    <cellStyle name="60% - Énfasis5 2 6" xfId="783"/>
    <cellStyle name="60% - Énfasis5 2 7" xfId="784"/>
    <cellStyle name="60% - Énfasis5 2 8" xfId="785"/>
    <cellStyle name="60% - Énfasis5 2 9" xfId="786"/>
    <cellStyle name="60% - Énfasis5 3" xfId="787"/>
    <cellStyle name="60% - Énfasis5 3 10" xfId="788"/>
    <cellStyle name="60% - Énfasis5 3 11" xfId="789"/>
    <cellStyle name="60% - Énfasis5 3 12" xfId="790"/>
    <cellStyle name="60% - Énfasis5 3 2" xfId="791"/>
    <cellStyle name="60% - Énfasis5 3 3" xfId="792"/>
    <cellStyle name="60% - Énfasis5 3 4" xfId="793"/>
    <cellStyle name="60% - Énfasis5 3 5" xfId="794"/>
    <cellStyle name="60% - Énfasis5 3 6" xfId="795"/>
    <cellStyle name="60% - Énfasis5 3 7" xfId="796"/>
    <cellStyle name="60% - Énfasis5 3 8" xfId="797"/>
    <cellStyle name="60% - Énfasis5 3 9" xfId="798"/>
    <cellStyle name="60% - Énfasis5 4" xfId="799"/>
    <cellStyle name="60% - Énfasis5 4 10" xfId="800"/>
    <cellStyle name="60% - Énfasis5 4 11" xfId="801"/>
    <cellStyle name="60% - Énfasis5 4 12" xfId="802"/>
    <cellStyle name="60% - Énfasis5 4 2" xfId="803"/>
    <cellStyle name="60% - Énfasis5 4 3" xfId="804"/>
    <cellStyle name="60% - Énfasis5 4 4" xfId="805"/>
    <cellStyle name="60% - Énfasis5 4 5" xfId="806"/>
    <cellStyle name="60% - Énfasis5 4 6" xfId="807"/>
    <cellStyle name="60% - Énfasis5 4 7" xfId="808"/>
    <cellStyle name="60% - Énfasis5 4 8" xfId="809"/>
    <cellStyle name="60% - Énfasis5 4 9" xfId="810"/>
    <cellStyle name="60% - Énfasis5 5" xfId="811"/>
    <cellStyle name="60% - Énfasis5 5 10" xfId="812"/>
    <cellStyle name="60% - Énfasis5 5 11" xfId="813"/>
    <cellStyle name="60% - Énfasis5 5 12" xfId="814"/>
    <cellStyle name="60% - Énfasis5 5 2" xfId="815"/>
    <cellStyle name="60% - Énfasis5 5 3" xfId="816"/>
    <cellStyle name="60% - Énfasis5 5 4" xfId="817"/>
    <cellStyle name="60% - Énfasis5 5 5" xfId="818"/>
    <cellStyle name="60% - Énfasis5 5 6" xfId="819"/>
    <cellStyle name="60% - Énfasis5 5 7" xfId="820"/>
    <cellStyle name="60% - Énfasis5 5 8" xfId="821"/>
    <cellStyle name="60% - Énfasis5 5 9" xfId="822"/>
    <cellStyle name="60% - Énfasis6 2" xfId="823"/>
    <cellStyle name="60% - Énfasis6 2 10" xfId="824"/>
    <cellStyle name="60% - Énfasis6 2 11" xfId="825"/>
    <cellStyle name="60% - Énfasis6 2 12" xfId="826"/>
    <cellStyle name="60% - Énfasis6 2 2" xfId="827"/>
    <cellStyle name="60% - Énfasis6 2 3" xfId="828"/>
    <cellStyle name="60% - Énfasis6 2 4" xfId="829"/>
    <cellStyle name="60% - Énfasis6 2 5" xfId="830"/>
    <cellStyle name="60% - Énfasis6 2 6" xfId="831"/>
    <cellStyle name="60% - Énfasis6 2 7" xfId="832"/>
    <cellStyle name="60% - Énfasis6 2 8" xfId="833"/>
    <cellStyle name="60% - Énfasis6 2 9" xfId="834"/>
    <cellStyle name="60% - Énfasis6 3" xfId="835"/>
    <cellStyle name="60% - Énfasis6 3 10" xfId="836"/>
    <cellStyle name="60% - Énfasis6 3 11" xfId="837"/>
    <cellStyle name="60% - Énfasis6 3 12" xfId="838"/>
    <cellStyle name="60% - Énfasis6 3 2" xfId="839"/>
    <cellStyle name="60% - Énfasis6 3 3" xfId="840"/>
    <cellStyle name="60% - Énfasis6 3 4" xfId="841"/>
    <cellStyle name="60% - Énfasis6 3 5" xfId="842"/>
    <cellStyle name="60% - Énfasis6 3 6" xfId="843"/>
    <cellStyle name="60% - Énfasis6 3 7" xfId="844"/>
    <cellStyle name="60% - Énfasis6 3 8" xfId="845"/>
    <cellStyle name="60% - Énfasis6 3 9" xfId="846"/>
    <cellStyle name="60% - Énfasis6 4" xfId="847"/>
    <cellStyle name="60% - Énfasis6 4 10" xfId="848"/>
    <cellStyle name="60% - Énfasis6 4 11" xfId="849"/>
    <cellStyle name="60% - Énfasis6 4 12" xfId="850"/>
    <cellStyle name="60% - Énfasis6 4 2" xfId="851"/>
    <cellStyle name="60% - Énfasis6 4 3" xfId="852"/>
    <cellStyle name="60% - Énfasis6 4 4" xfId="853"/>
    <cellStyle name="60% - Énfasis6 4 5" xfId="854"/>
    <cellStyle name="60% - Énfasis6 4 6" xfId="855"/>
    <cellStyle name="60% - Énfasis6 4 7" xfId="856"/>
    <cellStyle name="60% - Énfasis6 4 8" xfId="857"/>
    <cellStyle name="60% - Énfasis6 4 9" xfId="858"/>
    <cellStyle name="60% - Énfasis6 5" xfId="859"/>
    <cellStyle name="60% - Énfasis6 5 10" xfId="860"/>
    <cellStyle name="60% - Énfasis6 5 11" xfId="861"/>
    <cellStyle name="60% - Énfasis6 5 12" xfId="862"/>
    <cellStyle name="60% - Énfasis6 5 2" xfId="863"/>
    <cellStyle name="60% - Énfasis6 5 3" xfId="864"/>
    <cellStyle name="60% - Énfasis6 5 4" xfId="865"/>
    <cellStyle name="60% - Énfasis6 5 5" xfId="866"/>
    <cellStyle name="60% - Énfasis6 5 6" xfId="867"/>
    <cellStyle name="60% - Énfasis6 5 7" xfId="868"/>
    <cellStyle name="60% - Énfasis6 5 8" xfId="869"/>
    <cellStyle name="60% - Énfasis6 5 9" xfId="870"/>
    <cellStyle name="Buena 2" xfId="871"/>
    <cellStyle name="Buena 2 10" xfId="872"/>
    <cellStyle name="Buena 2 11" xfId="873"/>
    <cellStyle name="Buena 2 12" xfId="874"/>
    <cellStyle name="Buena 2 2" xfId="875"/>
    <cellStyle name="Buena 2 3" xfId="876"/>
    <cellStyle name="Buena 2 4" xfId="877"/>
    <cellStyle name="Buena 2 5" xfId="878"/>
    <cellStyle name="Buena 2 6" xfId="879"/>
    <cellStyle name="Buena 2 7" xfId="880"/>
    <cellStyle name="Buena 2 8" xfId="881"/>
    <cellStyle name="Buena 2 9" xfId="882"/>
    <cellStyle name="Buena 3" xfId="883"/>
    <cellStyle name="Buena 3 10" xfId="884"/>
    <cellStyle name="Buena 3 11" xfId="885"/>
    <cellStyle name="Buena 3 12" xfId="886"/>
    <cellStyle name="Buena 3 2" xfId="887"/>
    <cellStyle name="Buena 3 3" xfId="888"/>
    <cellStyle name="Buena 3 4" xfId="889"/>
    <cellStyle name="Buena 3 5" xfId="890"/>
    <cellStyle name="Buena 3 6" xfId="891"/>
    <cellStyle name="Buena 3 7" xfId="892"/>
    <cellStyle name="Buena 3 8" xfId="893"/>
    <cellStyle name="Buena 3 9" xfId="894"/>
    <cellStyle name="Buena 4" xfId="895"/>
    <cellStyle name="Buena 4 10" xfId="896"/>
    <cellStyle name="Buena 4 11" xfId="897"/>
    <cellStyle name="Buena 4 12" xfId="898"/>
    <cellStyle name="Buena 4 2" xfId="899"/>
    <cellStyle name="Buena 4 3" xfId="900"/>
    <cellStyle name="Buena 4 4" xfId="901"/>
    <cellStyle name="Buena 4 5" xfId="902"/>
    <cellStyle name="Buena 4 6" xfId="903"/>
    <cellStyle name="Buena 4 7" xfId="904"/>
    <cellStyle name="Buena 4 8" xfId="905"/>
    <cellStyle name="Buena 4 9" xfId="906"/>
    <cellStyle name="Buena 5" xfId="907"/>
    <cellStyle name="Buena 5 10" xfId="908"/>
    <cellStyle name="Buena 5 11" xfId="909"/>
    <cellStyle name="Buena 5 12" xfId="910"/>
    <cellStyle name="Buena 5 2" xfId="911"/>
    <cellStyle name="Buena 5 3" xfId="912"/>
    <cellStyle name="Buena 5 4" xfId="913"/>
    <cellStyle name="Buena 5 5" xfId="914"/>
    <cellStyle name="Buena 5 6" xfId="915"/>
    <cellStyle name="Buena 5 7" xfId="916"/>
    <cellStyle name="Buena 5 8" xfId="917"/>
    <cellStyle name="Buena 5 9" xfId="918"/>
    <cellStyle name="Cálculo 2" xfId="919"/>
    <cellStyle name="Cálculo 2 10" xfId="920"/>
    <cellStyle name="Cálculo 2 11" xfId="921"/>
    <cellStyle name="Cálculo 2 12" xfId="922"/>
    <cellStyle name="Cálculo 2 2" xfId="923"/>
    <cellStyle name="Cálculo 2 3" xfId="924"/>
    <cellStyle name="Cálculo 2 4" xfId="925"/>
    <cellStyle name="Cálculo 2 5" xfId="926"/>
    <cellStyle name="Cálculo 2 6" xfId="927"/>
    <cellStyle name="Cálculo 2 7" xfId="928"/>
    <cellStyle name="Cálculo 2 8" xfId="929"/>
    <cellStyle name="Cálculo 2 9" xfId="930"/>
    <cellStyle name="Cálculo 3" xfId="931"/>
    <cellStyle name="Cálculo 3 10" xfId="932"/>
    <cellStyle name="Cálculo 3 11" xfId="933"/>
    <cellStyle name="Cálculo 3 12" xfId="934"/>
    <cellStyle name="Cálculo 3 2" xfId="935"/>
    <cellStyle name="Cálculo 3 3" xfId="936"/>
    <cellStyle name="Cálculo 3 4" xfId="937"/>
    <cellStyle name="Cálculo 3 5" xfId="938"/>
    <cellStyle name="Cálculo 3 6" xfId="939"/>
    <cellStyle name="Cálculo 3 7" xfId="940"/>
    <cellStyle name="Cálculo 3 8" xfId="941"/>
    <cellStyle name="Cálculo 3 9" xfId="942"/>
    <cellStyle name="Cálculo 4" xfId="943"/>
    <cellStyle name="Cálculo 4 10" xfId="944"/>
    <cellStyle name="Cálculo 4 11" xfId="945"/>
    <cellStyle name="Cálculo 4 12" xfId="946"/>
    <cellStyle name="Cálculo 4 2" xfId="947"/>
    <cellStyle name="Cálculo 4 3" xfId="948"/>
    <cellStyle name="Cálculo 4 4" xfId="949"/>
    <cellStyle name="Cálculo 4 5" xfId="950"/>
    <cellStyle name="Cálculo 4 6" xfId="951"/>
    <cellStyle name="Cálculo 4 7" xfId="952"/>
    <cellStyle name="Cálculo 4 8" xfId="953"/>
    <cellStyle name="Cálculo 4 9" xfId="954"/>
    <cellStyle name="Cálculo 5" xfId="955"/>
    <cellStyle name="Cálculo 5 10" xfId="956"/>
    <cellStyle name="Cálculo 5 11" xfId="957"/>
    <cellStyle name="Cálculo 5 12" xfId="958"/>
    <cellStyle name="Cálculo 5 2" xfId="959"/>
    <cellStyle name="Cálculo 5 3" xfId="960"/>
    <cellStyle name="Cálculo 5 4" xfId="961"/>
    <cellStyle name="Cálculo 5 5" xfId="962"/>
    <cellStyle name="Cálculo 5 6" xfId="963"/>
    <cellStyle name="Cálculo 5 7" xfId="964"/>
    <cellStyle name="Cálculo 5 8" xfId="965"/>
    <cellStyle name="Cálculo 5 9" xfId="966"/>
    <cellStyle name="Celda de comprobación 2" xfId="967"/>
    <cellStyle name="Celda de comprobación 2 10" xfId="968"/>
    <cellStyle name="Celda de comprobación 2 11" xfId="969"/>
    <cellStyle name="Celda de comprobación 2 12" xfId="970"/>
    <cellStyle name="Celda de comprobación 2 2" xfId="971"/>
    <cellStyle name="Celda de comprobación 2 3" xfId="972"/>
    <cellStyle name="Celda de comprobación 2 4" xfId="973"/>
    <cellStyle name="Celda de comprobación 2 5" xfId="974"/>
    <cellStyle name="Celda de comprobación 2 6" xfId="975"/>
    <cellStyle name="Celda de comprobación 2 7" xfId="976"/>
    <cellStyle name="Celda de comprobación 2 8" xfId="977"/>
    <cellStyle name="Celda de comprobación 2 9" xfId="978"/>
    <cellStyle name="Celda de comprobación 3" xfId="979"/>
    <cellStyle name="Celda de comprobación 3 10" xfId="980"/>
    <cellStyle name="Celda de comprobación 3 11" xfId="981"/>
    <cellStyle name="Celda de comprobación 3 12" xfId="982"/>
    <cellStyle name="Celda de comprobación 3 2" xfId="983"/>
    <cellStyle name="Celda de comprobación 3 3" xfId="984"/>
    <cellStyle name="Celda de comprobación 3 4" xfId="985"/>
    <cellStyle name="Celda de comprobación 3 5" xfId="986"/>
    <cellStyle name="Celda de comprobación 3 6" xfId="987"/>
    <cellStyle name="Celda de comprobación 3 7" xfId="988"/>
    <cellStyle name="Celda de comprobación 3 8" xfId="989"/>
    <cellStyle name="Celda de comprobación 3 9" xfId="990"/>
    <cellStyle name="Celda de comprobación 4" xfId="991"/>
    <cellStyle name="Celda de comprobación 4 10" xfId="992"/>
    <cellStyle name="Celda de comprobación 4 11" xfId="993"/>
    <cellStyle name="Celda de comprobación 4 12" xfId="994"/>
    <cellStyle name="Celda de comprobación 4 2" xfId="995"/>
    <cellStyle name="Celda de comprobación 4 3" xfId="996"/>
    <cellStyle name="Celda de comprobación 4 4" xfId="997"/>
    <cellStyle name="Celda de comprobación 4 5" xfId="998"/>
    <cellStyle name="Celda de comprobación 4 6" xfId="999"/>
    <cellStyle name="Celda de comprobación 4 7" xfId="1000"/>
    <cellStyle name="Celda de comprobación 4 8" xfId="1001"/>
    <cellStyle name="Celda de comprobación 4 9" xfId="1002"/>
    <cellStyle name="Celda de comprobación 5" xfId="1003"/>
    <cellStyle name="Celda de comprobación 5 10" xfId="1004"/>
    <cellStyle name="Celda de comprobación 5 11" xfId="1005"/>
    <cellStyle name="Celda de comprobación 5 12" xfId="1006"/>
    <cellStyle name="Celda de comprobación 5 2" xfId="1007"/>
    <cellStyle name="Celda de comprobación 5 3" xfId="1008"/>
    <cellStyle name="Celda de comprobación 5 4" xfId="1009"/>
    <cellStyle name="Celda de comprobación 5 5" xfId="1010"/>
    <cellStyle name="Celda de comprobación 5 6" xfId="1011"/>
    <cellStyle name="Celda de comprobación 5 7" xfId="1012"/>
    <cellStyle name="Celda de comprobación 5 8" xfId="1013"/>
    <cellStyle name="Celda de comprobación 5 9" xfId="1014"/>
    <cellStyle name="Celda vinculada 2" xfId="1015"/>
    <cellStyle name="Celda vinculada 2 10" xfId="1016"/>
    <cellStyle name="Celda vinculada 2 11" xfId="1017"/>
    <cellStyle name="Celda vinculada 2 12" xfId="1018"/>
    <cellStyle name="Celda vinculada 2 2" xfId="1019"/>
    <cellStyle name="Celda vinculada 2 3" xfId="1020"/>
    <cellStyle name="Celda vinculada 2 4" xfId="1021"/>
    <cellStyle name="Celda vinculada 2 5" xfId="1022"/>
    <cellStyle name="Celda vinculada 2 6" xfId="1023"/>
    <cellStyle name="Celda vinculada 2 7" xfId="1024"/>
    <cellStyle name="Celda vinculada 2 8" xfId="1025"/>
    <cellStyle name="Celda vinculada 2 9" xfId="1026"/>
    <cellStyle name="Celda vinculada 3" xfId="1027"/>
    <cellStyle name="Celda vinculada 3 10" xfId="1028"/>
    <cellStyle name="Celda vinculada 3 11" xfId="1029"/>
    <cellStyle name="Celda vinculada 3 12" xfId="1030"/>
    <cellStyle name="Celda vinculada 3 2" xfId="1031"/>
    <cellStyle name="Celda vinculada 3 3" xfId="1032"/>
    <cellStyle name="Celda vinculada 3 4" xfId="1033"/>
    <cellStyle name="Celda vinculada 3 5" xfId="1034"/>
    <cellStyle name="Celda vinculada 3 6" xfId="1035"/>
    <cellStyle name="Celda vinculada 3 7" xfId="1036"/>
    <cellStyle name="Celda vinculada 3 8" xfId="1037"/>
    <cellStyle name="Celda vinculada 3 9" xfId="1038"/>
    <cellStyle name="Celda vinculada 4" xfId="1039"/>
    <cellStyle name="Celda vinculada 4 10" xfId="1040"/>
    <cellStyle name="Celda vinculada 4 11" xfId="1041"/>
    <cellStyle name="Celda vinculada 4 12" xfId="1042"/>
    <cellStyle name="Celda vinculada 4 2" xfId="1043"/>
    <cellStyle name="Celda vinculada 4 3" xfId="1044"/>
    <cellStyle name="Celda vinculada 4 4" xfId="1045"/>
    <cellStyle name="Celda vinculada 4 5" xfId="1046"/>
    <cellStyle name="Celda vinculada 4 6" xfId="1047"/>
    <cellStyle name="Celda vinculada 4 7" xfId="1048"/>
    <cellStyle name="Celda vinculada 4 8" xfId="1049"/>
    <cellStyle name="Celda vinculada 4 9" xfId="1050"/>
    <cellStyle name="Celda vinculada 5" xfId="1051"/>
    <cellStyle name="Celda vinculada 5 10" xfId="1052"/>
    <cellStyle name="Celda vinculada 5 11" xfId="1053"/>
    <cellStyle name="Celda vinculada 5 12" xfId="1054"/>
    <cellStyle name="Celda vinculada 5 2" xfId="1055"/>
    <cellStyle name="Celda vinculada 5 3" xfId="1056"/>
    <cellStyle name="Celda vinculada 5 4" xfId="1057"/>
    <cellStyle name="Celda vinculada 5 5" xfId="1058"/>
    <cellStyle name="Celda vinculada 5 6" xfId="1059"/>
    <cellStyle name="Celda vinculada 5 7" xfId="1060"/>
    <cellStyle name="Celda vinculada 5 8" xfId="1061"/>
    <cellStyle name="Celda vinculada 5 9" xfId="1062"/>
    <cellStyle name="Encabezado 4 2" xfId="1063"/>
    <cellStyle name="Encabezado 4 2 10" xfId="1064"/>
    <cellStyle name="Encabezado 4 2 11" xfId="1065"/>
    <cellStyle name="Encabezado 4 2 12" xfId="1066"/>
    <cellStyle name="Encabezado 4 2 2" xfId="1067"/>
    <cellStyle name="Encabezado 4 2 3" xfId="1068"/>
    <cellStyle name="Encabezado 4 2 4" xfId="1069"/>
    <cellStyle name="Encabezado 4 2 5" xfId="1070"/>
    <cellStyle name="Encabezado 4 2 6" xfId="1071"/>
    <cellStyle name="Encabezado 4 2 7" xfId="1072"/>
    <cellStyle name="Encabezado 4 2 8" xfId="1073"/>
    <cellStyle name="Encabezado 4 2 9" xfId="1074"/>
    <cellStyle name="Encabezado 4 3" xfId="1075"/>
    <cellStyle name="Encabezado 4 3 10" xfId="1076"/>
    <cellStyle name="Encabezado 4 3 11" xfId="1077"/>
    <cellStyle name="Encabezado 4 3 12" xfId="1078"/>
    <cellStyle name="Encabezado 4 3 2" xfId="1079"/>
    <cellStyle name="Encabezado 4 3 3" xfId="1080"/>
    <cellStyle name="Encabezado 4 3 4" xfId="1081"/>
    <cellStyle name="Encabezado 4 3 5" xfId="1082"/>
    <cellStyle name="Encabezado 4 3 6" xfId="1083"/>
    <cellStyle name="Encabezado 4 3 7" xfId="1084"/>
    <cellStyle name="Encabezado 4 3 8" xfId="1085"/>
    <cellStyle name="Encabezado 4 3 9" xfId="1086"/>
    <cellStyle name="Encabezado 4 4" xfId="1087"/>
    <cellStyle name="Encabezado 4 4 10" xfId="1088"/>
    <cellStyle name="Encabezado 4 4 11" xfId="1089"/>
    <cellStyle name="Encabezado 4 4 12" xfId="1090"/>
    <cellStyle name="Encabezado 4 4 2" xfId="1091"/>
    <cellStyle name="Encabezado 4 4 3" xfId="1092"/>
    <cellStyle name="Encabezado 4 4 4" xfId="1093"/>
    <cellStyle name="Encabezado 4 4 5" xfId="1094"/>
    <cellStyle name="Encabezado 4 4 6" xfId="1095"/>
    <cellStyle name="Encabezado 4 4 7" xfId="1096"/>
    <cellStyle name="Encabezado 4 4 8" xfId="1097"/>
    <cellStyle name="Encabezado 4 4 9" xfId="1098"/>
    <cellStyle name="Encabezado 4 5" xfId="1099"/>
    <cellStyle name="Encabezado 4 5 10" xfId="1100"/>
    <cellStyle name="Encabezado 4 5 11" xfId="1101"/>
    <cellStyle name="Encabezado 4 5 12" xfId="1102"/>
    <cellStyle name="Encabezado 4 5 2" xfId="1103"/>
    <cellStyle name="Encabezado 4 5 3" xfId="1104"/>
    <cellStyle name="Encabezado 4 5 4" xfId="1105"/>
    <cellStyle name="Encabezado 4 5 5" xfId="1106"/>
    <cellStyle name="Encabezado 4 5 6" xfId="1107"/>
    <cellStyle name="Encabezado 4 5 7" xfId="1108"/>
    <cellStyle name="Encabezado 4 5 8" xfId="1109"/>
    <cellStyle name="Encabezado 4 5 9" xfId="1110"/>
    <cellStyle name="Énfasis1 2" xfId="1111"/>
    <cellStyle name="Énfasis1 2 10" xfId="1112"/>
    <cellStyle name="Énfasis1 2 11" xfId="1113"/>
    <cellStyle name="Énfasis1 2 12" xfId="1114"/>
    <cellStyle name="Énfasis1 2 2" xfId="1115"/>
    <cellStyle name="Énfasis1 2 3" xfId="1116"/>
    <cellStyle name="Énfasis1 2 4" xfId="1117"/>
    <cellStyle name="Énfasis1 2 5" xfId="1118"/>
    <cellStyle name="Énfasis1 2 6" xfId="1119"/>
    <cellStyle name="Énfasis1 2 7" xfId="1120"/>
    <cellStyle name="Énfasis1 2 8" xfId="1121"/>
    <cellStyle name="Énfasis1 2 9" xfId="1122"/>
    <cellStyle name="Énfasis1 3" xfId="1123"/>
    <cellStyle name="Énfasis1 3 10" xfId="1124"/>
    <cellStyle name="Énfasis1 3 11" xfId="1125"/>
    <cellStyle name="Énfasis1 3 12" xfId="1126"/>
    <cellStyle name="Énfasis1 3 2" xfId="1127"/>
    <cellStyle name="Énfasis1 3 3" xfId="1128"/>
    <cellStyle name="Énfasis1 3 4" xfId="1129"/>
    <cellStyle name="Énfasis1 3 5" xfId="1130"/>
    <cellStyle name="Énfasis1 3 6" xfId="1131"/>
    <cellStyle name="Énfasis1 3 7" xfId="1132"/>
    <cellStyle name="Énfasis1 3 8" xfId="1133"/>
    <cellStyle name="Énfasis1 3 9" xfId="1134"/>
    <cellStyle name="Énfasis1 4" xfId="1135"/>
    <cellStyle name="Énfasis1 4 10" xfId="1136"/>
    <cellStyle name="Énfasis1 4 11" xfId="1137"/>
    <cellStyle name="Énfasis1 4 12" xfId="1138"/>
    <cellStyle name="Énfasis1 4 2" xfId="1139"/>
    <cellStyle name="Énfasis1 4 3" xfId="1140"/>
    <cellStyle name="Énfasis1 4 4" xfId="1141"/>
    <cellStyle name="Énfasis1 4 5" xfId="1142"/>
    <cellStyle name="Énfasis1 4 6" xfId="1143"/>
    <cellStyle name="Énfasis1 4 7" xfId="1144"/>
    <cellStyle name="Énfasis1 4 8" xfId="1145"/>
    <cellStyle name="Énfasis1 4 9" xfId="1146"/>
    <cellStyle name="Énfasis1 5" xfId="1147"/>
    <cellStyle name="Énfasis1 5 10" xfId="1148"/>
    <cellStyle name="Énfasis1 5 11" xfId="1149"/>
    <cellStyle name="Énfasis1 5 12" xfId="1150"/>
    <cellStyle name="Énfasis1 5 2" xfId="1151"/>
    <cellStyle name="Énfasis1 5 3" xfId="1152"/>
    <cellStyle name="Énfasis1 5 4" xfId="1153"/>
    <cellStyle name="Énfasis1 5 5" xfId="1154"/>
    <cellStyle name="Énfasis1 5 6" xfId="1155"/>
    <cellStyle name="Énfasis1 5 7" xfId="1156"/>
    <cellStyle name="Énfasis1 5 8" xfId="1157"/>
    <cellStyle name="Énfasis1 5 9" xfId="1158"/>
    <cellStyle name="Énfasis2 2" xfId="1159"/>
    <cellStyle name="Énfasis2 2 10" xfId="1160"/>
    <cellStyle name="Énfasis2 2 11" xfId="1161"/>
    <cellStyle name="Énfasis2 2 12" xfId="1162"/>
    <cellStyle name="Énfasis2 2 2" xfId="1163"/>
    <cellStyle name="Énfasis2 2 3" xfId="1164"/>
    <cellStyle name="Énfasis2 2 4" xfId="1165"/>
    <cellStyle name="Énfasis2 2 5" xfId="1166"/>
    <cellStyle name="Énfasis2 2 6" xfId="1167"/>
    <cellStyle name="Énfasis2 2 7" xfId="1168"/>
    <cellStyle name="Énfasis2 2 8" xfId="1169"/>
    <cellStyle name="Énfasis2 2 9" xfId="1170"/>
    <cellStyle name="Énfasis2 3" xfId="1171"/>
    <cellStyle name="Énfasis2 3 10" xfId="1172"/>
    <cellStyle name="Énfasis2 3 11" xfId="1173"/>
    <cellStyle name="Énfasis2 3 12" xfId="1174"/>
    <cellStyle name="Énfasis2 3 2" xfId="1175"/>
    <cellStyle name="Énfasis2 3 3" xfId="1176"/>
    <cellStyle name="Énfasis2 3 4" xfId="1177"/>
    <cellStyle name="Énfasis2 3 5" xfId="1178"/>
    <cellStyle name="Énfasis2 3 6" xfId="1179"/>
    <cellStyle name="Énfasis2 3 7" xfId="1180"/>
    <cellStyle name="Énfasis2 3 8" xfId="1181"/>
    <cellStyle name="Énfasis2 3 9" xfId="1182"/>
    <cellStyle name="Énfasis2 4" xfId="1183"/>
    <cellStyle name="Énfasis2 4 10" xfId="1184"/>
    <cellStyle name="Énfasis2 4 11" xfId="1185"/>
    <cellStyle name="Énfasis2 4 12" xfId="1186"/>
    <cellStyle name="Énfasis2 4 2" xfId="1187"/>
    <cellStyle name="Énfasis2 4 3" xfId="1188"/>
    <cellStyle name="Énfasis2 4 4" xfId="1189"/>
    <cellStyle name="Énfasis2 4 5" xfId="1190"/>
    <cellStyle name="Énfasis2 4 6" xfId="1191"/>
    <cellStyle name="Énfasis2 4 7" xfId="1192"/>
    <cellStyle name="Énfasis2 4 8" xfId="1193"/>
    <cellStyle name="Énfasis2 4 9" xfId="1194"/>
    <cellStyle name="Énfasis2 5" xfId="1195"/>
    <cellStyle name="Énfasis2 5 10" xfId="1196"/>
    <cellStyle name="Énfasis2 5 11" xfId="1197"/>
    <cellStyle name="Énfasis2 5 12" xfId="1198"/>
    <cellStyle name="Énfasis2 5 2" xfId="1199"/>
    <cellStyle name="Énfasis2 5 3" xfId="1200"/>
    <cellStyle name="Énfasis2 5 4" xfId="1201"/>
    <cellStyle name="Énfasis2 5 5" xfId="1202"/>
    <cellStyle name="Énfasis2 5 6" xfId="1203"/>
    <cellStyle name="Énfasis2 5 7" xfId="1204"/>
    <cellStyle name="Énfasis2 5 8" xfId="1205"/>
    <cellStyle name="Énfasis2 5 9" xfId="1206"/>
    <cellStyle name="Énfasis3 2" xfId="1207"/>
    <cellStyle name="Énfasis3 2 10" xfId="1208"/>
    <cellStyle name="Énfasis3 2 11" xfId="1209"/>
    <cellStyle name="Énfasis3 2 12" xfId="1210"/>
    <cellStyle name="Énfasis3 2 2" xfId="1211"/>
    <cellStyle name="Énfasis3 2 3" xfId="1212"/>
    <cellStyle name="Énfasis3 2 4" xfId="1213"/>
    <cellStyle name="Énfasis3 2 5" xfId="1214"/>
    <cellStyle name="Énfasis3 2 6" xfId="1215"/>
    <cellStyle name="Énfasis3 2 7" xfId="1216"/>
    <cellStyle name="Énfasis3 2 8" xfId="1217"/>
    <cellStyle name="Énfasis3 2 9" xfId="1218"/>
    <cellStyle name="Énfasis3 3" xfId="1219"/>
    <cellStyle name="Énfasis3 3 10" xfId="1220"/>
    <cellStyle name="Énfasis3 3 11" xfId="1221"/>
    <cellStyle name="Énfasis3 3 12" xfId="1222"/>
    <cellStyle name="Énfasis3 3 2" xfId="1223"/>
    <cellStyle name="Énfasis3 3 3" xfId="1224"/>
    <cellStyle name="Énfasis3 3 4" xfId="1225"/>
    <cellStyle name="Énfasis3 3 5" xfId="1226"/>
    <cellStyle name="Énfasis3 3 6" xfId="1227"/>
    <cellStyle name="Énfasis3 3 7" xfId="1228"/>
    <cellStyle name="Énfasis3 3 8" xfId="1229"/>
    <cellStyle name="Énfasis3 3 9" xfId="1230"/>
    <cellStyle name="Énfasis3 4" xfId="1231"/>
    <cellStyle name="Énfasis3 4 10" xfId="1232"/>
    <cellStyle name="Énfasis3 4 11" xfId="1233"/>
    <cellStyle name="Énfasis3 4 12" xfId="1234"/>
    <cellStyle name="Énfasis3 4 2" xfId="1235"/>
    <cellStyle name="Énfasis3 4 3" xfId="1236"/>
    <cellStyle name="Énfasis3 4 4" xfId="1237"/>
    <cellStyle name="Énfasis3 4 5" xfId="1238"/>
    <cellStyle name="Énfasis3 4 6" xfId="1239"/>
    <cellStyle name="Énfasis3 4 7" xfId="1240"/>
    <cellStyle name="Énfasis3 4 8" xfId="1241"/>
    <cellStyle name="Énfasis3 4 9" xfId="1242"/>
    <cellStyle name="Énfasis3 5" xfId="1243"/>
    <cellStyle name="Énfasis3 5 10" xfId="1244"/>
    <cellStyle name="Énfasis3 5 11" xfId="1245"/>
    <cellStyle name="Énfasis3 5 12" xfId="1246"/>
    <cellStyle name="Énfasis3 5 2" xfId="1247"/>
    <cellStyle name="Énfasis3 5 3" xfId="1248"/>
    <cellStyle name="Énfasis3 5 4" xfId="1249"/>
    <cellStyle name="Énfasis3 5 5" xfId="1250"/>
    <cellStyle name="Énfasis3 5 6" xfId="1251"/>
    <cellStyle name="Énfasis3 5 7" xfId="1252"/>
    <cellStyle name="Énfasis3 5 8" xfId="1253"/>
    <cellStyle name="Énfasis3 5 9" xfId="1254"/>
    <cellStyle name="Énfasis4 2" xfId="1255"/>
    <cellStyle name="Énfasis4 2 10" xfId="1256"/>
    <cellStyle name="Énfasis4 2 11" xfId="1257"/>
    <cellStyle name="Énfasis4 2 12" xfId="1258"/>
    <cellStyle name="Énfasis4 2 2" xfId="1259"/>
    <cellStyle name="Énfasis4 2 3" xfId="1260"/>
    <cellStyle name="Énfasis4 2 4" xfId="1261"/>
    <cellStyle name="Énfasis4 2 5" xfId="1262"/>
    <cellStyle name="Énfasis4 2 6" xfId="1263"/>
    <cellStyle name="Énfasis4 2 7" xfId="1264"/>
    <cellStyle name="Énfasis4 2 8" xfId="1265"/>
    <cellStyle name="Énfasis4 2 9" xfId="1266"/>
    <cellStyle name="Énfasis4 3" xfId="1267"/>
    <cellStyle name="Énfasis4 3 10" xfId="1268"/>
    <cellStyle name="Énfasis4 3 11" xfId="1269"/>
    <cellStyle name="Énfasis4 3 12" xfId="1270"/>
    <cellStyle name="Énfasis4 3 2" xfId="1271"/>
    <cellStyle name="Énfasis4 3 3" xfId="1272"/>
    <cellStyle name="Énfasis4 3 4" xfId="1273"/>
    <cellStyle name="Énfasis4 3 5" xfId="1274"/>
    <cellStyle name="Énfasis4 3 6" xfId="1275"/>
    <cellStyle name="Énfasis4 3 7" xfId="1276"/>
    <cellStyle name="Énfasis4 3 8" xfId="1277"/>
    <cellStyle name="Énfasis4 3 9" xfId="1278"/>
    <cellStyle name="Énfasis4 4" xfId="1279"/>
    <cellStyle name="Énfasis4 4 10" xfId="1280"/>
    <cellStyle name="Énfasis4 4 11" xfId="1281"/>
    <cellStyle name="Énfasis4 4 12" xfId="1282"/>
    <cellStyle name="Énfasis4 4 2" xfId="1283"/>
    <cellStyle name="Énfasis4 4 3" xfId="1284"/>
    <cellStyle name="Énfasis4 4 4" xfId="1285"/>
    <cellStyle name="Énfasis4 4 5" xfId="1286"/>
    <cellStyle name="Énfasis4 4 6" xfId="1287"/>
    <cellStyle name="Énfasis4 4 7" xfId="1288"/>
    <cellStyle name="Énfasis4 4 8" xfId="1289"/>
    <cellStyle name="Énfasis4 4 9" xfId="1290"/>
    <cellStyle name="Énfasis4 5" xfId="1291"/>
    <cellStyle name="Énfasis4 5 10" xfId="1292"/>
    <cellStyle name="Énfasis4 5 11" xfId="1293"/>
    <cellStyle name="Énfasis4 5 12" xfId="1294"/>
    <cellStyle name="Énfasis4 5 2" xfId="1295"/>
    <cellStyle name="Énfasis4 5 3" xfId="1296"/>
    <cellStyle name="Énfasis4 5 4" xfId="1297"/>
    <cellStyle name="Énfasis4 5 5" xfId="1298"/>
    <cellStyle name="Énfasis4 5 6" xfId="1299"/>
    <cellStyle name="Énfasis4 5 7" xfId="1300"/>
    <cellStyle name="Énfasis4 5 8" xfId="1301"/>
    <cellStyle name="Énfasis4 5 9" xfId="1302"/>
    <cellStyle name="Énfasis5 2" xfId="1303"/>
    <cellStyle name="Énfasis5 2 10" xfId="1304"/>
    <cellStyle name="Énfasis5 2 11" xfId="1305"/>
    <cellStyle name="Énfasis5 2 12" xfId="1306"/>
    <cellStyle name="Énfasis5 2 2" xfId="1307"/>
    <cellStyle name="Énfasis5 2 3" xfId="1308"/>
    <cellStyle name="Énfasis5 2 4" xfId="1309"/>
    <cellStyle name="Énfasis5 2 5" xfId="1310"/>
    <cellStyle name="Énfasis5 2 6" xfId="1311"/>
    <cellStyle name="Énfasis5 2 7" xfId="1312"/>
    <cellStyle name="Énfasis5 2 8" xfId="1313"/>
    <cellStyle name="Énfasis5 2 9" xfId="1314"/>
    <cellStyle name="Énfasis5 3" xfId="1315"/>
    <cellStyle name="Énfasis5 3 10" xfId="1316"/>
    <cellStyle name="Énfasis5 3 11" xfId="1317"/>
    <cellStyle name="Énfasis5 3 12" xfId="1318"/>
    <cellStyle name="Énfasis5 3 2" xfId="1319"/>
    <cellStyle name="Énfasis5 3 3" xfId="1320"/>
    <cellStyle name="Énfasis5 3 4" xfId="1321"/>
    <cellStyle name="Énfasis5 3 5" xfId="1322"/>
    <cellStyle name="Énfasis5 3 6" xfId="1323"/>
    <cellStyle name="Énfasis5 3 7" xfId="1324"/>
    <cellStyle name="Énfasis5 3 8" xfId="1325"/>
    <cellStyle name="Énfasis5 3 9" xfId="1326"/>
    <cellStyle name="Énfasis5 4" xfId="1327"/>
    <cellStyle name="Énfasis5 4 10" xfId="1328"/>
    <cellStyle name="Énfasis5 4 11" xfId="1329"/>
    <cellStyle name="Énfasis5 4 12" xfId="1330"/>
    <cellStyle name="Énfasis5 4 2" xfId="1331"/>
    <cellStyle name="Énfasis5 4 3" xfId="1332"/>
    <cellStyle name="Énfasis5 4 4" xfId="1333"/>
    <cellStyle name="Énfasis5 4 5" xfId="1334"/>
    <cellStyle name="Énfasis5 4 6" xfId="1335"/>
    <cellStyle name="Énfasis5 4 7" xfId="1336"/>
    <cellStyle name="Énfasis5 4 8" xfId="1337"/>
    <cellStyle name="Énfasis5 4 9" xfId="1338"/>
    <cellStyle name="Énfasis5 5" xfId="1339"/>
    <cellStyle name="Énfasis5 5 10" xfId="1340"/>
    <cellStyle name="Énfasis5 5 11" xfId="1341"/>
    <cellStyle name="Énfasis5 5 12" xfId="1342"/>
    <cellStyle name="Énfasis5 5 2" xfId="1343"/>
    <cellStyle name="Énfasis5 5 3" xfId="1344"/>
    <cellStyle name="Énfasis5 5 4" xfId="1345"/>
    <cellStyle name="Énfasis5 5 5" xfId="1346"/>
    <cellStyle name="Énfasis5 5 6" xfId="1347"/>
    <cellStyle name="Énfasis5 5 7" xfId="1348"/>
    <cellStyle name="Énfasis5 5 8" xfId="1349"/>
    <cellStyle name="Énfasis5 5 9" xfId="1350"/>
    <cellStyle name="Énfasis6 2" xfId="1351"/>
    <cellStyle name="Énfasis6 2 10" xfId="1352"/>
    <cellStyle name="Énfasis6 2 11" xfId="1353"/>
    <cellStyle name="Énfasis6 2 12" xfId="1354"/>
    <cellStyle name="Énfasis6 2 2" xfId="1355"/>
    <cellStyle name="Énfasis6 2 3" xfId="1356"/>
    <cellStyle name="Énfasis6 2 4" xfId="1357"/>
    <cellStyle name="Énfasis6 2 5" xfId="1358"/>
    <cellStyle name="Énfasis6 2 6" xfId="1359"/>
    <cellStyle name="Énfasis6 2 7" xfId="1360"/>
    <cellStyle name="Énfasis6 2 8" xfId="1361"/>
    <cellStyle name="Énfasis6 2 9" xfId="1362"/>
    <cellStyle name="Énfasis6 3" xfId="1363"/>
    <cellStyle name="Énfasis6 3 10" xfId="1364"/>
    <cellStyle name="Énfasis6 3 11" xfId="1365"/>
    <cellStyle name="Énfasis6 3 12" xfId="1366"/>
    <cellStyle name="Énfasis6 3 2" xfId="1367"/>
    <cellStyle name="Énfasis6 3 3" xfId="1368"/>
    <cellStyle name="Énfasis6 3 4" xfId="1369"/>
    <cellStyle name="Énfasis6 3 5" xfId="1370"/>
    <cellStyle name="Énfasis6 3 6" xfId="1371"/>
    <cellStyle name="Énfasis6 3 7" xfId="1372"/>
    <cellStyle name="Énfasis6 3 8" xfId="1373"/>
    <cellStyle name="Énfasis6 3 9" xfId="1374"/>
    <cellStyle name="Énfasis6 4" xfId="1375"/>
    <cellStyle name="Énfasis6 4 10" xfId="1376"/>
    <cellStyle name="Énfasis6 4 11" xfId="1377"/>
    <cellStyle name="Énfasis6 4 12" xfId="1378"/>
    <cellStyle name="Énfasis6 4 2" xfId="1379"/>
    <cellStyle name="Énfasis6 4 3" xfId="1380"/>
    <cellStyle name="Énfasis6 4 4" xfId="1381"/>
    <cellStyle name="Énfasis6 4 5" xfId="1382"/>
    <cellStyle name="Énfasis6 4 6" xfId="1383"/>
    <cellStyle name="Énfasis6 4 7" xfId="1384"/>
    <cellStyle name="Énfasis6 4 8" xfId="1385"/>
    <cellStyle name="Énfasis6 4 9" xfId="1386"/>
    <cellStyle name="Énfasis6 5" xfId="1387"/>
    <cellStyle name="Énfasis6 5 10" xfId="1388"/>
    <cellStyle name="Énfasis6 5 11" xfId="1389"/>
    <cellStyle name="Énfasis6 5 12" xfId="1390"/>
    <cellStyle name="Énfasis6 5 2" xfId="1391"/>
    <cellStyle name="Énfasis6 5 3" xfId="1392"/>
    <cellStyle name="Énfasis6 5 4" xfId="1393"/>
    <cellStyle name="Énfasis6 5 5" xfId="1394"/>
    <cellStyle name="Énfasis6 5 6" xfId="1395"/>
    <cellStyle name="Énfasis6 5 7" xfId="1396"/>
    <cellStyle name="Énfasis6 5 8" xfId="1397"/>
    <cellStyle name="Énfasis6 5 9" xfId="1398"/>
    <cellStyle name="Entrada 2" xfId="1399"/>
    <cellStyle name="Entrada 2 10" xfId="1400"/>
    <cellStyle name="Entrada 2 11" xfId="1401"/>
    <cellStyle name="Entrada 2 12" xfId="1402"/>
    <cellStyle name="Entrada 2 2" xfId="1403"/>
    <cellStyle name="Entrada 2 3" xfId="1404"/>
    <cellStyle name="Entrada 2 4" xfId="1405"/>
    <cellStyle name="Entrada 2 5" xfId="1406"/>
    <cellStyle name="Entrada 2 6" xfId="1407"/>
    <cellStyle name="Entrada 2 7" xfId="1408"/>
    <cellStyle name="Entrada 2 8" xfId="1409"/>
    <cellStyle name="Entrada 2 9" xfId="1410"/>
    <cellStyle name="Entrada 3" xfId="1411"/>
    <cellStyle name="Entrada 3 10" xfId="1412"/>
    <cellStyle name="Entrada 3 11" xfId="1413"/>
    <cellStyle name="Entrada 3 12" xfId="1414"/>
    <cellStyle name="Entrada 3 2" xfId="1415"/>
    <cellStyle name="Entrada 3 3" xfId="1416"/>
    <cellStyle name="Entrada 3 4" xfId="1417"/>
    <cellStyle name="Entrada 3 5" xfId="1418"/>
    <cellStyle name="Entrada 3 6" xfId="1419"/>
    <cellStyle name="Entrada 3 7" xfId="1420"/>
    <cellStyle name="Entrada 3 8" xfId="1421"/>
    <cellStyle name="Entrada 3 9" xfId="1422"/>
    <cellStyle name="Entrada 4" xfId="1423"/>
    <cellStyle name="Entrada 4 10" xfId="1424"/>
    <cellStyle name="Entrada 4 11" xfId="1425"/>
    <cellStyle name="Entrada 4 12" xfId="1426"/>
    <cellStyle name="Entrada 4 2" xfId="1427"/>
    <cellStyle name="Entrada 4 3" xfId="1428"/>
    <cellStyle name="Entrada 4 4" xfId="1429"/>
    <cellStyle name="Entrada 4 5" xfId="1430"/>
    <cellStyle name="Entrada 4 6" xfId="1431"/>
    <cellStyle name="Entrada 4 7" xfId="1432"/>
    <cellStyle name="Entrada 4 8" xfId="1433"/>
    <cellStyle name="Entrada 4 9" xfId="1434"/>
    <cellStyle name="Entrada 5" xfId="1435"/>
    <cellStyle name="Entrada 5 10" xfId="1436"/>
    <cellStyle name="Entrada 5 11" xfId="1437"/>
    <cellStyle name="Entrada 5 12" xfId="1438"/>
    <cellStyle name="Entrada 5 2" xfId="1439"/>
    <cellStyle name="Entrada 5 3" xfId="1440"/>
    <cellStyle name="Entrada 5 4" xfId="1441"/>
    <cellStyle name="Entrada 5 5" xfId="1442"/>
    <cellStyle name="Entrada 5 6" xfId="1443"/>
    <cellStyle name="Entrada 5 7" xfId="1444"/>
    <cellStyle name="Entrada 5 8" xfId="1445"/>
    <cellStyle name="Entrada 5 9" xfId="1446"/>
    <cellStyle name="Estilo 1" xfId="1447"/>
    <cellStyle name="Euro" xfId="1448"/>
    <cellStyle name="Incorrecto 2" xfId="1449"/>
    <cellStyle name="Incorrecto 2 10" xfId="1450"/>
    <cellStyle name="Incorrecto 2 11" xfId="1451"/>
    <cellStyle name="Incorrecto 2 12" xfId="1452"/>
    <cellStyle name="Incorrecto 2 2" xfId="1453"/>
    <cellStyle name="Incorrecto 2 3" xfId="1454"/>
    <cellStyle name="Incorrecto 2 4" xfId="1455"/>
    <cellStyle name="Incorrecto 2 5" xfId="1456"/>
    <cellStyle name="Incorrecto 2 6" xfId="1457"/>
    <cellStyle name="Incorrecto 2 7" xfId="1458"/>
    <cellStyle name="Incorrecto 2 8" xfId="1459"/>
    <cellStyle name="Incorrecto 2 9" xfId="1460"/>
    <cellStyle name="Incorrecto 3" xfId="1461"/>
    <cellStyle name="Incorrecto 3 10" xfId="1462"/>
    <cellStyle name="Incorrecto 3 11" xfId="1463"/>
    <cellStyle name="Incorrecto 3 12" xfId="1464"/>
    <cellStyle name="Incorrecto 3 2" xfId="1465"/>
    <cellStyle name="Incorrecto 3 3" xfId="1466"/>
    <cellStyle name="Incorrecto 3 4" xfId="1467"/>
    <cellStyle name="Incorrecto 3 5" xfId="1468"/>
    <cellStyle name="Incorrecto 3 6" xfId="1469"/>
    <cellStyle name="Incorrecto 3 7" xfId="1470"/>
    <cellStyle name="Incorrecto 3 8" xfId="1471"/>
    <cellStyle name="Incorrecto 3 9" xfId="1472"/>
    <cellStyle name="Incorrecto 4" xfId="1473"/>
    <cellStyle name="Incorrecto 4 10" xfId="1474"/>
    <cellStyle name="Incorrecto 4 11" xfId="1475"/>
    <cellStyle name="Incorrecto 4 12" xfId="1476"/>
    <cellStyle name="Incorrecto 4 2" xfId="1477"/>
    <cellStyle name="Incorrecto 4 3" xfId="1478"/>
    <cellStyle name="Incorrecto 4 4" xfId="1479"/>
    <cellStyle name="Incorrecto 4 5" xfId="1480"/>
    <cellStyle name="Incorrecto 4 6" xfId="1481"/>
    <cellStyle name="Incorrecto 4 7" xfId="1482"/>
    <cellStyle name="Incorrecto 4 8" xfId="1483"/>
    <cellStyle name="Incorrecto 4 9" xfId="1484"/>
    <cellStyle name="Incorrecto 5" xfId="1485"/>
    <cellStyle name="Incorrecto 5 10" xfId="1486"/>
    <cellStyle name="Incorrecto 5 11" xfId="1487"/>
    <cellStyle name="Incorrecto 5 12" xfId="1488"/>
    <cellStyle name="Incorrecto 5 2" xfId="1489"/>
    <cellStyle name="Incorrecto 5 3" xfId="1490"/>
    <cellStyle name="Incorrecto 5 4" xfId="1491"/>
    <cellStyle name="Incorrecto 5 5" xfId="1492"/>
    <cellStyle name="Incorrecto 5 6" xfId="1493"/>
    <cellStyle name="Incorrecto 5 7" xfId="1494"/>
    <cellStyle name="Incorrecto 5 8" xfId="1495"/>
    <cellStyle name="Incorrecto 5 9" xfId="1496"/>
    <cellStyle name="Millares" xfId="1" builtinId="3"/>
    <cellStyle name="Millares 2 2" xfId="1497"/>
    <cellStyle name="Millares 2 2 10" xfId="1498"/>
    <cellStyle name="Millares 2 2 11" xfId="1499"/>
    <cellStyle name="Millares 2 2 12" xfId="1500"/>
    <cellStyle name="Millares 2 2 13" xfId="1501"/>
    <cellStyle name="Millares 2 2 14" xfId="1502"/>
    <cellStyle name="Millares 2 2 2" xfId="1503"/>
    <cellStyle name="Millares 2 2 3" xfId="1504"/>
    <cellStyle name="Millares 2 2 4" xfId="1505"/>
    <cellStyle name="Millares 2 2 5" xfId="1506"/>
    <cellStyle name="Millares 2 2 6" xfId="1507"/>
    <cellStyle name="Millares 2 2 7" xfId="1508"/>
    <cellStyle name="Millares 2 2 8" xfId="1509"/>
    <cellStyle name="Millares 2 2 9" xfId="1510"/>
    <cellStyle name="Millares 2 3" xfId="1511"/>
    <cellStyle name="Millares 2 4" xfId="1512"/>
    <cellStyle name="Millares 2 5" xfId="1513"/>
    <cellStyle name="Moneda" xfId="3" builtinId="4"/>
    <cellStyle name="Neutral" xfId="4" builtinId="28" customBuiltin="1"/>
    <cellStyle name="Neutral 2" xfId="1514"/>
    <cellStyle name="Neutral 2 10" xfId="1515"/>
    <cellStyle name="Neutral 2 11" xfId="1516"/>
    <cellStyle name="Neutral 2 12" xfId="1517"/>
    <cellStyle name="Neutral 2 13" xfId="1518"/>
    <cellStyle name="Neutral 2 2" xfId="1519"/>
    <cellStyle name="Neutral 2 3" xfId="1520"/>
    <cellStyle name="Neutral 2 4" xfId="1521"/>
    <cellStyle name="Neutral 2 5" xfId="1522"/>
    <cellStyle name="Neutral 2 6" xfId="1523"/>
    <cellStyle name="Neutral 2 7" xfId="1524"/>
    <cellStyle name="Neutral 2 8" xfId="1525"/>
    <cellStyle name="Neutral 2 9" xfId="1526"/>
    <cellStyle name="Neutral 3" xfId="1527"/>
    <cellStyle name="Neutral 3 10" xfId="1528"/>
    <cellStyle name="Neutral 3 11" xfId="1529"/>
    <cellStyle name="Neutral 3 12" xfId="1530"/>
    <cellStyle name="Neutral 3 2" xfId="1531"/>
    <cellStyle name="Neutral 3 3" xfId="1532"/>
    <cellStyle name="Neutral 3 4" xfId="1533"/>
    <cellStyle name="Neutral 3 5" xfId="1534"/>
    <cellStyle name="Neutral 3 6" xfId="1535"/>
    <cellStyle name="Neutral 3 7" xfId="1536"/>
    <cellStyle name="Neutral 3 8" xfId="1537"/>
    <cellStyle name="Neutral 3 9" xfId="1538"/>
    <cellStyle name="Neutral 4" xfId="1539"/>
    <cellStyle name="Neutral 4 10" xfId="1540"/>
    <cellStyle name="Neutral 4 11" xfId="1541"/>
    <cellStyle name="Neutral 4 12" xfId="1542"/>
    <cellStyle name="Neutral 4 2" xfId="1543"/>
    <cellStyle name="Neutral 4 3" xfId="1544"/>
    <cellStyle name="Neutral 4 4" xfId="1545"/>
    <cellStyle name="Neutral 4 5" xfId="1546"/>
    <cellStyle name="Neutral 4 6" xfId="1547"/>
    <cellStyle name="Neutral 4 7" xfId="1548"/>
    <cellStyle name="Neutral 4 8" xfId="1549"/>
    <cellStyle name="Neutral 4 9" xfId="1550"/>
    <cellStyle name="Neutral 5" xfId="1551"/>
    <cellStyle name="Neutral 5 10" xfId="1552"/>
    <cellStyle name="Neutral 5 11" xfId="1553"/>
    <cellStyle name="Neutral 5 12" xfId="1554"/>
    <cellStyle name="Neutral 5 2" xfId="1555"/>
    <cellStyle name="Neutral 5 3" xfId="1556"/>
    <cellStyle name="Neutral 5 4" xfId="1557"/>
    <cellStyle name="Neutral 5 5" xfId="1558"/>
    <cellStyle name="Neutral 5 6" xfId="1559"/>
    <cellStyle name="Neutral 5 7" xfId="1560"/>
    <cellStyle name="Neutral 5 8" xfId="1561"/>
    <cellStyle name="Neutral 5 9" xfId="1562"/>
    <cellStyle name="Neutral 6" xfId="1563"/>
    <cellStyle name="Neutral 6 10" xfId="1564"/>
    <cellStyle name="Neutral 6 11" xfId="1565"/>
    <cellStyle name="Neutral 6 12" xfId="1566"/>
    <cellStyle name="Neutral 6 2" xfId="1567"/>
    <cellStyle name="Neutral 6 3" xfId="1568"/>
    <cellStyle name="Neutral 6 4" xfId="1569"/>
    <cellStyle name="Neutral 6 5" xfId="1570"/>
    <cellStyle name="Neutral 6 6" xfId="1571"/>
    <cellStyle name="Neutral 6 7" xfId="1572"/>
    <cellStyle name="Neutral 6 8" xfId="1573"/>
    <cellStyle name="Neutral 6 9" xfId="1574"/>
    <cellStyle name="Normal" xfId="0" builtinId="0"/>
    <cellStyle name="Normal 10" xfId="1575"/>
    <cellStyle name="Normal 12" xfId="1576"/>
    <cellStyle name="Normal 12 10" xfId="1577"/>
    <cellStyle name="Normal 12 11" xfId="1578"/>
    <cellStyle name="Normal 12 12" xfId="1579"/>
    <cellStyle name="Normal 12 13" xfId="1580"/>
    <cellStyle name="Normal 12 2" xfId="1581"/>
    <cellStyle name="Normal 12 3" xfId="1582"/>
    <cellStyle name="Normal 12 4" xfId="1583"/>
    <cellStyle name="Normal 12 5" xfId="1584"/>
    <cellStyle name="Normal 12 6" xfId="1585"/>
    <cellStyle name="Normal 12 7" xfId="1586"/>
    <cellStyle name="Normal 12 8" xfId="1587"/>
    <cellStyle name="Normal 12 9" xfId="1588"/>
    <cellStyle name="Normal 13" xfId="1589"/>
    <cellStyle name="Normal 13 10" xfId="1590"/>
    <cellStyle name="Normal 13 11" xfId="1591"/>
    <cellStyle name="Normal 13 12" xfId="1592"/>
    <cellStyle name="Normal 13 13" xfId="1593"/>
    <cellStyle name="Normal 13 2" xfId="1594"/>
    <cellStyle name="Normal 13 3" xfId="1595"/>
    <cellStyle name="Normal 13 4" xfId="1596"/>
    <cellStyle name="Normal 13 5" xfId="1597"/>
    <cellStyle name="Normal 13 6" xfId="1598"/>
    <cellStyle name="Normal 13 7" xfId="1599"/>
    <cellStyle name="Normal 13 8" xfId="1600"/>
    <cellStyle name="Normal 13 9" xfId="1601"/>
    <cellStyle name="Normal 14" xfId="1602"/>
    <cellStyle name="Normal 14 10" xfId="1603"/>
    <cellStyle name="Normal 14 11" xfId="1604"/>
    <cellStyle name="Normal 14 12" xfId="1605"/>
    <cellStyle name="Normal 14 13" xfId="1606"/>
    <cellStyle name="Normal 14 2" xfId="1607"/>
    <cellStyle name="Normal 14 3" xfId="1608"/>
    <cellStyle name="Normal 14 4" xfId="1609"/>
    <cellStyle name="Normal 14 5" xfId="1610"/>
    <cellStyle name="Normal 14 6" xfId="1611"/>
    <cellStyle name="Normal 14 7" xfId="1612"/>
    <cellStyle name="Normal 14 8" xfId="1613"/>
    <cellStyle name="Normal 14 9" xfId="1614"/>
    <cellStyle name="Normal 15" xfId="1615"/>
    <cellStyle name="Normal 15 10" xfId="1616"/>
    <cellStyle name="Normal 15 11" xfId="1617"/>
    <cellStyle name="Normal 15 12" xfId="1618"/>
    <cellStyle name="Normal 15 13" xfId="1619"/>
    <cellStyle name="Normal 15 2" xfId="1620"/>
    <cellStyle name="Normal 15 3" xfId="1621"/>
    <cellStyle name="Normal 15 4" xfId="1622"/>
    <cellStyle name="Normal 15 5" xfId="1623"/>
    <cellStyle name="Normal 15 6" xfId="1624"/>
    <cellStyle name="Normal 15 7" xfId="1625"/>
    <cellStyle name="Normal 15 8" xfId="1626"/>
    <cellStyle name="Normal 15 9" xfId="1627"/>
    <cellStyle name="Normal 16" xfId="1628"/>
    <cellStyle name="Normal 16 10" xfId="1629"/>
    <cellStyle name="Normal 16 11" xfId="1630"/>
    <cellStyle name="Normal 16 12" xfId="1631"/>
    <cellStyle name="Normal 16 13" xfId="1632"/>
    <cellStyle name="Normal 16 2" xfId="1633"/>
    <cellStyle name="Normal 16 3" xfId="1634"/>
    <cellStyle name="Normal 16 4" xfId="1635"/>
    <cellStyle name="Normal 16 5" xfId="1636"/>
    <cellStyle name="Normal 16 6" xfId="1637"/>
    <cellStyle name="Normal 16 7" xfId="1638"/>
    <cellStyle name="Normal 16 8" xfId="1639"/>
    <cellStyle name="Normal 16 9" xfId="1640"/>
    <cellStyle name="Normal 2" xfId="2"/>
    <cellStyle name="Normal 2 2" xfId="1641"/>
    <cellStyle name="Normal 2 2 10" xfId="1642"/>
    <cellStyle name="Normal 2 2 11" xfId="1643"/>
    <cellStyle name="Normal 2 2 12" xfId="1644"/>
    <cellStyle name="Normal 2 2 13" xfId="1645"/>
    <cellStyle name="Normal 2 2 2" xfId="1646"/>
    <cellStyle name="Normal 2 2 3" xfId="1647"/>
    <cellStyle name="Normal 2 2 4" xfId="1648"/>
    <cellStyle name="Normal 2 2 5" xfId="1649"/>
    <cellStyle name="Normal 2 2 6" xfId="1650"/>
    <cellStyle name="Normal 2 2 7" xfId="1651"/>
    <cellStyle name="Normal 2 2 8" xfId="1652"/>
    <cellStyle name="Normal 2 2 9" xfId="1653"/>
    <cellStyle name="Normal 2 3" xfId="1654"/>
    <cellStyle name="Normal 3" xfId="1655"/>
    <cellStyle name="Normal 3 2" xfId="1656"/>
    <cellStyle name="Normal 3 3" xfId="1657"/>
    <cellStyle name="Normal 4" xfId="1658"/>
    <cellStyle name="Normal 4 2" xfId="1659"/>
    <cellStyle name="Normal 5" xfId="1660"/>
    <cellStyle name="Normal 6" xfId="1661"/>
    <cellStyle name="Normal 7" xfId="1662"/>
    <cellStyle name="Normal 8" xfId="1663"/>
    <cellStyle name="Normal 9" xfId="1664"/>
    <cellStyle name="Notas 2" xfId="1665"/>
    <cellStyle name="Notas 2 10" xfId="1666"/>
    <cellStyle name="Notas 2 11" xfId="1667"/>
    <cellStyle name="Notas 2 12" xfId="1668"/>
    <cellStyle name="Notas 2 2" xfId="1669"/>
    <cellStyle name="Notas 2 3" xfId="1670"/>
    <cellStyle name="Notas 2 4" xfId="1671"/>
    <cellStyle name="Notas 2 5" xfId="1672"/>
    <cellStyle name="Notas 2 6" xfId="1673"/>
    <cellStyle name="Notas 2 7" xfId="1674"/>
    <cellStyle name="Notas 2 8" xfId="1675"/>
    <cellStyle name="Notas 2 9" xfId="1676"/>
    <cellStyle name="Notas 3" xfId="1677"/>
    <cellStyle name="Notas 3 10" xfId="1678"/>
    <cellStyle name="Notas 3 11" xfId="1679"/>
    <cellStyle name="Notas 3 12" xfId="1680"/>
    <cellStyle name="Notas 3 2" xfId="1681"/>
    <cellStyle name="Notas 3 3" xfId="1682"/>
    <cellStyle name="Notas 3 4" xfId="1683"/>
    <cellStyle name="Notas 3 5" xfId="1684"/>
    <cellStyle name="Notas 3 6" xfId="1685"/>
    <cellStyle name="Notas 3 7" xfId="1686"/>
    <cellStyle name="Notas 3 8" xfId="1687"/>
    <cellStyle name="Notas 3 9" xfId="1688"/>
    <cellStyle name="Notas 4" xfId="1689"/>
    <cellStyle name="Notas 4 10" xfId="1690"/>
    <cellStyle name="Notas 4 11" xfId="1691"/>
    <cellStyle name="Notas 4 12" xfId="1692"/>
    <cellStyle name="Notas 4 2" xfId="1693"/>
    <cellStyle name="Notas 4 3" xfId="1694"/>
    <cellStyle name="Notas 4 4" xfId="1695"/>
    <cellStyle name="Notas 4 5" xfId="1696"/>
    <cellStyle name="Notas 4 6" xfId="1697"/>
    <cellStyle name="Notas 4 7" xfId="1698"/>
    <cellStyle name="Notas 4 8" xfId="1699"/>
    <cellStyle name="Notas 4 9" xfId="1700"/>
    <cellStyle name="Notas 5" xfId="1701"/>
    <cellStyle name="Notas 5 10" xfId="1702"/>
    <cellStyle name="Notas 5 11" xfId="1703"/>
    <cellStyle name="Notas 5 12" xfId="1704"/>
    <cellStyle name="Notas 5 2" xfId="1705"/>
    <cellStyle name="Notas 5 3" xfId="1706"/>
    <cellStyle name="Notas 5 4" xfId="1707"/>
    <cellStyle name="Notas 5 5" xfId="1708"/>
    <cellStyle name="Notas 5 6" xfId="1709"/>
    <cellStyle name="Notas 5 7" xfId="1710"/>
    <cellStyle name="Notas 5 8" xfId="1711"/>
    <cellStyle name="Notas 5 9" xfId="1712"/>
    <cellStyle name="Salida 2" xfId="1713"/>
    <cellStyle name="Salida 2 10" xfId="1714"/>
    <cellStyle name="Salida 2 11" xfId="1715"/>
    <cellStyle name="Salida 2 12" xfId="1716"/>
    <cellStyle name="Salida 2 2" xfId="1717"/>
    <cellStyle name="Salida 2 3" xfId="1718"/>
    <cellStyle name="Salida 2 4" xfId="1719"/>
    <cellStyle name="Salida 2 5" xfId="1720"/>
    <cellStyle name="Salida 2 6" xfId="1721"/>
    <cellStyle name="Salida 2 7" xfId="1722"/>
    <cellStyle name="Salida 2 8" xfId="1723"/>
    <cellStyle name="Salida 2 9" xfId="1724"/>
    <cellStyle name="Salida 3" xfId="1725"/>
    <cellStyle name="Salida 3 10" xfId="1726"/>
    <cellStyle name="Salida 3 11" xfId="1727"/>
    <cellStyle name="Salida 3 12" xfId="1728"/>
    <cellStyle name="Salida 3 2" xfId="1729"/>
    <cellStyle name="Salida 3 3" xfId="1730"/>
    <cellStyle name="Salida 3 4" xfId="1731"/>
    <cellStyle name="Salida 3 5" xfId="1732"/>
    <cellStyle name="Salida 3 6" xfId="1733"/>
    <cellStyle name="Salida 3 7" xfId="1734"/>
    <cellStyle name="Salida 3 8" xfId="1735"/>
    <cellStyle name="Salida 3 9" xfId="1736"/>
    <cellStyle name="Salida 4" xfId="1737"/>
    <cellStyle name="Salida 4 10" xfId="1738"/>
    <cellStyle name="Salida 4 11" xfId="1739"/>
    <cellStyle name="Salida 4 12" xfId="1740"/>
    <cellStyle name="Salida 4 2" xfId="1741"/>
    <cellStyle name="Salida 4 3" xfId="1742"/>
    <cellStyle name="Salida 4 4" xfId="1743"/>
    <cellStyle name="Salida 4 5" xfId="1744"/>
    <cellStyle name="Salida 4 6" xfId="1745"/>
    <cellStyle name="Salida 4 7" xfId="1746"/>
    <cellStyle name="Salida 4 8" xfId="1747"/>
    <cellStyle name="Salida 4 9" xfId="1748"/>
    <cellStyle name="Salida 5" xfId="1749"/>
    <cellStyle name="Salida 5 10" xfId="1750"/>
    <cellStyle name="Salida 5 11" xfId="1751"/>
    <cellStyle name="Salida 5 12" xfId="1752"/>
    <cellStyle name="Salida 5 2" xfId="1753"/>
    <cellStyle name="Salida 5 3" xfId="1754"/>
    <cellStyle name="Salida 5 4" xfId="1755"/>
    <cellStyle name="Salida 5 5" xfId="1756"/>
    <cellStyle name="Salida 5 6" xfId="1757"/>
    <cellStyle name="Salida 5 7" xfId="1758"/>
    <cellStyle name="Salida 5 8" xfId="1759"/>
    <cellStyle name="Salida 5 9" xfId="1760"/>
    <cellStyle name="Texto de advertencia 2" xfId="1761"/>
    <cellStyle name="Texto de advertencia 2 10" xfId="1762"/>
    <cellStyle name="Texto de advertencia 2 11" xfId="1763"/>
    <cellStyle name="Texto de advertencia 2 12" xfId="1764"/>
    <cellStyle name="Texto de advertencia 2 2" xfId="1765"/>
    <cellStyle name="Texto de advertencia 2 3" xfId="1766"/>
    <cellStyle name="Texto de advertencia 2 4" xfId="1767"/>
    <cellStyle name="Texto de advertencia 2 5" xfId="1768"/>
    <cellStyle name="Texto de advertencia 2 6" xfId="1769"/>
    <cellStyle name="Texto de advertencia 2 7" xfId="1770"/>
    <cellStyle name="Texto de advertencia 2 8" xfId="1771"/>
    <cellStyle name="Texto de advertencia 2 9" xfId="1772"/>
    <cellStyle name="Texto de advertencia 3" xfId="1773"/>
    <cellStyle name="Texto de advertencia 3 10" xfId="1774"/>
    <cellStyle name="Texto de advertencia 3 11" xfId="1775"/>
    <cellStyle name="Texto de advertencia 3 12" xfId="1776"/>
    <cellStyle name="Texto de advertencia 3 2" xfId="1777"/>
    <cellStyle name="Texto de advertencia 3 3" xfId="1778"/>
    <cellStyle name="Texto de advertencia 3 4" xfId="1779"/>
    <cellStyle name="Texto de advertencia 3 5" xfId="1780"/>
    <cellStyle name="Texto de advertencia 3 6" xfId="1781"/>
    <cellStyle name="Texto de advertencia 3 7" xfId="1782"/>
    <cellStyle name="Texto de advertencia 3 8" xfId="1783"/>
    <cellStyle name="Texto de advertencia 3 9" xfId="1784"/>
    <cellStyle name="Texto de advertencia 4" xfId="1785"/>
    <cellStyle name="Texto de advertencia 4 10" xfId="1786"/>
    <cellStyle name="Texto de advertencia 4 11" xfId="1787"/>
    <cellStyle name="Texto de advertencia 4 12" xfId="1788"/>
    <cellStyle name="Texto de advertencia 4 2" xfId="1789"/>
    <cellStyle name="Texto de advertencia 4 3" xfId="1790"/>
    <cellStyle name="Texto de advertencia 4 4" xfId="1791"/>
    <cellStyle name="Texto de advertencia 4 5" xfId="1792"/>
    <cellStyle name="Texto de advertencia 4 6" xfId="1793"/>
    <cellStyle name="Texto de advertencia 4 7" xfId="1794"/>
    <cellStyle name="Texto de advertencia 4 8" xfId="1795"/>
    <cellStyle name="Texto de advertencia 4 9" xfId="1796"/>
    <cellStyle name="Texto de advertencia 5" xfId="1797"/>
    <cellStyle name="Texto de advertencia 5 10" xfId="1798"/>
    <cellStyle name="Texto de advertencia 5 11" xfId="1799"/>
    <cellStyle name="Texto de advertencia 5 12" xfId="1800"/>
    <cellStyle name="Texto de advertencia 5 2" xfId="1801"/>
    <cellStyle name="Texto de advertencia 5 3" xfId="1802"/>
    <cellStyle name="Texto de advertencia 5 4" xfId="1803"/>
    <cellStyle name="Texto de advertencia 5 5" xfId="1804"/>
    <cellStyle name="Texto de advertencia 5 6" xfId="1805"/>
    <cellStyle name="Texto de advertencia 5 7" xfId="1806"/>
    <cellStyle name="Texto de advertencia 5 8" xfId="1807"/>
    <cellStyle name="Texto de advertencia 5 9" xfId="1808"/>
    <cellStyle name="Texto explicativo 2" xfId="1809"/>
    <cellStyle name="Texto explicativo 2 10" xfId="1810"/>
    <cellStyle name="Texto explicativo 2 11" xfId="1811"/>
    <cellStyle name="Texto explicativo 2 12" xfId="1812"/>
    <cellStyle name="Texto explicativo 2 2" xfId="1813"/>
    <cellStyle name="Texto explicativo 2 3" xfId="1814"/>
    <cellStyle name="Texto explicativo 2 4" xfId="1815"/>
    <cellStyle name="Texto explicativo 2 5" xfId="1816"/>
    <cellStyle name="Texto explicativo 2 6" xfId="1817"/>
    <cellStyle name="Texto explicativo 2 7" xfId="1818"/>
    <cellStyle name="Texto explicativo 2 8" xfId="1819"/>
    <cellStyle name="Texto explicativo 2 9" xfId="1820"/>
    <cellStyle name="Texto explicativo 3" xfId="1821"/>
    <cellStyle name="Texto explicativo 3 10" xfId="1822"/>
    <cellStyle name="Texto explicativo 3 11" xfId="1823"/>
    <cellStyle name="Texto explicativo 3 12" xfId="1824"/>
    <cellStyle name="Texto explicativo 3 2" xfId="1825"/>
    <cellStyle name="Texto explicativo 3 3" xfId="1826"/>
    <cellStyle name="Texto explicativo 3 4" xfId="1827"/>
    <cellStyle name="Texto explicativo 3 5" xfId="1828"/>
    <cellStyle name="Texto explicativo 3 6" xfId="1829"/>
    <cellStyle name="Texto explicativo 3 7" xfId="1830"/>
    <cellStyle name="Texto explicativo 3 8" xfId="1831"/>
    <cellStyle name="Texto explicativo 3 9" xfId="1832"/>
    <cellStyle name="Texto explicativo 4" xfId="1833"/>
    <cellStyle name="Texto explicativo 4 10" xfId="1834"/>
    <cellStyle name="Texto explicativo 4 11" xfId="1835"/>
    <cellStyle name="Texto explicativo 4 12" xfId="1836"/>
    <cellStyle name="Texto explicativo 4 2" xfId="1837"/>
    <cellStyle name="Texto explicativo 4 3" xfId="1838"/>
    <cellStyle name="Texto explicativo 4 4" xfId="1839"/>
    <cellStyle name="Texto explicativo 4 5" xfId="1840"/>
    <cellStyle name="Texto explicativo 4 6" xfId="1841"/>
    <cellStyle name="Texto explicativo 4 7" xfId="1842"/>
    <cellStyle name="Texto explicativo 4 8" xfId="1843"/>
    <cellStyle name="Texto explicativo 4 9" xfId="1844"/>
    <cellStyle name="Texto explicativo 5" xfId="1845"/>
    <cellStyle name="Texto explicativo 5 10" xfId="1846"/>
    <cellStyle name="Texto explicativo 5 11" xfId="1847"/>
    <cellStyle name="Texto explicativo 5 12" xfId="1848"/>
    <cellStyle name="Texto explicativo 5 2" xfId="1849"/>
    <cellStyle name="Texto explicativo 5 3" xfId="1850"/>
    <cellStyle name="Texto explicativo 5 4" xfId="1851"/>
    <cellStyle name="Texto explicativo 5 5" xfId="1852"/>
    <cellStyle name="Texto explicativo 5 6" xfId="1853"/>
    <cellStyle name="Texto explicativo 5 7" xfId="1854"/>
    <cellStyle name="Texto explicativo 5 8" xfId="1855"/>
    <cellStyle name="Texto explicativo 5 9" xfId="1856"/>
    <cellStyle name="Título 1 2" xfId="1857"/>
    <cellStyle name="Título 1 2 10" xfId="1858"/>
    <cellStyle name="Título 1 2 11" xfId="1859"/>
    <cellStyle name="Título 1 2 12" xfId="1860"/>
    <cellStyle name="Título 1 2 2" xfId="1861"/>
    <cellStyle name="Título 1 2 3" xfId="1862"/>
    <cellStyle name="Título 1 2 4" xfId="1863"/>
    <cellStyle name="Título 1 2 5" xfId="1864"/>
    <cellStyle name="Título 1 2 6" xfId="1865"/>
    <cellStyle name="Título 1 2 7" xfId="1866"/>
    <cellStyle name="Título 1 2 8" xfId="1867"/>
    <cellStyle name="Título 1 2 9" xfId="1868"/>
    <cellStyle name="Título 1 3" xfId="1869"/>
    <cellStyle name="Título 1 3 10" xfId="1870"/>
    <cellStyle name="Título 1 3 11" xfId="1871"/>
    <cellStyle name="Título 1 3 12" xfId="1872"/>
    <cellStyle name="Título 1 3 2" xfId="1873"/>
    <cellStyle name="Título 1 3 3" xfId="1874"/>
    <cellStyle name="Título 1 3 4" xfId="1875"/>
    <cellStyle name="Título 1 3 5" xfId="1876"/>
    <cellStyle name="Título 1 3 6" xfId="1877"/>
    <cellStyle name="Título 1 3 7" xfId="1878"/>
    <cellStyle name="Título 1 3 8" xfId="1879"/>
    <cellStyle name="Título 1 3 9" xfId="1880"/>
    <cellStyle name="Título 1 4" xfId="1881"/>
    <cellStyle name="Título 1 4 10" xfId="1882"/>
    <cellStyle name="Título 1 4 11" xfId="1883"/>
    <cellStyle name="Título 1 4 12" xfId="1884"/>
    <cellStyle name="Título 1 4 2" xfId="1885"/>
    <cellStyle name="Título 1 4 3" xfId="1886"/>
    <cellStyle name="Título 1 4 4" xfId="1887"/>
    <cellStyle name="Título 1 4 5" xfId="1888"/>
    <cellStyle name="Título 1 4 6" xfId="1889"/>
    <cellStyle name="Título 1 4 7" xfId="1890"/>
    <cellStyle name="Título 1 4 8" xfId="1891"/>
    <cellStyle name="Título 1 4 9" xfId="1892"/>
    <cellStyle name="Título 1 5" xfId="1893"/>
    <cellStyle name="Título 1 5 10" xfId="1894"/>
    <cellStyle name="Título 1 5 11" xfId="1895"/>
    <cellStyle name="Título 1 5 12" xfId="1896"/>
    <cellStyle name="Título 1 5 2" xfId="1897"/>
    <cellStyle name="Título 1 5 3" xfId="1898"/>
    <cellStyle name="Título 1 5 4" xfId="1899"/>
    <cellStyle name="Título 1 5 5" xfId="1900"/>
    <cellStyle name="Título 1 5 6" xfId="1901"/>
    <cellStyle name="Título 1 5 7" xfId="1902"/>
    <cellStyle name="Título 1 5 8" xfId="1903"/>
    <cellStyle name="Título 1 5 9" xfId="1904"/>
    <cellStyle name="Título 2 2" xfId="1905"/>
    <cellStyle name="Título 2 2 10" xfId="1906"/>
    <cellStyle name="Título 2 2 11" xfId="1907"/>
    <cellStyle name="Título 2 2 12" xfId="1908"/>
    <cellStyle name="Título 2 2 2" xfId="1909"/>
    <cellStyle name="Título 2 2 3" xfId="1910"/>
    <cellStyle name="Título 2 2 4" xfId="1911"/>
    <cellStyle name="Título 2 2 5" xfId="1912"/>
    <cellStyle name="Título 2 2 6" xfId="1913"/>
    <cellStyle name="Título 2 2 7" xfId="1914"/>
    <cellStyle name="Título 2 2 8" xfId="1915"/>
    <cellStyle name="Título 2 2 9" xfId="1916"/>
    <cellStyle name="Título 2 3" xfId="1917"/>
    <cellStyle name="Título 2 3 10" xfId="1918"/>
    <cellStyle name="Título 2 3 11" xfId="1919"/>
    <cellStyle name="Título 2 3 12" xfId="1920"/>
    <cellStyle name="Título 2 3 2" xfId="1921"/>
    <cellStyle name="Título 2 3 3" xfId="1922"/>
    <cellStyle name="Título 2 3 4" xfId="1923"/>
    <cellStyle name="Título 2 3 5" xfId="1924"/>
    <cellStyle name="Título 2 3 6" xfId="1925"/>
    <cellStyle name="Título 2 3 7" xfId="1926"/>
    <cellStyle name="Título 2 3 8" xfId="1927"/>
    <cellStyle name="Título 2 3 9" xfId="1928"/>
    <cellStyle name="Título 2 4" xfId="1929"/>
    <cellStyle name="Título 2 4 10" xfId="1930"/>
    <cellStyle name="Título 2 4 11" xfId="1931"/>
    <cellStyle name="Título 2 4 12" xfId="1932"/>
    <cellStyle name="Título 2 4 2" xfId="1933"/>
    <cellStyle name="Título 2 4 3" xfId="1934"/>
    <cellStyle name="Título 2 4 4" xfId="1935"/>
    <cellStyle name="Título 2 4 5" xfId="1936"/>
    <cellStyle name="Título 2 4 6" xfId="1937"/>
    <cellStyle name="Título 2 4 7" xfId="1938"/>
    <cellStyle name="Título 2 4 8" xfId="1939"/>
    <cellStyle name="Título 2 4 9" xfId="1940"/>
    <cellStyle name="Título 2 5" xfId="1941"/>
    <cellStyle name="Título 2 5 10" xfId="1942"/>
    <cellStyle name="Título 2 5 11" xfId="1943"/>
    <cellStyle name="Título 2 5 12" xfId="1944"/>
    <cellStyle name="Título 2 5 2" xfId="1945"/>
    <cellStyle name="Título 2 5 3" xfId="1946"/>
    <cellStyle name="Título 2 5 4" xfId="1947"/>
    <cellStyle name="Título 2 5 5" xfId="1948"/>
    <cellStyle name="Título 2 5 6" xfId="1949"/>
    <cellStyle name="Título 2 5 7" xfId="1950"/>
    <cellStyle name="Título 2 5 8" xfId="1951"/>
    <cellStyle name="Título 2 5 9" xfId="1952"/>
    <cellStyle name="Título 3 2" xfId="1953"/>
    <cellStyle name="Título 3 2 10" xfId="1954"/>
    <cellStyle name="Título 3 2 11" xfId="1955"/>
    <cellStyle name="Título 3 2 12" xfId="1956"/>
    <cellStyle name="Título 3 2 2" xfId="1957"/>
    <cellStyle name="Título 3 2 3" xfId="1958"/>
    <cellStyle name="Título 3 2 4" xfId="1959"/>
    <cellStyle name="Título 3 2 5" xfId="1960"/>
    <cellStyle name="Título 3 2 6" xfId="1961"/>
    <cellStyle name="Título 3 2 7" xfId="1962"/>
    <cellStyle name="Título 3 2 8" xfId="1963"/>
    <cellStyle name="Título 3 2 9" xfId="1964"/>
    <cellStyle name="Título 3 3" xfId="1965"/>
    <cellStyle name="Título 3 3 10" xfId="1966"/>
    <cellStyle name="Título 3 3 11" xfId="1967"/>
    <cellStyle name="Título 3 3 12" xfId="1968"/>
    <cellStyle name="Título 3 3 2" xfId="1969"/>
    <cellStyle name="Título 3 3 3" xfId="1970"/>
    <cellStyle name="Título 3 3 4" xfId="1971"/>
    <cellStyle name="Título 3 3 5" xfId="1972"/>
    <cellStyle name="Título 3 3 6" xfId="1973"/>
    <cellStyle name="Título 3 3 7" xfId="1974"/>
    <cellStyle name="Título 3 3 8" xfId="1975"/>
    <cellStyle name="Título 3 3 9" xfId="1976"/>
    <cellStyle name="Título 3 4" xfId="1977"/>
    <cellStyle name="Título 3 4 10" xfId="1978"/>
    <cellStyle name="Título 3 4 11" xfId="1979"/>
    <cellStyle name="Título 3 4 12" xfId="1980"/>
    <cellStyle name="Título 3 4 2" xfId="1981"/>
    <cellStyle name="Título 3 4 3" xfId="1982"/>
    <cellStyle name="Título 3 4 4" xfId="1983"/>
    <cellStyle name="Título 3 4 5" xfId="1984"/>
    <cellStyle name="Título 3 4 6" xfId="1985"/>
    <cellStyle name="Título 3 4 7" xfId="1986"/>
    <cellStyle name="Título 3 4 8" xfId="1987"/>
    <cellStyle name="Título 3 4 9" xfId="1988"/>
    <cellStyle name="Título 3 5" xfId="1989"/>
    <cellStyle name="Título 3 5 10" xfId="1990"/>
    <cellStyle name="Título 3 5 11" xfId="1991"/>
    <cellStyle name="Título 3 5 12" xfId="1992"/>
    <cellStyle name="Título 3 5 2" xfId="1993"/>
    <cellStyle name="Título 3 5 3" xfId="1994"/>
    <cellStyle name="Título 3 5 4" xfId="1995"/>
    <cellStyle name="Título 3 5 5" xfId="1996"/>
    <cellStyle name="Título 3 5 6" xfId="1997"/>
    <cellStyle name="Título 3 5 7" xfId="1998"/>
    <cellStyle name="Título 3 5 8" xfId="1999"/>
    <cellStyle name="Título 3 5 9" xfId="2000"/>
    <cellStyle name="Total" xfId="5" builtinId="25" customBuiltin="1"/>
    <cellStyle name="Total 2" xfId="2001"/>
    <cellStyle name="Total 2 10" xfId="2002"/>
    <cellStyle name="Total 2 11" xfId="2003"/>
    <cellStyle name="Total 2 12" xfId="2004"/>
    <cellStyle name="Total 2 13" xfId="2005"/>
    <cellStyle name="Total 2 2" xfId="2006"/>
    <cellStyle name="Total 2 3" xfId="2007"/>
    <cellStyle name="Total 2 4" xfId="2008"/>
    <cellStyle name="Total 2 5" xfId="2009"/>
    <cellStyle name="Total 2 6" xfId="2010"/>
    <cellStyle name="Total 2 7" xfId="2011"/>
    <cellStyle name="Total 2 8" xfId="2012"/>
    <cellStyle name="Total 2 9" xfId="2013"/>
    <cellStyle name="Total 3" xfId="2014"/>
    <cellStyle name="Total 3 10" xfId="2015"/>
    <cellStyle name="Total 3 11" xfId="2016"/>
    <cellStyle name="Total 3 12" xfId="2017"/>
    <cellStyle name="Total 3 2" xfId="2018"/>
    <cellStyle name="Total 3 3" xfId="2019"/>
    <cellStyle name="Total 3 4" xfId="2020"/>
    <cellStyle name="Total 3 5" xfId="2021"/>
    <cellStyle name="Total 3 6" xfId="2022"/>
    <cellStyle name="Total 3 7" xfId="2023"/>
    <cellStyle name="Total 3 8" xfId="2024"/>
    <cellStyle name="Total 3 9" xfId="2025"/>
    <cellStyle name="Total 4" xfId="2026"/>
    <cellStyle name="Total 4 10" xfId="2027"/>
    <cellStyle name="Total 4 11" xfId="2028"/>
    <cellStyle name="Total 4 12" xfId="2029"/>
    <cellStyle name="Total 4 2" xfId="2030"/>
    <cellStyle name="Total 4 3" xfId="2031"/>
    <cellStyle name="Total 4 4" xfId="2032"/>
    <cellStyle name="Total 4 5" xfId="2033"/>
    <cellStyle name="Total 4 6" xfId="2034"/>
    <cellStyle name="Total 4 7" xfId="2035"/>
    <cellStyle name="Total 4 8" xfId="2036"/>
    <cellStyle name="Total 4 9" xfId="2037"/>
    <cellStyle name="Total 5" xfId="2038"/>
    <cellStyle name="Total 5 10" xfId="2039"/>
    <cellStyle name="Total 5 11" xfId="2040"/>
    <cellStyle name="Total 5 12" xfId="2041"/>
    <cellStyle name="Total 5 2" xfId="2042"/>
    <cellStyle name="Total 5 3" xfId="2043"/>
    <cellStyle name="Total 5 4" xfId="2044"/>
    <cellStyle name="Total 5 5" xfId="2045"/>
    <cellStyle name="Total 5 6" xfId="2046"/>
    <cellStyle name="Total 5 7" xfId="2047"/>
    <cellStyle name="Total 5 8" xfId="2048"/>
    <cellStyle name="Total 5 9" xfId="2049"/>
    <cellStyle name="Total 6" xfId="2050"/>
    <cellStyle name="Total 6 10" xfId="2051"/>
    <cellStyle name="Total 6 11" xfId="2052"/>
    <cellStyle name="Total 6 12" xfId="2053"/>
    <cellStyle name="Total 6 2" xfId="2054"/>
    <cellStyle name="Total 6 3" xfId="2055"/>
    <cellStyle name="Total 6 4" xfId="2056"/>
    <cellStyle name="Total 6 5" xfId="2057"/>
    <cellStyle name="Total 6 6" xfId="2058"/>
    <cellStyle name="Total 6 7" xfId="2059"/>
    <cellStyle name="Total 6 8" xfId="2060"/>
    <cellStyle name="Total 6 9" xfId="2061"/>
  </cellStyles>
  <dxfs count="34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8"/>
  <sheetViews>
    <sheetView tabSelected="1" topLeftCell="H1" workbookViewId="0">
      <selection activeCell="L18" sqref="L18"/>
    </sheetView>
  </sheetViews>
  <sheetFormatPr baseColWidth="10" defaultColWidth="11.42578125" defaultRowHeight="15"/>
  <cols>
    <col min="1" max="1" width="14.28515625" bestFit="1" customWidth="1"/>
    <col min="2" max="2" width="20.5703125" style="12" bestFit="1" customWidth="1"/>
    <col min="3" max="3" width="17.5703125" bestFit="1" customWidth="1"/>
    <col min="4" max="4" width="10.7109375" bestFit="1" customWidth="1"/>
    <col min="5" max="5" width="15.5703125" style="56" bestFit="1" customWidth="1"/>
    <col min="6" max="6" width="15.140625" bestFit="1" customWidth="1"/>
    <col min="7" max="7" width="13.42578125" bestFit="1" customWidth="1"/>
    <col min="8" max="8" width="24.5703125" style="25" bestFit="1" customWidth="1"/>
    <col min="9" max="9" width="23.5703125" style="12" bestFit="1" customWidth="1"/>
    <col min="10" max="10" width="56.140625" customWidth="1"/>
    <col min="11" max="11" width="13.7109375" bestFit="1" customWidth="1"/>
    <col min="12" max="12" width="15.42578125" style="47" bestFit="1" customWidth="1"/>
    <col min="13" max="13" width="11.140625" style="10" bestFit="1" customWidth="1"/>
    <col min="14" max="14" width="11.28515625" bestFit="1" customWidth="1"/>
    <col min="15" max="15" width="11.85546875" style="10" bestFit="1" customWidth="1"/>
    <col min="16" max="16" width="12.7109375" style="52" customWidth="1"/>
    <col min="17" max="17" width="25.85546875" style="12" bestFit="1" customWidth="1"/>
    <col min="18" max="18" width="14.5703125" bestFit="1" customWidth="1"/>
    <col min="19" max="19" width="81.7109375" style="10" bestFit="1" customWidth="1"/>
    <col min="20" max="20" width="14" bestFit="1" customWidth="1"/>
    <col min="21" max="21" width="8.85546875" bestFit="1" customWidth="1"/>
    <col min="22" max="22" width="18.140625" style="12" customWidth="1"/>
    <col min="23" max="23" width="13.42578125" style="21" bestFit="1" customWidth="1"/>
    <col min="24" max="24" width="25" style="12" bestFit="1" customWidth="1"/>
    <col min="25" max="25" width="14.7109375" style="10" bestFit="1" customWidth="1"/>
    <col min="26" max="26" width="14" bestFit="1" customWidth="1"/>
    <col min="27" max="27" width="24.42578125" bestFit="1" customWidth="1"/>
  </cols>
  <sheetData>
    <row r="1" spans="1:27" s="5" customFormat="1">
      <c r="A1" s="7" t="s">
        <v>2</v>
      </c>
      <c r="B1" s="11" t="s">
        <v>56</v>
      </c>
      <c r="C1" s="6" t="s">
        <v>1</v>
      </c>
      <c r="D1" s="6" t="s">
        <v>15</v>
      </c>
      <c r="E1" s="54" t="s">
        <v>3</v>
      </c>
      <c r="F1" s="2" t="s">
        <v>16</v>
      </c>
      <c r="G1" s="16" t="s">
        <v>4</v>
      </c>
      <c r="H1" s="1" t="s">
        <v>6</v>
      </c>
      <c r="I1" s="11" t="s">
        <v>19</v>
      </c>
      <c r="J1" s="3" t="s">
        <v>7</v>
      </c>
      <c r="K1" s="3" t="s">
        <v>8</v>
      </c>
      <c r="L1" s="46" t="s">
        <v>9</v>
      </c>
      <c r="M1" s="22" t="s">
        <v>24</v>
      </c>
      <c r="N1" s="4" t="s">
        <v>10</v>
      </c>
      <c r="O1" s="14" t="s">
        <v>11</v>
      </c>
      <c r="P1" s="50" t="s">
        <v>12</v>
      </c>
      <c r="Q1" s="12" t="s">
        <v>17</v>
      </c>
      <c r="R1" s="19" t="s">
        <v>18</v>
      </c>
      <c r="S1" s="20" t="s">
        <v>5</v>
      </c>
      <c r="T1" s="8" t="s">
        <v>20</v>
      </c>
      <c r="U1" s="9" t="s">
        <v>0</v>
      </c>
      <c r="V1" s="13" t="s">
        <v>22</v>
      </c>
      <c r="W1" s="18" t="s">
        <v>26</v>
      </c>
      <c r="X1" s="13" t="s">
        <v>23</v>
      </c>
      <c r="Y1" s="17" t="s">
        <v>21</v>
      </c>
      <c r="Z1" s="5" t="s">
        <v>13</v>
      </c>
      <c r="AA1" s="5" t="s">
        <v>14</v>
      </c>
    </row>
    <row r="2" spans="1:27" s="30" customFormat="1">
      <c r="B2" s="12" t="s">
        <v>88</v>
      </c>
      <c r="C2" s="6" t="s">
        <v>158</v>
      </c>
      <c r="D2" s="30">
        <f>+'COPIAR PLLA ICBC '!B2</f>
        <v>195463</v>
      </c>
      <c r="E2" s="55">
        <f>+'COPIAR PLLA ICBC '!A2</f>
        <v>43766</v>
      </c>
      <c r="F2" s="30" t="s">
        <v>25</v>
      </c>
      <c r="G2" s="30">
        <f>VLOOKUP($D2,'COPIAR PLLA ICBC '!B2:AE8,16,FALSE)</f>
        <v>34682665</v>
      </c>
      <c r="H2" s="30" t="str">
        <f>VLOOKUP(D2,'COPIAR PLLA ICBC '!B2:AE8,6,FALSE)</f>
        <v>Schwartz Matias</v>
      </c>
      <c r="I2" s="12" t="s">
        <v>27</v>
      </c>
      <c r="J2" s="30" t="str">
        <f>CONCATENATE('COPIAR PLLA ICBC '!J2," ",'COPIAR PLLA ICBC '!K2)</f>
        <v xml:space="preserve">Perito Moreno 498 Piso  Dpto. </v>
      </c>
      <c r="K2" s="30" t="str">
        <f>VLOOKUP($D2,'COPIAR PLLA ICBC '!B$1:AI8,12,FALSE)</f>
        <v>Ing Maschwitz</v>
      </c>
      <c r="L2" s="62" t="s">
        <v>53</v>
      </c>
      <c r="M2" s="62" t="s">
        <v>53</v>
      </c>
      <c r="N2" s="30">
        <f>VLOOKUP(D2,'COPIAR PLLA ICBC '!B2:AE6,11,FALSE)</f>
        <v>1623</v>
      </c>
      <c r="O2" s="10"/>
      <c r="P2" s="51">
        <f>VLOOKUP(D2,'COPIAR PLLA ICBC '!B2:AE5,14,FALSE)</f>
        <v>3484681462</v>
      </c>
      <c r="Q2" s="32" t="s">
        <v>76</v>
      </c>
      <c r="R2" s="30" t="str">
        <f>VLOOKUP(D2,'COPIAR PLLA ICBC '!B2:AE8,27,FALSE)</f>
        <v>DS0331</v>
      </c>
      <c r="S2" s="10" t="str">
        <f>VLOOKUP(D2,'COPIAR PLLA ICBC '!B2:AE8,28,FALSE)</f>
        <v>Microondas Bgh Quick Chef 20 Litros</v>
      </c>
      <c r="T2" s="34">
        <f>+W2/U2</f>
        <v>9483.1</v>
      </c>
      <c r="U2" s="30">
        <f>VLOOKUP(D2,'COPIAR PLLA ICBC '!B2:AE8,29,FALSE)</f>
        <v>1</v>
      </c>
      <c r="V2" s="12">
        <v>0</v>
      </c>
      <c r="W2" s="34">
        <f>VLOOKUP(D2,'COPIAR PLLA ICBC '!B2:AI8,34,FALSE)</f>
        <v>9483.1</v>
      </c>
      <c r="X2" s="12" t="s">
        <v>82</v>
      </c>
      <c r="Y2" s="10">
        <v>1</v>
      </c>
      <c r="AA2" s="30" t="str">
        <f>VLOOKUP(D2,'COPIAR PLLA ICBC '!B$1:AE8,7,FALSE)</f>
        <v>schwartzmts@gmail.com</v>
      </c>
    </row>
    <row r="3" spans="1:27" s="30" customFormat="1">
      <c r="B3" s="12" t="s">
        <v>88</v>
      </c>
      <c r="C3" s="6" t="s">
        <v>158</v>
      </c>
      <c r="D3" s="59">
        <f>+'COPIAR PLLA ICBC '!B3</f>
        <v>195624</v>
      </c>
      <c r="E3" s="63">
        <f>+'COPIAR PLLA ICBC '!A3</f>
        <v>43766</v>
      </c>
      <c r="F3" s="30" t="s">
        <v>25</v>
      </c>
      <c r="G3" s="59">
        <f>VLOOKUP($D3,'COPIAR PLLA ICBC '!B3:AE8,16,FALSE)</f>
        <v>26522941</v>
      </c>
      <c r="H3" s="59" t="str">
        <f>VLOOKUP(D3,'COPIAR PLLA ICBC '!B3:AE8,6,FALSE)</f>
        <v>BLANCA  RAUL ERNESTO</v>
      </c>
      <c r="I3" s="12" t="s">
        <v>27</v>
      </c>
      <c r="J3" s="59" t="str">
        <f>CONCATENATE('COPIAR PLLA ICBC '!J3," ",'COPIAR PLLA ICBC '!K3)</f>
        <v xml:space="preserve">SOLDADO O SOSA 05209 Piso: 1 Dpto: A </v>
      </c>
      <c r="K3" s="30" t="str">
        <f>VLOOKUP($D3,'COPIAR PLLA ICBC '!B$1:AI8,12,FALSE)</f>
        <v>LA FERRERE</v>
      </c>
      <c r="L3" s="62" t="s">
        <v>53</v>
      </c>
      <c r="M3" s="62" t="s">
        <v>53</v>
      </c>
      <c r="N3" s="59">
        <f>VLOOKUP(D3,'COPIAR PLLA ICBC '!B3:AE7,11,FALSE)</f>
        <v>1757</v>
      </c>
      <c r="O3" s="10"/>
      <c r="P3" s="51" t="str">
        <f>VLOOKUP(D3,'COPIAR PLLA ICBC '!B3:AE6,14,FALSE)</f>
        <v>011-4467-5115</v>
      </c>
      <c r="Q3" s="32" t="s">
        <v>76</v>
      </c>
      <c r="R3" s="59" t="str">
        <f>VLOOKUP(D3,'COPIAR PLLA ICBC '!B3:AE8,27,FALSE)</f>
        <v>AC-PAVACLA</v>
      </c>
      <c r="S3" s="61" t="str">
        <f>VLOOKUP(D3,'COPIAR PLLA ICBC '!B3:AE8,28,FALSE)</f>
        <v>Pava Electrica Classic Smart Tek Retro Vintange</v>
      </c>
      <c r="T3" s="34">
        <f t="shared" ref="T3:T8" si="0">+W3/U3</f>
        <v>2762</v>
      </c>
      <c r="U3" s="59">
        <f>VLOOKUP(D3,'COPIAR PLLA ICBC '!B3:AE8,29,FALSE)</f>
        <v>1</v>
      </c>
      <c r="V3" s="12">
        <v>0</v>
      </c>
      <c r="W3" s="34">
        <f>VLOOKUP(D3,'COPIAR PLLA ICBC '!B3:AI8,34,FALSE)</f>
        <v>2762</v>
      </c>
      <c r="X3" s="12" t="s">
        <v>82</v>
      </c>
      <c r="Y3" s="10">
        <v>1</v>
      </c>
      <c r="AA3" s="30" t="str">
        <f>VLOOKUP(D3,'COPIAR PLLA ICBC '!B$1:AE8,7,FALSE)</f>
        <v>ERNEBLANCA@HOTMAIL.COM</v>
      </c>
    </row>
    <row r="4" spans="1:27" s="30" customFormat="1">
      <c r="B4" s="12" t="s">
        <v>88</v>
      </c>
      <c r="C4" s="6" t="s">
        <v>158</v>
      </c>
      <c r="D4" s="59">
        <f>+'COPIAR PLLA ICBC '!B4</f>
        <v>195682</v>
      </c>
      <c r="E4" s="63">
        <f>+'COPIAR PLLA ICBC '!A4</f>
        <v>43766</v>
      </c>
      <c r="F4" s="30" t="s">
        <v>25</v>
      </c>
      <c r="G4" s="59">
        <f>VLOOKUP($D4,'COPIAR PLLA ICBC '!B4:AE8,16,FALSE)</f>
        <v>28341630</v>
      </c>
      <c r="H4" s="59" t="str">
        <f>VLOOKUP(D4,'COPIAR PLLA ICBC '!B4:AE8,6,FALSE)</f>
        <v>BARRERA EGUSQUIZA  MARIANA LIS</v>
      </c>
      <c r="I4" s="12" t="s">
        <v>27</v>
      </c>
      <c r="J4" s="59" t="str">
        <f>CONCATENATE('COPIAR PLLA ICBC '!J4," ",'COPIAR PLLA ICBC '!K4)</f>
        <v xml:space="preserve">Palpa 2448 10 G Piso 10 Dpto. </v>
      </c>
      <c r="K4" s="30" t="str">
        <f>VLOOKUP($D4,'COPIAR PLLA ICBC '!B$1:AI8,12,FALSE)</f>
        <v>caba</v>
      </c>
      <c r="L4" s="59" t="s">
        <v>97</v>
      </c>
      <c r="M4" s="59" t="s">
        <v>97</v>
      </c>
      <c r="N4" s="59">
        <f>VLOOKUP(D4,'COPIAR PLLA ICBC '!B4:AE8,11,FALSE)</f>
        <v>1426</v>
      </c>
      <c r="O4" s="10"/>
      <c r="P4" s="51">
        <f>VLOOKUP(D4,'COPIAR PLLA ICBC '!B4:AE7,14,FALSE)</f>
        <v>47856987</v>
      </c>
      <c r="Q4" s="32" t="s">
        <v>76</v>
      </c>
      <c r="R4" s="59" t="str">
        <f>VLOOKUP(D4,'COPIAR PLLA ICBC '!B4:AE8,27,FALSE)</f>
        <v>LG43H5700</v>
      </c>
      <c r="S4" s="61" t="str">
        <f>VLOOKUP(D4,'COPIAR PLLA ICBC '!B4:AE8,28,FALSE)</f>
        <v>Smart Tv Led LG 43" LH 5700</v>
      </c>
      <c r="T4" s="34">
        <f t="shared" si="0"/>
        <v>29738.400000000001</v>
      </c>
      <c r="U4" s="59">
        <f>VLOOKUP(D4,'COPIAR PLLA ICBC '!B4:AE8,29,FALSE)</f>
        <v>1</v>
      </c>
      <c r="V4" s="12">
        <v>0</v>
      </c>
      <c r="W4" s="34">
        <f>VLOOKUP(D4,'COPIAR PLLA ICBC '!B4:AI8,34,FALSE)</f>
        <v>29738.400000000001</v>
      </c>
      <c r="X4" s="12" t="s">
        <v>82</v>
      </c>
      <c r="Y4" s="10">
        <v>1</v>
      </c>
      <c r="AA4" s="30" t="str">
        <f>VLOOKUP(D4,'COPIAR PLLA ICBC '!B$1:AE8,7,FALSE)</f>
        <v>MARIBARRERAE@HOTMAIL.COM</v>
      </c>
    </row>
    <row r="5" spans="1:27" s="30" customFormat="1">
      <c r="B5" s="12" t="s">
        <v>88</v>
      </c>
      <c r="C5" s="6" t="s">
        <v>158</v>
      </c>
      <c r="D5" s="59">
        <f>+'COPIAR PLLA ICBC '!B5</f>
        <v>195929</v>
      </c>
      <c r="E5" s="63">
        <f>+'COPIAR PLLA ICBC '!A5</f>
        <v>43766</v>
      </c>
      <c r="F5" s="30" t="s">
        <v>25</v>
      </c>
      <c r="G5" s="59">
        <f>VLOOKUP($D5,'COPIAR PLLA ICBC '!B5:AE8,16,FALSE)</f>
        <v>23812811</v>
      </c>
      <c r="H5" s="59" t="str">
        <f>VLOOKUP(D5,'COPIAR PLLA ICBC '!B5:AE8,6,FALSE)</f>
        <v>DRAGNEFF  JORGE ANTONIO</v>
      </c>
      <c r="I5" s="12" t="s">
        <v>27</v>
      </c>
      <c r="J5" s="59" t="str">
        <f>CONCATENATE('COPIAR PLLA ICBC '!J5," ",'COPIAR PLLA ICBC '!K5)</f>
        <v xml:space="preserve">JOSE HERNANDEZ 02286 Piso: 1 Dpto: C </v>
      </c>
      <c r="K5" s="30" t="str">
        <f>VLOOKUP($D5,'COPIAR PLLA ICBC '!B$1:AI8,12,FALSE)</f>
        <v>CAPITAL FEDERAL</v>
      </c>
      <c r="L5" s="59" t="s">
        <v>97</v>
      </c>
      <c r="M5" s="59" t="s">
        <v>97</v>
      </c>
      <c r="N5" s="59">
        <f>VLOOKUP(D5,'COPIAR PLLA ICBC '!B5:AE8,11,FALSE)</f>
        <v>1426</v>
      </c>
      <c r="O5" s="10"/>
      <c r="P5" s="51" t="str">
        <f>VLOOKUP(D5,'COPIAR PLLA ICBC '!B5:AE8,14,FALSE)</f>
        <v>011-2109-3994</v>
      </c>
      <c r="Q5" s="62" t="s">
        <v>76</v>
      </c>
      <c r="R5" s="59" t="str">
        <f>VLOOKUP(D5,'COPIAR PLLA ICBC '!B5:AE8,27,FALSE)</f>
        <v>NESESSE</v>
      </c>
      <c r="S5" s="61" t="str">
        <f>VLOOKUP(D5,'COPIAR PLLA ICBC '!B5:AE8,28,FALSE)</f>
        <v>Cafetera Nespresso Essenza Mini White</v>
      </c>
      <c r="T5" s="34">
        <f t="shared" si="0"/>
        <v>7006</v>
      </c>
      <c r="U5" s="59">
        <f>VLOOKUP(D5,'COPIAR PLLA ICBC '!B5:AE8,29,FALSE)</f>
        <v>1</v>
      </c>
      <c r="V5" s="12">
        <v>0</v>
      </c>
      <c r="W5" s="34">
        <f>VLOOKUP(D5,'COPIAR PLLA ICBC '!B5:AI8,34,FALSE)</f>
        <v>7006</v>
      </c>
      <c r="X5" s="12" t="s">
        <v>82</v>
      </c>
      <c r="Y5" s="10">
        <v>1</v>
      </c>
      <c r="AA5" s="30" t="str">
        <f>VLOOKUP(D5,'COPIAR PLLA ICBC '!B$1:AE8,7,FALSE)</f>
        <v>JORGEDRAGNEFF@GMAIL.COM</v>
      </c>
    </row>
    <row r="6" spans="1:27" s="30" customFormat="1">
      <c r="B6" s="12" t="s">
        <v>88</v>
      </c>
      <c r="C6" s="6" t="s">
        <v>158</v>
      </c>
      <c r="D6" s="59">
        <f>+'COPIAR PLLA ICBC '!B6</f>
        <v>195433</v>
      </c>
      <c r="E6" s="63">
        <f>+'COPIAR PLLA ICBC '!A6</f>
        <v>43766</v>
      </c>
      <c r="F6" s="30" t="s">
        <v>25</v>
      </c>
      <c r="G6" s="59">
        <f>VLOOKUP($D6,'COPIAR PLLA ICBC '!B6:AE8,16,FALSE)</f>
        <v>26363609</v>
      </c>
      <c r="H6" s="59" t="str">
        <f>VLOOKUP(D6,'COPIAR PLLA ICBC '!B6:AE8,6,FALSE)</f>
        <v>BORGHELLI Laura Liliana</v>
      </c>
      <c r="I6" s="12" t="s">
        <v>27</v>
      </c>
      <c r="J6" s="59" t="str">
        <f>CONCATENATE('COPIAR PLLA ICBC '!J6," ",'COPIAR PLLA ICBC '!K6)</f>
        <v>Avenida Coronel Diaz 1693 Piso 1 Piso 1 Dpto. A</v>
      </c>
      <c r="K6" s="30" t="str">
        <f>VLOOKUP($D6,'COPIAR PLLA ICBC '!B$1:AI8,12,FALSE)</f>
        <v>Buenos Aires</v>
      </c>
      <c r="L6" s="59" t="s">
        <v>97</v>
      </c>
      <c r="M6" s="59" t="s">
        <v>97</v>
      </c>
      <c r="N6" s="59">
        <f>VLOOKUP(D6,'COPIAR PLLA ICBC '!B6:AE8,11,FALSE)</f>
        <v>1425</v>
      </c>
      <c r="O6" s="10"/>
      <c r="P6" s="51">
        <f>VLOOKUP(D6,'COPIAR PLLA ICBC '!B6:AE8,14,FALSE)</f>
        <v>0</v>
      </c>
      <c r="Q6" s="62" t="s">
        <v>76</v>
      </c>
      <c r="R6" s="59" t="str">
        <f>VLOOKUP(D6,'COPIAR PLLA ICBC '!B6:AE8,27,FALSE)</f>
        <v>GS-LICOP-B</v>
      </c>
      <c r="S6" s="61" t="str">
        <f>VLOOKUP(D6,'COPIAR PLLA ICBC '!B6:AE8,28,FALSE)</f>
        <v>Licuadora Moulinex Optimix Plus 550 Watts</v>
      </c>
      <c r="T6" s="34">
        <f t="shared" si="0"/>
        <v>2912.15</v>
      </c>
      <c r="U6" s="59">
        <f>VLOOKUP(D6,'COPIAR PLLA ICBC '!B6:AE8,29,FALSE)</f>
        <v>1</v>
      </c>
      <c r="V6" s="12">
        <v>0</v>
      </c>
      <c r="W6" s="34">
        <f>VLOOKUP(D6,'COPIAR PLLA ICBC '!B6:AI8,34,FALSE)</f>
        <v>2912.15</v>
      </c>
      <c r="X6" s="12" t="s">
        <v>82</v>
      </c>
      <c r="Y6" s="10">
        <v>1</v>
      </c>
      <c r="AA6" s="30" t="str">
        <f>VLOOKUP(D6,'COPIAR PLLA ICBC '!B$1:AE8,7,FALSE)</f>
        <v>LAURA.BORGHELLI@ICBC.COM.AR</v>
      </c>
    </row>
    <row r="7" spans="1:27" s="30" customFormat="1">
      <c r="B7" s="12" t="s">
        <v>88</v>
      </c>
      <c r="C7" s="6" t="s">
        <v>158</v>
      </c>
      <c r="D7" s="59">
        <f>+'COPIAR PLLA ICBC '!B7</f>
        <v>196073</v>
      </c>
      <c r="E7" s="63">
        <f>+'COPIAR PLLA ICBC '!A7</f>
        <v>43766</v>
      </c>
      <c r="F7" s="30" t="s">
        <v>25</v>
      </c>
      <c r="G7" s="59">
        <f>VLOOKUP($D7,'COPIAR PLLA ICBC '!B7:AE8,16,FALSE)</f>
        <v>20048500</v>
      </c>
      <c r="H7" s="59" t="str">
        <f>VLOOKUP(D7,'COPIAR PLLA ICBC '!B7:AE8,6,FALSE)</f>
        <v>Marcio Neri A.</v>
      </c>
      <c r="I7" s="12" t="s">
        <v>27</v>
      </c>
      <c r="J7" s="59" t="str">
        <f>CONCATENATE('COPIAR PLLA ICBC '!J7," ",'COPIAR PLLA ICBC '!K7)</f>
        <v xml:space="preserve">Av. Santa Fe 4320 Piso  Dpto. </v>
      </c>
      <c r="K7" s="30" t="str">
        <f>VLOOKUP($D7,'COPIAR PLLA ICBC '!B$1:AI8,12,FALSE)</f>
        <v>CABA</v>
      </c>
      <c r="L7" s="59" t="s">
        <v>97</v>
      </c>
      <c r="M7" s="59" t="s">
        <v>97</v>
      </c>
      <c r="N7" s="59">
        <f>VLOOKUP(D7,'COPIAR PLLA ICBC '!B7:AE8,11,FALSE)</f>
        <v>1425</v>
      </c>
      <c r="O7" s="10"/>
      <c r="P7" s="51">
        <f>VLOOKUP(D7,'COPIAR PLLA ICBC '!B7:AE8,14,FALSE)</f>
        <v>1147733216</v>
      </c>
      <c r="Q7" s="62" t="s">
        <v>76</v>
      </c>
      <c r="R7" s="59" t="str">
        <f>VLOOKUP(D7,'COPIAR PLLA ICBC '!B7:AE8,27,FALSE)</f>
        <v>GS-SET24</v>
      </c>
      <c r="S7" s="61" t="str">
        <f>VLOOKUP(D7,'COPIAR PLLA ICBC '!B7:AE8,28,FALSE)</f>
        <v>Set Sarten 24 + Wok Pratika TEFAL</v>
      </c>
      <c r="T7" s="34">
        <f t="shared" si="0"/>
        <v>1937.25</v>
      </c>
      <c r="U7" s="59">
        <f>VLOOKUP(D7,'COPIAR PLLA ICBC '!B7:AE8,29,FALSE)</f>
        <v>1</v>
      </c>
      <c r="V7" s="12">
        <v>0</v>
      </c>
      <c r="W7" s="34">
        <f>VLOOKUP(D7,'COPIAR PLLA ICBC '!B7:AI8,34,FALSE)</f>
        <v>1937.25</v>
      </c>
      <c r="X7" s="12" t="s">
        <v>82</v>
      </c>
      <c r="Y7" s="10">
        <v>1</v>
      </c>
      <c r="AA7" s="30" t="str">
        <f>VLOOKUP(D7,'COPIAR PLLA ICBC '!B$1:AE8,7,FALSE)</f>
        <v>neri.marcio@ypf.com</v>
      </c>
    </row>
    <row r="8" spans="1:27" s="30" customFormat="1">
      <c r="B8" s="12" t="s">
        <v>88</v>
      </c>
      <c r="C8" s="6" t="s">
        <v>158</v>
      </c>
      <c r="D8" s="59">
        <f>+'COPIAR PLLA ICBC '!B8</f>
        <v>195761</v>
      </c>
      <c r="E8" s="63">
        <f>+'COPIAR PLLA ICBC '!A8</f>
        <v>43766</v>
      </c>
      <c r="F8" s="30" t="s">
        <v>25</v>
      </c>
      <c r="G8" s="59">
        <f>VLOOKUP($D8,'COPIAR PLLA ICBC '!B8:AE8,16,FALSE)</f>
        <v>31993753</v>
      </c>
      <c r="H8" s="59" t="str">
        <f>VLOOKUP(D8,'COPIAR PLLA ICBC '!B8:AE8,6,FALSE)</f>
        <v>benes Agostina</v>
      </c>
      <c r="I8" s="12" t="s">
        <v>27</v>
      </c>
      <c r="J8" s="59" t="str">
        <f>CONCATENATE('COPIAR PLLA ICBC '!J8," ",'COPIAR PLLA ICBC '!K8)</f>
        <v xml:space="preserve">sargento cabral 374 Piso  Dpto. </v>
      </c>
      <c r="K8" s="30" t="str">
        <f>VLOOKUP($D8,'COPIAR PLLA ICBC '!B$1:AI8,12,FALSE)</f>
        <v>bernal</v>
      </c>
      <c r="L8" s="62" t="s">
        <v>53</v>
      </c>
      <c r="M8" s="62" t="s">
        <v>53</v>
      </c>
      <c r="N8" s="59">
        <f>VLOOKUP(D8,'COPIAR PLLA ICBC '!B8:AE8,11,FALSE)</f>
        <v>1876</v>
      </c>
      <c r="O8" s="10"/>
      <c r="P8" s="51">
        <f>VLOOKUP(D8,'COPIAR PLLA ICBC '!B8:AE8,14,FALSE)</f>
        <v>42526642</v>
      </c>
      <c r="Q8" s="62" t="s">
        <v>76</v>
      </c>
      <c r="R8" s="59" t="str">
        <f>VLOOKUP(D8,'COPIAR PLLA ICBC '!B8:AE8,27,FALSE)</f>
        <v>ORI-TCELE</v>
      </c>
      <c r="S8" s="61" t="str">
        <f>VLOOKUP(D8,'COPIAR PLLA ICBC '!B8:AE8,28,FALSE)</f>
        <v>Toalla de secado rapido en microfibra</v>
      </c>
      <c r="T8" s="34">
        <f t="shared" si="0"/>
        <v>1162.2</v>
      </c>
      <c r="U8" s="59">
        <f>VLOOKUP(D8,'COPIAR PLLA ICBC '!B8:AE8,29,FALSE)</f>
        <v>1</v>
      </c>
      <c r="V8" s="12">
        <v>0</v>
      </c>
      <c r="W8" s="34">
        <f>VLOOKUP(D8,'COPIAR PLLA ICBC '!B8:AI8,34,FALSE)</f>
        <v>1162.2</v>
      </c>
      <c r="X8" s="12" t="s">
        <v>82</v>
      </c>
      <c r="Y8" s="10">
        <v>1</v>
      </c>
      <c r="AA8" s="30" t="str">
        <f>VLOOKUP(D8,'COPIAR PLLA ICBC '!B$1:AE8,7,FALSE)</f>
        <v>agostinabenes@hotmail.com</v>
      </c>
    </row>
    <row r="9" spans="1:27">
      <c r="B9" s="12" t="s">
        <v>88</v>
      </c>
      <c r="C9" s="6" t="s">
        <v>158</v>
      </c>
      <c r="D9" s="59">
        <f>+'COPIAR PLLA ICBC '!B9</f>
        <v>195982</v>
      </c>
      <c r="E9" s="63">
        <f>+'COPIAR PLLA ICBC '!A9</f>
        <v>43766</v>
      </c>
      <c r="F9" s="59" t="s">
        <v>25</v>
      </c>
      <c r="G9" s="59">
        <f>VLOOKUP($D9,'COPIAR PLLA ICBC '!B9:AE9,16,FALSE)</f>
        <v>30873804</v>
      </c>
      <c r="H9" s="59" t="str">
        <f>VLOOKUP(D9,'COPIAR PLLA ICBC '!B9:AE9,6,FALSE)</f>
        <v>VITELLI CINTIA LORENA</v>
      </c>
      <c r="I9" s="12" t="s">
        <v>27</v>
      </c>
      <c r="J9" s="59" t="str">
        <f>CONCATENATE('COPIAR PLLA ICBC '!J9," ",'COPIAR PLLA ICBC '!K9)</f>
        <v xml:space="preserve">Marinos del Fournier 93 Piso  Dpto. </v>
      </c>
      <c r="K9" s="59" t="str">
        <f>VLOOKUP($D9,'COPIAR PLLA ICBC '!B$1:AI9,12,FALSE)</f>
        <v>EL PALOMAR</v>
      </c>
      <c r="L9" s="62" t="s">
        <v>53</v>
      </c>
      <c r="M9" s="62" t="s">
        <v>53</v>
      </c>
      <c r="N9" s="59">
        <f>VLOOKUP(D9,'COPIAR PLLA ICBC '!B9:AE9,11,FALSE)</f>
        <v>1684</v>
      </c>
      <c r="O9" s="61"/>
      <c r="P9" s="51">
        <f>VLOOKUP(D9,'COPIAR PLLA ICBC '!B9:AE9,14,FALSE)</f>
        <v>47584937</v>
      </c>
      <c r="Q9" s="62" t="s">
        <v>76</v>
      </c>
      <c r="R9" s="59" t="str">
        <f>VLOOKUP(D9,'COPIAR PLLA ICBC '!B9:AE9,27,FALSE)</f>
        <v>DS0450</v>
      </c>
      <c r="S9" s="61" t="str">
        <f>VLOOKUP(D9,'COPIAR PLLA ICBC '!B9:AE9,28,FALSE)</f>
        <v>Balanza digital para equipaje</v>
      </c>
      <c r="T9" s="34">
        <f t="shared" ref="T9:T31" si="1">+W9/U9</f>
        <v>1212.1500000000001</v>
      </c>
      <c r="U9" s="59">
        <f>VLOOKUP(D9,'COPIAR PLLA ICBC '!B9:AE9,29,FALSE)</f>
        <v>1</v>
      </c>
      <c r="V9" s="12">
        <v>0</v>
      </c>
      <c r="W9" s="34">
        <f>VLOOKUP(D9,'COPIAR PLLA ICBC '!B9:AI9,34,FALSE)</f>
        <v>1212.1500000000001</v>
      </c>
      <c r="X9" s="12" t="s">
        <v>82</v>
      </c>
      <c r="Y9" s="61">
        <v>1</v>
      </c>
      <c r="Z9" s="59"/>
      <c r="AA9" s="59" t="str">
        <f>VLOOKUP(D9,'COPIAR PLLA ICBC '!B$1:AE9,7,FALSE)</f>
        <v>CINTIA.VITELLI@ICBC.COM.AR</v>
      </c>
    </row>
    <row r="10" spans="1:27">
      <c r="B10" s="12" t="s">
        <v>88</v>
      </c>
      <c r="C10" s="6" t="s">
        <v>158</v>
      </c>
      <c r="D10" s="59">
        <f>+'COPIAR PLLA ICBC '!B10</f>
        <v>196199</v>
      </c>
      <c r="E10" s="63">
        <f>+'COPIAR PLLA ICBC '!A10</f>
        <v>43766</v>
      </c>
      <c r="F10" s="59" t="s">
        <v>25</v>
      </c>
      <c r="G10" s="59">
        <f>VLOOKUP($D10,'COPIAR PLLA ICBC '!B10:AE10,16,FALSE)</f>
        <v>13943985</v>
      </c>
      <c r="H10" s="59" t="str">
        <f>VLOOKUP(D10,'COPIAR PLLA ICBC '!B10:AE10,6,FALSE)</f>
        <v>ACUÃ‘A  JUAN ALBERTO</v>
      </c>
      <c r="I10" s="12" t="s">
        <v>27</v>
      </c>
      <c r="J10" s="59" t="str">
        <f>CONCATENATE('COPIAR PLLA ICBC '!J10," ",'COPIAR PLLA ICBC '!K10)</f>
        <v xml:space="preserve">CUBA 02814 Piso: 10 Dpto: PORT </v>
      </c>
      <c r="K10" s="59" t="str">
        <f>VLOOKUP($D10,'COPIAR PLLA ICBC '!B$1:AI10,12,FALSE)</f>
        <v>CABA</v>
      </c>
      <c r="L10" s="59" t="s">
        <v>97</v>
      </c>
      <c r="M10" s="59" t="s">
        <v>97</v>
      </c>
      <c r="N10" s="59">
        <f>VLOOKUP(D10,'COPIAR PLLA ICBC '!B10:AE10,11,FALSE)</f>
        <v>1429</v>
      </c>
      <c r="O10" s="61"/>
      <c r="P10" s="51" t="str">
        <f>VLOOKUP(D10,'COPIAR PLLA ICBC '!B10:AE10,14,FALSE)</f>
        <v>011-4703-5592</v>
      </c>
      <c r="Q10" s="62" t="s">
        <v>76</v>
      </c>
      <c r="R10" s="59" t="str">
        <f>VLOOKUP(D10,'COPIAR PLLA ICBC '!B10:AE10,27,FALSE)</f>
        <v>WSB-PB80</v>
      </c>
      <c r="S10" s="61" t="str">
        <f>VLOOKUP(D10,'COPIAR PLLA ICBC '!B10:AE10,28,FALSE)</f>
        <v>Powerbank 8000 mAh WSB</v>
      </c>
      <c r="T10" s="34">
        <f t="shared" si="1"/>
        <v>1255.5</v>
      </c>
      <c r="U10" s="59">
        <f>VLOOKUP(D10,'COPIAR PLLA ICBC '!B10:AE10,29,FALSE)</f>
        <v>1</v>
      </c>
      <c r="V10" s="12">
        <v>0</v>
      </c>
      <c r="W10" s="34">
        <f>VLOOKUP(D10,'COPIAR PLLA ICBC '!B10:AI10,34,FALSE)</f>
        <v>1255.5</v>
      </c>
      <c r="X10" s="12" t="s">
        <v>82</v>
      </c>
      <c r="Y10" s="61">
        <v>1</v>
      </c>
      <c r="Z10" s="59"/>
      <c r="AA10" s="59" t="str">
        <f>VLOOKUP(D10,'COPIAR PLLA ICBC '!B$1:AE10,7,FALSE)</f>
        <v>JUAN.6012@HOTMAIL.COM</v>
      </c>
    </row>
    <row r="11" spans="1:27">
      <c r="B11" s="12" t="s">
        <v>88</v>
      </c>
      <c r="C11" s="6" t="s">
        <v>158</v>
      </c>
      <c r="D11" s="59">
        <f>+'COPIAR PLLA ICBC '!B11</f>
        <v>195473</v>
      </c>
      <c r="E11" s="63">
        <f>+'COPIAR PLLA ICBC '!A11</f>
        <v>43766</v>
      </c>
      <c r="F11" s="59" t="s">
        <v>25</v>
      </c>
      <c r="G11" s="59">
        <f>VLOOKUP($D11,'COPIAR PLLA ICBC '!B11:AE11,16,FALSE)</f>
        <v>29460646</v>
      </c>
      <c r="H11" s="59" t="str">
        <f>VLOOKUP(D11,'COPIAR PLLA ICBC '!B11:AE11,6,FALSE)</f>
        <v>Cuenca Andrea Patricia</v>
      </c>
      <c r="I11" s="12" t="s">
        <v>27</v>
      </c>
      <c r="J11" s="59" t="str">
        <f>CONCATENATE('COPIAR PLLA ICBC '!J11," ",'COPIAR PLLA ICBC '!K11)</f>
        <v>MAIPU 464 piso 1 soler Piso 1 Dpto. SOLER</v>
      </c>
      <c r="K11" s="59" t="str">
        <f>VLOOKUP($D11,'COPIAR PLLA ICBC '!B$1:AI11,12,FALSE)</f>
        <v>CABA</v>
      </c>
      <c r="L11" s="59" t="s">
        <v>97</v>
      </c>
      <c r="M11" s="59" t="s">
        <v>97</v>
      </c>
      <c r="N11" s="59">
        <f>VLOOKUP(D11,'COPIAR PLLA ICBC '!B11:AE11,11,FALSE)</f>
        <v>1006</v>
      </c>
      <c r="O11" s="61"/>
      <c r="P11" s="51">
        <f>VLOOKUP(D11,'COPIAR PLLA ICBC '!B11:AE11,14,FALSE)</f>
        <v>0</v>
      </c>
      <c r="Q11" s="62" t="s">
        <v>76</v>
      </c>
      <c r="R11" s="59" t="str">
        <f>VLOOKUP(D11,'COPIAR PLLA ICBC '!B11:AE11,27,FALSE)</f>
        <v>OS2801</v>
      </c>
      <c r="S11" s="61" t="str">
        <f>VLOOKUP(D11,'COPIAR PLLA ICBC '!B11:AE11,28,FALSE)</f>
        <v>BATIDORA Oster DE INMERSION STICK MIXER KIT</v>
      </c>
      <c r="T11" s="34">
        <f t="shared" si="1"/>
        <v>5887.15</v>
      </c>
      <c r="U11" s="59">
        <f>VLOOKUP(D11,'COPIAR PLLA ICBC '!B11:AE11,29,FALSE)</f>
        <v>1</v>
      </c>
      <c r="V11" s="12">
        <v>0</v>
      </c>
      <c r="W11" s="34">
        <f>VLOOKUP(D11,'COPIAR PLLA ICBC '!B11:AI11,34,FALSE)</f>
        <v>5887.15</v>
      </c>
      <c r="X11" s="12" t="s">
        <v>82</v>
      </c>
      <c r="Y11" s="61">
        <v>1</v>
      </c>
      <c r="Z11" s="59"/>
      <c r="AA11" s="59" t="str">
        <f>VLOOKUP(D11,'COPIAR PLLA ICBC '!B$1:AE11,7,FALSE)</f>
        <v>cuencaandrea@hotmail.com</v>
      </c>
    </row>
    <row r="12" spans="1:27">
      <c r="B12" s="12" t="s">
        <v>88</v>
      </c>
      <c r="C12" s="6" t="s">
        <v>158</v>
      </c>
      <c r="D12" s="59">
        <f>+'COPIAR PLLA ICBC '!B12</f>
        <v>195817</v>
      </c>
      <c r="E12" s="63">
        <f>+'COPIAR PLLA ICBC '!A12</f>
        <v>43766</v>
      </c>
      <c r="F12" s="59" t="s">
        <v>25</v>
      </c>
      <c r="G12" s="59">
        <f>VLOOKUP($D12,'COPIAR PLLA ICBC '!B12:AE12,16,FALSE)</f>
        <v>24709408</v>
      </c>
      <c r="H12" s="59" t="str">
        <f>VLOOKUP(D12,'COPIAR PLLA ICBC '!B12:AE12,6,FALSE)</f>
        <v>SAINZ Diego</v>
      </c>
      <c r="I12" s="12" t="s">
        <v>27</v>
      </c>
      <c r="J12" s="59" t="str">
        <f>CONCATENATE('COPIAR PLLA ICBC '!J12," ",'COPIAR PLLA ICBC '!K12)</f>
        <v xml:space="preserve">Avenida Congreso  3924 Piso  Dpto. </v>
      </c>
      <c r="K12" s="59" t="str">
        <f>VLOOKUP($D12,'COPIAR PLLA ICBC '!B$1:AI12,12,FALSE)</f>
        <v>CABA</v>
      </c>
      <c r="L12" s="59" t="s">
        <v>97</v>
      </c>
      <c r="M12" s="59" t="s">
        <v>97</v>
      </c>
      <c r="N12" s="59">
        <f>VLOOKUP(D12,'COPIAR PLLA ICBC '!B12:AE12,11,FALSE)</f>
        <v>1430</v>
      </c>
      <c r="O12" s="61"/>
      <c r="P12" s="51">
        <f>VLOOKUP(D12,'COPIAR PLLA ICBC '!B12:AE12,14,FALSE)</f>
        <v>1149681018</v>
      </c>
      <c r="Q12" s="62" t="s">
        <v>76</v>
      </c>
      <c r="R12" s="59" t="str">
        <f>VLOOKUP(D12,'COPIAR PLLA ICBC '!B12:AE12,27,FALSE)</f>
        <v>DS0388</v>
      </c>
      <c r="S12" s="61" t="str">
        <f>VLOOKUP(D12,'COPIAR PLLA ICBC '!B12:AE12,28,FALSE)</f>
        <v>MonopatÃ­n Scooter GADNIC Luces Led</v>
      </c>
      <c r="T12" s="34">
        <f t="shared" si="1"/>
        <v>3513</v>
      </c>
      <c r="U12" s="59">
        <f>VLOOKUP(D12,'COPIAR PLLA ICBC '!B12:AE12,29,FALSE)</f>
        <v>1</v>
      </c>
      <c r="V12" s="12">
        <v>0</v>
      </c>
      <c r="W12" s="34">
        <f>VLOOKUP(D12,'COPIAR PLLA ICBC '!B12:AI12,34,FALSE)</f>
        <v>3513</v>
      </c>
      <c r="X12" s="12" t="s">
        <v>82</v>
      </c>
      <c r="Y12" s="61">
        <v>1</v>
      </c>
      <c r="Z12" s="59"/>
      <c r="AA12" s="59" t="str">
        <f>VLOOKUP(D12,'COPIAR PLLA ICBC '!B$1:AE12,7,FALSE)</f>
        <v>dcsainz@teco.com.ar</v>
      </c>
    </row>
    <row r="13" spans="1:27">
      <c r="B13" s="12" t="s">
        <v>88</v>
      </c>
      <c r="C13" s="6" t="s">
        <v>158</v>
      </c>
      <c r="D13" s="59">
        <f>+'COPIAR PLLA ICBC '!B13</f>
        <v>195543</v>
      </c>
      <c r="E13" s="63">
        <f>+'COPIAR PLLA ICBC '!A13</f>
        <v>43766</v>
      </c>
      <c r="F13" s="59" t="s">
        <v>25</v>
      </c>
      <c r="G13" s="59">
        <f>VLOOKUP($D13,'COPIAR PLLA ICBC '!B13:AE13,16,FALSE)</f>
        <v>31884879</v>
      </c>
      <c r="H13" s="59" t="str">
        <f>VLOOKUP(D13,'COPIAR PLLA ICBC '!B13:AE13,6,FALSE)</f>
        <v>Mansilla MatÃ­as</v>
      </c>
      <c r="I13" s="12" t="s">
        <v>27</v>
      </c>
      <c r="J13" s="59" t="str">
        <f>CONCATENATE('COPIAR PLLA ICBC '!J13," ",'COPIAR PLLA ICBC '!K13)</f>
        <v xml:space="preserve">883 4749 Piso  Dpto. </v>
      </c>
      <c r="K13" s="59" t="str">
        <f>VLOOKUP($D13,'COPIAR PLLA ICBC '!B$1:AI13,12,FALSE)</f>
        <v>QUILMES - SAN FRANCISCO SOLANO</v>
      </c>
      <c r="L13" s="62" t="s">
        <v>53</v>
      </c>
      <c r="M13" s="62" t="s">
        <v>53</v>
      </c>
      <c r="N13" s="59">
        <f>VLOOKUP(D13,'COPIAR PLLA ICBC '!B13:AE13,11,FALSE)</f>
        <v>1881</v>
      </c>
      <c r="O13" s="61"/>
      <c r="P13" s="51">
        <f>VLOOKUP(D13,'COPIAR PLLA ICBC '!B13:AE13,14,FALSE)</f>
        <v>42808566</v>
      </c>
      <c r="Q13" s="62" t="s">
        <v>76</v>
      </c>
      <c r="R13" s="59" t="str">
        <f>VLOOKUP(D13,'COPIAR PLLA ICBC '!B13:AE13,27,FALSE)</f>
        <v>PRINCE-SLIM</v>
      </c>
      <c r="S13" s="61" t="str">
        <f>VLOOKUP(D13,'COPIAR PLLA ICBC '!B13:AE13,28,FALSE)</f>
        <v>Purificador de agua Prince Slim Blanco</v>
      </c>
      <c r="T13" s="34">
        <f t="shared" si="1"/>
        <v>3550.5</v>
      </c>
      <c r="U13" s="59">
        <f>VLOOKUP(D13,'COPIAR PLLA ICBC '!B13:AE13,29,FALSE)</f>
        <v>1</v>
      </c>
      <c r="V13" s="12">
        <v>0</v>
      </c>
      <c r="W13" s="34">
        <f>VLOOKUP(D13,'COPIAR PLLA ICBC '!B13:AI13,34,FALSE)</f>
        <v>3550.5</v>
      </c>
      <c r="X13" s="12" t="s">
        <v>82</v>
      </c>
      <c r="Y13" s="61">
        <v>1</v>
      </c>
      <c r="Z13" s="59"/>
      <c r="AA13" s="59" t="str">
        <f>VLOOKUP(D13,'COPIAR PLLA ICBC '!B$1:AE13,7,FALSE)</f>
        <v>mdmansilla10@gmail.com</v>
      </c>
    </row>
    <row r="14" spans="1:27">
      <c r="B14" s="12" t="s">
        <v>88</v>
      </c>
      <c r="C14" s="6" t="s">
        <v>158</v>
      </c>
      <c r="D14" s="59">
        <f>+'COPIAR PLLA ICBC '!B14</f>
        <v>195880</v>
      </c>
      <c r="E14" s="63">
        <f>+'COPIAR PLLA ICBC '!A14</f>
        <v>43766</v>
      </c>
      <c r="F14" s="59" t="s">
        <v>25</v>
      </c>
      <c r="G14" s="59">
        <f>VLOOKUP($D14,'COPIAR PLLA ICBC '!B14:AE14,16,FALSE)</f>
        <v>33774998</v>
      </c>
      <c r="H14" s="59" t="str">
        <f>VLOOKUP(D14,'COPIAR PLLA ICBC '!B14:AE14,6,FALSE)</f>
        <v>Cernohous Debora Betiana</v>
      </c>
      <c r="I14" s="12" t="s">
        <v>27</v>
      </c>
      <c r="J14" s="59" t="str">
        <f>CONCATENATE('COPIAR PLLA ICBC '!J14," ",'COPIAR PLLA ICBC '!K14)</f>
        <v xml:space="preserve">TTE. GRAL JUAN DOMINGO PERON 867 Piso  Dpto. </v>
      </c>
      <c r="K14" s="59" t="str">
        <f>VLOOKUP($D14,'COPIAR PLLA ICBC '!B$1:AI14,12,FALSE)</f>
        <v>CABA</v>
      </c>
      <c r="L14" s="59" t="s">
        <v>97</v>
      </c>
      <c r="M14" s="59" t="s">
        <v>97</v>
      </c>
      <c r="N14" s="59">
        <f>VLOOKUP(D14,'COPIAR PLLA ICBC '!B14:AE14,11,FALSE)</f>
        <v>1038</v>
      </c>
      <c r="O14" s="61"/>
      <c r="P14" s="51">
        <f>VLOOKUP(D14,'COPIAR PLLA ICBC '!B14:AE14,14,FALSE)</f>
        <v>1142192120</v>
      </c>
      <c r="Q14" s="62" t="s">
        <v>76</v>
      </c>
      <c r="R14" s="59" t="str">
        <f>VLOOKUP(D14,'COPIAR PLLA ICBC '!B14:AE14,27,FALSE)</f>
        <v>OS2801</v>
      </c>
      <c r="S14" s="61" t="str">
        <f>VLOOKUP(D14,'COPIAR PLLA ICBC '!B14:AE14,28,FALSE)</f>
        <v>BATIDORA Oster DE INMERSION STICK MIXER KIT</v>
      </c>
      <c r="T14" s="34">
        <f t="shared" si="1"/>
        <v>6862</v>
      </c>
      <c r="U14" s="59">
        <f>VLOOKUP(D14,'COPIAR PLLA ICBC '!B14:AE14,29,FALSE)</f>
        <v>1</v>
      </c>
      <c r="V14" s="12">
        <v>0</v>
      </c>
      <c r="W14" s="34">
        <f>VLOOKUP(D14,'COPIAR PLLA ICBC '!B14:AI14,34,FALSE)</f>
        <v>6862</v>
      </c>
      <c r="X14" s="12" t="s">
        <v>82</v>
      </c>
      <c r="Y14" s="61">
        <v>1</v>
      </c>
      <c r="Z14" s="59"/>
      <c r="AA14" s="59" t="str">
        <f>VLOOKUP(D14,'COPIAR PLLA ICBC '!B$1:AE14,7,FALSE)</f>
        <v>debycernohous@hotmail.com</v>
      </c>
    </row>
    <row r="15" spans="1:27">
      <c r="B15" s="12" t="s">
        <v>88</v>
      </c>
      <c r="C15" s="6" t="s">
        <v>158</v>
      </c>
      <c r="D15" s="59">
        <f>+'COPIAR PLLA ICBC '!B15</f>
        <v>195993</v>
      </c>
      <c r="E15" s="63">
        <f>+'COPIAR PLLA ICBC '!A15</f>
        <v>43766</v>
      </c>
      <c r="F15" s="59" t="s">
        <v>25</v>
      </c>
      <c r="G15" s="59">
        <f>VLOOKUP($D15,'COPIAR PLLA ICBC '!B15:AE15,16,FALSE)</f>
        <v>27687316</v>
      </c>
      <c r="H15" s="59" t="str">
        <f>VLOOKUP(D15,'COPIAR PLLA ICBC '!B15:AE15,6,FALSE)</f>
        <v>ABUDIDZE  CAROLINA NATALIA</v>
      </c>
      <c r="I15" s="12" t="s">
        <v>27</v>
      </c>
      <c r="J15" s="59" t="str">
        <f>CONCATENATE('COPIAR PLLA ICBC '!J15," ",'COPIAR PLLA ICBC '!K15)</f>
        <v xml:space="preserve">vidt  1841 piso 3 Piso 3 Dpto. </v>
      </c>
      <c r="K15" s="59" t="str">
        <f>VLOOKUP($D15,'COPIAR PLLA ICBC '!B$1:AI15,12,FALSE)</f>
        <v>palermo</v>
      </c>
      <c r="L15" s="59" t="s">
        <v>97</v>
      </c>
      <c r="M15" s="59" t="s">
        <v>97</v>
      </c>
      <c r="N15" s="59">
        <f>VLOOKUP(D15,'COPIAR PLLA ICBC '!B15:AE15,11,FALSE)</f>
        <v>1425</v>
      </c>
      <c r="O15" s="61"/>
      <c r="P15" s="51">
        <f>VLOOKUP(D15,'COPIAR PLLA ICBC '!B15:AE15,14,FALSE)</f>
        <v>0</v>
      </c>
      <c r="Q15" s="62" t="s">
        <v>76</v>
      </c>
      <c r="R15" s="59" t="str">
        <f>VLOOKUP(D15,'COPIAR PLLA ICBC '!B15:AE15,27,FALSE)</f>
        <v>OS2801</v>
      </c>
      <c r="S15" s="61" t="str">
        <f>VLOOKUP(D15,'COPIAR PLLA ICBC '!B15:AE15,28,FALSE)</f>
        <v>BATIDORA Oster DE INMERSION STICK MIXER KIT</v>
      </c>
      <c r="T15" s="34">
        <f t="shared" si="1"/>
        <v>6862</v>
      </c>
      <c r="U15" s="59">
        <f>VLOOKUP(D15,'COPIAR PLLA ICBC '!B15:AE15,29,FALSE)</f>
        <v>1</v>
      </c>
      <c r="V15" s="12">
        <v>0</v>
      </c>
      <c r="W15" s="34">
        <f>VLOOKUP(D15,'COPIAR PLLA ICBC '!B15:AI15,34,FALSE)</f>
        <v>6862</v>
      </c>
      <c r="X15" s="12" t="s">
        <v>82</v>
      </c>
      <c r="Y15" s="61">
        <v>1</v>
      </c>
      <c r="Z15" s="59"/>
      <c r="AA15" s="59" t="str">
        <f>VLOOKUP(D15,'COPIAR PLLA ICBC '!B$1:AE15,7,FALSE)</f>
        <v>MARIANO.BENDANA@GMAIL.COM</v>
      </c>
    </row>
    <row r="16" spans="1:27" s="69" customFormat="1">
      <c r="B16" s="12" t="s">
        <v>88</v>
      </c>
      <c r="C16" s="6" t="s">
        <v>158</v>
      </c>
      <c r="D16" s="59">
        <f>+'COPIAR PLLA ICBC '!B16</f>
        <v>195820</v>
      </c>
      <c r="E16" s="63">
        <f>+'COPIAR PLLA ICBC '!A16</f>
        <v>43766</v>
      </c>
      <c r="F16" s="59" t="s">
        <v>25</v>
      </c>
      <c r="G16" s="59">
        <f>VLOOKUP($D16,'COPIAR PLLA ICBC '!B16:AE16,16,FALSE)</f>
        <v>32991916</v>
      </c>
      <c r="H16" s="59" t="str">
        <f>VLOOKUP(D16,'COPIAR PLLA ICBC '!B16:AE16,6,FALSE)</f>
        <v>Breglia Mariano</v>
      </c>
      <c r="I16" s="12" t="s">
        <v>27</v>
      </c>
      <c r="J16" s="59" t="str">
        <f>CONCATENATE('COPIAR PLLA ICBC '!J16," ",'COPIAR PLLA ICBC '!K16)</f>
        <v>Congreso 3940 dto a Piso 0 Dpto. A</v>
      </c>
      <c r="K16" s="59" t="str">
        <f>VLOOKUP($D16,'COPIAR PLLA ICBC '!B$1:AI16,12,FALSE)</f>
        <v>Capital Federal</v>
      </c>
      <c r="L16" s="59" t="s">
        <v>97</v>
      </c>
      <c r="M16" s="59" t="s">
        <v>97</v>
      </c>
      <c r="N16" s="59">
        <f>VLOOKUP(D16,'COPIAR PLLA ICBC '!B16:AE16,11,FALSE)</f>
        <v>1430</v>
      </c>
      <c r="O16" s="61"/>
      <c r="P16" s="51">
        <f>VLOOKUP(D16,'COPIAR PLLA ICBC '!B16:AE16,14,FALSE)</f>
        <v>45725187</v>
      </c>
      <c r="Q16" s="62" t="s">
        <v>76</v>
      </c>
      <c r="R16" s="59" t="str">
        <f>VLOOKUP(D16,'COPIAR PLLA ICBC '!B16:AE16,27,FALSE)</f>
        <v>NESESSE</v>
      </c>
      <c r="S16" s="61" t="str">
        <f>VLOOKUP(D16,'COPIAR PLLA ICBC '!B16:AE16,28,FALSE)</f>
        <v>Cafetera Nespresso Essenza Mini White</v>
      </c>
      <c r="T16" s="34">
        <f t="shared" si="1"/>
        <v>7006</v>
      </c>
      <c r="U16" s="59">
        <f>VLOOKUP(D16,'COPIAR PLLA ICBC '!B16:AE16,29,FALSE)</f>
        <v>1</v>
      </c>
      <c r="V16" s="12">
        <v>0</v>
      </c>
      <c r="W16" s="34">
        <f>VLOOKUP(D16,'COPIAR PLLA ICBC '!B16:AI16,34,FALSE)</f>
        <v>7006</v>
      </c>
      <c r="X16" s="12" t="s">
        <v>82</v>
      </c>
      <c r="Y16" s="61">
        <v>1</v>
      </c>
      <c r="Z16" s="59"/>
      <c r="AA16" s="59" t="str">
        <f>VLOOKUP(D16,'COPIAR PLLA ICBC '!B$1:AE16,7,FALSE)</f>
        <v>mariano.breglia@yahoo.com.ar</v>
      </c>
    </row>
    <row r="17" spans="2:27" s="69" customFormat="1">
      <c r="B17" s="12" t="s">
        <v>88</v>
      </c>
      <c r="C17" s="6" t="s">
        <v>158</v>
      </c>
      <c r="D17" s="59">
        <f>+'COPIAR PLLA ICBC '!B17</f>
        <v>195872</v>
      </c>
      <c r="E17" s="63">
        <f>+'COPIAR PLLA ICBC '!A17</f>
        <v>43766</v>
      </c>
      <c r="F17" s="59" t="s">
        <v>25</v>
      </c>
      <c r="G17" s="59">
        <f>VLOOKUP($D17,'COPIAR PLLA ICBC '!B17:AE17,16,FALSE)</f>
        <v>36728833</v>
      </c>
      <c r="H17" s="59" t="str">
        <f>VLOOKUP(D17,'COPIAR PLLA ICBC '!B17:AE17,6,FALSE)</f>
        <v>DIAZ  MARIA CARLA</v>
      </c>
      <c r="I17" s="12" t="s">
        <v>27</v>
      </c>
      <c r="J17" s="59" t="str">
        <f>CONCATENATE('COPIAR PLLA ICBC '!J17," ",'COPIAR PLLA ICBC '!K17)</f>
        <v>Avenida Libertador  350 piso 10 Piso 10 Dpto. 0</v>
      </c>
      <c r="K17" s="59" t="str">
        <f>VLOOKUP($D17,'COPIAR PLLA ICBC '!B$1:AI17,12,FALSE)</f>
        <v xml:space="preserve">Buenos Aires </v>
      </c>
      <c r="L17" s="62" t="s">
        <v>53</v>
      </c>
      <c r="M17" s="62" t="s">
        <v>53</v>
      </c>
      <c r="N17" s="59">
        <f>VLOOKUP(D17,'COPIAR PLLA ICBC '!B17:AE17,11,FALSE)</f>
        <v>1638</v>
      </c>
      <c r="O17" s="61"/>
      <c r="P17" s="51">
        <f>VLOOKUP(D17,'COPIAR PLLA ICBC '!B17:AE17,14,FALSE)</f>
        <v>0</v>
      </c>
      <c r="Q17" s="62" t="s">
        <v>76</v>
      </c>
      <c r="R17" s="59" t="str">
        <f>VLOOKUP(D17,'COPIAR PLLA ICBC '!B17:AE17,27,FALSE)</f>
        <v>NESESSE</v>
      </c>
      <c r="S17" s="61" t="str">
        <f>VLOOKUP(D17,'COPIAR PLLA ICBC '!B17:AE17,28,FALSE)</f>
        <v>Cafetera Nespresso Essenza Mini White</v>
      </c>
      <c r="T17" s="34">
        <f t="shared" si="1"/>
        <v>7006</v>
      </c>
      <c r="U17" s="59">
        <f>VLOOKUP(D17,'COPIAR PLLA ICBC '!B17:AE17,29,FALSE)</f>
        <v>1</v>
      </c>
      <c r="V17" s="12">
        <v>0</v>
      </c>
      <c r="W17" s="34">
        <f>VLOOKUP(D17,'COPIAR PLLA ICBC '!B17:AI17,34,FALSE)</f>
        <v>7006</v>
      </c>
      <c r="X17" s="12" t="s">
        <v>82</v>
      </c>
      <c r="Y17" s="61">
        <v>1</v>
      </c>
      <c r="Z17" s="59"/>
      <c r="AA17" s="59" t="str">
        <f>VLOOKUP(D17,'COPIAR PLLA ICBC '!B$1:AE17,7,FALSE)</f>
        <v>DIAZMCARLA@GMAIL.COM</v>
      </c>
    </row>
    <row r="18" spans="2:27" s="69" customFormat="1">
      <c r="B18" s="12" t="s">
        <v>88</v>
      </c>
      <c r="C18" s="6" t="s">
        <v>158</v>
      </c>
      <c r="D18" s="59">
        <f>+'COPIAR PLLA ICBC '!B18</f>
        <v>196102</v>
      </c>
      <c r="E18" s="63">
        <f>+'COPIAR PLLA ICBC '!A18</f>
        <v>43766</v>
      </c>
      <c r="F18" s="59" t="s">
        <v>25</v>
      </c>
      <c r="G18" s="59">
        <f>VLOOKUP($D18,'COPIAR PLLA ICBC '!B18:AE18,16,FALSE)</f>
        <v>10265712</v>
      </c>
      <c r="H18" s="59" t="str">
        <f>VLOOKUP(D18,'COPIAR PLLA ICBC '!B18:AE18,6,FALSE)</f>
        <v>FORNARI  ALICIA SUSANA</v>
      </c>
      <c r="I18" s="12" t="s">
        <v>27</v>
      </c>
      <c r="J18" s="59" t="str">
        <f>CONCATENATE('COPIAR PLLA ICBC '!J18," ",'COPIAR PLLA ICBC '!K18)</f>
        <v xml:space="preserve">CABRERA 02346 Dpto: 3FDO </v>
      </c>
      <c r="K18" s="59" t="str">
        <f>VLOOKUP($D18,'COPIAR PLLA ICBC '!B$1:AI18,12,FALSE)</f>
        <v>SAN JUSTO</v>
      </c>
      <c r="L18" s="62" t="s">
        <v>53</v>
      </c>
      <c r="M18" s="62" t="s">
        <v>53</v>
      </c>
      <c r="N18" s="59">
        <f>VLOOKUP(D18,'COPIAR PLLA ICBC '!B18:AE18,11,FALSE)</f>
        <v>1754</v>
      </c>
      <c r="O18" s="61"/>
      <c r="P18" s="51" t="str">
        <f>VLOOKUP(D18,'COPIAR PLLA ICBC '!B18:AE18,14,FALSE)</f>
        <v>011-4484-5120</v>
      </c>
      <c r="Q18" s="62" t="s">
        <v>76</v>
      </c>
      <c r="R18" s="59" t="str">
        <f>VLOOKUP(D18,'COPIAR PLLA ICBC '!B18:AE18,27,FALSE)</f>
        <v>NESESSE-B</v>
      </c>
      <c r="S18" s="61" t="str">
        <f>VLOOKUP(D18,'COPIAR PLLA ICBC '!B18:AE18,28,FALSE)</f>
        <v>Cafetera Nespresso Essenza Black</v>
      </c>
      <c r="T18" s="34">
        <f t="shared" si="1"/>
        <v>7006</v>
      </c>
      <c r="U18" s="59">
        <f>VLOOKUP(D18,'COPIAR PLLA ICBC '!B18:AE18,29,FALSE)</f>
        <v>1</v>
      </c>
      <c r="V18" s="12">
        <v>0</v>
      </c>
      <c r="W18" s="34">
        <f>VLOOKUP(D18,'COPIAR PLLA ICBC '!B18:AI18,34,FALSE)</f>
        <v>7006</v>
      </c>
      <c r="X18" s="12" t="s">
        <v>82</v>
      </c>
      <c r="Y18" s="61">
        <v>1</v>
      </c>
      <c r="Z18" s="59"/>
      <c r="AA18" s="59" t="str">
        <f>VLOOKUP(D18,'COPIAR PLLA ICBC '!B$1:AE18,7,FALSE)</f>
        <v>ALICIAFORNARI@YAHOO.COM</v>
      </c>
    </row>
    <row r="19" spans="2:27">
      <c r="B19" s="12" t="s">
        <v>88</v>
      </c>
      <c r="C19" s="6" t="s">
        <v>158</v>
      </c>
      <c r="D19" s="59">
        <f>+'COPIAR PLLA ICBC '!B19</f>
        <v>196059</v>
      </c>
      <c r="E19" s="63">
        <f>+'COPIAR PLLA ICBC '!A19</f>
        <v>43766</v>
      </c>
      <c r="F19" s="59" t="s">
        <v>25</v>
      </c>
      <c r="G19" s="59">
        <f>VLOOKUP($D19,'COPIAR PLLA ICBC '!B19:AE19,16,FALSE)</f>
        <v>17172575</v>
      </c>
      <c r="H19" s="59" t="str">
        <f>VLOOKUP(D19,'COPIAR PLLA ICBC '!B19:AE19,6,FALSE)</f>
        <v>muÃ±oz Hector Daniel</v>
      </c>
      <c r="I19" s="12" t="s">
        <v>27</v>
      </c>
      <c r="J19" s="59" t="str">
        <f>CONCATENATE('COPIAR PLLA ICBC '!J19," ",'COPIAR PLLA ICBC '!K19)</f>
        <v xml:space="preserve">jose hernandez 4251 Piso  Dpto. </v>
      </c>
      <c r="K19" s="59" t="str">
        <f>VLOOKUP($D19,'COPIAR PLLA ICBC '!B$1:AI19,12,FALSE)</f>
        <v>lanus</v>
      </c>
      <c r="L19" s="62" t="s">
        <v>53</v>
      </c>
      <c r="M19" s="62" t="s">
        <v>53</v>
      </c>
      <c r="N19" s="59">
        <f>VLOOKUP(D19,'COPIAR PLLA ICBC '!B19:AE19,11,FALSE)</f>
        <v>1826</v>
      </c>
      <c r="O19" s="61"/>
      <c r="P19" s="51">
        <f>VLOOKUP(D19,'COPIAR PLLA ICBC '!B19:AE19,14,FALSE)</f>
        <v>42678824</v>
      </c>
      <c r="Q19" s="62" t="s">
        <v>76</v>
      </c>
      <c r="R19" s="59" t="str">
        <f>VLOOKUP(D19,'COPIAR PLLA ICBC '!B19:AE19,27,FALSE)</f>
        <v>SUE-400C</v>
      </c>
      <c r="S19" s="61" t="str">
        <f>VLOOKUP(D19,'COPIAR PLLA ICBC '!B19:AE19,28,FALSE)</f>
        <v>Juego de Toalla y ToallÃ³n Danubio 400 grs</v>
      </c>
      <c r="T19" s="34">
        <f t="shared" si="1"/>
        <v>1078.1500000000001</v>
      </c>
      <c r="U19" s="59">
        <f>VLOOKUP(D19,'COPIAR PLLA ICBC '!B19:AE19,29,FALSE)</f>
        <v>1</v>
      </c>
      <c r="V19" s="12">
        <v>0</v>
      </c>
      <c r="W19" s="34">
        <f>VLOOKUP(D19,'COPIAR PLLA ICBC '!B19:AI19,34,FALSE)</f>
        <v>1078.1500000000001</v>
      </c>
      <c r="X19" s="12" t="s">
        <v>82</v>
      </c>
      <c r="Y19" s="61">
        <v>1</v>
      </c>
      <c r="Z19" s="59"/>
      <c r="AA19" s="59" t="str">
        <f>VLOOKUP(D19,'COPIAR PLLA ICBC '!B$1:AE19,7,FALSE)</f>
        <v>daniel.pica09@hotmail.com</v>
      </c>
    </row>
    <row r="20" spans="2:27">
      <c r="B20" s="12" t="s">
        <v>88</v>
      </c>
      <c r="C20" s="6" t="s">
        <v>158</v>
      </c>
      <c r="D20" s="59">
        <f>+'COPIAR PLLA ICBC '!B20</f>
        <v>196059</v>
      </c>
      <c r="E20" s="63">
        <f>+'COPIAR PLLA ICBC '!A20</f>
        <v>43766</v>
      </c>
      <c r="F20" s="59" t="s">
        <v>25</v>
      </c>
      <c r="G20" s="59">
        <f>VLOOKUP($D20,'COPIAR PLLA ICBC '!B20:AE20,16,FALSE)</f>
        <v>17172575</v>
      </c>
      <c r="H20" s="59" t="str">
        <f>VLOOKUP(D20,'COPIAR PLLA ICBC '!B20:AE20,6,FALSE)</f>
        <v>muÃ±oz Hector Daniel</v>
      </c>
      <c r="I20" s="12" t="s">
        <v>27</v>
      </c>
      <c r="J20" s="59" t="str">
        <f>CONCATENATE('COPIAR PLLA ICBC '!J20," ",'COPIAR PLLA ICBC '!K20)</f>
        <v xml:space="preserve">jose hernandez 4251 Piso  Dpto. </v>
      </c>
      <c r="K20" s="59" t="str">
        <f>VLOOKUP($D20,'COPIAR PLLA ICBC '!B$1:AI20,12,FALSE)</f>
        <v>lanus</v>
      </c>
      <c r="L20" s="62" t="s">
        <v>53</v>
      </c>
      <c r="M20" s="62" t="s">
        <v>53</v>
      </c>
      <c r="N20" s="59">
        <f>VLOOKUP(D20,'COPIAR PLLA ICBC '!B20:AE20,11,FALSE)</f>
        <v>1826</v>
      </c>
      <c r="O20" s="61"/>
      <c r="P20" s="51">
        <f>VLOOKUP(D20,'COPIAR PLLA ICBC '!B20:AE20,14,FALSE)</f>
        <v>42678824</v>
      </c>
      <c r="Q20" s="62" t="s">
        <v>76</v>
      </c>
      <c r="R20" s="59" t="str">
        <f>VLOOKUP(D20,'COPIAR PLLA ICBC '!B20:AE20,27,FALSE)</f>
        <v>SUE-400F</v>
      </c>
      <c r="S20" s="61" t="str">
        <f>VLOOKUP(D20,'COPIAR PLLA ICBC '!B20:AE20,28,FALSE)</f>
        <v>Juego de Toalla y ToallÃ³n Danubio 400 grs</v>
      </c>
      <c r="T20" s="34">
        <f t="shared" si="1"/>
        <v>1078.1500000000001</v>
      </c>
      <c r="U20" s="59">
        <f>VLOOKUP(D20,'COPIAR PLLA ICBC '!B20:AE20,29,FALSE)</f>
        <v>1</v>
      </c>
      <c r="V20" s="12">
        <v>0</v>
      </c>
      <c r="W20" s="34">
        <f>VLOOKUP(D20,'COPIAR PLLA ICBC '!B20:AI20,34,FALSE)</f>
        <v>1078.1500000000001</v>
      </c>
      <c r="X20" s="12" t="s">
        <v>82</v>
      </c>
      <c r="Y20" s="61">
        <v>1</v>
      </c>
      <c r="Z20" s="59"/>
      <c r="AA20" s="59" t="str">
        <f>VLOOKUP(D20,'COPIAR PLLA ICBC '!B$1:AE20,7,FALSE)</f>
        <v>daniel.pica09@hotmail.com</v>
      </c>
    </row>
    <row r="21" spans="2:27">
      <c r="B21" s="12" t="s">
        <v>88</v>
      </c>
      <c r="C21" s="6" t="s">
        <v>158</v>
      </c>
      <c r="D21" s="59">
        <f>+'COPIAR PLLA ICBC '!B21</f>
        <v>195578</v>
      </c>
      <c r="E21" s="63">
        <f>+'COPIAR PLLA ICBC '!A21</f>
        <v>43766</v>
      </c>
      <c r="F21" s="59" t="s">
        <v>25</v>
      </c>
      <c r="G21" s="59">
        <f>VLOOKUP($D21,'COPIAR PLLA ICBC '!B21:AE21,16,FALSE)</f>
        <v>30366636</v>
      </c>
      <c r="H21" s="59" t="str">
        <f>VLOOKUP(D21,'COPIAR PLLA ICBC '!B21:AE21,6,FALSE)</f>
        <v>LOPEZ DEVITO  SILVANA ANDREA</v>
      </c>
      <c r="I21" s="12" t="s">
        <v>27</v>
      </c>
      <c r="J21" s="59" t="str">
        <f>CONCATENATE('COPIAR PLLA ICBC '!J21," ",'COPIAR PLLA ICBC '!K21)</f>
        <v xml:space="preserve">JOSE BONIFACIO 4255 Piso  Dpto. </v>
      </c>
      <c r="K21" s="59" t="str">
        <f>VLOOKUP($D21,'COPIAR PLLA ICBC '!B$1:AI21,12,FALSE)</f>
        <v>CAPITAL FEDERAL</v>
      </c>
      <c r="L21" s="59" t="s">
        <v>97</v>
      </c>
      <c r="M21" s="59" t="s">
        <v>97</v>
      </c>
      <c r="N21" s="59">
        <f>VLOOKUP(D21,'COPIAR PLLA ICBC '!B21:AE21,11,FALSE)</f>
        <v>1407</v>
      </c>
      <c r="O21" s="61"/>
      <c r="P21" s="51" t="str">
        <f>VLOOKUP(D21,'COPIAR PLLA ICBC '!B21:AE21,14,FALSE)</f>
        <v>011-4431-0556</v>
      </c>
      <c r="Q21" s="62" t="s">
        <v>76</v>
      </c>
      <c r="R21" s="59" t="str">
        <f>VLOOKUP(D21,'COPIAR PLLA ICBC '!B21:AE21,27,FALSE)</f>
        <v>OS7029</v>
      </c>
      <c r="S21" s="61" t="str">
        <f>VLOOKUP(D21,'COPIAR PLLA ICBC '!B21:AE21,28,FALSE)</f>
        <v>OLLA ARROCERA Y VAPORERA OSTER</v>
      </c>
      <c r="T21" s="34">
        <f t="shared" si="1"/>
        <v>3880.3</v>
      </c>
      <c r="U21" s="59">
        <f>VLOOKUP(D21,'COPIAR PLLA ICBC '!B21:AE21,29,FALSE)</f>
        <v>1</v>
      </c>
      <c r="V21" s="12">
        <v>0</v>
      </c>
      <c r="W21" s="34">
        <f>VLOOKUP(D21,'COPIAR PLLA ICBC '!B21:AI21,34,FALSE)</f>
        <v>3880.3</v>
      </c>
      <c r="X21" s="12" t="s">
        <v>82</v>
      </c>
      <c r="Y21" s="61">
        <v>1</v>
      </c>
      <c r="Z21" s="59"/>
      <c r="AA21" s="59" t="str">
        <f>VLOOKUP(D21,'COPIAR PLLA ICBC '!B$1:AE21,7,FALSE)</f>
        <v>SILVANADAS@GMAIL.COM</v>
      </c>
    </row>
    <row r="22" spans="2:27">
      <c r="B22" s="12" t="s">
        <v>88</v>
      </c>
      <c r="C22" s="6" t="s">
        <v>158</v>
      </c>
      <c r="D22" s="59">
        <f>+'COPIAR PLLA ICBC '!B22</f>
        <v>195844</v>
      </c>
      <c r="E22" s="63">
        <f>+'COPIAR PLLA ICBC '!A22</f>
        <v>43766</v>
      </c>
      <c r="F22" s="59" t="s">
        <v>25</v>
      </c>
      <c r="G22" s="59">
        <f>VLOOKUP($D22,'COPIAR PLLA ICBC '!B22:AE22,16,FALSE)</f>
        <v>8519710</v>
      </c>
      <c r="H22" s="59" t="str">
        <f>VLOOKUP(D22,'COPIAR PLLA ICBC '!B22:AE22,6,FALSE)</f>
        <v>SPOSARO  ROBERTO</v>
      </c>
      <c r="I22" s="12" t="s">
        <v>27</v>
      </c>
      <c r="J22" s="59" t="str">
        <f>CONCATENATE('COPIAR PLLA ICBC '!J22," ",'COPIAR PLLA ICBC '!K22)</f>
        <v xml:space="preserve">176 (ex B) 4238 Piso  Dpto. </v>
      </c>
      <c r="K22" s="59" t="str">
        <f>VLOOKUP($D22,'COPIAR PLLA ICBC '!B$1:AI22,12,FALSE)</f>
        <v>jose leon suarez</v>
      </c>
      <c r="L22" s="62" t="s">
        <v>53</v>
      </c>
      <c r="M22" s="62" t="s">
        <v>53</v>
      </c>
      <c r="N22" s="59">
        <f>VLOOKUP(D22,'COPIAR PLLA ICBC '!B22:AE22,11,FALSE)</f>
        <v>1655</v>
      </c>
      <c r="O22" s="61"/>
      <c r="P22" s="51" t="str">
        <f>VLOOKUP(D22,'COPIAR PLLA ICBC '!B22:AE22,14,FALSE)</f>
        <v>011-3973-7499</v>
      </c>
      <c r="Q22" s="62" t="s">
        <v>76</v>
      </c>
      <c r="R22" s="59" t="str">
        <f>VLOOKUP(D22,'COPIAR PLLA ICBC '!B22:AE22,27,FALSE)</f>
        <v>GS-TOSVITA</v>
      </c>
      <c r="S22" s="61" t="str">
        <f>VLOOKUP(D22,'COPIAR PLLA ICBC '!B22:AE22,28,FALSE)</f>
        <v>Tostadora Vita Blanca Moulinex</v>
      </c>
      <c r="T22" s="34">
        <f t="shared" si="1"/>
        <v>1792.35</v>
      </c>
      <c r="U22" s="59">
        <f>VLOOKUP(D22,'COPIAR PLLA ICBC '!B22:AE22,29,FALSE)</f>
        <v>1</v>
      </c>
      <c r="V22" s="12">
        <v>0</v>
      </c>
      <c r="W22" s="34">
        <f>VLOOKUP(D22,'COPIAR PLLA ICBC '!B22:AI22,34,FALSE)</f>
        <v>1792.35</v>
      </c>
      <c r="X22" s="12" t="s">
        <v>82</v>
      </c>
      <c r="Y22" s="61">
        <v>1</v>
      </c>
      <c r="Z22" s="59"/>
      <c r="AA22" s="59" t="str">
        <f>VLOOKUP(D22,'COPIAR PLLA ICBC '!B$1:AE22,7,FALSE)</f>
        <v>ROBERTOSPOSARO@LIVE.COM.AR</v>
      </c>
    </row>
    <row r="23" spans="2:27">
      <c r="B23" s="12" t="s">
        <v>88</v>
      </c>
      <c r="C23" s="6" t="s">
        <v>158</v>
      </c>
      <c r="D23" s="59">
        <f>+'COPIAR PLLA ICBC '!B23</f>
        <v>195475</v>
      </c>
      <c r="E23" s="63">
        <f>+'COPIAR PLLA ICBC '!A23</f>
        <v>43766</v>
      </c>
      <c r="F23" s="59" t="s">
        <v>25</v>
      </c>
      <c r="G23" s="59">
        <f>VLOOKUP($D23,'COPIAR PLLA ICBC '!B23:AE23,16,FALSE)</f>
        <v>33547994</v>
      </c>
      <c r="H23" s="59" t="str">
        <f>VLOOKUP(D23,'COPIAR PLLA ICBC '!B23:AE23,6,FALSE)</f>
        <v>SERKIN  DANIEL MAXIMILIANO</v>
      </c>
      <c r="I23" s="12" t="s">
        <v>27</v>
      </c>
      <c r="J23" s="59" t="str">
        <f>CONCATENATE('COPIAR PLLA ICBC '!J23," ",'COPIAR PLLA ICBC '!K23)</f>
        <v xml:space="preserve">Larrea 1106 piso 5 Piso 5 Dpto. </v>
      </c>
      <c r="K23" s="59" t="str">
        <f>VLOOKUP($D23,'COPIAR PLLA ICBC '!B$1:AI23,12,FALSE)</f>
        <v>CABA</v>
      </c>
      <c r="L23" s="59" t="s">
        <v>97</v>
      </c>
      <c r="M23" s="59" t="s">
        <v>97</v>
      </c>
      <c r="N23" s="59">
        <f>VLOOKUP(D23,'COPIAR PLLA ICBC '!B23:AE23,11,FALSE)</f>
        <v>1117</v>
      </c>
      <c r="O23" s="61"/>
      <c r="P23" s="51">
        <f>VLOOKUP(D23,'COPIAR PLLA ICBC '!B23:AE23,14,FALSE)</f>
        <v>1130314317</v>
      </c>
      <c r="Q23" s="62" t="s">
        <v>76</v>
      </c>
      <c r="R23" s="59" t="str">
        <f>VLOOKUP(D23,'COPIAR PLLA ICBC '!B23:AE23,27,FALSE)</f>
        <v>CA-EXP5567</v>
      </c>
      <c r="S23" s="61" t="str">
        <f>VLOOKUP(D23,'COPIAR PLLA ICBC '!B23:AE23,28,FALSE)</f>
        <v>EXPRIMIDOR ELECTRICO DAEWOO</v>
      </c>
      <c r="T23" s="34">
        <f t="shared" si="1"/>
        <v>1923</v>
      </c>
      <c r="U23" s="59">
        <f>VLOOKUP(D23,'COPIAR PLLA ICBC '!B23:AE23,29,FALSE)</f>
        <v>1</v>
      </c>
      <c r="V23" s="12">
        <v>0</v>
      </c>
      <c r="W23" s="34">
        <f>VLOOKUP(D23,'COPIAR PLLA ICBC '!B23:AI23,34,FALSE)</f>
        <v>1923</v>
      </c>
      <c r="X23" s="12" t="s">
        <v>82</v>
      </c>
      <c r="Y23" s="61">
        <v>1</v>
      </c>
      <c r="Z23" s="59"/>
      <c r="AA23" s="59" t="str">
        <f>VLOOKUP(D23,'COPIAR PLLA ICBC '!B$1:AE23,7,FALSE)</f>
        <v>DANIEL.SERKIN@GMAIL.COM</v>
      </c>
    </row>
    <row r="24" spans="2:27">
      <c r="B24" s="12" t="s">
        <v>88</v>
      </c>
      <c r="C24" s="6" t="s">
        <v>158</v>
      </c>
      <c r="D24" s="59">
        <f>+'COPIAR PLLA ICBC '!B24</f>
        <v>195652</v>
      </c>
      <c r="E24" s="63">
        <f>+'COPIAR PLLA ICBC '!A24</f>
        <v>43766</v>
      </c>
      <c r="F24" s="59" t="s">
        <v>25</v>
      </c>
      <c r="G24" s="59">
        <f>VLOOKUP($D24,'COPIAR PLLA ICBC '!B24:AE24,16,FALSE)</f>
        <v>28751677</v>
      </c>
      <c r="H24" s="59" t="str">
        <f>VLOOKUP(D24,'COPIAR PLLA ICBC '!B24:AE24,6,FALSE)</f>
        <v>ALVAREZ  MARIA DEL PILAR</v>
      </c>
      <c r="I24" s="12" t="s">
        <v>27</v>
      </c>
      <c r="J24" s="59" t="str">
        <f>CONCATENATE('COPIAR PLLA ICBC '!J24," ",'COPIAR PLLA ICBC '!K24)</f>
        <v xml:space="preserve">Av. Arrayanes  1927 Piso  Dpto. </v>
      </c>
      <c r="K24" s="59" t="str">
        <f>VLOOKUP($D24,'COPIAR PLLA ICBC '!B$1:AI24,12,FALSE)</f>
        <v>Villa La Angostura</v>
      </c>
      <c r="L24" s="62" t="s">
        <v>136</v>
      </c>
      <c r="M24" s="62" t="s">
        <v>136</v>
      </c>
      <c r="N24" s="59">
        <f>VLOOKUP(D24,'COPIAR PLLA ICBC '!B24:AE24,11,FALSE)</f>
        <v>8407</v>
      </c>
      <c r="O24" s="61"/>
      <c r="P24" s="51">
        <f>VLOOKUP(D24,'COPIAR PLLA ICBC '!B24:AE24,14,FALSE)</f>
        <v>0</v>
      </c>
      <c r="Q24" s="62" t="s">
        <v>76</v>
      </c>
      <c r="R24" s="59" t="str">
        <f>VLOOKUP(D24,'COPIAR PLLA ICBC '!B24:AE24,27,FALSE)</f>
        <v>GS-TOSVITAN</v>
      </c>
      <c r="S24" s="61" t="str">
        <f>VLOOKUP(D24,'COPIAR PLLA ICBC '!B24:AE24,28,FALSE)</f>
        <v>Tostadora Vita negra Moulinex</v>
      </c>
      <c r="T24" s="34">
        <f t="shared" si="1"/>
        <v>2170.6</v>
      </c>
      <c r="U24" s="59">
        <f>VLOOKUP(D24,'COPIAR PLLA ICBC '!B24:AE24,29,FALSE)</f>
        <v>1</v>
      </c>
      <c r="V24" s="12">
        <v>0</v>
      </c>
      <c r="W24" s="34">
        <f>VLOOKUP(D24,'COPIAR PLLA ICBC '!B24:AI24,34,FALSE)</f>
        <v>2170.6</v>
      </c>
      <c r="X24" s="12" t="s">
        <v>82</v>
      </c>
      <c r="Y24" s="61">
        <v>1</v>
      </c>
      <c r="Z24" s="59"/>
      <c r="AA24" s="59" t="str">
        <f>VLOOKUP(D24,'COPIAR PLLA ICBC '!B$1:AE24,7,FALSE)</f>
        <v>PILIALVAREZ@HOTMAIL.COM</v>
      </c>
    </row>
    <row r="25" spans="2:27">
      <c r="B25" s="12" t="s">
        <v>88</v>
      </c>
      <c r="C25" s="6" t="s">
        <v>158</v>
      </c>
      <c r="D25" s="59">
        <f>+'COPIAR PLLA ICBC '!B25</f>
        <v>196220</v>
      </c>
      <c r="E25" s="63">
        <f>+'COPIAR PLLA ICBC '!A25</f>
        <v>43766</v>
      </c>
      <c r="F25" s="59" t="s">
        <v>25</v>
      </c>
      <c r="G25" s="59">
        <f>VLOOKUP($D25,'COPIAR PLLA ICBC '!B25:AE25,16,FALSE)</f>
        <v>33594470</v>
      </c>
      <c r="H25" s="59" t="str">
        <f>VLOOKUP(D25,'COPIAR PLLA ICBC '!B25:AE25,6,FALSE)</f>
        <v>Bastonero Pablo</v>
      </c>
      <c r="I25" s="12" t="s">
        <v>27</v>
      </c>
      <c r="J25" s="59" t="str">
        <f>CONCATENATE('COPIAR PLLA ICBC '!J25," ",'COPIAR PLLA ICBC '!K25)</f>
        <v>Bv OroÃ±o 535 piso 1  D Piso 1 Dpto. D</v>
      </c>
      <c r="K25" s="59" t="str">
        <f>VLOOKUP($D25,'COPIAR PLLA ICBC '!B$1:AI25,12,FALSE)</f>
        <v>Rosario</v>
      </c>
      <c r="L25" s="62" t="s">
        <v>122</v>
      </c>
      <c r="M25" s="62" t="s">
        <v>122</v>
      </c>
      <c r="N25" s="59">
        <f>VLOOKUP(D25,'COPIAR PLLA ICBC '!B25:AE25,11,FALSE)</f>
        <v>2000</v>
      </c>
      <c r="O25" s="61"/>
      <c r="P25" s="51">
        <f>VLOOKUP(D25,'COPIAR PLLA ICBC '!B25:AE25,14,FALSE)</f>
        <v>3412971587</v>
      </c>
      <c r="Q25" s="62" t="s">
        <v>76</v>
      </c>
      <c r="R25" s="59" t="str">
        <f>VLOOKUP(D25,'COPIAR PLLA ICBC '!B25:AE25,27,FALSE)</f>
        <v>DS0331</v>
      </c>
      <c r="S25" s="61" t="str">
        <f>VLOOKUP(D25,'COPIAR PLLA ICBC '!B25:AE25,28,FALSE)</f>
        <v>Microondas Bgh Quick Chef 20 Litros</v>
      </c>
      <c r="T25" s="34">
        <f t="shared" si="1"/>
        <v>9906.6</v>
      </c>
      <c r="U25" s="59">
        <f>VLOOKUP(D25,'COPIAR PLLA ICBC '!B25:AE25,29,FALSE)</f>
        <v>1</v>
      </c>
      <c r="V25" s="12">
        <v>0</v>
      </c>
      <c r="W25" s="34">
        <f>VLOOKUP(D25,'COPIAR PLLA ICBC '!B25:AI25,34,FALSE)</f>
        <v>9906.6</v>
      </c>
      <c r="X25" s="12" t="s">
        <v>82</v>
      </c>
      <c r="Y25" s="61">
        <v>1</v>
      </c>
      <c r="Z25" s="59"/>
      <c r="AA25" s="59" t="str">
        <f>VLOOKUP(D25,'COPIAR PLLA ICBC '!B$1:AE25,7,FALSE)</f>
        <v>pablobastonero@yahoo.com</v>
      </c>
    </row>
    <row r="26" spans="2:27">
      <c r="B26" s="12" t="s">
        <v>88</v>
      </c>
      <c r="C26" s="6" t="s">
        <v>158</v>
      </c>
      <c r="D26" s="59">
        <f>+'COPIAR PLLA ICBC '!B26</f>
        <v>196157</v>
      </c>
      <c r="E26" s="63">
        <f>+'COPIAR PLLA ICBC '!A26</f>
        <v>43766</v>
      </c>
      <c r="F26" s="59" t="s">
        <v>25</v>
      </c>
      <c r="G26" s="59">
        <f>VLOOKUP($D26,'COPIAR PLLA ICBC '!B26:AE26,16,FALSE)</f>
        <v>21486296</v>
      </c>
      <c r="H26" s="59" t="str">
        <f>VLOOKUP(D26,'COPIAR PLLA ICBC '!B26:AE26,6,FALSE)</f>
        <v>CASTOSA  NICOLAS CARLOS</v>
      </c>
      <c r="I26" s="12" t="s">
        <v>27</v>
      </c>
      <c r="J26" s="59" t="str">
        <f>CONCATENATE('COPIAR PLLA ICBC '!J26," ",'COPIAR PLLA ICBC '!K26)</f>
        <v xml:space="preserve">LA PAMPA 01980 Piso: 2 Dpto: C </v>
      </c>
      <c r="K26" s="59" t="str">
        <f>VLOOKUP($D26,'COPIAR PLLA ICBC '!B$1:AI26,12,FALSE)</f>
        <v>CAPITAL FEDERAL</v>
      </c>
      <c r="L26" s="59" t="s">
        <v>97</v>
      </c>
      <c r="M26" s="59" t="s">
        <v>97</v>
      </c>
      <c r="N26" s="59">
        <f>VLOOKUP(D26,'COPIAR PLLA ICBC '!B26:AE26,11,FALSE)</f>
        <v>1428</v>
      </c>
      <c r="O26" s="61"/>
      <c r="P26" s="51" t="str">
        <f>VLOOKUP(D26,'COPIAR PLLA ICBC '!B26:AE26,14,FALSE)</f>
        <v>011-4783-2231</v>
      </c>
      <c r="Q26" s="62" t="s">
        <v>76</v>
      </c>
      <c r="R26" s="59" t="str">
        <f>VLOOKUP(D26,'COPIAR PLLA ICBC '!B26:AE26,27,FALSE)</f>
        <v>DS0242</v>
      </c>
      <c r="S26" s="61" t="str">
        <f>VLOOKUP(D26,'COPIAR PLLA ICBC '!B26:AE26,28,FALSE)</f>
        <v>Mochila Jansport</v>
      </c>
      <c r="T26" s="34">
        <f t="shared" si="1"/>
        <v>2394.5</v>
      </c>
      <c r="U26" s="59">
        <f>VLOOKUP(D26,'COPIAR PLLA ICBC '!B26:AE26,29,FALSE)</f>
        <v>1</v>
      </c>
      <c r="V26" s="12">
        <v>0</v>
      </c>
      <c r="W26" s="34">
        <f>VLOOKUP(D26,'COPIAR PLLA ICBC '!B26:AI26,34,FALSE)</f>
        <v>2394.5</v>
      </c>
      <c r="X26" s="12" t="s">
        <v>82</v>
      </c>
      <c r="Y26" s="61">
        <v>1</v>
      </c>
      <c r="Z26" s="59"/>
      <c r="AA26" s="59" t="str">
        <f>VLOOKUP(D26,'COPIAR PLLA ICBC '!B$1:AE26,7,FALSE)</f>
        <v>NICOLAS.CASTOSA@METLIFE.COM.AR</v>
      </c>
    </row>
    <row r="27" spans="2:27" s="69" customFormat="1">
      <c r="B27" s="12" t="s">
        <v>88</v>
      </c>
      <c r="C27" s="6" t="s">
        <v>158</v>
      </c>
      <c r="D27" s="59">
        <f>+'COPIAR PLLA ICBC '!B27</f>
        <v>196221</v>
      </c>
      <c r="E27" s="63">
        <f>+'COPIAR PLLA ICBC '!A27</f>
        <v>43766</v>
      </c>
      <c r="F27" s="59" t="s">
        <v>25</v>
      </c>
      <c r="G27" s="59">
        <f>VLOOKUP($D27,'COPIAR PLLA ICBC '!B27:AE27,16,FALSE)</f>
        <v>5539255</v>
      </c>
      <c r="H27" s="59" t="str">
        <f>VLOOKUP(D27,'COPIAR PLLA ICBC '!B27:AE27,6,FALSE)</f>
        <v>ISLA CASARES  TOMAS MIGUEL</v>
      </c>
      <c r="I27" s="12" t="s">
        <v>27</v>
      </c>
      <c r="J27" s="59" t="str">
        <f>CONCATENATE('COPIAR PLLA ICBC '!J27," ",'COPIAR PLLA ICBC '!K27)</f>
        <v xml:space="preserve">LIBERTAD 01245 Piso: P.8 Dpto: D.A </v>
      </c>
      <c r="K27" s="59" t="str">
        <f>VLOOKUP($D27,'COPIAR PLLA ICBC '!B$1:AI27,12,FALSE)</f>
        <v>CABA</v>
      </c>
      <c r="L27" s="59" t="s">
        <v>97</v>
      </c>
      <c r="M27" s="59" t="s">
        <v>97</v>
      </c>
      <c r="N27" s="59">
        <f>VLOOKUP(D27,'COPIAR PLLA ICBC '!B27:AE27,11,FALSE)</f>
        <v>1012</v>
      </c>
      <c r="O27" s="61"/>
      <c r="P27" s="51" t="str">
        <f>VLOOKUP(D27,'COPIAR PLLA ICBC '!B27:AE27,14,FALSE)</f>
        <v>011-4811-7176</v>
      </c>
      <c r="Q27" s="62" t="s">
        <v>76</v>
      </c>
      <c r="R27" s="59" t="str">
        <f>VLOOKUP(D27,'COPIAR PLLA ICBC '!B27:AE27,27,FALSE)</f>
        <v>GS-TOSVITA</v>
      </c>
      <c r="S27" s="61" t="str">
        <f>VLOOKUP(D27,'COPIAR PLLA ICBC '!B27:AE27,28,FALSE)</f>
        <v>Tostadora Vita Blanca Moulinex</v>
      </c>
      <c r="T27" s="34">
        <f t="shared" si="1"/>
        <v>2155.35</v>
      </c>
      <c r="U27" s="59">
        <f>VLOOKUP(D27,'COPIAR PLLA ICBC '!B27:AE27,29,FALSE)</f>
        <v>1</v>
      </c>
      <c r="V27" s="12">
        <v>0</v>
      </c>
      <c r="W27" s="34">
        <f>VLOOKUP(D27,'COPIAR PLLA ICBC '!B27:AI27,34,FALSE)</f>
        <v>2155.35</v>
      </c>
      <c r="X27" s="12" t="s">
        <v>82</v>
      </c>
      <c r="Y27" s="61">
        <v>1</v>
      </c>
      <c r="Z27" s="59"/>
      <c r="AA27" s="59" t="str">
        <f>VLOOKUP(D27,'COPIAR PLLA ICBC '!B$1:AE27,7,FALSE)</f>
        <v>TOMASISLACASARES@GMAIL.COM</v>
      </c>
    </row>
    <row r="28" spans="2:27">
      <c r="B28" s="12" t="s">
        <v>88</v>
      </c>
      <c r="C28" s="6" t="s">
        <v>158</v>
      </c>
      <c r="D28" s="59">
        <f>+'COPIAR PLLA ICBC '!B28</f>
        <v>196221</v>
      </c>
      <c r="E28" s="63">
        <f>+'COPIAR PLLA ICBC '!A28</f>
        <v>43766</v>
      </c>
      <c r="F28" s="59" t="s">
        <v>25</v>
      </c>
      <c r="G28" s="59">
        <f>VLOOKUP($D28,'COPIAR PLLA ICBC '!B28:AE28,16,FALSE)</f>
        <v>5539255</v>
      </c>
      <c r="H28" s="59" t="str">
        <f>VLOOKUP(D28,'COPIAR PLLA ICBC '!B28:AE28,6,FALSE)</f>
        <v>ISLA CASARES  TOMAS MIGUEL</v>
      </c>
      <c r="I28" s="12" t="s">
        <v>27</v>
      </c>
      <c r="J28" s="59" t="str">
        <f>CONCATENATE('COPIAR PLLA ICBC '!J28," ",'COPIAR PLLA ICBC '!K28)</f>
        <v xml:space="preserve">LIBERTAD 01245 Piso: P.8 Dpto: D.A </v>
      </c>
      <c r="K28" s="59" t="str">
        <f>VLOOKUP($D28,'COPIAR PLLA ICBC '!B$1:AI28,12,FALSE)</f>
        <v>CABA</v>
      </c>
      <c r="L28" s="59" t="s">
        <v>97</v>
      </c>
      <c r="M28" s="59" t="s">
        <v>97</v>
      </c>
      <c r="N28" s="59">
        <f>VLOOKUP(D28,'COPIAR PLLA ICBC '!B28:AE28,11,FALSE)</f>
        <v>1012</v>
      </c>
      <c r="O28" s="61"/>
      <c r="P28" s="51" t="str">
        <f>VLOOKUP(D28,'COPIAR PLLA ICBC '!B28:AE28,14,FALSE)</f>
        <v>011-4811-7176</v>
      </c>
      <c r="Q28" s="62" t="s">
        <v>76</v>
      </c>
      <c r="R28" s="59" t="str">
        <f>VLOOKUP(D28,'COPIAR PLLA ICBC '!B28:AE28,27,FALSE)</f>
        <v>FV-500B</v>
      </c>
      <c r="S28" s="61" t="str">
        <f>VLOOKUP(D28,'COPIAR PLLA ICBC '!B28:AE28,28,FALSE)</f>
        <v>Juegos De Toalla Y Toallon Blanco Franco Valente  Algodon 500g</v>
      </c>
      <c r="T28" s="34">
        <f t="shared" si="1"/>
        <v>1212.1500000000001</v>
      </c>
      <c r="U28" s="59">
        <f>VLOOKUP(D28,'COPIAR PLLA ICBC '!B28:AE28,29,FALSE)</f>
        <v>2</v>
      </c>
      <c r="V28" s="12">
        <v>0</v>
      </c>
      <c r="W28" s="34">
        <f>VLOOKUP(D28,'COPIAR PLLA ICBC '!B28:AI28,34,FALSE)</f>
        <v>2424.3000000000002</v>
      </c>
      <c r="X28" s="12" t="s">
        <v>82</v>
      </c>
      <c r="Y28" s="61">
        <v>1</v>
      </c>
      <c r="Z28" s="59"/>
      <c r="AA28" s="59" t="str">
        <f>VLOOKUP(D28,'COPIAR PLLA ICBC '!B$1:AE28,7,FALSE)</f>
        <v>TOMASISLACASARES@GMAIL.COM</v>
      </c>
    </row>
    <row r="29" spans="2:27">
      <c r="B29" s="12" t="s">
        <v>88</v>
      </c>
      <c r="C29" s="6" t="s">
        <v>158</v>
      </c>
      <c r="D29" s="59">
        <f>+'COPIAR PLLA ICBC '!B29</f>
        <v>195943</v>
      </c>
      <c r="E29" s="63">
        <f>+'COPIAR PLLA ICBC '!A29</f>
        <v>43766</v>
      </c>
      <c r="F29" s="59" t="s">
        <v>25</v>
      </c>
      <c r="G29" s="59">
        <f>VLOOKUP($D29,'COPIAR PLLA ICBC '!B29:AE29,16,FALSE)</f>
        <v>24308294</v>
      </c>
      <c r="H29" s="59" t="str">
        <f>VLOOKUP(D29,'COPIAR PLLA ICBC '!B29:AE29,6,FALSE)</f>
        <v>ARCURI CAROU Gustavo Felipe</v>
      </c>
      <c r="I29" s="12" t="s">
        <v>27</v>
      </c>
      <c r="J29" s="59" t="str">
        <f>CONCATENATE('COPIAR PLLA ICBC '!J29," ",'COPIAR PLLA ICBC '!K29)</f>
        <v>entre rios 2927 casa Piso  Dpto. casa</v>
      </c>
      <c r="K29" s="59" t="str">
        <f>VLOOKUP($D29,'COPIAR PLLA ICBC '!B$1:AI29,12,FALSE)</f>
        <v>olivos</v>
      </c>
      <c r="L29" s="62" t="s">
        <v>53</v>
      </c>
      <c r="M29" s="62" t="s">
        <v>53</v>
      </c>
      <c r="N29" s="59">
        <f>VLOOKUP(D29,'COPIAR PLLA ICBC '!B29:AE29,11,FALSE)</f>
        <v>1636</v>
      </c>
      <c r="O29" s="61"/>
      <c r="P29" s="51" t="str">
        <f>VLOOKUP(D29,'COPIAR PLLA ICBC '!B29:AE29,14,FALSE)</f>
        <v>15 68863654</v>
      </c>
      <c r="Q29" s="62" t="s">
        <v>76</v>
      </c>
      <c r="R29" s="59" t="str">
        <f>VLOOKUP(D29,'COPIAR PLLA ICBC '!B29:AE29,27,FALSE)</f>
        <v>GAD-SMART</v>
      </c>
      <c r="S29" s="61" t="str">
        <f>VLOOKUP(D29,'COPIAR PLLA ICBC '!B29:AE29,28,FALSE)</f>
        <v>Smart Watch Gadnic con Bluetooth y camara integrada</v>
      </c>
      <c r="T29" s="34">
        <f t="shared" si="1"/>
        <v>2433</v>
      </c>
      <c r="U29" s="59">
        <f>VLOOKUP(D29,'COPIAR PLLA ICBC '!B29:AE29,29,FALSE)</f>
        <v>1</v>
      </c>
      <c r="V29" s="12">
        <v>0</v>
      </c>
      <c r="W29" s="34">
        <f>VLOOKUP(D29,'COPIAR PLLA ICBC '!B29:AI29,34,FALSE)</f>
        <v>2433</v>
      </c>
      <c r="X29" s="12" t="s">
        <v>82</v>
      </c>
      <c r="Y29" s="61">
        <v>1</v>
      </c>
      <c r="Z29" s="59"/>
      <c r="AA29" s="59" t="str">
        <f>VLOOKUP(D29,'COPIAR PLLA ICBC '!B$1:AE29,7,FALSE)</f>
        <v>GUSTAVO.ARCURI@ICBC.COM.AR</v>
      </c>
    </row>
    <row r="30" spans="2:27">
      <c r="B30" s="12" t="s">
        <v>88</v>
      </c>
      <c r="C30" s="6" t="s">
        <v>158</v>
      </c>
      <c r="D30" s="59">
        <f>+'COPIAR PLLA ICBC '!B30</f>
        <v>196259</v>
      </c>
      <c r="E30" s="63">
        <f>+'COPIAR PLLA ICBC '!A30</f>
        <v>43766</v>
      </c>
      <c r="F30" s="59" t="s">
        <v>25</v>
      </c>
      <c r="G30" s="59">
        <f>VLOOKUP($D30,'COPIAR PLLA ICBC '!B30:AE30,16,FALSE)</f>
        <v>35836076</v>
      </c>
      <c r="H30" s="59" t="str">
        <f>VLOOKUP(D30,'COPIAR PLLA ICBC '!B30:AE30,6,FALSE)</f>
        <v>Rodriguez Alexis</v>
      </c>
      <c r="I30" s="12" t="s">
        <v>27</v>
      </c>
      <c r="J30" s="59" t="str">
        <f>CONCATENATE('COPIAR PLLA ICBC '!J30," ",'COPIAR PLLA ICBC '!K30)</f>
        <v xml:space="preserve">Sarmiento 1447 Piso  Dpto. </v>
      </c>
      <c r="K30" s="59" t="str">
        <f>VLOOKUP($D30,'COPIAR PLLA ICBC '!B$1:AI30,12,FALSE)</f>
        <v>Zarate</v>
      </c>
      <c r="L30" s="62" t="s">
        <v>53</v>
      </c>
      <c r="M30" s="62" t="s">
        <v>53</v>
      </c>
      <c r="N30" s="59">
        <f>VLOOKUP(D30,'COPIAR PLLA ICBC '!B30:AE30,11,FALSE)</f>
        <v>2800</v>
      </c>
      <c r="O30" s="61"/>
      <c r="P30" s="51">
        <f>VLOOKUP(D30,'COPIAR PLLA ICBC '!B30:AE30,14,FALSE)</f>
        <v>3487302621</v>
      </c>
      <c r="Q30" s="62" t="s">
        <v>76</v>
      </c>
      <c r="R30" s="59" t="str">
        <f>VLOOKUP(D30,'COPIAR PLLA ICBC '!B30:AE30,27,FALSE)</f>
        <v>GAD-DRONE</v>
      </c>
      <c r="S30" s="61" t="str">
        <f>VLOOKUP(D30,'COPIAR PLLA ICBC '!B30:AE30,28,FALSE)</f>
        <v>Drone Gadnic Con Camara HD Video Y Foto en Vivo Giro 360Â°</v>
      </c>
      <c r="T30" s="34">
        <f t="shared" si="1"/>
        <v>6291.4</v>
      </c>
      <c r="U30" s="59">
        <f>VLOOKUP(D30,'COPIAR PLLA ICBC '!B30:AE30,29,FALSE)</f>
        <v>1</v>
      </c>
      <c r="V30" s="12">
        <v>0</v>
      </c>
      <c r="W30" s="34">
        <f>VLOOKUP(D30,'COPIAR PLLA ICBC '!B30:AI30,34,FALSE)</f>
        <v>6291.4</v>
      </c>
      <c r="X30" s="12" t="s">
        <v>82</v>
      </c>
      <c r="Y30" s="61">
        <v>1</v>
      </c>
      <c r="Z30" s="59"/>
      <c r="AA30" s="59" t="str">
        <f>VLOOKUP(D30,'COPIAR PLLA ICBC '!B$1:AE30,7,FALSE)</f>
        <v>ale-430@hotmail.com</v>
      </c>
    </row>
    <row r="31" spans="2:27">
      <c r="B31" s="12" t="s">
        <v>88</v>
      </c>
      <c r="C31" s="6" t="s">
        <v>158</v>
      </c>
      <c r="D31" s="59">
        <f>+'COPIAR PLLA ICBC '!B31</f>
        <v>195633</v>
      </c>
      <c r="E31" s="63">
        <f>+'COPIAR PLLA ICBC '!A31</f>
        <v>43766</v>
      </c>
      <c r="F31" s="59" t="s">
        <v>25</v>
      </c>
      <c r="G31" s="59">
        <f>VLOOKUP($D31,'COPIAR PLLA ICBC '!B31:AE31,16,FALSE)</f>
        <v>31670109</v>
      </c>
      <c r="H31" s="59" t="str">
        <f>VLOOKUP(D31,'COPIAR PLLA ICBC '!B31:AE31,6,FALSE)</f>
        <v>MONTENEGRO  SERGIO JAVIER</v>
      </c>
      <c r="I31" s="12" t="s">
        <v>27</v>
      </c>
      <c r="J31" s="59" t="str">
        <f>CONCATENATE('COPIAR PLLA ICBC '!J31," ",'COPIAR PLLA ICBC '!K31)</f>
        <v xml:space="preserve">VILLAMAYOR 01017 </v>
      </c>
      <c r="K31" s="59" t="str">
        <f>VLOOKUP($D31,'COPIAR PLLA ICBC '!B$1:AI31,12,FALSE)</f>
        <v>GRAND BOURG</v>
      </c>
      <c r="L31" s="62" t="s">
        <v>53</v>
      </c>
      <c r="M31" s="62" t="s">
        <v>53</v>
      </c>
      <c r="N31" s="59">
        <f>VLOOKUP(D31,'COPIAR PLLA ICBC '!B31:AE31,11,FALSE)</f>
        <v>1615</v>
      </c>
      <c r="O31" s="61"/>
      <c r="P31" s="51" t="str">
        <f>VLOOKUP(D31,'COPIAR PLLA ICBC '!B31:AE31,14,FALSE)</f>
        <v>02320-48-1862</v>
      </c>
      <c r="Q31" s="62" t="s">
        <v>76</v>
      </c>
      <c r="R31" s="59" t="str">
        <f>VLOOKUP(D31,'COPIAR PLLA ICBC '!B31:AE31,27,FALSE)</f>
        <v>GS-BATFAC-B</v>
      </c>
      <c r="S31" s="61" t="str">
        <f>VLOOKUP(D31,'COPIAR PLLA ICBC '!B31:AE31,28,FALSE)</f>
        <v>Batidora con Bowl Facilita Blanca Moulinex</v>
      </c>
      <c r="T31" s="34">
        <f t="shared" si="1"/>
        <v>3362.25</v>
      </c>
      <c r="U31" s="59">
        <f>VLOOKUP(D31,'COPIAR PLLA ICBC '!B31:AE31,29,FALSE)</f>
        <v>1</v>
      </c>
      <c r="V31" s="12">
        <v>0</v>
      </c>
      <c r="W31" s="34">
        <f>VLOOKUP(D31,'COPIAR PLLA ICBC '!B31:AI31,34,FALSE)</f>
        <v>3362.25</v>
      </c>
      <c r="X31" s="12" t="s">
        <v>82</v>
      </c>
      <c r="Y31" s="61">
        <v>1</v>
      </c>
      <c r="Z31" s="59"/>
      <c r="AA31" s="59" t="str">
        <f>VLOOKUP(D31,'COPIAR PLLA ICBC '!B$1:AE31,7,FALSE)</f>
        <v>SERGIOJAVIER@LIVE.COM.AR</v>
      </c>
    </row>
    <row r="32" spans="2:27">
      <c r="C32" s="6"/>
      <c r="D32" s="59"/>
      <c r="E32" s="63"/>
      <c r="F32" s="59"/>
      <c r="G32" s="59"/>
      <c r="H32" s="59"/>
      <c r="J32" s="59"/>
      <c r="K32" s="59"/>
      <c r="L32" s="62"/>
      <c r="M32" s="58"/>
      <c r="N32" s="59"/>
      <c r="P32" s="51"/>
      <c r="Q32" s="62"/>
      <c r="R32" s="59"/>
      <c r="S32" s="61"/>
      <c r="T32" s="34"/>
      <c r="U32" s="59"/>
      <c r="W32" s="34"/>
      <c r="Y32" s="61"/>
      <c r="AA32" s="59"/>
    </row>
    <row r="33" spans="3:27">
      <c r="C33" s="6"/>
      <c r="D33" s="59"/>
      <c r="E33" s="63"/>
      <c r="F33" s="59"/>
      <c r="G33" s="59"/>
      <c r="H33" s="59"/>
      <c r="J33" s="59"/>
      <c r="K33" s="59"/>
      <c r="L33" s="59"/>
      <c r="M33" s="58"/>
      <c r="N33" s="59"/>
      <c r="P33" s="51"/>
      <c r="Q33" s="62"/>
      <c r="R33" s="59"/>
      <c r="S33" s="61"/>
      <c r="T33" s="34"/>
      <c r="U33" s="59"/>
      <c r="W33" s="34"/>
      <c r="Y33" s="61"/>
      <c r="AA33" s="59"/>
    </row>
    <row r="34" spans="3:27">
      <c r="C34" s="6"/>
      <c r="D34" s="59"/>
      <c r="E34" s="63"/>
      <c r="F34" s="59"/>
      <c r="G34" s="59"/>
      <c r="H34" s="59"/>
      <c r="J34" s="59"/>
      <c r="K34" s="59"/>
      <c r="M34" s="58"/>
      <c r="N34" s="59"/>
      <c r="P34" s="51"/>
      <c r="Q34" s="62"/>
      <c r="R34" s="59"/>
      <c r="S34" s="61"/>
      <c r="T34" s="34"/>
      <c r="U34" s="59"/>
      <c r="W34" s="34"/>
      <c r="Y34" s="61"/>
      <c r="AA34" s="59"/>
    </row>
    <row r="35" spans="3:27">
      <c r="C35" s="6"/>
      <c r="D35" s="59"/>
      <c r="E35" s="63"/>
      <c r="F35" s="59"/>
      <c r="G35" s="59"/>
      <c r="H35" s="59"/>
      <c r="J35" s="59"/>
      <c r="K35" s="59"/>
      <c r="L35" s="59"/>
      <c r="M35" s="58"/>
      <c r="N35" s="59"/>
      <c r="P35" s="51"/>
      <c r="Q35" s="62"/>
      <c r="R35" s="59"/>
      <c r="S35" s="61"/>
      <c r="T35" s="34"/>
      <c r="U35" s="59"/>
      <c r="W35" s="34"/>
      <c r="Y35" s="61"/>
      <c r="AA35" s="59"/>
    </row>
    <row r="36" spans="3:27">
      <c r="C36" s="6"/>
      <c r="D36" s="59"/>
      <c r="E36" s="63"/>
      <c r="F36" s="59"/>
      <c r="G36" s="59"/>
      <c r="H36" s="59"/>
      <c r="J36" s="59"/>
      <c r="K36" s="59"/>
      <c r="L36" s="59"/>
      <c r="M36" s="58"/>
      <c r="N36" s="59"/>
      <c r="P36" s="51"/>
      <c r="Q36" s="62"/>
      <c r="R36" s="59"/>
      <c r="S36" s="61"/>
      <c r="T36" s="34"/>
      <c r="U36" s="59"/>
      <c r="W36" s="34"/>
      <c r="Y36" s="61"/>
      <c r="AA36" s="59"/>
    </row>
    <row r="37" spans="3:27">
      <c r="C37" s="6"/>
      <c r="D37" s="59"/>
      <c r="E37" s="63"/>
      <c r="F37" s="59"/>
      <c r="G37" s="59"/>
      <c r="H37" s="59"/>
      <c r="J37" s="59"/>
      <c r="K37" s="59"/>
      <c r="L37" s="59"/>
      <c r="M37" s="58"/>
      <c r="N37" s="59"/>
      <c r="P37" s="51"/>
      <c r="Q37" s="62"/>
      <c r="R37" s="59"/>
      <c r="S37" s="61"/>
      <c r="T37" s="34"/>
      <c r="U37" s="59"/>
      <c r="W37" s="34"/>
      <c r="Y37" s="61"/>
      <c r="AA37" s="59"/>
    </row>
    <row r="38" spans="3:27">
      <c r="C38" s="6"/>
      <c r="D38" s="59"/>
      <c r="E38" s="63"/>
      <c r="F38" s="59"/>
      <c r="G38" s="59"/>
      <c r="H38" s="59"/>
      <c r="J38" s="59"/>
      <c r="K38" s="59"/>
      <c r="L38" s="59"/>
      <c r="M38" s="58"/>
      <c r="N38" s="59"/>
      <c r="P38" s="51"/>
      <c r="Q38" s="62"/>
      <c r="R38" s="59"/>
      <c r="S38" s="61"/>
      <c r="T38" s="34"/>
      <c r="U38" s="59"/>
      <c r="W38" s="34"/>
      <c r="Y38" s="61"/>
      <c r="AA38" s="59"/>
    </row>
    <row r="39" spans="3:27">
      <c r="C39" s="6"/>
      <c r="D39" s="59"/>
      <c r="E39" s="63"/>
      <c r="F39" s="59"/>
      <c r="G39" s="59"/>
      <c r="H39" s="59"/>
      <c r="J39" s="59"/>
      <c r="K39" s="59"/>
      <c r="L39" s="62"/>
      <c r="M39" s="58"/>
      <c r="N39" s="59"/>
      <c r="P39" s="51"/>
      <c r="Q39" s="62"/>
      <c r="R39" s="59"/>
      <c r="S39" s="61"/>
      <c r="T39" s="34"/>
      <c r="U39" s="59"/>
      <c r="W39" s="34"/>
      <c r="Y39" s="61"/>
      <c r="AA39" s="59"/>
    </row>
    <row r="40" spans="3:27">
      <c r="C40" s="6"/>
      <c r="D40" s="59"/>
      <c r="E40" s="63"/>
      <c r="F40" s="59"/>
      <c r="G40" s="59"/>
      <c r="H40" s="59"/>
      <c r="J40" s="59"/>
      <c r="K40" s="59"/>
      <c r="L40" s="62"/>
      <c r="M40" s="58"/>
      <c r="N40" s="59"/>
      <c r="P40" s="51"/>
      <c r="Q40" s="62"/>
      <c r="R40" s="59"/>
      <c r="S40" s="61"/>
      <c r="T40" s="34"/>
      <c r="U40" s="59"/>
      <c r="W40" s="34"/>
      <c r="Y40" s="61"/>
      <c r="AA40" s="59"/>
    </row>
    <row r="41" spans="3:27">
      <c r="C41" s="6"/>
      <c r="D41" s="59"/>
      <c r="E41" s="63"/>
      <c r="F41" s="59"/>
      <c r="G41" s="59"/>
      <c r="H41" s="59"/>
      <c r="J41" s="59"/>
      <c r="K41" s="59"/>
      <c r="L41" s="62"/>
      <c r="M41" s="58"/>
      <c r="N41" s="59"/>
      <c r="P41" s="51"/>
      <c r="Q41" s="62"/>
      <c r="R41" s="59"/>
      <c r="S41" s="61"/>
      <c r="T41" s="34"/>
      <c r="U41" s="59"/>
      <c r="W41" s="34"/>
      <c r="Y41" s="61"/>
      <c r="AA41" s="59"/>
    </row>
    <row r="42" spans="3:27">
      <c r="C42" s="6"/>
      <c r="D42" s="59"/>
      <c r="E42" s="63"/>
      <c r="F42" s="59"/>
      <c r="G42" s="59"/>
      <c r="H42" s="59"/>
      <c r="J42" s="59"/>
      <c r="K42" s="59"/>
      <c r="L42" s="62"/>
      <c r="M42" s="58"/>
      <c r="N42" s="59"/>
      <c r="P42" s="51"/>
      <c r="Q42" s="62"/>
      <c r="R42" s="59"/>
      <c r="S42" s="61"/>
      <c r="T42" s="34"/>
      <c r="U42" s="59"/>
      <c r="W42" s="34"/>
      <c r="Y42" s="61"/>
      <c r="AA42" s="59"/>
    </row>
    <row r="43" spans="3:27">
      <c r="C43" s="6"/>
      <c r="D43" s="59"/>
      <c r="E43" s="63"/>
      <c r="F43" s="59"/>
      <c r="G43" s="59"/>
      <c r="H43" s="59"/>
      <c r="J43" s="59"/>
      <c r="K43" s="59"/>
      <c r="M43" s="58"/>
      <c r="N43" s="59"/>
      <c r="P43" s="51"/>
      <c r="Q43" s="62"/>
      <c r="R43" s="59"/>
      <c r="S43" s="61"/>
      <c r="T43" s="34"/>
      <c r="U43" s="59"/>
      <c r="W43" s="34"/>
      <c r="Y43" s="61"/>
      <c r="AA43" s="59"/>
    </row>
    <row r="44" spans="3:27">
      <c r="C44" s="6"/>
      <c r="D44" s="59"/>
      <c r="E44" s="63"/>
      <c r="F44" s="59"/>
      <c r="G44" s="59"/>
      <c r="H44" s="59"/>
      <c r="J44" s="59"/>
      <c r="K44" s="59"/>
      <c r="L44" s="62"/>
      <c r="M44" s="58"/>
      <c r="N44" s="59"/>
      <c r="P44" s="51"/>
      <c r="Q44" s="62"/>
      <c r="R44" s="59"/>
      <c r="S44" s="61"/>
      <c r="T44" s="34"/>
      <c r="U44" s="59"/>
      <c r="W44" s="34"/>
      <c r="Y44" s="61"/>
      <c r="AA44" s="59"/>
    </row>
    <row r="45" spans="3:27">
      <c r="C45" s="6"/>
      <c r="D45" s="59"/>
      <c r="E45" s="63"/>
      <c r="F45" s="59"/>
      <c r="G45" s="59"/>
      <c r="H45" s="59"/>
      <c r="J45" s="59"/>
      <c r="K45" s="59"/>
      <c r="L45" s="62"/>
      <c r="M45" s="58"/>
      <c r="N45" s="59"/>
      <c r="P45" s="51"/>
      <c r="Q45" s="62"/>
      <c r="R45" s="59"/>
      <c r="S45" s="61"/>
      <c r="T45" s="34"/>
      <c r="U45" s="59"/>
      <c r="W45" s="34"/>
      <c r="Y45" s="61"/>
      <c r="AA45" s="59"/>
    </row>
    <row r="46" spans="3:27">
      <c r="C46" s="6"/>
      <c r="D46" s="59"/>
      <c r="E46" s="63"/>
      <c r="F46" s="59"/>
      <c r="G46" s="59"/>
      <c r="H46" s="59"/>
      <c r="J46" s="59"/>
      <c r="K46" s="59"/>
      <c r="L46" s="62"/>
      <c r="M46" s="58"/>
      <c r="N46" s="59"/>
      <c r="P46" s="51"/>
      <c r="Q46" s="62"/>
      <c r="R46" s="59"/>
      <c r="S46" s="61"/>
      <c r="T46" s="34"/>
      <c r="U46" s="59"/>
      <c r="W46" s="34"/>
      <c r="Y46" s="61"/>
      <c r="AA46" s="59"/>
    </row>
    <row r="47" spans="3:27">
      <c r="C47" s="6"/>
      <c r="D47" s="59"/>
      <c r="E47" s="63"/>
      <c r="F47" s="59"/>
      <c r="G47" s="59"/>
      <c r="H47" s="59"/>
      <c r="J47" s="59"/>
      <c r="K47" s="59"/>
      <c r="L47" s="59"/>
      <c r="M47" s="58"/>
      <c r="N47" s="59"/>
      <c r="P47" s="51"/>
      <c r="Q47" s="62"/>
      <c r="R47" s="59"/>
      <c r="S47" s="61"/>
      <c r="T47" s="34"/>
      <c r="U47" s="59"/>
      <c r="W47" s="34"/>
      <c r="Y47" s="61"/>
      <c r="AA47" s="59"/>
    </row>
    <row r="48" spans="3:27">
      <c r="C48" s="6"/>
      <c r="D48" s="59"/>
      <c r="E48" s="63"/>
      <c r="F48" s="59"/>
      <c r="G48" s="59"/>
      <c r="H48" s="59"/>
      <c r="J48" s="59"/>
      <c r="K48" s="59"/>
      <c r="L48" s="59"/>
      <c r="M48" s="58"/>
      <c r="N48" s="59"/>
      <c r="P48" s="51"/>
      <c r="Q48" s="62"/>
      <c r="R48" s="59"/>
      <c r="S48" s="61"/>
      <c r="T48" s="34"/>
      <c r="U48" s="59"/>
      <c r="W48" s="34"/>
      <c r="Y48" s="61"/>
      <c r="AA48" s="59"/>
    </row>
    <row r="49" spans="3:27">
      <c r="C49" s="6"/>
      <c r="D49" s="59"/>
      <c r="E49" s="63"/>
      <c r="F49" s="59"/>
      <c r="G49" s="59"/>
      <c r="H49" s="59"/>
      <c r="J49" s="59"/>
      <c r="K49" s="59"/>
      <c r="L49" s="59"/>
      <c r="M49" s="58"/>
      <c r="N49" s="59"/>
      <c r="P49" s="51"/>
      <c r="Q49" s="62"/>
      <c r="R49" s="59"/>
      <c r="S49" s="61"/>
      <c r="T49" s="34"/>
      <c r="U49" s="59"/>
      <c r="W49" s="34"/>
      <c r="Y49" s="61"/>
      <c r="AA49" s="59"/>
    </row>
    <row r="50" spans="3:27">
      <c r="C50" s="6"/>
      <c r="D50" s="59"/>
      <c r="E50" s="63"/>
      <c r="F50" s="59"/>
      <c r="G50" s="59"/>
      <c r="H50" s="59"/>
      <c r="J50" s="59"/>
      <c r="K50" s="59"/>
      <c r="L50" s="62"/>
      <c r="M50" s="58"/>
      <c r="N50" s="59"/>
      <c r="P50" s="51"/>
      <c r="Q50" s="62"/>
      <c r="R50" s="59"/>
      <c r="S50" s="61"/>
      <c r="T50" s="34"/>
      <c r="U50" s="59"/>
      <c r="W50" s="34"/>
      <c r="Y50" s="61"/>
      <c r="AA50" s="59"/>
    </row>
    <row r="51" spans="3:27">
      <c r="C51" s="6"/>
      <c r="D51" s="59"/>
      <c r="E51" s="63"/>
      <c r="F51" s="59"/>
      <c r="G51" s="59"/>
      <c r="H51" s="59"/>
      <c r="J51" s="59"/>
      <c r="K51" s="59"/>
      <c r="L51" s="62"/>
      <c r="M51" s="58"/>
      <c r="N51" s="59"/>
      <c r="P51" s="51"/>
      <c r="Q51" s="62"/>
      <c r="R51" s="59"/>
      <c r="S51" s="61"/>
      <c r="T51" s="34"/>
      <c r="U51" s="59"/>
      <c r="W51" s="34"/>
      <c r="Y51" s="61"/>
      <c r="AA51" s="59"/>
    </row>
    <row r="52" spans="3:27">
      <c r="C52" s="6"/>
      <c r="D52" s="59"/>
      <c r="E52" s="63"/>
      <c r="F52" s="59"/>
      <c r="G52" s="59"/>
      <c r="H52" s="59"/>
      <c r="J52" s="59"/>
      <c r="K52" s="59"/>
      <c r="L52" s="62"/>
      <c r="M52" s="58"/>
      <c r="N52" s="59"/>
      <c r="P52" s="51"/>
      <c r="Q52" s="62"/>
      <c r="R52" s="59"/>
      <c r="S52" s="61"/>
      <c r="T52" s="34"/>
      <c r="U52" s="59"/>
      <c r="W52" s="34"/>
      <c r="Y52" s="61"/>
      <c r="AA52" s="59"/>
    </row>
    <row r="53" spans="3:27">
      <c r="C53" s="6"/>
      <c r="D53" s="59"/>
      <c r="E53" s="63"/>
      <c r="F53" s="59"/>
      <c r="G53" s="59"/>
      <c r="H53" s="59"/>
      <c r="J53" s="59"/>
      <c r="K53" s="59"/>
      <c r="L53" s="62"/>
      <c r="M53" s="58"/>
      <c r="N53" s="59"/>
      <c r="P53" s="51"/>
      <c r="Q53" s="62"/>
      <c r="R53" s="59"/>
      <c r="S53" s="61"/>
      <c r="T53" s="34"/>
      <c r="U53" s="59"/>
      <c r="W53" s="34"/>
      <c r="Y53" s="61"/>
      <c r="AA53" s="59"/>
    </row>
    <row r="54" spans="3:27">
      <c r="C54" s="6"/>
      <c r="D54" s="59"/>
      <c r="E54" s="63"/>
      <c r="F54" s="59"/>
      <c r="G54" s="59"/>
      <c r="H54" s="59"/>
      <c r="J54" s="59"/>
      <c r="K54" s="59"/>
      <c r="L54" s="59"/>
      <c r="M54" s="58"/>
      <c r="N54" s="59"/>
      <c r="P54" s="51"/>
      <c r="Q54" s="62"/>
      <c r="R54" s="59"/>
      <c r="S54" s="61"/>
      <c r="T54" s="34"/>
      <c r="U54" s="59"/>
      <c r="W54" s="34"/>
      <c r="Y54" s="61"/>
      <c r="AA54" s="59"/>
    </row>
    <row r="55" spans="3:27">
      <c r="C55" s="6"/>
      <c r="D55" s="59"/>
      <c r="E55" s="63"/>
      <c r="F55" s="59"/>
      <c r="G55" s="59"/>
      <c r="H55" s="59"/>
      <c r="J55" s="59"/>
      <c r="K55" s="59"/>
      <c r="L55" s="62"/>
      <c r="M55" s="58"/>
      <c r="N55" s="59"/>
      <c r="P55" s="51"/>
      <c r="Q55" s="62"/>
      <c r="R55" s="59"/>
      <c r="S55" s="61"/>
      <c r="T55" s="34"/>
      <c r="U55" s="59"/>
      <c r="W55" s="34"/>
      <c r="Y55" s="61"/>
      <c r="AA55" s="59"/>
    </row>
    <row r="56" spans="3:27">
      <c r="C56" s="6"/>
      <c r="D56" s="59"/>
      <c r="E56" s="63"/>
      <c r="F56" s="59"/>
      <c r="G56" s="59"/>
      <c r="H56" s="59"/>
      <c r="J56" s="59"/>
      <c r="K56" s="59"/>
      <c r="M56" s="58"/>
      <c r="N56" s="59"/>
      <c r="P56" s="51"/>
      <c r="Q56" s="62"/>
      <c r="R56" s="59"/>
      <c r="S56" s="61"/>
      <c r="T56" s="34"/>
      <c r="U56" s="59"/>
      <c r="W56" s="34"/>
      <c r="Y56" s="61"/>
      <c r="AA56" s="59"/>
    </row>
    <row r="57" spans="3:27">
      <c r="C57" s="6"/>
      <c r="D57" s="59"/>
      <c r="E57" s="63"/>
      <c r="F57" s="59"/>
      <c r="G57" s="59"/>
      <c r="H57" s="59"/>
      <c r="J57" s="59"/>
      <c r="K57" s="59"/>
      <c r="M57" s="58"/>
      <c r="N57" s="59"/>
      <c r="P57" s="51"/>
      <c r="Q57" s="62"/>
      <c r="R57" s="59"/>
      <c r="S57" s="61"/>
      <c r="T57" s="34"/>
      <c r="U57" s="59"/>
      <c r="W57" s="34"/>
      <c r="Y57" s="61"/>
      <c r="AA57" s="59"/>
    </row>
    <row r="58" spans="3:27">
      <c r="C58" s="6"/>
      <c r="D58" s="59"/>
      <c r="E58" s="63"/>
      <c r="F58" s="59"/>
      <c r="G58" s="59"/>
      <c r="H58" s="59"/>
      <c r="J58" s="59"/>
      <c r="K58" s="59"/>
      <c r="L58" s="59"/>
      <c r="M58" s="58"/>
      <c r="N58" s="59"/>
      <c r="P58" s="51"/>
      <c r="Q58" s="62"/>
      <c r="R58" s="59"/>
      <c r="S58" s="61"/>
      <c r="T58" s="34"/>
      <c r="U58" s="59"/>
      <c r="W58" s="34"/>
      <c r="Y58" s="61"/>
      <c r="AA58" s="59"/>
    </row>
    <row r="59" spans="3:27">
      <c r="C59" s="6"/>
      <c r="D59" s="59"/>
      <c r="E59" s="63"/>
      <c r="F59" s="59"/>
      <c r="G59" s="59"/>
      <c r="H59" s="59"/>
      <c r="J59" s="59"/>
      <c r="K59" s="59"/>
      <c r="L59" s="59"/>
      <c r="M59" s="58"/>
      <c r="N59" s="59"/>
      <c r="P59" s="51"/>
      <c r="Q59" s="62"/>
      <c r="R59" s="59"/>
      <c r="S59" s="61"/>
      <c r="T59" s="34"/>
      <c r="U59" s="59"/>
      <c r="W59" s="34"/>
      <c r="Y59" s="61"/>
      <c r="AA59" s="59"/>
    </row>
    <row r="60" spans="3:27">
      <c r="C60" s="6"/>
      <c r="D60" s="59"/>
      <c r="E60" s="63"/>
      <c r="F60" s="59"/>
      <c r="G60" s="59"/>
      <c r="H60" s="59"/>
      <c r="J60" s="59"/>
      <c r="K60" s="59"/>
      <c r="L60" s="59"/>
      <c r="M60" s="58"/>
      <c r="N60" s="59"/>
      <c r="P60" s="51"/>
      <c r="Q60" s="62"/>
      <c r="R60" s="59"/>
      <c r="S60" s="61"/>
      <c r="T60" s="34"/>
      <c r="U60" s="59"/>
      <c r="W60" s="34"/>
      <c r="Y60" s="61"/>
      <c r="AA60" s="59"/>
    </row>
    <row r="61" spans="3:27">
      <c r="C61" s="6"/>
      <c r="D61" s="59"/>
      <c r="E61" s="63"/>
      <c r="F61" s="59"/>
      <c r="G61" s="59"/>
      <c r="H61" s="59"/>
      <c r="J61" s="59"/>
      <c r="K61" s="59"/>
      <c r="L61" s="59"/>
      <c r="M61" s="58"/>
      <c r="N61" s="59"/>
      <c r="P61" s="51"/>
      <c r="Q61" s="62"/>
      <c r="R61" s="59"/>
      <c r="S61" s="61"/>
      <c r="T61" s="34"/>
      <c r="U61" s="59"/>
      <c r="W61" s="34"/>
      <c r="Y61" s="61"/>
      <c r="AA61" s="59"/>
    </row>
    <row r="62" spans="3:27">
      <c r="C62" s="6"/>
      <c r="D62" s="59"/>
      <c r="E62" s="63"/>
      <c r="F62" s="59"/>
      <c r="G62" s="59"/>
      <c r="H62" s="59"/>
      <c r="J62" s="59"/>
      <c r="K62" s="59"/>
      <c r="L62" s="62"/>
      <c r="M62" s="58"/>
      <c r="N62" s="59"/>
      <c r="P62" s="51"/>
      <c r="Q62" s="62"/>
      <c r="R62" s="59"/>
      <c r="S62" s="61"/>
      <c r="T62" s="34"/>
      <c r="U62" s="59"/>
      <c r="W62" s="34"/>
      <c r="Y62" s="61"/>
      <c r="AA62" s="59"/>
    </row>
    <row r="63" spans="3:27">
      <c r="C63" s="6"/>
      <c r="D63" s="59"/>
      <c r="E63" s="63"/>
      <c r="F63" s="59"/>
      <c r="G63" s="59"/>
      <c r="H63" s="59"/>
      <c r="J63" s="59"/>
      <c r="K63" s="59"/>
      <c r="L63" s="62"/>
      <c r="M63" s="58"/>
      <c r="N63" s="59"/>
      <c r="P63" s="51"/>
      <c r="Q63" s="62"/>
      <c r="R63" s="59"/>
      <c r="S63" s="61"/>
      <c r="T63" s="34"/>
      <c r="U63" s="59"/>
      <c r="W63" s="34"/>
      <c r="Y63" s="61"/>
      <c r="AA63" s="59"/>
    </row>
    <row r="64" spans="3:27">
      <c r="C64" s="6"/>
      <c r="D64" s="59"/>
      <c r="E64" s="63"/>
      <c r="F64" s="59"/>
      <c r="G64" s="59"/>
      <c r="H64" s="59"/>
      <c r="J64" s="59"/>
      <c r="K64" s="59"/>
      <c r="L64" s="62"/>
      <c r="M64" s="58"/>
      <c r="N64" s="59"/>
      <c r="P64" s="51"/>
      <c r="Q64" s="62"/>
      <c r="R64" s="59"/>
      <c r="S64" s="61"/>
      <c r="T64" s="34"/>
      <c r="U64" s="59"/>
      <c r="W64" s="34"/>
      <c r="Y64" s="61"/>
      <c r="AA64" s="59"/>
    </row>
    <row r="65" spans="3:27">
      <c r="C65" s="6"/>
      <c r="D65" s="59"/>
      <c r="E65" s="63"/>
      <c r="F65" s="59"/>
      <c r="G65" s="59"/>
      <c r="H65" s="59"/>
      <c r="J65" s="59"/>
      <c r="K65" s="59"/>
      <c r="L65" s="59"/>
      <c r="M65" s="58"/>
      <c r="N65" s="59"/>
      <c r="P65" s="51"/>
      <c r="Q65" s="62"/>
      <c r="R65" s="59"/>
      <c r="S65" s="61"/>
      <c r="T65" s="34"/>
      <c r="U65" s="59"/>
      <c r="W65" s="34"/>
      <c r="Y65" s="61"/>
      <c r="AA65" s="59"/>
    </row>
    <row r="66" spans="3:27">
      <c r="C66" s="6"/>
      <c r="D66" s="59"/>
      <c r="E66" s="63"/>
      <c r="F66" s="59"/>
      <c r="G66" s="59"/>
      <c r="H66" s="59"/>
      <c r="J66" s="59"/>
      <c r="K66" s="59"/>
      <c r="L66" s="62"/>
      <c r="M66" s="58"/>
      <c r="N66" s="59"/>
      <c r="P66" s="51"/>
      <c r="Q66" s="62"/>
      <c r="R66" s="59"/>
      <c r="S66" s="61"/>
      <c r="T66" s="34"/>
      <c r="U66" s="59"/>
      <c r="W66" s="34"/>
      <c r="Y66" s="61"/>
      <c r="AA66" s="59"/>
    </row>
    <row r="67" spans="3:27">
      <c r="C67" s="6"/>
      <c r="D67" s="59"/>
      <c r="E67" s="63"/>
      <c r="F67" s="59"/>
      <c r="G67" s="59"/>
      <c r="H67" s="59"/>
      <c r="J67" s="59"/>
      <c r="K67" s="59"/>
      <c r="L67" s="62"/>
      <c r="M67" s="58"/>
      <c r="N67" s="59"/>
      <c r="P67" s="51"/>
      <c r="Q67" s="62"/>
      <c r="R67" s="59"/>
      <c r="S67" s="61"/>
      <c r="T67" s="34"/>
      <c r="U67" s="59"/>
      <c r="W67" s="34"/>
      <c r="Y67" s="61"/>
      <c r="AA67" s="59"/>
    </row>
    <row r="68" spans="3:27">
      <c r="C68" s="6"/>
      <c r="D68" s="59"/>
      <c r="E68" s="63"/>
      <c r="F68" s="59"/>
      <c r="G68" s="59"/>
      <c r="H68" s="59"/>
      <c r="J68" s="59"/>
      <c r="K68" s="59"/>
      <c r="L68" s="62"/>
      <c r="M68" s="58"/>
      <c r="N68" s="59"/>
      <c r="P68" s="51"/>
      <c r="Q68" s="62"/>
      <c r="R68" s="59"/>
      <c r="S68" s="61"/>
      <c r="T68" s="34"/>
      <c r="U68" s="59"/>
      <c r="W68" s="34"/>
      <c r="Y68" s="61"/>
      <c r="AA68" s="59"/>
    </row>
    <row r="69" spans="3:27">
      <c r="C69" s="6"/>
      <c r="D69" s="59"/>
      <c r="E69" s="63"/>
      <c r="F69" s="59"/>
      <c r="G69" s="59"/>
      <c r="H69" s="59"/>
      <c r="J69" s="59"/>
      <c r="K69" s="59"/>
      <c r="L69" s="62"/>
      <c r="M69" s="58"/>
      <c r="N69" s="59"/>
      <c r="P69" s="51"/>
      <c r="Q69" s="62"/>
      <c r="R69" s="59"/>
      <c r="S69" s="61"/>
      <c r="T69" s="34"/>
      <c r="U69" s="59"/>
      <c r="W69" s="34"/>
      <c r="Y69" s="61"/>
      <c r="AA69" s="59"/>
    </row>
    <row r="70" spans="3:27">
      <c r="C70" s="6"/>
      <c r="D70" s="59"/>
      <c r="E70" s="63"/>
      <c r="F70" s="59"/>
      <c r="G70" s="59"/>
      <c r="H70" s="59"/>
      <c r="J70" s="59"/>
      <c r="K70" s="59"/>
      <c r="L70" s="62"/>
      <c r="M70" s="58"/>
      <c r="N70" s="59"/>
      <c r="P70" s="51"/>
      <c r="Q70" s="62"/>
      <c r="R70" s="59"/>
      <c r="S70" s="61"/>
      <c r="T70" s="34"/>
      <c r="U70" s="59"/>
      <c r="W70" s="34"/>
      <c r="Y70" s="61"/>
      <c r="AA70" s="59"/>
    </row>
    <row r="71" spans="3:27">
      <c r="C71" s="6"/>
      <c r="D71" s="59"/>
      <c r="E71" s="63"/>
      <c r="F71" s="59"/>
      <c r="G71" s="59"/>
      <c r="H71" s="59"/>
      <c r="J71" s="59"/>
      <c r="K71" s="59"/>
      <c r="L71" s="62"/>
      <c r="M71" s="58"/>
      <c r="N71" s="59"/>
      <c r="P71" s="51"/>
      <c r="Q71" s="62"/>
      <c r="R71" s="59"/>
      <c r="S71" s="61"/>
      <c r="T71" s="34"/>
      <c r="U71" s="59"/>
      <c r="W71" s="34"/>
      <c r="Y71" s="61"/>
      <c r="AA71" s="59"/>
    </row>
    <row r="72" spans="3:27">
      <c r="C72" s="6"/>
      <c r="D72" s="59"/>
      <c r="E72" s="63"/>
      <c r="F72" s="59"/>
      <c r="G72" s="59"/>
      <c r="H72" s="59"/>
      <c r="J72" s="59"/>
      <c r="K72" s="59"/>
      <c r="L72" s="59"/>
      <c r="M72" s="58"/>
      <c r="N72" s="59"/>
      <c r="P72" s="51"/>
      <c r="Q72" s="62"/>
      <c r="R72" s="59"/>
      <c r="S72" s="61"/>
      <c r="T72" s="34"/>
      <c r="U72" s="59"/>
      <c r="W72" s="34"/>
      <c r="Y72" s="61"/>
      <c r="AA72" s="59"/>
    </row>
    <row r="73" spans="3:27">
      <c r="C73" s="6"/>
      <c r="D73" s="59"/>
      <c r="E73" s="63"/>
      <c r="F73" s="59"/>
      <c r="G73" s="59"/>
      <c r="H73" s="59"/>
      <c r="J73" s="59"/>
      <c r="K73" s="59"/>
      <c r="L73" s="62"/>
      <c r="M73" s="58"/>
      <c r="N73" s="59"/>
      <c r="P73" s="51"/>
      <c r="Q73" s="62"/>
      <c r="R73" s="59"/>
      <c r="S73" s="61"/>
      <c r="T73" s="34"/>
      <c r="U73" s="59"/>
      <c r="W73" s="34"/>
      <c r="Y73" s="61"/>
      <c r="AA73" s="59"/>
    </row>
    <row r="74" spans="3:27">
      <c r="C74" s="6"/>
      <c r="D74" s="59"/>
      <c r="E74" s="63"/>
      <c r="F74" s="59"/>
      <c r="G74" s="59"/>
      <c r="H74" s="59"/>
      <c r="J74" s="59"/>
      <c r="K74" s="59"/>
      <c r="L74" s="62"/>
      <c r="M74" s="58"/>
      <c r="N74" s="59"/>
      <c r="P74" s="51"/>
      <c r="Q74" s="62"/>
      <c r="R74" s="59"/>
      <c r="S74" s="61"/>
      <c r="T74" s="34"/>
      <c r="U74" s="59"/>
      <c r="W74" s="34"/>
      <c r="Y74" s="61"/>
      <c r="AA74" s="59"/>
    </row>
    <row r="75" spans="3:27">
      <c r="C75" s="6"/>
      <c r="D75" s="59"/>
      <c r="E75" s="63"/>
      <c r="F75" s="59"/>
      <c r="G75" s="59"/>
      <c r="H75" s="59"/>
      <c r="J75" s="59"/>
      <c r="K75" s="59"/>
      <c r="L75" s="59"/>
      <c r="M75" s="58"/>
      <c r="N75" s="59"/>
      <c r="P75" s="51"/>
      <c r="Q75" s="62"/>
      <c r="R75" s="59"/>
      <c r="S75" s="61"/>
      <c r="T75" s="34"/>
      <c r="U75" s="59"/>
      <c r="W75" s="34"/>
      <c r="Y75" s="61"/>
      <c r="AA75" s="59"/>
    </row>
    <row r="76" spans="3:27">
      <c r="C76" s="6"/>
      <c r="D76" s="59"/>
      <c r="E76" s="63"/>
      <c r="F76" s="59"/>
      <c r="G76" s="59"/>
      <c r="H76" s="59"/>
      <c r="J76" s="59"/>
      <c r="K76" s="59"/>
      <c r="L76" s="62"/>
      <c r="M76" s="58"/>
      <c r="N76" s="59"/>
      <c r="P76" s="51"/>
      <c r="Q76" s="62"/>
      <c r="R76" s="59"/>
      <c r="S76" s="61"/>
      <c r="T76" s="34"/>
      <c r="U76" s="59"/>
      <c r="W76" s="34"/>
      <c r="Y76" s="61"/>
      <c r="AA76" s="59"/>
    </row>
    <row r="77" spans="3:27">
      <c r="C77" s="6"/>
      <c r="D77" s="59"/>
      <c r="E77" s="63"/>
      <c r="F77" s="59"/>
      <c r="G77" s="59"/>
      <c r="H77" s="59"/>
      <c r="J77" s="59"/>
      <c r="K77" s="59"/>
      <c r="L77" s="59"/>
      <c r="M77" s="58"/>
      <c r="N77" s="59"/>
      <c r="P77" s="51"/>
      <c r="Q77" s="62"/>
      <c r="R77" s="59"/>
      <c r="S77" s="61"/>
      <c r="T77" s="34"/>
      <c r="U77" s="59"/>
      <c r="W77" s="34"/>
      <c r="Y77" s="61"/>
      <c r="AA77" s="59"/>
    </row>
    <row r="78" spans="3:27">
      <c r="C78" s="6"/>
      <c r="D78" s="59"/>
      <c r="E78" s="63"/>
      <c r="F78" s="59"/>
      <c r="G78" s="59"/>
      <c r="H78" s="59"/>
      <c r="J78" s="59"/>
      <c r="K78" s="59"/>
      <c r="L78" s="62"/>
      <c r="M78" s="58"/>
      <c r="N78" s="59"/>
      <c r="P78" s="51"/>
      <c r="Q78" s="62"/>
      <c r="R78" s="59"/>
      <c r="S78" s="61"/>
      <c r="T78" s="34"/>
      <c r="U78" s="59"/>
      <c r="W78" s="34"/>
      <c r="Y78" s="61"/>
      <c r="AA78" s="59"/>
    </row>
    <row r="79" spans="3:27">
      <c r="D79" s="59"/>
      <c r="M79" s="58"/>
      <c r="U79" s="59"/>
    </row>
    <row r="80" spans="3:27">
      <c r="D80" s="59"/>
      <c r="U80" s="59"/>
    </row>
    <row r="81" spans="4:21">
      <c r="D81" s="59"/>
      <c r="U81" s="59"/>
    </row>
    <row r="82" spans="4:21">
      <c r="D82" s="59"/>
      <c r="U82" s="59"/>
    </row>
    <row r="83" spans="4:21">
      <c r="D83" s="59">
        <f>+'COPIAR PLLA ICBC '!B86</f>
        <v>0</v>
      </c>
      <c r="U83" s="59"/>
    </row>
    <row r="84" spans="4:21">
      <c r="D84" s="59">
        <f>+'COPIAR PLLA ICBC '!B87</f>
        <v>0</v>
      </c>
      <c r="U84" s="59"/>
    </row>
    <row r="85" spans="4:21">
      <c r="D85" s="59">
        <f>+'COPIAR PLLA ICBC '!B88</f>
        <v>0</v>
      </c>
      <c r="U85" s="59"/>
    </row>
    <row r="86" spans="4:21">
      <c r="D86" s="59">
        <f>+'COPIAR PLLA ICBC '!B89</f>
        <v>0</v>
      </c>
      <c r="U86" s="59"/>
    </row>
    <row r="87" spans="4:21">
      <c r="D87" s="59">
        <f>+'COPIAR PLLA ICBC '!B90</f>
        <v>0</v>
      </c>
      <c r="U87" s="59"/>
    </row>
    <row r="88" spans="4:21">
      <c r="D88" s="59">
        <f>+'COPIAR PLLA ICBC '!B91</f>
        <v>0</v>
      </c>
      <c r="U88" s="59"/>
    </row>
    <row r="89" spans="4:21">
      <c r="D89" s="59">
        <f>+'COPIAR PLLA ICBC '!B92</f>
        <v>0</v>
      </c>
      <c r="U89" s="59"/>
    </row>
    <row r="90" spans="4:21">
      <c r="D90" s="59">
        <f>+'COPIAR PLLA ICBC '!B93</f>
        <v>0</v>
      </c>
      <c r="U90" s="59"/>
    </row>
    <row r="91" spans="4:21">
      <c r="D91" s="59">
        <f>+'COPIAR PLLA ICBC '!B94</f>
        <v>0</v>
      </c>
      <c r="U91" s="59"/>
    </row>
    <row r="92" spans="4:21">
      <c r="D92" s="59">
        <f>+'COPIAR PLLA ICBC '!B95</f>
        <v>0</v>
      </c>
      <c r="U92" s="59"/>
    </row>
    <row r="93" spans="4:21">
      <c r="U93" s="59"/>
    </row>
    <row r="94" spans="4:21">
      <c r="U94" s="59"/>
    </row>
    <row r="95" spans="4:21">
      <c r="U95" s="59"/>
    </row>
    <row r="96" spans="4:21">
      <c r="U96" s="59"/>
    </row>
    <row r="97" spans="21:21">
      <c r="U97" s="59"/>
    </row>
    <row r="98" spans="21:21">
      <c r="U98" s="59"/>
    </row>
  </sheetData>
  <autoFilter ref="A1:AB92"/>
  <conditionalFormatting sqref="D2:D92">
    <cfRule type="duplicateValues" dxfId="3" priority="332" stopIfTrue="1"/>
    <cfRule type="duplicateValues" dxfId="2" priority="333" stopIfTrue="1"/>
    <cfRule type="duplicateValues" dxfId="1" priority="334" stopIfTrue="1"/>
  </conditionalFormatting>
  <conditionalFormatting sqref="D2:D92">
    <cfRule type="duplicateValues" dxfId="0" priority="338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81"/>
  <sheetViews>
    <sheetView topLeftCell="G1" workbookViewId="0">
      <selection activeCell="M4" sqref="M4"/>
    </sheetView>
  </sheetViews>
  <sheetFormatPr baseColWidth="10" defaultRowHeight="15"/>
  <cols>
    <col min="1" max="1" width="10.7109375" style="56" bestFit="1" customWidth="1"/>
    <col min="2" max="2" width="10" bestFit="1" customWidth="1"/>
    <col min="3" max="3" width="10.85546875" bestFit="1" customWidth="1"/>
    <col min="4" max="4" width="7.140625" bestFit="1" customWidth="1"/>
    <col min="5" max="5" width="26.28515625" bestFit="1" customWidth="1"/>
    <col min="6" max="6" width="13.28515625" bestFit="1" customWidth="1"/>
    <col min="7" max="7" width="39" bestFit="1" customWidth="1"/>
    <col min="8" max="8" width="29.28515625" bestFit="1" customWidth="1"/>
    <col min="9" max="9" width="24" bestFit="1" customWidth="1"/>
    <col min="10" max="10" width="16.28515625" bestFit="1" customWidth="1"/>
    <col min="11" max="11" width="14.42578125" bestFit="1" customWidth="1"/>
    <col min="12" max="12" width="5.140625" bestFit="1" customWidth="1"/>
    <col min="13" max="13" width="12.140625" bestFit="1" customWidth="1"/>
    <col min="14" max="14" width="13.140625" bestFit="1" customWidth="1"/>
    <col min="15" max="16" width="12" bestFit="1" customWidth="1"/>
    <col min="17" max="17" width="9.140625" bestFit="1" customWidth="1"/>
    <col min="18" max="18" width="10.28515625" bestFit="1" customWidth="1"/>
    <col min="19" max="19" width="20.140625" style="48" bestFit="1" customWidth="1"/>
    <col min="20" max="20" width="23.5703125" bestFit="1" customWidth="1"/>
    <col min="21" max="21" width="15" bestFit="1" customWidth="1"/>
    <col min="22" max="22" width="23.85546875" bestFit="1" customWidth="1"/>
    <col min="23" max="23" width="32.5703125" bestFit="1" customWidth="1"/>
    <col min="24" max="24" width="19.28515625" bestFit="1" customWidth="1"/>
    <col min="25" max="25" width="19.5703125" bestFit="1" customWidth="1"/>
    <col min="26" max="26" width="28.85546875" bestFit="1" customWidth="1"/>
    <col min="27" max="27" width="14.85546875" bestFit="1" customWidth="1"/>
    <col min="28" max="28" width="17.140625" bestFit="1" customWidth="1"/>
    <col min="29" max="29" width="40.42578125" bestFit="1" customWidth="1"/>
    <col min="30" max="30" width="8.7109375" bestFit="1" customWidth="1"/>
    <col min="31" max="31" width="21.85546875" bestFit="1" customWidth="1"/>
    <col min="32" max="32" width="5" bestFit="1" customWidth="1"/>
    <col min="33" max="33" width="12.7109375" bestFit="1" customWidth="1"/>
    <col min="34" max="34" width="9.7109375" bestFit="1" customWidth="1"/>
    <col min="35" max="35" width="11.42578125" bestFit="1" customWidth="1"/>
  </cols>
  <sheetData>
    <row r="1" spans="1:36" s="30" customFormat="1" ht="14.25" customHeight="1">
      <c r="A1" s="57" t="s">
        <v>146</v>
      </c>
      <c r="B1" s="35" t="s">
        <v>28</v>
      </c>
      <c r="C1" s="35" t="s">
        <v>29</v>
      </c>
      <c r="D1" s="23" t="s">
        <v>147</v>
      </c>
      <c r="E1" s="35" t="s">
        <v>30</v>
      </c>
      <c r="F1" s="35"/>
      <c r="G1" s="35" t="s">
        <v>31</v>
      </c>
      <c r="H1" s="35" t="s">
        <v>32</v>
      </c>
      <c r="I1" s="35" t="s">
        <v>33</v>
      </c>
      <c r="J1" s="35" t="s">
        <v>34</v>
      </c>
      <c r="K1" s="35" t="s">
        <v>35</v>
      </c>
      <c r="L1" s="35" t="s">
        <v>148</v>
      </c>
      <c r="M1" s="35" t="s">
        <v>36</v>
      </c>
      <c r="N1" s="35" t="s">
        <v>37</v>
      </c>
      <c r="O1" s="35" t="s">
        <v>38</v>
      </c>
      <c r="P1" s="35" t="s">
        <v>39</v>
      </c>
      <c r="Q1" s="35" t="s">
        <v>25</v>
      </c>
      <c r="R1" s="35" t="s">
        <v>149</v>
      </c>
      <c r="S1" s="49" t="s">
        <v>40</v>
      </c>
      <c r="T1" s="37" t="s">
        <v>41</v>
      </c>
      <c r="U1" s="38" t="s">
        <v>150</v>
      </c>
      <c r="V1" s="39" t="s">
        <v>42</v>
      </c>
      <c r="W1" s="24" t="s">
        <v>43</v>
      </c>
      <c r="X1" s="40" t="s">
        <v>44</v>
      </c>
      <c r="Y1" s="35" t="s">
        <v>45</v>
      </c>
      <c r="Z1" s="35" t="s">
        <v>46</v>
      </c>
      <c r="AA1" s="36" t="s">
        <v>3</v>
      </c>
      <c r="AB1" s="35" t="s">
        <v>47</v>
      </c>
      <c r="AC1" s="41" t="s">
        <v>48</v>
      </c>
      <c r="AD1" s="42" t="s">
        <v>0</v>
      </c>
      <c r="AE1" s="43" t="s">
        <v>151</v>
      </c>
      <c r="AF1" s="35" t="s">
        <v>49</v>
      </c>
      <c r="AG1" s="35" t="s">
        <v>50</v>
      </c>
      <c r="AH1" s="15" t="s">
        <v>51</v>
      </c>
      <c r="AI1" s="44" t="s">
        <v>152</v>
      </c>
    </row>
    <row r="2" spans="1:36" s="59" customFormat="1">
      <c r="A2" s="60">
        <v>43766</v>
      </c>
      <c r="B2" s="59">
        <v>195463</v>
      </c>
      <c r="C2" s="59" t="s">
        <v>171</v>
      </c>
      <c r="D2" s="61">
        <v>565100</v>
      </c>
      <c r="E2" s="59" t="s">
        <v>145</v>
      </c>
      <c r="F2" s="59" t="s">
        <v>153</v>
      </c>
      <c r="G2" s="59" t="s">
        <v>172</v>
      </c>
      <c r="H2" s="59" t="s">
        <v>173</v>
      </c>
      <c r="I2" s="59" t="s">
        <v>172</v>
      </c>
      <c r="J2" s="59" t="s">
        <v>174</v>
      </c>
      <c r="K2" s="59" t="s">
        <v>52</v>
      </c>
      <c r="L2" s="59">
        <v>1623</v>
      </c>
      <c r="M2" s="59" t="s">
        <v>422</v>
      </c>
      <c r="O2" s="59">
        <v>3484681462</v>
      </c>
      <c r="P2" s="59">
        <v>1158366067</v>
      </c>
      <c r="Q2" s="59">
        <v>34682665</v>
      </c>
      <c r="R2" s="59" t="s">
        <v>54</v>
      </c>
      <c r="S2" s="59" t="s">
        <v>175</v>
      </c>
      <c r="T2" s="59" t="s">
        <v>176</v>
      </c>
      <c r="U2" s="75"/>
      <c r="V2" s="73">
        <v>484</v>
      </c>
      <c r="W2" s="59">
        <v>0</v>
      </c>
      <c r="X2" s="76">
        <v>0</v>
      </c>
      <c r="Y2" s="59">
        <v>0</v>
      </c>
      <c r="Z2" s="59">
        <v>0</v>
      </c>
      <c r="AA2" s="60">
        <v>43763</v>
      </c>
      <c r="AB2" s="77" t="s">
        <v>177</v>
      </c>
      <c r="AC2" s="59" t="s">
        <v>178</v>
      </c>
      <c r="AD2" s="59">
        <v>1</v>
      </c>
      <c r="AE2" s="74">
        <v>8999.1</v>
      </c>
      <c r="AF2" s="59" t="s">
        <v>179</v>
      </c>
      <c r="AG2" s="59" t="s">
        <v>180</v>
      </c>
      <c r="AH2" s="59" t="s">
        <v>55</v>
      </c>
      <c r="AI2" s="59">
        <v>9483.1</v>
      </c>
      <c r="AJ2" s="40"/>
    </row>
    <row r="3" spans="1:36" s="59" customFormat="1">
      <c r="A3" s="60">
        <v>43766</v>
      </c>
      <c r="B3" s="59">
        <v>195624</v>
      </c>
      <c r="C3" s="59" t="s">
        <v>181</v>
      </c>
      <c r="D3" s="61">
        <v>565373</v>
      </c>
      <c r="E3" s="59" t="s">
        <v>145</v>
      </c>
      <c r="F3" s="59" t="s">
        <v>153</v>
      </c>
      <c r="G3" s="59" t="s">
        <v>182</v>
      </c>
      <c r="H3" s="59" t="s">
        <v>183</v>
      </c>
      <c r="I3" s="59" t="s">
        <v>182</v>
      </c>
      <c r="J3" s="59" t="s">
        <v>184</v>
      </c>
      <c r="L3" s="59">
        <v>1757</v>
      </c>
      <c r="M3" s="59" t="s">
        <v>423</v>
      </c>
      <c r="O3" s="59" t="s">
        <v>185</v>
      </c>
      <c r="P3" s="59" t="s">
        <v>185</v>
      </c>
      <c r="Q3" s="59">
        <v>26522941</v>
      </c>
      <c r="R3" s="59" t="s">
        <v>54</v>
      </c>
      <c r="S3" s="59" t="s">
        <v>186</v>
      </c>
      <c r="T3" s="59" t="s">
        <v>187</v>
      </c>
      <c r="U3" s="75"/>
      <c r="V3" s="73">
        <v>363</v>
      </c>
      <c r="W3" s="59">
        <v>0</v>
      </c>
      <c r="X3" s="76">
        <v>0</v>
      </c>
      <c r="Y3" s="59">
        <v>0</v>
      </c>
      <c r="Z3" s="59">
        <v>0</v>
      </c>
      <c r="AA3" s="60">
        <v>43763</v>
      </c>
      <c r="AB3" s="59" t="s">
        <v>188</v>
      </c>
      <c r="AC3" s="59" t="s">
        <v>189</v>
      </c>
      <c r="AD3" s="59">
        <v>1</v>
      </c>
      <c r="AE3" s="74">
        <v>2399</v>
      </c>
      <c r="AF3" s="59" t="s">
        <v>161</v>
      </c>
      <c r="AG3" s="59" t="s">
        <v>159</v>
      </c>
      <c r="AH3" s="59" t="s">
        <v>55</v>
      </c>
      <c r="AI3" s="59">
        <v>2762</v>
      </c>
      <c r="AJ3" s="40"/>
    </row>
    <row r="4" spans="1:36" s="59" customFormat="1">
      <c r="A4" s="60">
        <v>43766</v>
      </c>
      <c r="B4" s="59">
        <v>195682</v>
      </c>
      <c r="C4" s="59" t="s">
        <v>190</v>
      </c>
      <c r="D4" s="61">
        <v>565498</v>
      </c>
      <c r="E4" s="59" t="s">
        <v>145</v>
      </c>
      <c r="F4" s="59" t="s">
        <v>153</v>
      </c>
      <c r="G4" s="59" t="s">
        <v>191</v>
      </c>
      <c r="H4" s="59" t="s">
        <v>192</v>
      </c>
      <c r="I4" s="59" t="s">
        <v>191</v>
      </c>
      <c r="J4" s="59" t="s">
        <v>193</v>
      </c>
      <c r="K4" s="59" t="s">
        <v>194</v>
      </c>
      <c r="L4" s="59">
        <v>1426</v>
      </c>
      <c r="M4" s="59" t="s">
        <v>195</v>
      </c>
      <c r="N4" s="59" t="s">
        <v>196</v>
      </c>
      <c r="O4" s="59">
        <v>47856987</v>
      </c>
      <c r="P4" s="59">
        <v>1540977652</v>
      </c>
      <c r="Q4" s="59">
        <v>28341630</v>
      </c>
      <c r="R4" s="59" t="s">
        <v>54</v>
      </c>
      <c r="S4" s="59" t="s">
        <v>197</v>
      </c>
      <c r="T4" s="59" t="s">
        <v>198</v>
      </c>
      <c r="U4" s="75">
        <v>4771.2</v>
      </c>
      <c r="V4" s="73">
        <v>968</v>
      </c>
      <c r="W4" s="59">
        <v>0</v>
      </c>
      <c r="X4" s="76">
        <v>0</v>
      </c>
      <c r="Y4" s="59">
        <v>0</v>
      </c>
      <c r="Z4" s="59">
        <v>0</v>
      </c>
      <c r="AA4" s="60">
        <v>43764</v>
      </c>
      <c r="AB4" s="59" t="s">
        <v>199</v>
      </c>
      <c r="AC4" s="59" t="s">
        <v>200</v>
      </c>
      <c r="AD4" s="59">
        <v>1</v>
      </c>
      <c r="AE4" s="74">
        <v>23999.200000000001</v>
      </c>
      <c r="AF4" s="59" t="s">
        <v>201</v>
      </c>
      <c r="AG4" s="59" t="s">
        <v>202</v>
      </c>
      <c r="AH4" s="59" t="s">
        <v>55</v>
      </c>
      <c r="AI4" s="59">
        <v>29738.400000000001</v>
      </c>
      <c r="AJ4" s="40"/>
    </row>
    <row r="5" spans="1:36" s="59" customFormat="1">
      <c r="A5" s="60">
        <v>43766</v>
      </c>
      <c r="B5" s="59">
        <v>195929</v>
      </c>
      <c r="C5" s="59" t="s">
        <v>203</v>
      </c>
      <c r="D5" s="61">
        <v>565856</v>
      </c>
      <c r="E5" s="59" t="s">
        <v>145</v>
      </c>
      <c r="F5" s="59" t="s">
        <v>153</v>
      </c>
      <c r="G5" s="59" t="s">
        <v>204</v>
      </c>
      <c r="H5" s="59" t="s">
        <v>205</v>
      </c>
      <c r="I5" s="59" t="s">
        <v>204</v>
      </c>
      <c r="J5" s="59" t="s">
        <v>206</v>
      </c>
      <c r="L5" s="59">
        <v>1426</v>
      </c>
      <c r="M5" s="59" t="s">
        <v>169</v>
      </c>
      <c r="O5" s="59" t="s">
        <v>207</v>
      </c>
      <c r="P5" s="59" t="s">
        <v>207</v>
      </c>
      <c r="Q5" s="59">
        <v>23812811</v>
      </c>
      <c r="R5" s="59" t="s">
        <v>54</v>
      </c>
      <c r="S5" s="59" t="s">
        <v>208</v>
      </c>
      <c r="T5" s="59" t="s">
        <v>209</v>
      </c>
      <c r="U5" s="75"/>
      <c r="V5" s="73">
        <v>363</v>
      </c>
      <c r="W5" s="59">
        <v>0</v>
      </c>
      <c r="X5" s="76">
        <v>0</v>
      </c>
      <c r="Y5" s="59">
        <v>0</v>
      </c>
      <c r="Z5" s="59">
        <v>0</v>
      </c>
      <c r="AA5" s="60">
        <v>43764</v>
      </c>
      <c r="AB5" s="59" t="s">
        <v>210</v>
      </c>
      <c r="AC5" s="59" t="s">
        <v>211</v>
      </c>
      <c r="AD5" s="59">
        <v>1</v>
      </c>
      <c r="AE5" s="74">
        <v>6643</v>
      </c>
      <c r="AF5" s="59" t="s">
        <v>161</v>
      </c>
      <c r="AG5" s="59" t="s">
        <v>212</v>
      </c>
      <c r="AH5" s="59" t="s">
        <v>55</v>
      </c>
      <c r="AI5" s="59">
        <v>7006</v>
      </c>
      <c r="AJ5" s="40"/>
    </row>
    <row r="6" spans="1:36" s="59" customFormat="1">
      <c r="A6" s="60">
        <v>43766</v>
      </c>
      <c r="B6" s="59">
        <v>195433</v>
      </c>
      <c r="C6" s="59" t="s">
        <v>213</v>
      </c>
      <c r="D6" s="61">
        <v>565061</v>
      </c>
      <c r="E6" s="59" t="s">
        <v>145</v>
      </c>
      <c r="F6" s="59" t="s">
        <v>153</v>
      </c>
      <c r="G6" s="59" t="s">
        <v>214</v>
      </c>
      <c r="H6" s="59" t="s">
        <v>215</v>
      </c>
      <c r="I6" s="59" t="s">
        <v>214</v>
      </c>
      <c r="J6" s="59" t="s">
        <v>216</v>
      </c>
      <c r="K6" s="59" t="s">
        <v>217</v>
      </c>
      <c r="L6" s="59">
        <v>1425</v>
      </c>
      <c r="M6" s="59" t="s">
        <v>53</v>
      </c>
      <c r="P6" s="59">
        <v>1530048900</v>
      </c>
      <c r="Q6" s="59">
        <v>26363609</v>
      </c>
      <c r="R6" s="59" t="s">
        <v>54</v>
      </c>
      <c r="S6" s="59" t="s">
        <v>218</v>
      </c>
      <c r="T6" s="59" t="s">
        <v>219</v>
      </c>
      <c r="U6" s="75"/>
      <c r="V6" s="73">
        <v>363</v>
      </c>
      <c r="W6" s="59">
        <v>47205</v>
      </c>
      <c r="X6" s="76">
        <v>637.28</v>
      </c>
      <c r="Y6" s="59">
        <v>0</v>
      </c>
      <c r="Z6" s="59">
        <v>0</v>
      </c>
      <c r="AA6" s="60">
        <v>43763</v>
      </c>
      <c r="AB6" s="59" t="s">
        <v>220</v>
      </c>
      <c r="AC6" s="59" t="s">
        <v>221</v>
      </c>
      <c r="AD6" s="59">
        <v>1</v>
      </c>
      <c r="AE6" s="74">
        <v>2549.15</v>
      </c>
      <c r="AF6" s="59" t="s">
        <v>161</v>
      </c>
      <c r="AG6" s="59" t="s">
        <v>159</v>
      </c>
      <c r="AH6" s="59" t="s">
        <v>55</v>
      </c>
      <c r="AI6" s="59">
        <v>2912.15</v>
      </c>
      <c r="AJ6" s="40"/>
    </row>
    <row r="7" spans="1:36" s="59" customFormat="1">
      <c r="A7" s="60">
        <v>43766</v>
      </c>
      <c r="B7" s="59">
        <v>196073</v>
      </c>
      <c r="C7" s="59" t="s">
        <v>222</v>
      </c>
      <c r="D7" s="61">
        <v>566072</v>
      </c>
      <c r="E7" s="59" t="s">
        <v>145</v>
      </c>
      <c r="F7" s="59" t="s">
        <v>153</v>
      </c>
      <c r="G7" s="59" t="s">
        <v>223</v>
      </c>
      <c r="H7" s="59" t="s">
        <v>224</v>
      </c>
      <c r="I7" s="59" t="s">
        <v>225</v>
      </c>
      <c r="J7" s="59" t="s">
        <v>226</v>
      </c>
      <c r="K7" s="59" t="s">
        <v>52</v>
      </c>
      <c r="L7" s="59">
        <v>1425</v>
      </c>
      <c r="M7" s="59" t="s">
        <v>97</v>
      </c>
      <c r="N7" s="59" t="s">
        <v>227</v>
      </c>
      <c r="O7" s="59">
        <v>1147733216</v>
      </c>
      <c r="P7" s="59">
        <v>1538035229</v>
      </c>
      <c r="Q7" s="59">
        <v>20048500</v>
      </c>
      <c r="R7" s="59" t="s">
        <v>54</v>
      </c>
      <c r="S7" s="59" t="s">
        <v>228</v>
      </c>
      <c r="T7" s="59" t="s">
        <v>229</v>
      </c>
      <c r="U7" s="75"/>
      <c r="V7" s="73">
        <v>363</v>
      </c>
      <c r="W7" s="59">
        <v>58305</v>
      </c>
      <c r="X7" s="76">
        <v>787.12</v>
      </c>
      <c r="Y7" s="59">
        <v>0</v>
      </c>
      <c r="Z7" s="59">
        <v>0</v>
      </c>
      <c r="AA7" s="60">
        <v>43765</v>
      </c>
      <c r="AB7" s="59" t="s">
        <v>230</v>
      </c>
      <c r="AC7" s="59" t="s">
        <v>231</v>
      </c>
      <c r="AD7" s="59">
        <v>1</v>
      </c>
      <c r="AE7" s="74">
        <v>1574.25</v>
      </c>
      <c r="AF7" s="59" t="s">
        <v>161</v>
      </c>
      <c r="AG7" s="59" t="s">
        <v>162</v>
      </c>
      <c r="AH7" s="59" t="s">
        <v>55</v>
      </c>
      <c r="AI7" s="59">
        <v>1937.25</v>
      </c>
      <c r="AJ7" s="40"/>
    </row>
    <row r="8" spans="1:36" s="59" customFormat="1">
      <c r="A8" s="60">
        <v>43766</v>
      </c>
      <c r="B8" s="59">
        <v>195761</v>
      </c>
      <c r="C8" s="59" t="s">
        <v>232</v>
      </c>
      <c r="D8" s="61">
        <v>363592</v>
      </c>
      <c r="E8" s="59" t="s">
        <v>145</v>
      </c>
      <c r="F8" s="59" t="s">
        <v>153</v>
      </c>
      <c r="G8" s="59" t="s">
        <v>233</v>
      </c>
      <c r="H8" s="59" t="s">
        <v>234</v>
      </c>
      <c r="I8" s="59" t="s">
        <v>233</v>
      </c>
      <c r="J8" s="59" t="s">
        <v>235</v>
      </c>
      <c r="K8" s="59" t="s">
        <v>52</v>
      </c>
      <c r="L8" s="59">
        <v>1876</v>
      </c>
      <c r="M8" s="59" t="s">
        <v>236</v>
      </c>
      <c r="N8" s="59" t="s">
        <v>237</v>
      </c>
      <c r="O8" s="59">
        <v>42526642</v>
      </c>
      <c r="P8" s="59">
        <v>1165567053</v>
      </c>
      <c r="Q8" s="59">
        <v>31993753</v>
      </c>
      <c r="R8" s="59" t="s">
        <v>54</v>
      </c>
      <c r="S8" s="59" t="s">
        <v>238</v>
      </c>
      <c r="T8" s="59" t="s">
        <v>160</v>
      </c>
      <c r="U8" s="75"/>
      <c r="V8" s="73">
        <v>363</v>
      </c>
      <c r="W8" s="59">
        <v>86088</v>
      </c>
      <c r="X8" s="76">
        <v>1162.2</v>
      </c>
      <c r="Y8" s="59">
        <v>26888</v>
      </c>
      <c r="Z8" s="59" t="s">
        <v>163</v>
      </c>
      <c r="AA8" s="60">
        <v>43764</v>
      </c>
      <c r="AB8" s="59" t="s">
        <v>239</v>
      </c>
      <c r="AC8" s="59" t="s">
        <v>240</v>
      </c>
      <c r="AD8" s="59">
        <v>1</v>
      </c>
      <c r="AE8" s="74">
        <v>799.2</v>
      </c>
      <c r="AF8" s="59" t="s">
        <v>161</v>
      </c>
      <c r="AG8" s="59" t="s">
        <v>154</v>
      </c>
      <c r="AH8" s="59" t="s">
        <v>55</v>
      </c>
      <c r="AI8" s="59">
        <v>1162.2</v>
      </c>
      <c r="AJ8" s="40"/>
    </row>
    <row r="9" spans="1:36" s="59" customFormat="1">
      <c r="A9" s="60">
        <v>43766</v>
      </c>
      <c r="B9" s="59">
        <v>195982</v>
      </c>
      <c r="C9" s="59" t="s">
        <v>241</v>
      </c>
      <c r="D9" s="61">
        <v>565943</v>
      </c>
      <c r="E9" s="59" t="s">
        <v>145</v>
      </c>
      <c r="F9" s="59" t="s">
        <v>153</v>
      </c>
      <c r="G9" s="59" t="s">
        <v>242</v>
      </c>
      <c r="H9" s="59" t="s">
        <v>243</v>
      </c>
      <c r="I9" s="59" t="s">
        <v>242</v>
      </c>
      <c r="J9" s="59" t="s">
        <v>244</v>
      </c>
      <c r="K9" s="59" t="s">
        <v>52</v>
      </c>
      <c r="L9" s="59">
        <v>1684</v>
      </c>
      <c r="M9" s="59" t="s">
        <v>245</v>
      </c>
      <c r="N9" s="59" t="s">
        <v>246</v>
      </c>
      <c r="O9" s="59">
        <v>47584937</v>
      </c>
      <c r="P9" s="59">
        <v>1559561273</v>
      </c>
      <c r="Q9" s="59">
        <v>30873804</v>
      </c>
      <c r="R9" s="59" t="s">
        <v>54</v>
      </c>
      <c r="S9" s="59" t="s">
        <v>247</v>
      </c>
      <c r="T9" s="59" t="s">
        <v>160</v>
      </c>
      <c r="U9" s="75"/>
      <c r="V9" s="73">
        <v>363</v>
      </c>
      <c r="W9" s="59">
        <v>89788</v>
      </c>
      <c r="X9" s="76">
        <v>1212.1500000000001</v>
      </c>
      <c r="Y9" s="59">
        <v>26888</v>
      </c>
      <c r="Z9" s="59" t="s">
        <v>163</v>
      </c>
      <c r="AA9" s="60">
        <v>43765</v>
      </c>
      <c r="AB9" s="59" t="s">
        <v>248</v>
      </c>
      <c r="AC9" s="59" t="s">
        <v>249</v>
      </c>
      <c r="AD9" s="59">
        <v>1</v>
      </c>
      <c r="AE9" s="74">
        <v>849.15</v>
      </c>
      <c r="AF9" s="59" t="s">
        <v>250</v>
      </c>
      <c r="AG9" s="59" t="s">
        <v>162</v>
      </c>
      <c r="AH9" s="59" t="s">
        <v>55</v>
      </c>
      <c r="AI9" s="59">
        <v>1212.1500000000001</v>
      </c>
      <c r="AJ9" s="40"/>
    </row>
    <row r="10" spans="1:36" s="59" customFormat="1">
      <c r="A10" s="60">
        <v>43766</v>
      </c>
      <c r="B10" s="59">
        <v>196199</v>
      </c>
      <c r="C10" s="59" t="s">
        <v>251</v>
      </c>
      <c r="D10" s="61">
        <v>388413</v>
      </c>
      <c r="E10" s="59" t="s">
        <v>145</v>
      </c>
      <c r="F10" s="59" t="s">
        <v>153</v>
      </c>
      <c r="G10" s="59" t="s">
        <v>252</v>
      </c>
      <c r="H10" s="59" t="s">
        <v>253</v>
      </c>
      <c r="I10" s="59" t="s">
        <v>252</v>
      </c>
      <c r="J10" s="59" t="s">
        <v>254</v>
      </c>
      <c r="L10" s="59">
        <v>1429</v>
      </c>
      <c r="M10" s="59" t="s">
        <v>97</v>
      </c>
      <c r="O10" s="59" t="s">
        <v>255</v>
      </c>
      <c r="P10" s="59" t="s">
        <v>255</v>
      </c>
      <c r="Q10" s="59">
        <v>13943985</v>
      </c>
      <c r="R10" s="59" t="s">
        <v>54</v>
      </c>
      <c r="S10" s="59" t="s">
        <v>256</v>
      </c>
      <c r="T10" s="59" t="s">
        <v>160</v>
      </c>
      <c r="U10" s="75"/>
      <c r="V10" s="73">
        <v>363</v>
      </c>
      <c r="W10" s="59">
        <v>92999</v>
      </c>
      <c r="X10" s="76">
        <v>1255.5</v>
      </c>
      <c r="Y10" s="59">
        <v>26888</v>
      </c>
      <c r="Z10" s="59" t="s">
        <v>163</v>
      </c>
      <c r="AA10" s="60">
        <v>43765</v>
      </c>
      <c r="AB10" s="59" t="s">
        <v>257</v>
      </c>
      <c r="AC10" s="59" t="s">
        <v>258</v>
      </c>
      <c r="AD10" s="59">
        <v>1</v>
      </c>
      <c r="AE10" s="74">
        <v>892.5</v>
      </c>
      <c r="AF10" s="59" t="s">
        <v>161</v>
      </c>
      <c r="AG10" s="59" t="s">
        <v>259</v>
      </c>
      <c r="AH10" s="59" t="s">
        <v>55</v>
      </c>
      <c r="AI10" s="59">
        <v>1255.5</v>
      </c>
      <c r="AJ10" s="40"/>
    </row>
    <row r="11" spans="1:36" s="59" customFormat="1">
      <c r="A11" s="60">
        <v>43766</v>
      </c>
      <c r="B11" s="59">
        <v>195473</v>
      </c>
      <c r="C11" s="59" t="s">
        <v>260</v>
      </c>
      <c r="D11" s="61">
        <v>418067</v>
      </c>
      <c r="E11" s="59" t="s">
        <v>145</v>
      </c>
      <c r="F11" s="59" t="s">
        <v>153</v>
      </c>
      <c r="G11" s="59" t="s">
        <v>261</v>
      </c>
      <c r="H11" s="59" t="s">
        <v>262</v>
      </c>
      <c r="I11" s="59" t="s">
        <v>261</v>
      </c>
      <c r="J11" s="59" t="s">
        <v>263</v>
      </c>
      <c r="K11" s="59" t="s">
        <v>264</v>
      </c>
      <c r="L11" s="59">
        <v>1006</v>
      </c>
      <c r="M11" s="59" t="s">
        <v>97</v>
      </c>
      <c r="P11" s="59">
        <v>1530410712</v>
      </c>
      <c r="Q11" s="59">
        <v>29460646</v>
      </c>
      <c r="R11" s="59" t="s">
        <v>54</v>
      </c>
      <c r="S11" s="59" t="s">
        <v>265</v>
      </c>
      <c r="T11" s="59" t="s">
        <v>266</v>
      </c>
      <c r="U11" s="75"/>
      <c r="V11" s="73">
        <v>363</v>
      </c>
      <c r="W11" s="59">
        <v>102298</v>
      </c>
      <c r="X11" s="76">
        <v>1381.03</v>
      </c>
      <c r="Y11" s="59">
        <v>0</v>
      </c>
      <c r="Z11" s="59">
        <v>0</v>
      </c>
      <c r="AA11" s="60">
        <v>43763</v>
      </c>
      <c r="AB11" s="59" t="s">
        <v>165</v>
      </c>
      <c r="AC11" s="59" t="s">
        <v>166</v>
      </c>
      <c r="AD11" s="59">
        <v>1</v>
      </c>
      <c r="AE11" s="74">
        <v>5524.15</v>
      </c>
      <c r="AF11" s="59" t="s">
        <v>161</v>
      </c>
      <c r="AG11" s="59" t="s">
        <v>159</v>
      </c>
      <c r="AH11" s="59" t="s">
        <v>55</v>
      </c>
      <c r="AI11" s="59">
        <v>5887.15</v>
      </c>
      <c r="AJ11" s="40"/>
    </row>
    <row r="12" spans="1:36" s="59" customFormat="1">
      <c r="A12" s="60">
        <v>43766</v>
      </c>
      <c r="B12" s="59">
        <v>195817</v>
      </c>
      <c r="C12" s="59" t="s">
        <v>267</v>
      </c>
      <c r="D12" s="61">
        <v>565694</v>
      </c>
      <c r="E12" s="59" t="s">
        <v>145</v>
      </c>
      <c r="F12" s="59" t="s">
        <v>153</v>
      </c>
      <c r="G12" s="59" t="s">
        <v>268</v>
      </c>
      <c r="H12" s="59" t="s">
        <v>269</v>
      </c>
      <c r="I12" s="59" t="s">
        <v>268</v>
      </c>
      <c r="J12" s="59" t="s">
        <v>270</v>
      </c>
      <c r="K12" s="59" t="s">
        <v>52</v>
      </c>
      <c r="L12" s="59">
        <v>1430</v>
      </c>
      <c r="M12" s="59" t="s">
        <v>97</v>
      </c>
      <c r="O12" s="59">
        <v>1149681018</v>
      </c>
      <c r="P12" s="59">
        <v>1154708703</v>
      </c>
      <c r="Q12" s="59">
        <v>24709408</v>
      </c>
      <c r="R12" s="59" t="s">
        <v>54</v>
      </c>
      <c r="S12" s="59" t="s">
        <v>271</v>
      </c>
      <c r="T12" s="59" t="s">
        <v>272</v>
      </c>
      <c r="U12" s="75"/>
      <c r="V12" s="73">
        <v>363</v>
      </c>
      <c r="W12" s="59">
        <v>116666</v>
      </c>
      <c r="X12" s="76">
        <v>1575</v>
      </c>
      <c r="Y12" s="59">
        <v>0</v>
      </c>
      <c r="Z12" s="59">
        <v>0</v>
      </c>
      <c r="AA12" s="60">
        <v>43764</v>
      </c>
      <c r="AB12" s="78" t="s">
        <v>273</v>
      </c>
      <c r="AC12" s="59" t="s">
        <v>274</v>
      </c>
      <c r="AD12" s="59">
        <v>1</v>
      </c>
      <c r="AE12" s="74">
        <v>3150</v>
      </c>
      <c r="AF12" s="59" t="s">
        <v>161</v>
      </c>
      <c r="AG12" s="59" t="s">
        <v>275</v>
      </c>
      <c r="AH12" s="59" t="s">
        <v>55</v>
      </c>
      <c r="AI12" s="59">
        <v>3513</v>
      </c>
      <c r="AJ12" s="40"/>
    </row>
    <row r="13" spans="1:36" s="59" customFormat="1">
      <c r="A13" s="60">
        <v>43766</v>
      </c>
      <c r="B13" s="59">
        <v>195543</v>
      </c>
      <c r="C13" s="59" t="s">
        <v>276</v>
      </c>
      <c r="D13" s="61">
        <v>524998</v>
      </c>
      <c r="E13" s="59" t="s">
        <v>145</v>
      </c>
      <c r="F13" s="59" t="s">
        <v>153</v>
      </c>
      <c r="G13" s="59" t="s">
        <v>277</v>
      </c>
      <c r="H13" s="59" t="s">
        <v>278</v>
      </c>
      <c r="I13" s="59" t="s">
        <v>277</v>
      </c>
      <c r="J13" s="59" t="s">
        <v>279</v>
      </c>
      <c r="K13" s="59" t="s">
        <v>52</v>
      </c>
      <c r="L13" s="59">
        <v>1881</v>
      </c>
      <c r="M13" s="59" t="s">
        <v>280</v>
      </c>
      <c r="O13" s="59">
        <v>42808566</v>
      </c>
      <c r="P13" s="59">
        <v>1136145161</v>
      </c>
      <c r="Q13" s="59">
        <v>31884879</v>
      </c>
      <c r="R13" s="59" t="s">
        <v>54</v>
      </c>
      <c r="S13" s="59" t="s">
        <v>281</v>
      </c>
      <c r="T13" s="59" t="s">
        <v>282</v>
      </c>
      <c r="U13" s="75"/>
      <c r="V13" s="73">
        <v>363</v>
      </c>
      <c r="W13" s="59">
        <v>118055</v>
      </c>
      <c r="X13" s="76">
        <v>1593.75</v>
      </c>
      <c r="Y13" s="59">
        <v>0</v>
      </c>
      <c r="Z13" s="59">
        <v>0</v>
      </c>
      <c r="AA13" s="60">
        <v>43763</v>
      </c>
      <c r="AB13" s="59" t="s">
        <v>283</v>
      </c>
      <c r="AC13" s="59" t="s">
        <v>284</v>
      </c>
      <c r="AD13" s="59">
        <v>1</v>
      </c>
      <c r="AE13" s="74">
        <v>3187.5</v>
      </c>
      <c r="AF13" s="59" t="s">
        <v>161</v>
      </c>
      <c r="AG13" s="59" t="s">
        <v>159</v>
      </c>
      <c r="AH13" s="59" t="s">
        <v>55</v>
      </c>
      <c r="AI13" s="59">
        <v>3550.5</v>
      </c>
      <c r="AJ13" s="40"/>
    </row>
    <row r="14" spans="1:36" s="59" customFormat="1">
      <c r="A14" s="60">
        <v>43766</v>
      </c>
      <c r="B14" s="59">
        <v>195880</v>
      </c>
      <c r="C14" s="59" t="s">
        <v>285</v>
      </c>
      <c r="D14" s="61">
        <v>565782</v>
      </c>
      <c r="E14" s="59" t="s">
        <v>145</v>
      </c>
      <c r="F14" s="59" t="s">
        <v>153</v>
      </c>
      <c r="G14" s="59" t="s">
        <v>286</v>
      </c>
      <c r="H14" s="59" t="s">
        <v>287</v>
      </c>
      <c r="I14" s="59" t="s">
        <v>286</v>
      </c>
      <c r="J14" s="59" t="s">
        <v>288</v>
      </c>
      <c r="K14" s="59" t="s">
        <v>52</v>
      </c>
      <c r="L14" s="59">
        <v>1038</v>
      </c>
      <c r="M14" s="59" t="s">
        <v>97</v>
      </c>
      <c r="N14" s="59" t="s">
        <v>289</v>
      </c>
      <c r="O14" s="59">
        <v>1142192120</v>
      </c>
      <c r="P14" s="59">
        <v>1164411048</v>
      </c>
      <c r="Q14" s="59">
        <v>33774998</v>
      </c>
      <c r="R14" s="59" t="s">
        <v>54</v>
      </c>
      <c r="S14" s="59" t="s">
        <v>290</v>
      </c>
      <c r="T14" s="59" t="s">
        <v>291</v>
      </c>
      <c r="U14" s="75"/>
      <c r="V14" s="73">
        <v>363</v>
      </c>
      <c r="W14" s="59">
        <v>120351</v>
      </c>
      <c r="X14" s="76">
        <v>1624.75</v>
      </c>
      <c r="Y14" s="59">
        <v>0</v>
      </c>
      <c r="Z14" s="59">
        <v>0</v>
      </c>
      <c r="AA14" s="60">
        <v>43764</v>
      </c>
      <c r="AB14" s="59" t="s">
        <v>165</v>
      </c>
      <c r="AC14" s="59" t="s">
        <v>166</v>
      </c>
      <c r="AD14" s="59">
        <v>1</v>
      </c>
      <c r="AE14" s="74">
        <v>6499</v>
      </c>
      <c r="AF14" s="59" t="s">
        <v>161</v>
      </c>
      <c r="AG14" s="59" t="s">
        <v>159</v>
      </c>
      <c r="AH14" s="59" t="s">
        <v>55</v>
      </c>
      <c r="AI14" s="59">
        <v>6862</v>
      </c>
      <c r="AJ14" s="40"/>
    </row>
    <row r="15" spans="1:36" s="59" customFormat="1">
      <c r="A15" s="60">
        <v>43766</v>
      </c>
      <c r="B15" s="59">
        <v>195993</v>
      </c>
      <c r="C15" s="59" t="s">
        <v>292</v>
      </c>
      <c r="D15" s="61">
        <v>203642</v>
      </c>
      <c r="E15" s="59" t="s">
        <v>145</v>
      </c>
      <c r="F15" s="59" t="s">
        <v>153</v>
      </c>
      <c r="G15" s="59" t="s">
        <v>293</v>
      </c>
      <c r="H15" s="59" t="s">
        <v>294</v>
      </c>
      <c r="I15" s="59" t="s">
        <v>293</v>
      </c>
      <c r="J15" s="59" t="s">
        <v>295</v>
      </c>
      <c r="K15" s="59" t="s">
        <v>296</v>
      </c>
      <c r="L15" s="59">
        <v>1425</v>
      </c>
      <c r="M15" s="59" t="s">
        <v>297</v>
      </c>
      <c r="N15" s="59" t="s">
        <v>298</v>
      </c>
      <c r="P15" s="59">
        <v>1558177240</v>
      </c>
      <c r="Q15" s="59">
        <v>27687316</v>
      </c>
      <c r="R15" s="59" t="s">
        <v>54</v>
      </c>
      <c r="S15" s="59" t="s">
        <v>290</v>
      </c>
      <c r="T15" s="59" t="s">
        <v>291</v>
      </c>
      <c r="U15" s="75"/>
      <c r="V15" s="73">
        <v>363</v>
      </c>
      <c r="W15" s="59">
        <v>120351</v>
      </c>
      <c r="X15" s="76">
        <v>1624.75</v>
      </c>
      <c r="Y15" s="59">
        <v>0</v>
      </c>
      <c r="Z15" s="59">
        <v>0</v>
      </c>
      <c r="AA15" s="60">
        <v>43765</v>
      </c>
      <c r="AB15" s="59" t="s">
        <v>165</v>
      </c>
      <c r="AC15" s="59" t="s">
        <v>166</v>
      </c>
      <c r="AD15" s="59">
        <v>1</v>
      </c>
      <c r="AE15" s="74">
        <v>6499</v>
      </c>
      <c r="AF15" s="59" t="s">
        <v>161</v>
      </c>
      <c r="AG15" s="59" t="s">
        <v>159</v>
      </c>
      <c r="AH15" s="59" t="s">
        <v>55</v>
      </c>
      <c r="AI15" s="59">
        <v>6862</v>
      </c>
      <c r="AJ15" s="40"/>
    </row>
    <row r="16" spans="1:36" s="59" customFormat="1">
      <c r="A16" s="60">
        <v>43766</v>
      </c>
      <c r="B16" s="59">
        <v>195820</v>
      </c>
      <c r="C16" s="59" t="s">
        <v>299</v>
      </c>
      <c r="D16" s="61">
        <v>25693</v>
      </c>
      <c r="E16" s="59" t="s">
        <v>145</v>
      </c>
      <c r="F16" s="59" t="s">
        <v>153</v>
      </c>
      <c r="G16" s="59" t="s">
        <v>300</v>
      </c>
      <c r="H16" s="59" t="s">
        <v>301</v>
      </c>
      <c r="I16" s="59" t="s">
        <v>300</v>
      </c>
      <c r="J16" s="59" t="s">
        <v>302</v>
      </c>
      <c r="K16" s="59" t="s">
        <v>303</v>
      </c>
      <c r="L16" s="59">
        <v>1430</v>
      </c>
      <c r="M16" s="59" t="s">
        <v>304</v>
      </c>
      <c r="N16" s="59" t="s">
        <v>305</v>
      </c>
      <c r="O16" s="59">
        <v>45725187</v>
      </c>
      <c r="P16" s="59">
        <v>1550582310</v>
      </c>
      <c r="Q16" s="59">
        <v>32991916</v>
      </c>
      <c r="R16" s="59" t="s">
        <v>54</v>
      </c>
      <c r="S16" s="59" t="s">
        <v>208</v>
      </c>
      <c r="T16" s="59" t="s">
        <v>306</v>
      </c>
      <c r="U16" s="75"/>
      <c r="V16" s="73">
        <v>363</v>
      </c>
      <c r="W16" s="59">
        <v>123018</v>
      </c>
      <c r="X16" s="76">
        <v>1660.75</v>
      </c>
      <c r="Y16" s="59">
        <v>0</v>
      </c>
      <c r="Z16" s="59">
        <v>0</v>
      </c>
      <c r="AA16" s="60">
        <v>43764</v>
      </c>
      <c r="AB16" s="59" t="s">
        <v>210</v>
      </c>
      <c r="AC16" s="59" t="s">
        <v>211</v>
      </c>
      <c r="AD16" s="59">
        <v>1</v>
      </c>
      <c r="AE16" s="74">
        <v>6643</v>
      </c>
      <c r="AF16" s="59" t="s">
        <v>161</v>
      </c>
      <c r="AG16" s="59" t="s">
        <v>212</v>
      </c>
      <c r="AH16" s="59" t="s">
        <v>55</v>
      </c>
      <c r="AI16" s="59">
        <v>7006</v>
      </c>
      <c r="AJ16" s="40"/>
    </row>
    <row r="17" spans="1:41" s="59" customFormat="1">
      <c r="A17" s="60">
        <v>43766</v>
      </c>
      <c r="B17" s="59">
        <v>195872</v>
      </c>
      <c r="C17" s="59" t="s">
        <v>307</v>
      </c>
      <c r="D17" s="61">
        <v>564000</v>
      </c>
      <c r="E17" s="59" t="s">
        <v>145</v>
      </c>
      <c r="F17" s="59" t="s">
        <v>153</v>
      </c>
      <c r="G17" s="59" t="s">
        <v>308</v>
      </c>
      <c r="H17" s="59" t="s">
        <v>309</v>
      </c>
      <c r="I17" s="59" t="s">
        <v>308</v>
      </c>
      <c r="J17" s="59" t="s">
        <v>310</v>
      </c>
      <c r="K17" s="59" t="s">
        <v>311</v>
      </c>
      <c r="L17" s="59">
        <v>1638</v>
      </c>
      <c r="M17" s="59" t="s">
        <v>312</v>
      </c>
      <c r="N17" s="59" t="s">
        <v>313</v>
      </c>
      <c r="O17" s="59">
        <v>0</v>
      </c>
      <c r="P17" s="59">
        <v>11562839148</v>
      </c>
      <c r="Q17" s="59">
        <v>36728833</v>
      </c>
      <c r="R17" s="59" t="s">
        <v>54</v>
      </c>
      <c r="S17" s="59" t="s">
        <v>208</v>
      </c>
      <c r="T17" s="59" t="s">
        <v>306</v>
      </c>
      <c r="U17" s="75"/>
      <c r="V17" s="73">
        <v>363</v>
      </c>
      <c r="W17" s="59">
        <v>123018</v>
      </c>
      <c r="X17" s="76">
        <v>1660.75</v>
      </c>
      <c r="Y17" s="59">
        <v>0</v>
      </c>
      <c r="Z17" s="59">
        <v>0</v>
      </c>
      <c r="AA17" s="60">
        <v>43764</v>
      </c>
      <c r="AB17" s="59" t="s">
        <v>210</v>
      </c>
      <c r="AC17" s="59" t="s">
        <v>211</v>
      </c>
      <c r="AD17" s="59">
        <v>1</v>
      </c>
      <c r="AE17" s="74">
        <v>6643</v>
      </c>
      <c r="AF17" s="59" t="s">
        <v>161</v>
      </c>
      <c r="AG17" s="59" t="s">
        <v>212</v>
      </c>
      <c r="AH17" s="59" t="s">
        <v>55</v>
      </c>
      <c r="AI17" s="59">
        <v>7006</v>
      </c>
      <c r="AJ17" s="40"/>
    </row>
    <row r="18" spans="1:41" s="59" customFormat="1">
      <c r="A18" s="60">
        <v>43766</v>
      </c>
      <c r="B18" s="59">
        <v>196102</v>
      </c>
      <c r="C18" s="59" t="s">
        <v>314</v>
      </c>
      <c r="D18" s="61">
        <v>566122</v>
      </c>
      <c r="E18" s="59" t="s">
        <v>145</v>
      </c>
      <c r="F18" s="59" t="s">
        <v>153</v>
      </c>
      <c r="G18" s="59" t="s">
        <v>315</v>
      </c>
      <c r="H18" s="59" t="s">
        <v>316</v>
      </c>
      <c r="I18" s="59" t="s">
        <v>315</v>
      </c>
      <c r="J18" s="59" t="s">
        <v>317</v>
      </c>
      <c r="L18" s="59">
        <v>1754</v>
      </c>
      <c r="M18" s="59" t="s">
        <v>318</v>
      </c>
      <c r="O18" s="59" t="s">
        <v>319</v>
      </c>
      <c r="P18" s="59" t="s">
        <v>319</v>
      </c>
      <c r="Q18" s="59">
        <v>10265712</v>
      </c>
      <c r="R18" s="59" t="s">
        <v>54</v>
      </c>
      <c r="S18" s="59" t="s">
        <v>208</v>
      </c>
      <c r="T18" s="59" t="s">
        <v>306</v>
      </c>
      <c r="U18" s="75"/>
      <c r="V18" s="73">
        <v>363</v>
      </c>
      <c r="W18" s="59">
        <v>123018</v>
      </c>
      <c r="X18" s="76">
        <v>1660.75</v>
      </c>
      <c r="Y18" s="59">
        <v>0</v>
      </c>
      <c r="Z18" s="59">
        <v>0</v>
      </c>
      <c r="AA18" s="60">
        <v>43765</v>
      </c>
      <c r="AB18" s="59" t="s">
        <v>320</v>
      </c>
      <c r="AC18" s="59" t="s">
        <v>321</v>
      </c>
      <c r="AD18" s="59">
        <v>1</v>
      </c>
      <c r="AE18" s="74">
        <v>6643</v>
      </c>
      <c r="AF18" s="59" t="s">
        <v>161</v>
      </c>
      <c r="AG18" s="59" t="s">
        <v>212</v>
      </c>
      <c r="AH18" s="59" t="s">
        <v>55</v>
      </c>
      <c r="AI18" s="59">
        <v>7006</v>
      </c>
      <c r="AJ18" s="40"/>
    </row>
    <row r="19" spans="1:41" s="59" customFormat="1">
      <c r="A19" s="60">
        <v>43766</v>
      </c>
      <c r="B19" s="59">
        <v>196059</v>
      </c>
      <c r="C19" s="59" t="s">
        <v>322</v>
      </c>
      <c r="D19" s="61">
        <v>566046</v>
      </c>
      <c r="E19" s="59" t="s">
        <v>145</v>
      </c>
      <c r="F19" s="59" t="s">
        <v>153</v>
      </c>
      <c r="G19" s="59" t="s">
        <v>323</v>
      </c>
      <c r="H19" s="59" t="s">
        <v>324</v>
      </c>
      <c r="I19" s="59" t="s">
        <v>323</v>
      </c>
      <c r="J19" s="59" t="s">
        <v>325</v>
      </c>
      <c r="K19" s="59" t="s">
        <v>52</v>
      </c>
      <c r="L19" s="59">
        <v>1826</v>
      </c>
      <c r="M19" s="59" t="s">
        <v>326</v>
      </c>
      <c r="O19" s="59">
        <v>42678824</v>
      </c>
      <c r="P19" s="59">
        <v>1536259200</v>
      </c>
      <c r="Q19" s="59">
        <v>17172575</v>
      </c>
      <c r="R19" s="59" t="s">
        <v>54</v>
      </c>
      <c r="S19" s="59" t="s">
        <v>327</v>
      </c>
      <c r="T19" s="59" t="s">
        <v>160</v>
      </c>
      <c r="U19" s="75"/>
      <c r="V19" s="73">
        <v>484</v>
      </c>
      <c r="W19" s="59">
        <v>123873</v>
      </c>
      <c r="X19" s="76">
        <v>1672.3</v>
      </c>
      <c r="Y19" s="59">
        <v>35851</v>
      </c>
      <c r="Z19" s="59" t="s">
        <v>328</v>
      </c>
      <c r="AA19" s="60">
        <v>43765</v>
      </c>
      <c r="AB19" s="59" t="s">
        <v>329</v>
      </c>
      <c r="AC19" s="59" t="s">
        <v>168</v>
      </c>
      <c r="AD19" s="59">
        <v>1</v>
      </c>
      <c r="AE19" s="74">
        <v>594.15</v>
      </c>
      <c r="AF19" s="59" t="s">
        <v>161</v>
      </c>
      <c r="AG19" s="59" t="s">
        <v>154</v>
      </c>
      <c r="AH19" s="59" t="s">
        <v>55</v>
      </c>
      <c r="AI19" s="59">
        <v>1078.1500000000001</v>
      </c>
      <c r="AJ19" s="40"/>
    </row>
    <row r="20" spans="1:41" s="59" customFormat="1">
      <c r="A20" s="60">
        <v>43766</v>
      </c>
      <c r="B20" s="59">
        <v>196059</v>
      </c>
      <c r="C20" s="59" t="s">
        <v>322</v>
      </c>
      <c r="D20" s="61">
        <v>566046</v>
      </c>
      <c r="E20" s="59" t="s">
        <v>145</v>
      </c>
      <c r="F20" s="59" t="s">
        <v>153</v>
      </c>
      <c r="G20" s="59" t="s">
        <v>323</v>
      </c>
      <c r="H20" s="59" t="s">
        <v>324</v>
      </c>
      <c r="I20" s="59" t="s">
        <v>323</v>
      </c>
      <c r="J20" s="59" t="s">
        <v>325</v>
      </c>
      <c r="K20" s="59" t="s">
        <v>52</v>
      </c>
      <c r="L20" s="59">
        <v>1826</v>
      </c>
      <c r="M20" s="59" t="s">
        <v>326</v>
      </c>
      <c r="O20" s="59">
        <v>42678824</v>
      </c>
      <c r="P20" s="59">
        <v>1536259200</v>
      </c>
      <c r="Q20" s="59">
        <v>17172575</v>
      </c>
      <c r="R20" s="59" t="s">
        <v>54</v>
      </c>
      <c r="S20" s="59" t="s">
        <v>327</v>
      </c>
      <c r="T20" s="59" t="s">
        <v>160</v>
      </c>
      <c r="U20" s="75"/>
      <c r="V20" s="73">
        <v>484</v>
      </c>
      <c r="W20" s="59">
        <v>123873</v>
      </c>
      <c r="X20" s="76">
        <v>1672.3</v>
      </c>
      <c r="Y20" s="59">
        <v>35851</v>
      </c>
      <c r="Z20" s="59" t="s">
        <v>328</v>
      </c>
      <c r="AA20" s="60">
        <v>43765</v>
      </c>
      <c r="AB20" s="59" t="s">
        <v>167</v>
      </c>
      <c r="AC20" s="59" t="s">
        <v>168</v>
      </c>
      <c r="AD20" s="59">
        <v>1</v>
      </c>
      <c r="AE20" s="74">
        <v>594.15</v>
      </c>
      <c r="AF20" s="59" t="s">
        <v>161</v>
      </c>
      <c r="AG20" s="59" t="s">
        <v>154</v>
      </c>
      <c r="AH20" s="59" t="s">
        <v>55</v>
      </c>
      <c r="AI20" s="59">
        <v>1078.1500000000001</v>
      </c>
      <c r="AJ20" s="40"/>
    </row>
    <row r="21" spans="1:41" s="59" customFormat="1">
      <c r="A21" s="60">
        <v>43766</v>
      </c>
      <c r="B21" s="59">
        <v>195578</v>
      </c>
      <c r="C21" s="59" t="s">
        <v>330</v>
      </c>
      <c r="D21" s="61">
        <v>505681</v>
      </c>
      <c r="E21" s="59" t="s">
        <v>145</v>
      </c>
      <c r="F21" s="59" t="s">
        <v>153</v>
      </c>
      <c r="G21" s="59" t="s">
        <v>331</v>
      </c>
      <c r="H21" s="59" t="s">
        <v>332</v>
      </c>
      <c r="I21" s="59" t="s">
        <v>333</v>
      </c>
      <c r="J21" s="59" t="s">
        <v>334</v>
      </c>
      <c r="K21" s="59" t="s">
        <v>52</v>
      </c>
      <c r="L21" s="59">
        <v>1407</v>
      </c>
      <c r="M21" s="59" t="s">
        <v>169</v>
      </c>
      <c r="O21" s="59" t="s">
        <v>335</v>
      </c>
      <c r="P21" s="59">
        <v>1532424354</v>
      </c>
      <c r="Q21" s="59">
        <v>30366636</v>
      </c>
      <c r="R21" s="59" t="s">
        <v>54</v>
      </c>
      <c r="S21" s="59" t="s">
        <v>336</v>
      </c>
      <c r="T21" s="59" t="s">
        <v>337</v>
      </c>
      <c r="U21" s="75"/>
      <c r="V21" s="73">
        <v>363</v>
      </c>
      <c r="W21" s="59">
        <v>130270</v>
      </c>
      <c r="X21" s="76">
        <v>1758.65</v>
      </c>
      <c r="Y21" s="59">
        <v>0</v>
      </c>
      <c r="Z21" s="59">
        <v>0</v>
      </c>
      <c r="AA21" s="60">
        <v>43763</v>
      </c>
      <c r="AB21" s="59" t="s">
        <v>338</v>
      </c>
      <c r="AC21" s="59" t="s">
        <v>339</v>
      </c>
      <c r="AD21" s="59">
        <v>1</v>
      </c>
      <c r="AE21" s="74">
        <v>3517.3</v>
      </c>
      <c r="AF21" s="59" t="s">
        <v>161</v>
      </c>
      <c r="AG21" s="59" t="s">
        <v>159</v>
      </c>
      <c r="AH21" s="59" t="s">
        <v>55</v>
      </c>
      <c r="AI21" s="59">
        <v>3880.3</v>
      </c>
      <c r="AJ21" s="40"/>
    </row>
    <row r="22" spans="1:41" s="59" customFormat="1">
      <c r="A22" s="60">
        <v>43766</v>
      </c>
      <c r="B22" s="59">
        <v>195844</v>
      </c>
      <c r="C22" s="59" t="s">
        <v>340</v>
      </c>
      <c r="D22" s="61">
        <v>434591</v>
      </c>
      <c r="E22" s="59" t="s">
        <v>145</v>
      </c>
      <c r="F22" s="59" t="s">
        <v>153</v>
      </c>
      <c r="G22" s="59" t="s">
        <v>341</v>
      </c>
      <c r="H22" s="59" t="s">
        <v>342</v>
      </c>
      <c r="I22" s="59" t="s">
        <v>341</v>
      </c>
      <c r="J22" s="59" t="s">
        <v>343</v>
      </c>
      <c r="K22" s="59" t="s">
        <v>52</v>
      </c>
      <c r="L22" s="59">
        <v>1655</v>
      </c>
      <c r="M22" s="59" t="s">
        <v>344</v>
      </c>
      <c r="O22" s="59" t="s">
        <v>345</v>
      </c>
      <c r="P22" s="59">
        <v>1127160773</v>
      </c>
      <c r="Q22" s="59">
        <v>8519710</v>
      </c>
      <c r="R22" s="59" t="s">
        <v>54</v>
      </c>
      <c r="S22" s="59" t="s">
        <v>346</v>
      </c>
      <c r="T22" s="59" t="s">
        <v>160</v>
      </c>
      <c r="U22" s="75"/>
      <c r="V22" s="73">
        <v>363</v>
      </c>
      <c r="W22" s="59">
        <v>132765</v>
      </c>
      <c r="X22" s="76">
        <v>1792.35</v>
      </c>
      <c r="Y22" s="59">
        <v>26888</v>
      </c>
      <c r="Z22" s="59" t="s">
        <v>163</v>
      </c>
      <c r="AA22" s="60">
        <v>43764</v>
      </c>
      <c r="AB22" s="59" t="s">
        <v>347</v>
      </c>
      <c r="AC22" s="59" t="s">
        <v>348</v>
      </c>
      <c r="AD22" s="59">
        <v>1</v>
      </c>
      <c r="AE22" s="74">
        <v>1429.35</v>
      </c>
      <c r="AF22" s="59" t="s">
        <v>161</v>
      </c>
      <c r="AG22" s="59" t="s">
        <v>159</v>
      </c>
      <c r="AH22" s="59" t="s">
        <v>55</v>
      </c>
      <c r="AI22" s="59">
        <v>1792.35</v>
      </c>
      <c r="AJ22" s="40"/>
    </row>
    <row r="23" spans="1:41" s="59" customFormat="1">
      <c r="A23" s="60">
        <v>43766</v>
      </c>
      <c r="B23" s="59">
        <v>195475</v>
      </c>
      <c r="C23" s="59" t="s">
        <v>349</v>
      </c>
      <c r="D23" s="61">
        <v>220437</v>
      </c>
      <c r="E23" s="59" t="s">
        <v>145</v>
      </c>
      <c r="F23" s="59" t="s">
        <v>153</v>
      </c>
      <c r="G23" s="59" t="s">
        <v>350</v>
      </c>
      <c r="H23" s="59" t="s">
        <v>351</v>
      </c>
      <c r="I23" s="59" t="s">
        <v>350</v>
      </c>
      <c r="J23" s="59" t="s">
        <v>352</v>
      </c>
      <c r="K23" s="59" t="s">
        <v>353</v>
      </c>
      <c r="L23" s="59">
        <v>1117</v>
      </c>
      <c r="M23" s="59" t="s">
        <v>97</v>
      </c>
      <c r="O23" s="59">
        <v>1130314317</v>
      </c>
      <c r="P23" s="59">
        <v>1130314317</v>
      </c>
      <c r="Q23" s="59">
        <v>33547994</v>
      </c>
      <c r="R23" s="59" t="s">
        <v>54</v>
      </c>
      <c r="S23" s="59" t="s">
        <v>354</v>
      </c>
      <c r="T23" s="59" t="s">
        <v>160</v>
      </c>
      <c r="U23" s="75"/>
      <c r="V23" s="73">
        <v>363</v>
      </c>
      <c r="W23" s="59">
        <v>142443</v>
      </c>
      <c r="X23" s="76">
        <v>1923</v>
      </c>
      <c r="Y23" s="59">
        <v>26888</v>
      </c>
      <c r="Z23" s="59" t="s">
        <v>163</v>
      </c>
      <c r="AA23" s="60">
        <v>43763</v>
      </c>
      <c r="AB23" s="59" t="s">
        <v>355</v>
      </c>
      <c r="AC23" s="59" t="s">
        <v>356</v>
      </c>
      <c r="AD23" s="59">
        <v>1</v>
      </c>
      <c r="AE23" s="74">
        <v>1560</v>
      </c>
      <c r="AF23" s="59" t="s">
        <v>161</v>
      </c>
      <c r="AG23" s="59" t="s">
        <v>159</v>
      </c>
      <c r="AH23" s="59" t="s">
        <v>55</v>
      </c>
      <c r="AI23" s="59">
        <v>1923</v>
      </c>
      <c r="AJ23" s="40"/>
    </row>
    <row r="24" spans="1:41" s="59" customFormat="1">
      <c r="A24" s="60">
        <v>43766</v>
      </c>
      <c r="B24" s="59">
        <v>195652</v>
      </c>
      <c r="C24" s="59" t="s">
        <v>357</v>
      </c>
      <c r="D24" s="61">
        <v>565410</v>
      </c>
      <c r="E24" s="59" t="s">
        <v>145</v>
      </c>
      <c r="F24" s="59" t="s">
        <v>153</v>
      </c>
      <c r="G24" s="59" t="s">
        <v>358</v>
      </c>
      <c r="H24" s="59" t="s">
        <v>359</v>
      </c>
      <c r="I24" s="59" t="s">
        <v>360</v>
      </c>
      <c r="J24" s="59" t="s">
        <v>361</v>
      </c>
      <c r="K24" s="59" t="s">
        <v>52</v>
      </c>
      <c r="L24" s="59">
        <v>8407</v>
      </c>
      <c r="M24" s="59" t="s">
        <v>362</v>
      </c>
      <c r="P24" s="59">
        <v>1130045572</v>
      </c>
      <c r="Q24" s="59">
        <v>28751677</v>
      </c>
      <c r="R24" s="59" t="s">
        <v>54</v>
      </c>
      <c r="S24" s="59" t="s">
        <v>363</v>
      </c>
      <c r="T24" s="59" t="s">
        <v>160</v>
      </c>
      <c r="U24" s="75"/>
      <c r="V24" s="73">
        <v>411.4</v>
      </c>
      <c r="W24" s="59">
        <v>160785</v>
      </c>
      <c r="X24" s="76">
        <v>2170.6</v>
      </c>
      <c r="Y24" s="59">
        <v>30474</v>
      </c>
      <c r="Z24" s="59" t="s">
        <v>164</v>
      </c>
      <c r="AA24" s="60">
        <v>43764</v>
      </c>
      <c r="AB24" s="59" t="s">
        <v>364</v>
      </c>
      <c r="AC24" s="59" t="s">
        <v>365</v>
      </c>
      <c r="AD24" s="59">
        <v>1</v>
      </c>
      <c r="AE24" s="74">
        <v>1759.2</v>
      </c>
      <c r="AF24" s="59" t="s">
        <v>161</v>
      </c>
      <c r="AG24" s="59" t="s">
        <v>159</v>
      </c>
      <c r="AH24" s="59" t="s">
        <v>55</v>
      </c>
      <c r="AI24" s="59">
        <v>2170.6</v>
      </c>
      <c r="AJ24" s="40"/>
    </row>
    <row r="25" spans="1:41" s="59" customFormat="1">
      <c r="A25" s="60">
        <v>43766</v>
      </c>
      <c r="B25" s="59">
        <v>196220</v>
      </c>
      <c r="C25" s="59" t="s">
        <v>366</v>
      </c>
      <c r="D25" s="61">
        <v>192307</v>
      </c>
      <c r="E25" s="59" t="s">
        <v>145</v>
      </c>
      <c r="F25" s="59" t="s">
        <v>153</v>
      </c>
      <c r="G25" s="59" t="s">
        <v>367</v>
      </c>
      <c r="H25" s="59" t="s">
        <v>368</v>
      </c>
      <c r="I25" s="59" t="s">
        <v>367</v>
      </c>
      <c r="J25" s="59" t="s">
        <v>369</v>
      </c>
      <c r="K25" s="59" t="s">
        <v>370</v>
      </c>
      <c r="L25" s="59">
        <v>2000</v>
      </c>
      <c r="M25" s="59" t="s">
        <v>371</v>
      </c>
      <c r="O25" s="59">
        <v>3412971587</v>
      </c>
      <c r="P25" s="59">
        <v>3415794316</v>
      </c>
      <c r="Q25" s="59">
        <v>33594470</v>
      </c>
      <c r="R25" s="59" t="s">
        <v>54</v>
      </c>
      <c r="S25" s="59" t="s">
        <v>372</v>
      </c>
      <c r="T25" s="59" t="s">
        <v>373</v>
      </c>
      <c r="U25" s="75"/>
      <c r="V25" s="73">
        <v>907.5</v>
      </c>
      <c r="W25" s="59">
        <v>166649</v>
      </c>
      <c r="X25" s="76">
        <v>2249.77</v>
      </c>
      <c r="Y25" s="59">
        <v>0</v>
      </c>
      <c r="Z25" s="59">
        <v>0</v>
      </c>
      <c r="AA25" s="60">
        <v>43765</v>
      </c>
      <c r="AB25" s="77" t="s">
        <v>177</v>
      </c>
      <c r="AC25" s="59" t="s">
        <v>178</v>
      </c>
      <c r="AD25" s="59">
        <v>1</v>
      </c>
      <c r="AE25" s="74">
        <v>8999.1</v>
      </c>
      <c r="AF25" s="59" t="s">
        <v>179</v>
      </c>
      <c r="AG25" s="59" t="s">
        <v>180</v>
      </c>
      <c r="AH25" s="59" t="s">
        <v>55</v>
      </c>
      <c r="AI25" s="59">
        <v>9906.6</v>
      </c>
      <c r="AJ25" s="40"/>
    </row>
    <row r="26" spans="1:41" s="59" customFormat="1">
      <c r="A26" s="60">
        <v>43766</v>
      </c>
      <c r="B26" s="59">
        <v>196157</v>
      </c>
      <c r="C26" s="59" t="s">
        <v>374</v>
      </c>
      <c r="D26" s="61">
        <v>505338</v>
      </c>
      <c r="E26" s="59" t="s">
        <v>145</v>
      </c>
      <c r="F26" s="59" t="s">
        <v>153</v>
      </c>
      <c r="G26" s="59" t="s">
        <v>375</v>
      </c>
      <c r="H26" s="59" t="s">
        <v>376</v>
      </c>
      <c r="I26" s="59" t="s">
        <v>375</v>
      </c>
      <c r="J26" s="59" t="s">
        <v>377</v>
      </c>
      <c r="L26" s="59">
        <v>1428</v>
      </c>
      <c r="M26" s="59" t="s">
        <v>169</v>
      </c>
      <c r="O26" s="59" t="s">
        <v>378</v>
      </c>
      <c r="P26" s="59" t="s">
        <v>378</v>
      </c>
      <c r="Q26" s="59">
        <v>21486296</v>
      </c>
      <c r="R26" s="59" t="s">
        <v>54</v>
      </c>
      <c r="S26" s="59" t="s">
        <v>379</v>
      </c>
      <c r="T26" s="59" t="s">
        <v>160</v>
      </c>
      <c r="U26" s="75"/>
      <c r="V26" s="73">
        <v>363</v>
      </c>
      <c r="W26" s="59">
        <v>177369</v>
      </c>
      <c r="X26" s="76">
        <v>2394.5</v>
      </c>
      <c r="Y26" s="59">
        <v>26888</v>
      </c>
      <c r="Z26" s="59" t="s">
        <v>163</v>
      </c>
      <c r="AA26" s="60">
        <v>43765</v>
      </c>
      <c r="AB26" s="59" t="s">
        <v>380</v>
      </c>
      <c r="AC26" s="59" t="s">
        <v>381</v>
      </c>
      <c r="AD26" s="59">
        <v>1</v>
      </c>
      <c r="AE26" s="74">
        <v>2031.5</v>
      </c>
      <c r="AF26" s="59" t="s">
        <v>161</v>
      </c>
      <c r="AG26" s="59" t="s">
        <v>382</v>
      </c>
      <c r="AH26" s="59" t="s">
        <v>55</v>
      </c>
      <c r="AI26" s="59">
        <v>2394.5</v>
      </c>
      <c r="AJ26" s="40"/>
    </row>
    <row r="27" spans="1:41" s="59" customFormat="1">
      <c r="A27" s="60">
        <v>43766</v>
      </c>
      <c r="B27" s="59">
        <v>196221</v>
      </c>
      <c r="C27" s="59" t="s">
        <v>383</v>
      </c>
      <c r="D27" s="61">
        <v>555398</v>
      </c>
      <c r="E27" s="59" t="s">
        <v>145</v>
      </c>
      <c r="F27" s="59" t="s">
        <v>153</v>
      </c>
      <c r="G27" s="59" t="s">
        <v>384</v>
      </c>
      <c r="H27" s="59" t="s">
        <v>385</v>
      </c>
      <c r="I27" s="59" t="s">
        <v>384</v>
      </c>
      <c r="J27" s="59" t="s">
        <v>386</v>
      </c>
      <c r="L27" s="59">
        <v>1012</v>
      </c>
      <c r="M27" s="59" t="s">
        <v>97</v>
      </c>
      <c r="O27" s="59" t="s">
        <v>387</v>
      </c>
      <c r="P27" s="59" t="s">
        <v>387</v>
      </c>
      <c r="Q27" s="59">
        <v>5539255</v>
      </c>
      <c r="R27" s="59" t="s">
        <v>54</v>
      </c>
      <c r="S27" s="59" t="s">
        <v>388</v>
      </c>
      <c r="T27" s="59" t="s">
        <v>389</v>
      </c>
      <c r="U27" s="75"/>
      <c r="V27" s="73">
        <v>726</v>
      </c>
      <c r="W27" s="59">
        <v>178738</v>
      </c>
      <c r="X27" s="76">
        <v>2412.9699999999998</v>
      </c>
      <c r="Y27" s="59">
        <v>0</v>
      </c>
      <c r="Z27" s="59">
        <v>0</v>
      </c>
      <c r="AA27" s="60">
        <v>43765</v>
      </c>
      <c r="AB27" s="59" t="s">
        <v>347</v>
      </c>
      <c r="AC27" s="59" t="s">
        <v>348</v>
      </c>
      <c r="AD27" s="59">
        <v>1</v>
      </c>
      <c r="AE27" s="74">
        <v>1429.35</v>
      </c>
      <c r="AF27" s="59" t="s">
        <v>161</v>
      </c>
      <c r="AG27" s="59" t="s">
        <v>159</v>
      </c>
      <c r="AH27" s="59" t="s">
        <v>55</v>
      </c>
      <c r="AI27" s="59">
        <v>2155.35</v>
      </c>
      <c r="AJ27" s="40"/>
    </row>
    <row r="28" spans="1:41" s="59" customFormat="1">
      <c r="A28" s="60">
        <v>43766</v>
      </c>
      <c r="B28" s="59">
        <v>196221</v>
      </c>
      <c r="C28" s="59" t="s">
        <v>383</v>
      </c>
      <c r="D28" s="61">
        <v>555398</v>
      </c>
      <c r="E28" s="59" t="s">
        <v>145</v>
      </c>
      <c r="F28" s="59" t="s">
        <v>153</v>
      </c>
      <c r="G28" s="59" t="s">
        <v>384</v>
      </c>
      <c r="H28" s="59" t="s">
        <v>385</v>
      </c>
      <c r="I28" s="59" t="s">
        <v>384</v>
      </c>
      <c r="J28" s="59" t="s">
        <v>386</v>
      </c>
      <c r="L28" s="59">
        <v>1012</v>
      </c>
      <c r="M28" s="59" t="s">
        <v>97</v>
      </c>
      <c r="O28" s="59" t="s">
        <v>387</v>
      </c>
      <c r="P28" s="59" t="s">
        <v>387</v>
      </c>
      <c r="Q28" s="59">
        <v>5539255</v>
      </c>
      <c r="R28" s="59" t="s">
        <v>54</v>
      </c>
      <c r="S28" s="59" t="s">
        <v>388</v>
      </c>
      <c r="T28" s="59" t="s">
        <v>389</v>
      </c>
      <c r="U28" s="75"/>
      <c r="V28" s="73">
        <v>726</v>
      </c>
      <c r="W28" s="59">
        <v>178738</v>
      </c>
      <c r="X28" s="76">
        <v>2412.9699999999998</v>
      </c>
      <c r="Y28" s="59">
        <v>0</v>
      </c>
      <c r="Z28" s="59">
        <v>0</v>
      </c>
      <c r="AA28" s="60">
        <v>43765</v>
      </c>
      <c r="AB28" s="59" t="s">
        <v>390</v>
      </c>
      <c r="AC28" s="59" t="s">
        <v>391</v>
      </c>
      <c r="AD28" s="59">
        <v>2</v>
      </c>
      <c r="AE28" s="74">
        <v>849.15</v>
      </c>
      <c r="AF28" s="59" t="s">
        <v>161</v>
      </c>
      <c r="AG28" s="59" t="s">
        <v>154</v>
      </c>
      <c r="AH28" s="59" t="s">
        <v>55</v>
      </c>
      <c r="AI28" s="59">
        <v>2424.3000000000002</v>
      </c>
      <c r="AJ28" s="40"/>
    </row>
    <row r="29" spans="1:41" s="59" customFormat="1">
      <c r="A29" s="60">
        <v>43766</v>
      </c>
      <c r="B29" s="59">
        <v>195943</v>
      </c>
      <c r="C29" s="59" t="s">
        <v>392</v>
      </c>
      <c r="D29" s="61">
        <v>15512</v>
      </c>
      <c r="E29" s="59" t="s">
        <v>145</v>
      </c>
      <c r="F29" s="59" t="s">
        <v>153</v>
      </c>
      <c r="G29" s="59" t="s">
        <v>393</v>
      </c>
      <c r="H29" s="59" t="s">
        <v>394</v>
      </c>
      <c r="I29" s="59" t="s">
        <v>393</v>
      </c>
      <c r="J29" s="59" t="s">
        <v>395</v>
      </c>
      <c r="K29" s="59" t="s">
        <v>396</v>
      </c>
      <c r="L29" s="59">
        <v>1636</v>
      </c>
      <c r="M29" s="59" t="s">
        <v>397</v>
      </c>
      <c r="O29" s="59" t="s">
        <v>398</v>
      </c>
      <c r="P29" s="59" t="s">
        <v>399</v>
      </c>
      <c r="Q29" s="59">
        <v>24308294</v>
      </c>
      <c r="R29" s="59" t="s">
        <v>54</v>
      </c>
      <c r="S29" s="59" t="s">
        <v>400</v>
      </c>
      <c r="T29" s="59" t="s">
        <v>160</v>
      </c>
      <c r="U29" s="75"/>
      <c r="V29" s="73">
        <v>363</v>
      </c>
      <c r="W29" s="59">
        <v>180221</v>
      </c>
      <c r="X29" s="76">
        <v>2433</v>
      </c>
      <c r="Y29" s="59">
        <v>26888</v>
      </c>
      <c r="Z29" s="59" t="s">
        <v>163</v>
      </c>
      <c r="AA29" s="60">
        <v>43765</v>
      </c>
      <c r="AB29" s="59" t="s">
        <v>401</v>
      </c>
      <c r="AC29" s="59" t="s">
        <v>402</v>
      </c>
      <c r="AD29" s="59">
        <v>1</v>
      </c>
      <c r="AE29" s="74">
        <v>2070</v>
      </c>
      <c r="AF29" s="59" t="s">
        <v>161</v>
      </c>
      <c r="AG29" s="59" t="s">
        <v>170</v>
      </c>
      <c r="AH29" s="59" t="s">
        <v>55</v>
      </c>
      <c r="AI29" s="59">
        <v>2433</v>
      </c>
      <c r="AJ29" s="40"/>
    </row>
    <row r="30" spans="1:41" s="59" customFormat="1">
      <c r="A30" s="60">
        <v>43766</v>
      </c>
      <c r="B30" s="59">
        <v>196259</v>
      </c>
      <c r="C30" s="59" t="s">
        <v>403</v>
      </c>
      <c r="D30" s="61">
        <v>433494</v>
      </c>
      <c r="E30" s="59" t="s">
        <v>145</v>
      </c>
      <c r="F30" s="59" t="s">
        <v>153</v>
      </c>
      <c r="G30" s="59" t="s">
        <v>404</v>
      </c>
      <c r="H30" s="59" t="s">
        <v>405</v>
      </c>
      <c r="I30" s="59" t="s">
        <v>404</v>
      </c>
      <c r="J30" s="59" t="s">
        <v>406</v>
      </c>
      <c r="K30" s="59" t="s">
        <v>52</v>
      </c>
      <c r="L30" s="59">
        <v>2800</v>
      </c>
      <c r="M30" s="59" t="s">
        <v>407</v>
      </c>
      <c r="O30" s="59">
        <v>3487302621</v>
      </c>
      <c r="P30" s="59">
        <v>3487302621</v>
      </c>
      <c r="Q30" s="59">
        <v>35836076</v>
      </c>
      <c r="R30" s="59" t="s">
        <v>54</v>
      </c>
      <c r="S30" s="59" t="s">
        <v>408</v>
      </c>
      <c r="T30" s="59" t="s">
        <v>409</v>
      </c>
      <c r="U30" s="75"/>
      <c r="V30" s="73">
        <v>411.4</v>
      </c>
      <c r="W30" s="59">
        <v>217777</v>
      </c>
      <c r="X30" s="76">
        <v>2940</v>
      </c>
      <c r="Y30" s="59">
        <v>0</v>
      </c>
      <c r="Z30" s="59">
        <v>0</v>
      </c>
      <c r="AA30" s="60">
        <v>43765</v>
      </c>
      <c r="AB30" s="59" t="s">
        <v>410</v>
      </c>
      <c r="AC30" s="59" t="s">
        <v>411</v>
      </c>
      <c r="AD30" s="59">
        <v>1</v>
      </c>
      <c r="AE30" s="74">
        <v>5880</v>
      </c>
      <c r="AF30" s="59" t="s">
        <v>161</v>
      </c>
      <c r="AG30" s="59" t="s">
        <v>412</v>
      </c>
      <c r="AH30" s="59" t="s">
        <v>55</v>
      </c>
      <c r="AI30" s="59">
        <v>6291.4</v>
      </c>
      <c r="AJ30" s="40"/>
    </row>
    <row r="31" spans="1:41" s="59" customFormat="1">
      <c r="A31" s="60">
        <v>43766</v>
      </c>
      <c r="B31" s="59">
        <v>195633</v>
      </c>
      <c r="C31" s="59" t="s">
        <v>413</v>
      </c>
      <c r="D31" s="61">
        <v>565375</v>
      </c>
      <c r="E31" s="59" t="s">
        <v>145</v>
      </c>
      <c r="F31" s="59" t="s">
        <v>153</v>
      </c>
      <c r="G31" s="59" t="s">
        <v>414</v>
      </c>
      <c r="H31" s="59" t="s">
        <v>415</v>
      </c>
      <c r="I31" s="59" t="s">
        <v>414</v>
      </c>
      <c r="J31" s="59" t="s">
        <v>416</v>
      </c>
      <c r="L31" s="59">
        <v>1615</v>
      </c>
      <c r="M31" s="59" t="s">
        <v>417</v>
      </c>
      <c r="O31" s="59" t="s">
        <v>418</v>
      </c>
      <c r="P31" s="59" t="s">
        <v>418</v>
      </c>
      <c r="Q31" s="59">
        <v>31670109</v>
      </c>
      <c r="R31" s="59" t="s">
        <v>54</v>
      </c>
      <c r="S31" s="59" t="s">
        <v>419</v>
      </c>
      <c r="T31" s="59" t="s">
        <v>160</v>
      </c>
      <c r="U31" s="75"/>
      <c r="V31" s="73">
        <v>363</v>
      </c>
      <c r="W31" s="59">
        <v>249054</v>
      </c>
      <c r="X31" s="76">
        <v>3362.25</v>
      </c>
      <c r="Y31" s="59">
        <v>26888</v>
      </c>
      <c r="Z31" s="59" t="s">
        <v>163</v>
      </c>
      <c r="AA31" s="60">
        <v>43763</v>
      </c>
      <c r="AB31" s="59" t="s">
        <v>420</v>
      </c>
      <c r="AC31" s="59" t="s">
        <v>421</v>
      </c>
      <c r="AD31" s="59">
        <v>1</v>
      </c>
      <c r="AE31" s="74">
        <v>2999.25</v>
      </c>
      <c r="AF31" s="59" t="s">
        <v>161</v>
      </c>
      <c r="AG31" s="59" t="s">
        <v>159</v>
      </c>
      <c r="AH31" s="59" t="s">
        <v>55</v>
      </c>
      <c r="AI31" s="59">
        <v>3362.25</v>
      </c>
      <c r="AJ31" s="40"/>
    </row>
    <row r="32" spans="1:41">
      <c r="A32" s="60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62"/>
      <c r="N32" s="59"/>
      <c r="O32" s="59"/>
      <c r="P32" s="59"/>
      <c r="Q32" s="59"/>
      <c r="R32" s="59"/>
      <c r="S32" s="59"/>
      <c r="T32" s="59"/>
      <c r="U32" s="64"/>
      <c r="V32" s="66"/>
      <c r="W32" s="59"/>
      <c r="X32" s="67"/>
      <c r="Y32" s="59"/>
      <c r="Z32" s="59"/>
      <c r="AA32" s="60"/>
      <c r="AB32" s="59"/>
      <c r="AC32" s="59"/>
      <c r="AD32" s="59"/>
      <c r="AE32" s="68"/>
      <c r="AF32" s="59"/>
      <c r="AG32" s="59"/>
      <c r="AH32" s="59"/>
      <c r="AI32" s="59"/>
      <c r="AJ32" s="65"/>
      <c r="AO32" s="59"/>
    </row>
    <row r="33" spans="1:41">
      <c r="A33" s="60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64"/>
      <c r="V33" s="66"/>
      <c r="W33" s="59"/>
      <c r="X33" s="67"/>
      <c r="Y33" s="59"/>
      <c r="Z33" s="59"/>
      <c r="AA33" s="60"/>
      <c r="AB33" s="59"/>
      <c r="AC33" s="59"/>
      <c r="AD33" s="59"/>
      <c r="AE33" s="68"/>
      <c r="AF33" s="59"/>
      <c r="AG33" s="59"/>
      <c r="AH33" s="59"/>
      <c r="AI33" s="59"/>
      <c r="AJ33" s="65"/>
      <c r="AO33" s="59"/>
    </row>
    <row r="34" spans="1:41">
      <c r="A34" s="60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64"/>
      <c r="V34" s="66"/>
      <c r="W34" s="59"/>
      <c r="X34" s="67"/>
      <c r="Y34" s="59"/>
      <c r="Z34" s="59"/>
      <c r="AA34" s="60"/>
      <c r="AB34" s="59"/>
      <c r="AC34" s="59"/>
      <c r="AD34" s="59"/>
      <c r="AE34" s="68"/>
      <c r="AF34" s="59"/>
      <c r="AG34" s="59"/>
      <c r="AH34" s="59"/>
      <c r="AI34" s="59"/>
      <c r="AJ34" s="65"/>
      <c r="AO34" s="59"/>
    </row>
    <row r="35" spans="1:41">
      <c r="A35" s="60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64"/>
      <c r="V35" s="66"/>
      <c r="W35" s="59"/>
      <c r="X35" s="67"/>
      <c r="Y35" s="59"/>
      <c r="Z35" s="59"/>
      <c r="AA35" s="60"/>
      <c r="AB35" s="59"/>
      <c r="AC35" s="59"/>
      <c r="AD35" s="59"/>
      <c r="AE35" s="68"/>
      <c r="AF35" s="59"/>
      <c r="AG35" s="59"/>
      <c r="AH35" s="59"/>
      <c r="AI35" s="59"/>
      <c r="AJ35" s="65"/>
      <c r="AO35" s="59"/>
    </row>
    <row r="36" spans="1:41">
      <c r="A36" s="60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62"/>
      <c r="N36" s="59"/>
      <c r="O36" s="59"/>
      <c r="P36" s="59"/>
      <c r="Q36" s="59"/>
      <c r="R36" s="59"/>
      <c r="S36" s="59"/>
      <c r="T36" s="59"/>
      <c r="U36" s="64"/>
      <c r="V36" s="66"/>
      <c r="W36" s="59"/>
      <c r="X36" s="67"/>
      <c r="Y36" s="59"/>
      <c r="Z36" s="59"/>
      <c r="AA36" s="60"/>
      <c r="AB36" s="59"/>
      <c r="AC36" s="59"/>
      <c r="AD36" s="59"/>
      <c r="AE36" s="68"/>
      <c r="AF36" s="59"/>
      <c r="AG36" s="59"/>
      <c r="AH36" s="59"/>
      <c r="AI36" s="59"/>
      <c r="AJ36" s="65"/>
      <c r="AO36" s="59"/>
    </row>
    <row r="37" spans="1:41">
      <c r="A37" s="60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64"/>
      <c r="V37" s="66"/>
      <c r="W37" s="59"/>
      <c r="X37" s="67"/>
      <c r="Y37" s="59"/>
      <c r="Z37" s="59"/>
      <c r="AA37" s="60"/>
      <c r="AB37" s="59"/>
      <c r="AC37" s="59"/>
      <c r="AD37" s="59"/>
      <c r="AE37" s="68"/>
      <c r="AF37" s="59"/>
      <c r="AG37" s="59"/>
      <c r="AH37" s="59"/>
      <c r="AI37" s="59"/>
      <c r="AJ37" s="65"/>
      <c r="AO37" s="59"/>
    </row>
    <row r="38" spans="1:41">
      <c r="A38" s="60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62"/>
      <c r="N38" s="59"/>
      <c r="O38" s="59"/>
      <c r="P38" s="59"/>
      <c r="Q38" s="59"/>
      <c r="R38" s="59"/>
      <c r="S38" s="59"/>
      <c r="T38" s="59"/>
      <c r="U38" s="64"/>
      <c r="V38" s="66"/>
      <c r="W38" s="59"/>
      <c r="X38" s="67"/>
      <c r="Y38" s="59"/>
      <c r="Z38" s="59"/>
      <c r="AA38" s="60"/>
      <c r="AB38" s="59"/>
      <c r="AC38" s="59"/>
      <c r="AD38" s="59"/>
      <c r="AE38" s="68"/>
      <c r="AF38" s="59"/>
      <c r="AG38" s="59"/>
      <c r="AH38" s="59"/>
      <c r="AI38" s="59"/>
      <c r="AJ38" s="65"/>
      <c r="AO38" s="59"/>
    </row>
    <row r="39" spans="1:41">
      <c r="A39" s="60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62"/>
      <c r="N39" s="59"/>
      <c r="O39" s="59"/>
      <c r="P39" s="59"/>
      <c r="Q39" s="59"/>
      <c r="R39" s="59"/>
      <c r="S39" s="59"/>
      <c r="T39" s="59"/>
      <c r="U39" s="64"/>
      <c r="V39" s="66"/>
      <c r="W39" s="59"/>
      <c r="X39" s="67"/>
      <c r="Y39" s="59"/>
      <c r="Z39" s="59"/>
      <c r="AA39" s="60"/>
      <c r="AB39" s="59"/>
      <c r="AC39" s="59"/>
      <c r="AD39" s="59"/>
      <c r="AE39" s="68"/>
      <c r="AF39" s="59"/>
      <c r="AG39" s="59"/>
      <c r="AH39" s="59"/>
      <c r="AI39" s="59"/>
      <c r="AJ39" s="65"/>
      <c r="AO39" s="59"/>
    </row>
    <row r="40" spans="1:41">
      <c r="A40" s="60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64"/>
      <c r="V40" s="66"/>
      <c r="W40" s="59"/>
      <c r="X40" s="67"/>
      <c r="Y40" s="59"/>
      <c r="Z40" s="59"/>
      <c r="AA40" s="60"/>
      <c r="AB40" s="59"/>
      <c r="AC40" s="59"/>
      <c r="AD40" s="59"/>
      <c r="AE40" s="68"/>
      <c r="AF40" s="59"/>
      <c r="AG40" s="59"/>
      <c r="AH40" s="59"/>
      <c r="AI40" s="59"/>
      <c r="AJ40" s="65"/>
      <c r="AO40" s="59"/>
    </row>
    <row r="41" spans="1:41">
      <c r="A41" s="60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62"/>
      <c r="N41" s="59"/>
      <c r="O41" s="59"/>
      <c r="P41" s="59"/>
      <c r="Q41" s="59"/>
      <c r="R41" s="59"/>
      <c r="S41" s="59"/>
      <c r="T41" s="59"/>
      <c r="U41" s="64"/>
      <c r="V41" s="66"/>
      <c r="W41" s="59"/>
      <c r="X41" s="67"/>
      <c r="Y41" s="59"/>
      <c r="Z41" s="59"/>
      <c r="AA41" s="60"/>
      <c r="AB41" s="59"/>
      <c r="AC41" s="59"/>
      <c r="AD41" s="59"/>
      <c r="AE41" s="68"/>
      <c r="AF41" s="59"/>
      <c r="AG41" s="59"/>
      <c r="AH41" s="59"/>
      <c r="AI41" s="59"/>
      <c r="AJ41" s="65"/>
      <c r="AO41" s="59"/>
    </row>
    <row r="42" spans="1:41">
      <c r="A42" s="60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64"/>
      <c r="V42" s="66"/>
      <c r="W42" s="59"/>
      <c r="X42" s="67"/>
      <c r="Y42" s="59"/>
      <c r="Z42" s="59"/>
      <c r="AA42" s="60"/>
      <c r="AB42" s="59"/>
      <c r="AC42" s="59"/>
      <c r="AD42" s="59"/>
      <c r="AE42" s="68"/>
      <c r="AF42" s="59"/>
      <c r="AG42" s="59"/>
      <c r="AH42" s="59"/>
      <c r="AI42" s="59"/>
      <c r="AJ42" s="65"/>
      <c r="AO42" s="59"/>
    </row>
    <row r="43" spans="1:41" s="69" customFormat="1">
      <c r="A43" s="70"/>
      <c r="U43" s="71"/>
      <c r="V43" s="71"/>
      <c r="X43" s="71"/>
      <c r="AA43" s="70"/>
      <c r="AE43" s="72"/>
      <c r="AJ43" s="72"/>
    </row>
    <row r="44" spans="1:41">
      <c r="A44" s="60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64"/>
      <c r="V44" s="66"/>
      <c r="W44" s="59"/>
      <c r="X44" s="67"/>
      <c r="Y44" s="59"/>
      <c r="Z44" s="59"/>
      <c r="AA44" s="60"/>
      <c r="AB44" s="59"/>
      <c r="AC44" s="59"/>
      <c r="AD44" s="59"/>
      <c r="AE44" s="68"/>
      <c r="AF44" s="59"/>
      <c r="AG44" s="59"/>
      <c r="AH44" s="59"/>
      <c r="AI44" s="59"/>
      <c r="AJ44" s="65"/>
      <c r="AO44" s="59"/>
    </row>
    <row r="45" spans="1:41">
      <c r="A45" s="60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64"/>
      <c r="V45" s="66"/>
      <c r="W45" s="59"/>
      <c r="X45" s="67"/>
      <c r="Y45" s="59"/>
      <c r="Z45" s="59"/>
      <c r="AA45" s="60"/>
      <c r="AB45" s="59"/>
      <c r="AC45" s="59"/>
      <c r="AD45" s="59"/>
      <c r="AE45" s="68"/>
      <c r="AF45" s="59"/>
      <c r="AG45" s="59"/>
      <c r="AH45" s="59"/>
      <c r="AI45" s="59"/>
      <c r="AJ45" s="65"/>
      <c r="AO45" s="59"/>
    </row>
    <row r="46" spans="1:41">
      <c r="A46" s="60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64"/>
      <c r="V46" s="66"/>
      <c r="W46" s="59"/>
      <c r="X46" s="67"/>
      <c r="Y46" s="59"/>
      <c r="Z46" s="59"/>
      <c r="AA46" s="60"/>
      <c r="AB46" s="59"/>
      <c r="AC46" s="59"/>
      <c r="AD46" s="59"/>
      <c r="AE46" s="68"/>
      <c r="AF46" s="59"/>
      <c r="AG46" s="59"/>
      <c r="AH46" s="59"/>
      <c r="AI46" s="59"/>
      <c r="AJ46" s="65"/>
      <c r="AO46" s="59"/>
    </row>
    <row r="47" spans="1:41">
      <c r="A47" s="60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64"/>
      <c r="V47" s="66"/>
      <c r="W47" s="59"/>
      <c r="X47" s="67"/>
      <c r="Y47" s="59"/>
      <c r="Z47" s="59"/>
      <c r="AA47" s="60"/>
      <c r="AB47" s="59"/>
      <c r="AC47" s="59"/>
      <c r="AD47" s="59"/>
      <c r="AE47" s="68"/>
      <c r="AF47" s="59"/>
      <c r="AG47" s="59"/>
      <c r="AH47" s="59"/>
      <c r="AI47" s="59"/>
      <c r="AJ47" s="65"/>
      <c r="AO47" s="59"/>
    </row>
    <row r="48" spans="1:41">
      <c r="A48" s="60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64"/>
      <c r="V48" s="66"/>
      <c r="W48" s="59"/>
      <c r="X48" s="67"/>
      <c r="Y48" s="59"/>
      <c r="Z48" s="59"/>
      <c r="AA48" s="60"/>
      <c r="AB48" s="59"/>
      <c r="AC48" s="59"/>
      <c r="AD48" s="59"/>
      <c r="AE48" s="68"/>
      <c r="AF48" s="59"/>
      <c r="AG48" s="59"/>
      <c r="AH48" s="59"/>
      <c r="AI48" s="59"/>
      <c r="AJ48" s="65"/>
      <c r="AO48" s="59"/>
    </row>
    <row r="49" spans="1:41">
      <c r="A49" s="60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64"/>
      <c r="V49" s="66"/>
      <c r="W49" s="59"/>
      <c r="X49" s="67"/>
      <c r="Y49" s="59"/>
      <c r="Z49" s="59"/>
      <c r="AA49" s="60"/>
      <c r="AB49" s="59"/>
      <c r="AC49" s="59"/>
      <c r="AD49" s="59"/>
      <c r="AE49" s="68"/>
      <c r="AF49" s="59"/>
      <c r="AG49" s="59"/>
      <c r="AH49" s="59"/>
      <c r="AI49" s="59"/>
      <c r="AJ49" s="65"/>
      <c r="AO49" s="59"/>
    </row>
    <row r="50" spans="1:41">
      <c r="A50" s="60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62"/>
      <c r="N50" s="59"/>
      <c r="O50" s="59"/>
      <c r="P50" s="59"/>
      <c r="Q50" s="59"/>
      <c r="R50" s="59"/>
      <c r="S50" s="59"/>
      <c r="T50" s="59"/>
      <c r="U50" s="64"/>
      <c r="V50" s="66"/>
      <c r="W50" s="59"/>
      <c r="X50" s="67"/>
      <c r="Y50" s="59"/>
      <c r="Z50" s="59"/>
      <c r="AA50" s="60"/>
      <c r="AB50" s="59"/>
      <c r="AC50" s="59"/>
      <c r="AD50" s="59"/>
      <c r="AE50" s="68"/>
      <c r="AF50" s="59"/>
      <c r="AG50" s="59"/>
      <c r="AH50" s="59"/>
      <c r="AI50" s="59"/>
      <c r="AJ50" s="65"/>
      <c r="AO50" s="59"/>
    </row>
    <row r="51" spans="1:41">
      <c r="A51" s="60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62"/>
      <c r="N51" s="59"/>
      <c r="O51" s="59"/>
      <c r="P51" s="59"/>
      <c r="Q51" s="59"/>
      <c r="R51" s="59"/>
      <c r="S51" s="59"/>
      <c r="T51" s="59"/>
      <c r="U51" s="64"/>
      <c r="V51" s="66"/>
      <c r="W51" s="59"/>
      <c r="X51" s="67"/>
      <c r="Y51" s="59"/>
      <c r="Z51" s="59"/>
      <c r="AA51" s="60"/>
      <c r="AB51" s="59"/>
      <c r="AC51" s="59"/>
      <c r="AD51" s="59"/>
      <c r="AE51" s="68"/>
      <c r="AF51" s="59"/>
      <c r="AG51" s="59"/>
      <c r="AH51" s="59"/>
      <c r="AI51" s="59"/>
      <c r="AJ51" s="65"/>
      <c r="AO51" s="59"/>
    </row>
    <row r="52" spans="1:41">
      <c r="A52" s="60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64"/>
      <c r="V52" s="66"/>
      <c r="W52" s="59"/>
      <c r="X52" s="67"/>
      <c r="Y52" s="59"/>
      <c r="Z52" s="59"/>
      <c r="AA52" s="60"/>
      <c r="AB52" s="59"/>
      <c r="AC52" s="59"/>
      <c r="AD52" s="59"/>
      <c r="AE52" s="68"/>
      <c r="AF52" s="59"/>
      <c r="AG52" s="59"/>
      <c r="AH52" s="59"/>
      <c r="AI52" s="59"/>
      <c r="AJ52" s="65"/>
      <c r="AO52" s="59"/>
    </row>
    <row r="53" spans="1:41">
      <c r="A53" s="60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64"/>
      <c r="V53" s="66"/>
      <c r="W53" s="59"/>
      <c r="X53" s="67"/>
      <c r="Y53" s="59"/>
      <c r="Z53" s="59"/>
      <c r="AA53" s="60"/>
      <c r="AB53" s="59"/>
      <c r="AC53" s="59"/>
      <c r="AD53" s="59"/>
      <c r="AE53" s="68"/>
      <c r="AF53" s="59"/>
      <c r="AG53" s="59"/>
      <c r="AH53" s="59"/>
      <c r="AI53" s="59"/>
      <c r="AJ53" s="65"/>
      <c r="AO53" s="59"/>
    </row>
    <row r="54" spans="1:41">
      <c r="A54" s="60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64"/>
      <c r="V54" s="66"/>
      <c r="W54" s="59"/>
      <c r="X54" s="67"/>
      <c r="Y54" s="59"/>
      <c r="Z54" s="59"/>
      <c r="AA54" s="60"/>
      <c r="AB54" s="59"/>
      <c r="AC54" s="59"/>
      <c r="AD54" s="59"/>
      <c r="AE54" s="68"/>
      <c r="AF54" s="59"/>
      <c r="AG54" s="59"/>
      <c r="AH54" s="59"/>
      <c r="AI54" s="59"/>
      <c r="AJ54" s="65"/>
      <c r="AO54" s="59"/>
    </row>
    <row r="55" spans="1:41">
      <c r="A55" s="60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64"/>
      <c r="V55" s="66"/>
      <c r="W55" s="59"/>
      <c r="X55" s="67"/>
      <c r="Y55" s="59"/>
      <c r="Z55" s="59"/>
      <c r="AA55" s="60"/>
      <c r="AB55" s="59"/>
      <c r="AC55" s="59"/>
      <c r="AD55" s="59"/>
      <c r="AE55" s="68"/>
      <c r="AF55" s="59"/>
      <c r="AG55" s="59"/>
      <c r="AH55" s="59"/>
      <c r="AI55" s="59"/>
      <c r="AJ55" s="65"/>
      <c r="AO55" s="59"/>
    </row>
    <row r="56" spans="1:41">
      <c r="A56" s="60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64"/>
      <c r="V56" s="66"/>
      <c r="W56" s="59"/>
      <c r="X56" s="67"/>
      <c r="Y56" s="59"/>
      <c r="Z56" s="59"/>
      <c r="AA56" s="60"/>
      <c r="AB56" s="59"/>
      <c r="AC56" s="59"/>
      <c r="AD56" s="59"/>
      <c r="AE56" s="68"/>
      <c r="AF56" s="59"/>
      <c r="AG56" s="59"/>
      <c r="AH56" s="59"/>
      <c r="AI56" s="59"/>
      <c r="AJ56" s="65"/>
      <c r="AO56" s="59"/>
    </row>
    <row r="57" spans="1:41">
      <c r="A57" s="60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64"/>
      <c r="V57" s="66"/>
      <c r="W57" s="59"/>
      <c r="X57" s="67"/>
      <c r="Y57" s="59"/>
      <c r="Z57" s="59"/>
      <c r="AA57" s="60"/>
      <c r="AB57" s="59"/>
      <c r="AC57" s="59"/>
      <c r="AD57" s="59"/>
      <c r="AE57" s="68"/>
      <c r="AF57" s="59"/>
      <c r="AG57" s="59"/>
      <c r="AH57" s="59"/>
      <c r="AI57" s="59"/>
      <c r="AJ57" s="65"/>
      <c r="AO57" s="59"/>
    </row>
    <row r="58" spans="1:41">
      <c r="A58" s="60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64"/>
      <c r="V58" s="66"/>
      <c r="W58" s="59"/>
      <c r="X58" s="67"/>
      <c r="Y58" s="59"/>
      <c r="Z58" s="59"/>
      <c r="AA58" s="60"/>
      <c r="AB58" s="59"/>
      <c r="AC58" s="59"/>
      <c r="AD58" s="59"/>
      <c r="AE58" s="68"/>
      <c r="AF58" s="59"/>
      <c r="AG58" s="59"/>
      <c r="AH58" s="59"/>
      <c r="AI58" s="59"/>
      <c r="AJ58" s="65"/>
      <c r="AO58" s="59"/>
    </row>
    <row r="59" spans="1:41">
      <c r="A59" s="60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64"/>
      <c r="V59" s="66"/>
      <c r="W59" s="59"/>
      <c r="X59" s="67"/>
      <c r="Y59" s="59"/>
      <c r="Z59" s="59"/>
      <c r="AA59" s="60"/>
      <c r="AB59" s="59"/>
      <c r="AC59" s="59"/>
      <c r="AD59" s="59"/>
      <c r="AE59" s="68"/>
      <c r="AF59" s="59"/>
      <c r="AG59" s="59"/>
      <c r="AH59" s="59"/>
      <c r="AI59" s="59"/>
      <c r="AJ59" s="65"/>
      <c r="AO59" s="59"/>
    </row>
    <row r="60" spans="1:41">
      <c r="A60" s="60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64"/>
      <c r="V60" s="66"/>
      <c r="W60" s="59"/>
      <c r="X60" s="67"/>
      <c r="Y60" s="59"/>
      <c r="Z60" s="59"/>
      <c r="AA60" s="60"/>
      <c r="AB60" s="59"/>
      <c r="AC60" s="59"/>
      <c r="AD60" s="59"/>
      <c r="AE60" s="68"/>
      <c r="AF60" s="59"/>
      <c r="AG60" s="59"/>
      <c r="AH60" s="59"/>
      <c r="AI60" s="59"/>
      <c r="AJ60" s="65"/>
      <c r="AO60" s="59"/>
    </row>
    <row r="61" spans="1:41">
      <c r="A61" s="60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64"/>
      <c r="V61" s="66"/>
      <c r="W61" s="59"/>
      <c r="X61" s="67"/>
      <c r="Y61" s="59"/>
      <c r="Z61" s="59"/>
      <c r="AA61" s="60"/>
      <c r="AB61" s="59"/>
      <c r="AC61" s="59"/>
      <c r="AD61" s="59"/>
      <c r="AE61" s="68"/>
      <c r="AF61" s="59"/>
      <c r="AG61" s="59"/>
      <c r="AH61" s="59"/>
      <c r="AI61" s="59"/>
      <c r="AJ61" s="65"/>
      <c r="AO61" s="59"/>
    </row>
    <row r="62" spans="1:41">
      <c r="A62" s="60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62"/>
      <c r="N62" s="59"/>
      <c r="O62" s="59"/>
      <c r="P62" s="59"/>
      <c r="Q62" s="59"/>
      <c r="R62" s="59"/>
      <c r="S62" s="59"/>
      <c r="T62" s="59"/>
      <c r="U62" s="64"/>
      <c r="V62" s="66"/>
      <c r="W62" s="59"/>
      <c r="X62" s="67"/>
      <c r="Y62" s="59"/>
      <c r="Z62" s="59"/>
      <c r="AA62" s="60"/>
      <c r="AB62" s="59"/>
      <c r="AC62" s="59"/>
      <c r="AD62" s="59"/>
      <c r="AE62" s="68"/>
      <c r="AF62" s="59"/>
      <c r="AG62" s="59"/>
      <c r="AH62" s="59"/>
      <c r="AI62" s="59"/>
      <c r="AJ62" s="65"/>
      <c r="AO62" s="59"/>
    </row>
    <row r="63" spans="1:41">
      <c r="A63" s="60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62"/>
      <c r="N63" s="59"/>
      <c r="O63" s="59"/>
      <c r="P63" s="59"/>
      <c r="Q63" s="59"/>
      <c r="R63" s="59"/>
      <c r="S63" s="59"/>
      <c r="T63" s="59"/>
      <c r="U63" s="64"/>
      <c r="V63" s="66"/>
      <c r="W63" s="59"/>
      <c r="X63" s="67"/>
      <c r="Y63" s="59"/>
      <c r="Z63" s="59"/>
      <c r="AA63" s="60"/>
      <c r="AB63" s="59"/>
      <c r="AC63" s="59"/>
      <c r="AD63" s="59"/>
      <c r="AE63" s="68"/>
      <c r="AF63" s="59"/>
      <c r="AG63" s="59"/>
      <c r="AH63" s="59"/>
      <c r="AI63" s="59"/>
      <c r="AJ63" s="65"/>
      <c r="AO63" s="59"/>
    </row>
    <row r="64" spans="1:41">
      <c r="A64" s="60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62"/>
      <c r="N64" s="59"/>
      <c r="O64" s="59"/>
      <c r="P64" s="59"/>
      <c r="Q64" s="59"/>
      <c r="R64" s="59"/>
      <c r="S64" s="59"/>
      <c r="T64" s="59"/>
      <c r="U64" s="64"/>
      <c r="V64" s="66"/>
      <c r="W64" s="59"/>
      <c r="X64" s="67"/>
      <c r="Y64" s="59"/>
      <c r="Z64" s="59"/>
      <c r="AA64" s="60"/>
      <c r="AB64" s="59"/>
      <c r="AC64" s="59"/>
      <c r="AD64" s="59"/>
      <c r="AE64" s="68"/>
      <c r="AF64" s="59"/>
      <c r="AG64" s="59"/>
      <c r="AH64" s="59"/>
      <c r="AI64" s="59"/>
      <c r="AJ64" s="65"/>
      <c r="AO64" s="59"/>
    </row>
    <row r="65" spans="1:41">
      <c r="A65" s="60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64"/>
      <c r="V65" s="66"/>
      <c r="W65" s="59"/>
      <c r="X65" s="67"/>
      <c r="Y65" s="59"/>
      <c r="Z65" s="59"/>
      <c r="AA65" s="60"/>
      <c r="AB65" s="59"/>
      <c r="AC65" s="59"/>
      <c r="AD65" s="59"/>
      <c r="AE65" s="68"/>
      <c r="AF65" s="59"/>
      <c r="AG65" s="59"/>
      <c r="AH65" s="59"/>
      <c r="AI65" s="59"/>
      <c r="AJ65" s="65"/>
      <c r="AO65" s="59"/>
    </row>
    <row r="66" spans="1:41">
      <c r="A66" s="60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64"/>
      <c r="V66" s="66"/>
      <c r="W66" s="59"/>
      <c r="X66" s="67"/>
      <c r="Y66" s="59"/>
      <c r="Z66" s="59"/>
      <c r="AA66" s="60"/>
      <c r="AB66" s="59"/>
      <c r="AC66" s="59"/>
      <c r="AD66" s="59"/>
      <c r="AE66" s="68"/>
      <c r="AF66" s="59"/>
      <c r="AG66" s="59"/>
      <c r="AH66" s="59"/>
      <c r="AI66" s="59"/>
      <c r="AJ66" s="65"/>
      <c r="AO66" s="59"/>
    </row>
    <row r="67" spans="1:41">
      <c r="A67" s="60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64"/>
      <c r="V67" s="66"/>
      <c r="W67" s="59"/>
      <c r="X67" s="67"/>
      <c r="Y67" s="59"/>
      <c r="Z67" s="59"/>
      <c r="AA67" s="60"/>
      <c r="AB67" s="59"/>
      <c r="AC67" s="59"/>
      <c r="AD67" s="59"/>
      <c r="AE67" s="68"/>
      <c r="AF67" s="59"/>
      <c r="AG67" s="59"/>
      <c r="AH67" s="59"/>
      <c r="AI67" s="59"/>
      <c r="AJ67" s="65"/>
      <c r="AO67" s="59"/>
    </row>
    <row r="68" spans="1:41">
      <c r="A68" s="60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64"/>
      <c r="V68" s="66"/>
      <c r="W68" s="59"/>
      <c r="X68" s="67"/>
      <c r="Y68" s="59"/>
      <c r="Z68" s="59"/>
      <c r="AA68" s="60"/>
      <c r="AB68" s="59"/>
      <c r="AC68" s="59"/>
      <c r="AD68" s="59"/>
      <c r="AE68" s="68"/>
      <c r="AF68" s="59"/>
      <c r="AG68" s="59"/>
      <c r="AH68" s="59"/>
      <c r="AI68" s="59"/>
      <c r="AJ68" s="65"/>
      <c r="AO68" s="59"/>
    </row>
    <row r="69" spans="1:41">
      <c r="A69" s="60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64"/>
      <c r="V69" s="66"/>
      <c r="W69" s="59"/>
      <c r="X69" s="67"/>
      <c r="Y69" s="59"/>
      <c r="Z69" s="59"/>
      <c r="AA69" s="60"/>
      <c r="AB69" s="59"/>
      <c r="AC69" s="59"/>
      <c r="AD69" s="59"/>
      <c r="AE69" s="68"/>
      <c r="AF69" s="59"/>
      <c r="AG69" s="59"/>
      <c r="AH69" s="59"/>
      <c r="AI69" s="59"/>
      <c r="AJ69" s="65"/>
      <c r="AO69" s="59"/>
    </row>
    <row r="70" spans="1:41">
      <c r="A70" s="60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64"/>
      <c r="V70" s="66"/>
      <c r="W70" s="59"/>
      <c r="X70" s="67"/>
      <c r="Y70" s="59"/>
      <c r="Z70" s="59"/>
      <c r="AA70" s="60"/>
      <c r="AB70" s="59"/>
      <c r="AC70" s="59"/>
      <c r="AD70" s="59"/>
      <c r="AE70" s="68"/>
      <c r="AF70" s="59"/>
      <c r="AG70" s="59"/>
      <c r="AH70" s="59"/>
      <c r="AI70" s="59"/>
      <c r="AJ70" s="65"/>
      <c r="AO70" s="59"/>
    </row>
    <row r="71" spans="1:41">
      <c r="A71" s="60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64"/>
      <c r="V71" s="66"/>
      <c r="W71" s="59"/>
      <c r="X71" s="67"/>
      <c r="Y71" s="59"/>
      <c r="Z71" s="59"/>
      <c r="AA71" s="60"/>
      <c r="AB71" s="59"/>
      <c r="AC71" s="59"/>
      <c r="AD71" s="59"/>
      <c r="AE71" s="68"/>
      <c r="AF71" s="59"/>
      <c r="AG71" s="59"/>
      <c r="AH71" s="59"/>
      <c r="AI71" s="59"/>
      <c r="AJ71" s="65"/>
      <c r="AO71" s="59"/>
    </row>
    <row r="72" spans="1:41">
      <c r="A72" s="6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64"/>
      <c r="V72" s="66"/>
      <c r="W72" s="59"/>
      <c r="X72" s="67"/>
      <c r="Y72" s="59"/>
      <c r="Z72" s="59"/>
      <c r="AA72" s="60"/>
      <c r="AB72" s="59"/>
      <c r="AC72" s="59"/>
      <c r="AD72" s="59"/>
      <c r="AE72" s="68"/>
      <c r="AF72" s="59"/>
      <c r="AG72" s="59"/>
      <c r="AH72" s="59"/>
      <c r="AI72" s="59"/>
      <c r="AJ72" s="65"/>
      <c r="AO72" s="59"/>
    </row>
    <row r="73" spans="1:41">
      <c r="A73" s="6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64"/>
      <c r="V73" s="66"/>
      <c r="W73" s="59"/>
      <c r="X73" s="67"/>
      <c r="Y73" s="59"/>
      <c r="Z73" s="59"/>
      <c r="AA73" s="60"/>
      <c r="AB73" s="59"/>
      <c r="AC73" s="59"/>
      <c r="AD73" s="59"/>
      <c r="AE73" s="68"/>
      <c r="AF73" s="59"/>
      <c r="AG73" s="59"/>
      <c r="AH73" s="59"/>
      <c r="AI73" s="59"/>
      <c r="AJ73" s="65"/>
      <c r="AO73" s="59"/>
    </row>
    <row r="74" spans="1:41">
      <c r="A74" s="6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64"/>
      <c r="V74" s="66"/>
      <c r="W74" s="59"/>
      <c r="X74" s="67"/>
      <c r="Y74" s="59"/>
      <c r="Z74" s="59"/>
      <c r="AA74" s="60"/>
      <c r="AB74" s="59"/>
      <c r="AC74" s="59"/>
      <c r="AD74" s="59"/>
      <c r="AE74" s="68"/>
      <c r="AF74" s="59"/>
      <c r="AG74" s="59"/>
      <c r="AH74" s="59"/>
      <c r="AI74" s="59"/>
      <c r="AJ74" s="65"/>
      <c r="AO74" s="59"/>
    </row>
    <row r="75" spans="1:41">
      <c r="A75" s="6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64"/>
      <c r="V75" s="66"/>
      <c r="W75" s="59"/>
      <c r="X75" s="67"/>
      <c r="Y75" s="59"/>
      <c r="Z75" s="59"/>
      <c r="AA75" s="60"/>
      <c r="AB75" s="59"/>
      <c r="AC75" s="59"/>
      <c r="AD75" s="59"/>
      <c r="AE75" s="68"/>
      <c r="AF75" s="59"/>
      <c r="AG75" s="59"/>
      <c r="AH75" s="59"/>
      <c r="AI75" s="59"/>
      <c r="AJ75" s="65"/>
      <c r="AO75" s="59"/>
    </row>
    <row r="76" spans="1:41">
      <c r="A76" s="6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64"/>
      <c r="V76" s="66"/>
      <c r="W76" s="59"/>
      <c r="X76" s="67"/>
      <c r="Y76" s="59"/>
      <c r="Z76" s="59"/>
      <c r="AA76" s="60"/>
      <c r="AB76" s="59"/>
      <c r="AC76" s="59"/>
      <c r="AD76" s="59"/>
      <c r="AE76" s="68"/>
      <c r="AF76" s="59"/>
      <c r="AG76" s="59"/>
      <c r="AH76" s="59"/>
      <c r="AI76" s="59"/>
      <c r="AJ76" s="65"/>
      <c r="AO76" s="59"/>
    </row>
    <row r="77" spans="1:41">
      <c r="A77" s="6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64"/>
      <c r="V77" s="66"/>
      <c r="W77" s="59"/>
      <c r="X77" s="67"/>
      <c r="Y77" s="59"/>
      <c r="Z77" s="59"/>
      <c r="AA77" s="60"/>
      <c r="AB77" s="59"/>
      <c r="AC77" s="59"/>
      <c r="AD77" s="59"/>
      <c r="AE77" s="68"/>
      <c r="AF77" s="59"/>
      <c r="AG77" s="59"/>
      <c r="AH77" s="59"/>
      <c r="AI77" s="59"/>
      <c r="AJ77" s="65"/>
      <c r="AO77" s="59"/>
    </row>
    <row r="78" spans="1:41">
      <c r="A78" s="6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62"/>
      <c r="N78" s="59"/>
      <c r="O78" s="59"/>
      <c r="P78" s="59"/>
      <c r="Q78" s="59"/>
      <c r="R78" s="59"/>
      <c r="S78" s="59"/>
      <c r="T78" s="59"/>
      <c r="U78" s="64"/>
      <c r="V78" s="66"/>
      <c r="W78" s="59"/>
      <c r="X78" s="67"/>
      <c r="Y78" s="59"/>
      <c r="Z78" s="59"/>
      <c r="AA78" s="60"/>
      <c r="AB78" s="59"/>
      <c r="AC78" s="59"/>
      <c r="AD78" s="59"/>
      <c r="AE78" s="68"/>
      <c r="AF78" s="59"/>
      <c r="AG78" s="59"/>
      <c r="AH78" s="59"/>
      <c r="AI78" s="59"/>
      <c r="AJ78" s="65"/>
      <c r="AO78" s="59"/>
    </row>
    <row r="79" spans="1:41">
      <c r="A79" s="6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64"/>
      <c r="V79" s="66"/>
      <c r="W79" s="59"/>
      <c r="X79" s="67"/>
      <c r="Y79" s="59"/>
      <c r="Z79" s="59"/>
      <c r="AA79" s="60"/>
      <c r="AB79" s="59"/>
      <c r="AC79" s="59"/>
      <c r="AD79" s="59"/>
      <c r="AE79" s="68"/>
      <c r="AF79" s="59"/>
      <c r="AG79" s="59"/>
      <c r="AH79" s="59"/>
      <c r="AI79" s="59"/>
      <c r="AJ79" s="65"/>
      <c r="AO79" s="59"/>
    </row>
    <row r="80" spans="1:41">
      <c r="A80" s="6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62"/>
      <c r="N80" s="59"/>
      <c r="O80" s="59"/>
      <c r="P80" s="59"/>
      <c r="Q80" s="59"/>
      <c r="R80" s="59"/>
      <c r="S80" s="59"/>
      <c r="T80" s="59"/>
      <c r="U80" s="64"/>
      <c r="V80" s="66"/>
      <c r="W80" s="59"/>
      <c r="X80" s="67"/>
      <c r="Y80" s="59"/>
      <c r="Z80" s="59"/>
      <c r="AA80" s="60"/>
      <c r="AB80" s="59"/>
      <c r="AC80" s="59"/>
      <c r="AD80" s="59"/>
      <c r="AE80" s="68"/>
      <c r="AF80" s="59"/>
      <c r="AG80" s="59"/>
      <c r="AH80" s="59"/>
      <c r="AI80" s="59"/>
      <c r="AJ80" s="65"/>
      <c r="AO80" s="59"/>
    </row>
    <row r="81" spans="1:41">
      <c r="A81" s="6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64"/>
      <c r="V81" s="66"/>
      <c r="W81" s="59"/>
      <c r="X81" s="67"/>
      <c r="Y81" s="59"/>
      <c r="Z81" s="59"/>
      <c r="AA81" s="60"/>
      <c r="AB81" s="59"/>
      <c r="AC81" s="59"/>
      <c r="AD81" s="59"/>
      <c r="AE81" s="68"/>
      <c r="AF81" s="59"/>
      <c r="AG81" s="59"/>
      <c r="AH81" s="59"/>
      <c r="AI81" s="59"/>
      <c r="AJ81" s="65"/>
      <c r="AO81" s="59"/>
    </row>
  </sheetData>
  <autoFilter ref="A1:AR81"/>
  <sortState ref="A37:AJ38">
    <sortCondition ref="B37:B38"/>
  </sortState>
  <conditionalFormatting sqref="C1">
    <cfRule type="duplicateValues" dxfId="343" priority="1169" stopIfTrue="1"/>
    <cfRule type="duplicateValues" dxfId="342" priority="1170" stopIfTrue="1"/>
    <cfRule type="duplicateValues" dxfId="341" priority="1171" stopIfTrue="1"/>
  </conditionalFormatting>
  <conditionalFormatting sqref="C1">
    <cfRule type="duplicateValues" dxfId="340" priority="1168" stopIfTrue="1"/>
  </conditionalFormatting>
  <conditionalFormatting sqref="D1">
    <cfRule type="containsText" dxfId="339" priority="1155" stopIfTrue="1" operator="containsText" text="Direct Sale EnvÃ­o a Domicilio">
      <formula>NOT(ISERROR(SEARCH("Direct Sale EnvÃ­o a Domicilio",D1)))</formula>
    </cfRule>
  </conditionalFormatting>
  <conditionalFormatting sqref="B1">
    <cfRule type="duplicateValues" dxfId="338" priority="1114" stopIfTrue="1"/>
  </conditionalFormatting>
  <conditionalFormatting sqref="B1">
    <cfRule type="duplicateValues" dxfId="337" priority="1105" stopIfTrue="1"/>
    <cfRule type="duplicateValues" dxfId="336" priority="1106" stopIfTrue="1"/>
  </conditionalFormatting>
  <conditionalFormatting sqref="B1">
    <cfRule type="duplicateValues" dxfId="335" priority="1176" stopIfTrue="1"/>
    <cfRule type="duplicateValues" dxfId="334" priority="1177" stopIfTrue="1"/>
    <cfRule type="duplicateValues" dxfId="333" priority="1178" stopIfTrue="1"/>
    <cfRule type="duplicateValues" dxfId="332" priority="1179" stopIfTrue="1"/>
  </conditionalFormatting>
  <conditionalFormatting sqref="B2:B8">
    <cfRule type="duplicateValues" dxfId="331" priority="1012" stopIfTrue="1"/>
  </conditionalFormatting>
  <conditionalFormatting sqref="C2:C8">
    <cfRule type="duplicateValues" dxfId="330" priority="1013" stopIfTrue="1"/>
  </conditionalFormatting>
  <conditionalFormatting sqref="B2:B8">
    <cfRule type="duplicateValues" dxfId="329" priority="1014" stopIfTrue="1"/>
    <cfRule type="duplicateValues" dxfId="328" priority="1015" stopIfTrue="1"/>
  </conditionalFormatting>
  <conditionalFormatting sqref="B2">
    <cfRule type="duplicateValues" dxfId="327" priority="1007" stopIfTrue="1"/>
  </conditionalFormatting>
  <conditionalFormatting sqref="C2">
    <cfRule type="duplicateValues" dxfId="326" priority="1006" stopIfTrue="1"/>
  </conditionalFormatting>
  <conditionalFormatting sqref="B2">
    <cfRule type="duplicateValues" dxfId="325" priority="1004" stopIfTrue="1"/>
    <cfRule type="duplicateValues" dxfId="324" priority="1005" stopIfTrue="1"/>
  </conditionalFormatting>
  <conditionalFormatting sqref="B3">
    <cfRule type="duplicateValues" dxfId="323" priority="1000" stopIfTrue="1"/>
  </conditionalFormatting>
  <conditionalFormatting sqref="C3">
    <cfRule type="duplicateValues" dxfId="322" priority="997" stopIfTrue="1"/>
  </conditionalFormatting>
  <conditionalFormatting sqref="B3">
    <cfRule type="duplicateValues" dxfId="321" priority="991" stopIfTrue="1"/>
    <cfRule type="duplicateValues" dxfId="320" priority="992" stopIfTrue="1"/>
  </conditionalFormatting>
  <conditionalFormatting sqref="B4">
    <cfRule type="duplicateValues" dxfId="319" priority="987" stopIfTrue="1"/>
  </conditionalFormatting>
  <conditionalFormatting sqref="C4">
    <cfRule type="duplicateValues" dxfId="318" priority="984" stopIfTrue="1"/>
  </conditionalFormatting>
  <conditionalFormatting sqref="B4">
    <cfRule type="duplicateValues" dxfId="317" priority="978" stopIfTrue="1"/>
    <cfRule type="duplicateValues" dxfId="316" priority="979" stopIfTrue="1"/>
  </conditionalFormatting>
  <conditionalFormatting sqref="B5">
    <cfRule type="duplicateValues" dxfId="315" priority="974" stopIfTrue="1"/>
  </conditionalFormatting>
  <conditionalFormatting sqref="C5">
    <cfRule type="duplicateValues" dxfId="314" priority="971" stopIfTrue="1"/>
  </conditionalFormatting>
  <conditionalFormatting sqref="B5">
    <cfRule type="duplicateValues" dxfId="313" priority="965" stopIfTrue="1"/>
    <cfRule type="duplicateValues" dxfId="312" priority="966" stopIfTrue="1"/>
  </conditionalFormatting>
  <conditionalFormatting sqref="B6">
    <cfRule type="duplicateValues" dxfId="311" priority="961" stopIfTrue="1"/>
  </conditionalFormatting>
  <conditionalFormatting sqref="C6">
    <cfRule type="duplicateValues" dxfId="310" priority="958" stopIfTrue="1"/>
  </conditionalFormatting>
  <conditionalFormatting sqref="B6">
    <cfRule type="duplicateValues" dxfId="309" priority="952" stopIfTrue="1"/>
    <cfRule type="duplicateValues" dxfId="308" priority="953" stopIfTrue="1"/>
  </conditionalFormatting>
  <conditionalFormatting sqref="G2:G7">
    <cfRule type="duplicateValues" dxfId="307" priority="651" stopIfTrue="1"/>
  </conditionalFormatting>
  <conditionalFormatting sqref="C2:C7">
    <cfRule type="duplicateValues" dxfId="306" priority="650" stopIfTrue="1"/>
  </conditionalFormatting>
  <conditionalFormatting sqref="B2:B7">
    <cfRule type="duplicateValues" dxfId="305" priority="649" stopIfTrue="1"/>
  </conditionalFormatting>
  <conditionalFormatting sqref="B2:B7">
    <cfRule type="duplicateValues" dxfId="304" priority="647" stopIfTrue="1"/>
    <cfRule type="duplicateValues" dxfId="303" priority="648" stopIfTrue="1"/>
  </conditionalFormatting>
  <conditionalFormatting sqref="C8">
    <cfRule type="duplicateValues" dxfId="302" priority="646" stopIfTrue="1"/>
  </conditionalFormatting>
  <conditionalFormatting sqref="B8">
    <cfRule type="duplicateValues" dxfId="301" priority="645" stopIfTrue="1"/>
  </conditionalFormatting>
  <conditionalFormatting sqref="B8">
    <cfRule type="duplicateValues" dxfId="300" priority="643" stopIfTrue="1"/>
    <cfRule type="duplicateValues" dxfId="299" priority="644" stopIfTrue="1"/>
  </conditionalFormatting>
  <conditionalFormatting sqref="G16:G25 G2:G11">
    <cfRule type="duplicateValues" dxfId="298" priority="444" stopIfTrue="1"/>
  </conditionalFormatting>
  <conditionalFormatting sqref="B2:B7">
    <cfRule type="duplicateValues" dxfId="297" priority="383" stopIfTrue="1"/>
    <cfRule type="duplicateValues" dxfId="296" priority="384" stopIfTrue="1"/>
    <cfRule type="duplicateValues" dxfId="295" priority="385" stopIfTrue="1"/>
    <cfRule type="duplicateValues" dxfId="294" priority="386" stopIfTrue="1"/>
  </conditionalFormatting>
  <conditionalFormatting sqref="C2:C7">
    <cfRule type="duplicateValues" dxfId="293" priority="379" stopIfTrue="1"/>
    <cfRule type="duplicateValues" dxfId="292" priority="380" stopIfTrue="1"/>
    <cfRule type="duplicateValues" dxfId="291" priority="381" stopIfTrue="1"/>
    <cfRule type="duplicateValues" dxfId="290" priority="382" stopIfTrue="1"/>
  </conditionalFormatting>
  <conditionalFormatting sqref="B11">
    <cfRule type="duplicateValues" dxfId="289" priority="367" stopIfTrue="1"/>
    <cfRule type="duplicateValues" dxfId="288" priority="368" stopIfTrue="1"/>
    <cfRule type="duplicateValues" dxfId="287" priority="369" stopIfTrue="1"/>
    <cfRule type="duplicateValues" dxfId="286" priority="370" stopIfTrue="1"/>
  </conditionalFormatting>
  <conditionalFormatting sqref="C11">
    <cfRule type="duplicateValues" dxfId="285" priority="363" stopIfTrue="1"/>
    <cfRule type="duplicateValues" dxfId="284" priority="364" stopIfTrue="1"/>
    <cfRule type="duplicateValues" dxfId="283" priority="365" stopIfTrue="1"/>
    <cfRule type="duplicateValues" dxfId="282" priority="366" stopIfTrue="1"/>
  </conditionalFormatting>
  <conditionalFormatting sqref="B12">
    <cfRule type="duplicateValues" dxfId="281" priority="359" stopIfTrue="1"/>
    <cfRule type="duplicateValues" dxfId="280" priority="360" stopIfTrue="1"/>
    <cfRule type="duplicateValues" dxfId="279" priority="361" stopIfTrue="1"/>
    <cfRule type="duplicateValues" dxfId="278" priority="362" stopIfTrue="1"/>
  </conditionalFormatting>
  <conditionalFormatting sqref="C12">
    <cfRule type="duplicateValues" dxfId="277" priority="355" stopIfTrue="1"/>
    <cfRule type="duplicateValues" dxfId="276" priority="356" stopIfTrue="1"/>
    <cfRule type="duplicateValues" dxfId="275" priority="357" stopIfTrue="1"/>
    <cfRule type="duplicateValues" dxfId="274" priority="358" stopIfTrue="1"/>
  </conditionalFormatting>
  <conditionalFormatting sqref="B13">
    <cfRule type="duplicateValues" dxfId="273" priority="351" stopIfTrue="1"/>
    <cfRule type="duplicateValues" dxfId="272" priority="352" stopIfTrue="1"/>
    <cfRule type="duplicateValues" dxfId="271" priority="353" stopIfTrue="1"/>
    <cfRule type="duplicateValues" dxfId="270" priority="354" stopIfTrue="1"/>
  </conditionalFormatting>
  <conditionalFormatting sqref="C13">
    <cfRule type="duplicateValues" dxfId="269" priority="347" stopIfTrue="1"/>
    <cfRule type="duplicateValues" dxfId="268" priority="348" stopIfTrue="1"/>
    <cfRule type="duplicateValues" dxfId="267" priority="349" stopIfTrue="1"/>
    <cfRule type="duplicateValues" dxfId="266" priority="350" stopIfTrue="1"/>
  </conditionalFormatting>
  <conditionalFormatting sqref="B14">
    <cfRule type="duplicateValues" dxfId="265" priority="335" stopIfTrue="1"/>
    <cfRule type="duplicateValues" dxfId="264" priority="336" stopIfTrue="1"/>
    <cfRule type="duplicateValues" dxfId="263" priority="337" stopIfTrue="1"/>
    <cfRule type="duplicateValues" dxfId="262" priority="338" stopIfTrue="1"/>
  </conditionalFormatting>
  <conditionalFormatting sqref="C14">
    <cfRule type="duplicateValues" dxfId="261" priority="331" stopIfTrue="1"/>
    <cfRule type="duplicateValues" dxfId="260" priority="332" stopIfTrue="1"/>
    <cfRule type="duplicateValues" dxfId="259" priority="333" stopIfTrue="1"/>
    <cfRule type="duplicateValues" dxfId="258" priority="334" stopIfTrue="1"/>
  </conditionalFormatting>
  <conditionalFormatting sqref="B15">
    <cfRule type="duplicateValues" dxfId="257" priority="327" stopIfTrue="1"/>
    <cfRule type="duplicateValues" dxfId="256" priority="328" stopIfTrue="1"/>
    <cfRule type="duplicateValues" dxfId="255" priority="329" stopIfTrue="1"/>
    <cfRule type="duplicateValues" dxfId="254" priority="330" stopIfTrue="1"/>
  </conditionalFormatting>
  <conditionalFormatting sqref="C15">
    <cfRule type="duplicateValues" dxfId="253" priority="323" stopIfTrue="1"/>
    <cfRule type="duplicateValues" dxfId="252" priority="324" stopIfTrue="1"/>
    <cfRule type="duplicateValues" dxfId="251" priority="325" stopIfTrue="1"/>
    <cfRule type="duplicateValues" dxfId="250" priority="326" stopIfTrue="1"/>
  </conditionalFormatting>
  <conditionalFormatting sqref="B16">
    <cfRule type="duplicateValues" dxfId="249" priority="319" stopIfTrue="1"/>
    <cfRule type="duplicateValues" dxfId="248" priority="320" stopIfTrue="1"/>
    <cfRule type="duplicateValues" dxfId="247" priority="321" stopIfTrue="1"/>
    <cfRule type="duplicateValues" dxfId="246" priority="322" stopIfTrue="1"/>
  </conditionalFormatting>
  <conditionalFormatting sqref="C16">
    <cfRule type="duplicateValues" dxfId="245" priority="315" stopIfTrue="1"/>
    <cfRule type="duplicateValues" dxfId="244" priority="316" stopIfTrue="1"/>
    <cfRule type="duplicateValues" dxfId="243" priority="317" stopIfTrue="1"/>
    <cfRule type="duplicateValues" dxfId="242" priority="318" stopIfTrue="1"/>
  </conditionalFormatting>
  <conditionalFormatting sqref="B17">
    <cfRule type="duplicateValues" dxfId="241" priority="311" stopIfTrue="1"/>
    <cfRule type="duplicateValues" dxfId="240" priority="312" stopIfTrue="1"/>
    <cfRule type="duplicateValues" dxfId="239" priority="313" stopIfTrue="1"/>
    <cfRule type="duplicateValues" dxfId="238" priority="314" stopIfTrue="1"/>
  </conditionalFormatting>
  <conditionalFormatting sqref="C17">
    <cfRule type="duplicateValues" dxfId="237" priority="307" stopIfTrue="1"/>
    <cfRule type="duplicateValues" dxfId="236" priority="308" stopIfTrue="1"/>
    <cfRule type="duplicateValues" dxfId="235" priority="309" stopIfTrue="1"/>
    <cfRule type="duplicateValues" dxfId="234" priority="310" stopIfTrue="1"/>
  </conditionalFormatting>
  <conditionalFormatting sqref="B18">
    <cfRule type="duplicateValues" dxfId="233" priority="303" stopIfTrue="1"/>
    <cfRule type="duplicateValues" dxfId="232" priority="304" stopIfTrue="1"/>
    <cfRule type="duplicateValues" dxfId="231" priority="305" stopIfTrue="1"/>
    <cfRule type="duplicateValues" dxfId="230" priority="306" stopIfTrue="1"/>
  </conditionalFormatting>
  <conditionalFormatting sqref="C18">
    <cfRule type="duplicateValues" dxfId="229" priority="299" stopIfTrue="1"/>
    <cfRule type="duplicateValues" dxfId="228" priority="300" stopIfTrue="1"/>
    <cfRule type="duplicateValues" dxfId="227" priority="301" stopIfTrue="1"/>
    <cfRule type="duplicateValues" dxfId="226" priority="302" stopIfTrue="1"/>
  </conditionalFormatting>
  <conditionalFormatting sqref="B19">
    <cfRule type="duplicateValues" dxfId="225" priority="295" stopIfTrue="1"/>
    <cfRule type="duplicateValues" dxfId="224" priority="296" stopIfTrue="1"/>
    <cfRule type="duplicateValues" dxfId="223" priority="297" stopIfTrue="1"/>
    <cfRule type="duplicateValues" dxfId="222" priority="298" stopIfTrue="1"/>
  </conditionalFormatting>
  <conditionalFormatting sqref="C19">
    <cfRule type="duplicateValues" dxfId="221" priority="291" stopIfTrue="1"/>
    <cfRule type="duplicateValues" dxfId="220" priority="292" stopIfTrue="1"/>
    <cfRule type="duplicateValues" dxfId="219" priority="293" stopIfTrue="1"/>
    <cfRule type="duplicateValues" dxfId="218" priority="294" stopIfTrue="1"/>
  </conditionalFormatting>
  <conditionalFormatting sqref="B20">
    <cfRule type="duplicateValues" dxfId="217" priority="287" stopIfTrue="1"/>
    <cfRule type="duplicateValues" dxfId="216" priority="288" stopIfTrue="1"/>
    <cfRule type="duplicateValues" dxfId="215" priority="289" stopIfTrue="1"/>
    <cfRule type="duplicateValues" dxfId="214" priority="290" stopIfTrue="1"/>
  </conditionalFormatting>
  <conditionalFormatting sqref="C20">
    <cfRule type="duplicateValues" dxfId="213" priority="283" stopIfTrue="1"/>
    <cfRule type="duplicateValues" dxfId="212" priority="284" stopIfTrue="1"/>
    <cfRule type="duplicateValues" dxfId="211" priority="285" stopIfTrue="1"/>
    <cfRule type="duplicateValues" dxfId="210" priority="286" stopIfTrue="1"/>
  </conditionalFormatting>
  <conditionalFormatting sqref="B21">
    <cfRule type="duplicateValues" dxfId="209" priority="279" stopIfTrue="1"/>
    <cfRule type="duplicateValues" dxfId="208" priority="280" stopIfTrue="1"/>
    <cfRule type="duplicateValues" dxfId="207" priority="281" stopIfTrue="1"/>
    <cfRule type="duplicateValues" dxfId="206" priority="282" stopIfTrue="1"/>
  </conditionalFormatting>
  <conditionalFormatting sqref="C21">
    <cfRule type="duplicateValues" dxfId="205" priority="275" stopIfTrue="1"/>
    <cfRule type="duplicateValues" dxfId="204" priority="276" stopIfTrue="1"/>
    <cfRule type="duplicateValues" dxfId="203" priority="277" stopIfTrue="1"/>
    <cfRule type="duplicateValues" dxfId="202" priority="278" stopIfTrue="1"/>
  </conditionalFormatting>
  <conditionalFormatting sqref="B22">
    <cfRule type="duplicateValues" dxfId="201" priority="271" stopIfTrue="1"/>
    <cfRule type="duplicateValues" dxfId="200" priority="272" stopIfTrue="1"/>
    <cfRule type="duplicateValues" dxfId="199" priority="273" stopIfTrue="1"/>
    <cfRule type="duplicateValues" dxfId="198" priority="274" stopIfTrue="1"/>
  </conditionalFormatting>
  <conditionalFormatting sqref="C22">
    <cfRule type="duplicateValues" dxfId="197" priority="267" stopIfTrue="1"/>
    <cfRule type="duplicateValues" dxfId="196" priority="268" stopIfTrue="1"/>
    <cfRule type="duplicateValues" dxfId="195" priority="269" stopIfTrue="1"/>
    <cfRule type="duplicateValues" dxfId="194" priority="270" stopIfTrue="1"/>
  </conditionalFormatting>
  <conditionalFormatting sqref="B23">
    <cfRule type="duplicateValues" dxfId="193" priority="263" stopIfTrue="1"/>
    <cfRule type="duplicateValues" dxfId="192" priority="264" stopIfTrue="1"/>
    <cfRule type="duplicateValues" dxfId="191" priority="265" stopIfTrue="1"/>
    <cfRule type="duplicateValues" dxfId="190" priority="266" stopIfTrue="1"/>
  </conditionalFormatting>
  <conditionalFormatting sqref="C23">
    <cfRule type="duplicateValues" dxfId="189" priority="259" stopIfTrue="1"/>
    <cfRule type="duplicateValues" dxfId="188" priority="260" stopIfTrue="1"/>
    <cfRule type="duplicateValues" dxfId="187" priority="261" stopIfTrue="1"/>
    <cfRule type="duplicateValues" dxfId="186" priority="262" stopIfTrue="1"/>
  </conditionalFormatting>
  <conditionalFormatting sqref="B24">
    <cfRule type="duplicateValues" dxfId="185" priority="255" stopIfTrue="1"/>
    <cfRule type="duplicateValues" dxfId="184" priority="256" stopIfTrue="1"/>
    <cfRule type="duplicateValues" dxfId="183" priority="257" stopIfTrue="1"/>
    <cfRule type="duplicateValues" dxfId="182" priority="258" stopIfTrue="1"/>
  </conditionalFormatting>
  <conditionalFormatting sqref="C24">
    <cfRule type="duplicateValues" dxfId="181" priority="251" stopIfTrue="1"/>
    <cfRule type="duplicateValues" dxfId="180" priority="252" stopIfTrue="1"/>
    <cfRule type="duplicateValues" dxfId="179" priority="253" stopIfTrue="1"/>
    <cfRule type="duplicateValues" dxfId="178" priority="254" stopIfTrue="1"/>
  </conditionalFormatting>
  <conditionalFormatting sqref="B25">
    <cfRule type="duplicateValues" dxfId="177" priority="247" stopIfTrue="1"/>
    <cfRule type="duplicateValues" dxfId="176" priority="248" stopIfTrue="1"/>
    <cfRule type="duplicateValues" dxfId="175" priority="249" stopIfTrue="1"/>
    <cfRule type="duplicateValues" dxfId="174" priority="250" stopIfTrue="1"/>
  </conditionalFormatting>
  <conditionalFormatting sqref="C25">
    <cfRule type="duplicateValues" dxfId="173" priority="243" stopIfTrue="1"/>
    <cfRule type="duplicateValues" dxfId="172" priority="244" stopIfTrue="1"/>
    <cfRule type="duplicateValues" dxfId="171" priority="245" stopIfTrue="1"/>
    <cfRule type="duplicateValues" dxfId="170" priority="246" stopIfTrue="1"/>
  </conditionalFormatting>
  <conditionalFormatting sqref="B9:B25">
    <cfRule type="duplicateValues" dxfId="169" priority="2196" stopIfTrue="1"/>
    <cfRule type="duplicateValues" dxfId="168" priority="2197" stopIfTrue="1"/>
    <cfRule type="duplicateValues" dxfId="167" priority="2198" stopIfTrue="1"/>
    <cfRule type="duplicateValues" dxfId="166" priority="2199" stopIfTrue="1"/>
  </conditionalFormatting>
  <conditionalFormatting sqref="C9:C25">
    <cfRule type="duplicateValues" dxfId="165" priority="2204" stopIfTrue="1"/>
    <cfRule type="duplicateValues" dxfId="164" priority="2205" stopIfTrue="1"/>
    <cfRule type="duplicateValues" dxfId="163" priority="2206" stopIfTrue="1"/>
    <cfRule type="duplicateValues" dxfId="162" priority="2207" stopIfTrue="1"/>
  </conditionalFormatting>
  <conditionalFormatting sqref="G9:G25">
    <cfRule type="duplicateValues" dxfId="161" priority="2212" stopIfTrue="1"/>
  </conditionalFormatting>
  <conditionalFormatting sqref="G10:G25 G2:G8">
    <cfRule type="duplicateValues" dxfId="160" priority="2214" stopIfTrue="1"/>
  </conditionalFormatting>
  <conditionalFormatting sqref="B3">
    <cfRule type="duplicateValues" dxfId="159" priority="198" stopIfTrue="1"/>
    <cfRule type="duplicateValues" dxfId="158" priority="199" stopIfTrue="1"/>
    <cfRule type="duplicateValues" dxfId="157" priority="200" stopIfTrue="1"/>
    <cfRule type="duplicateValues" dxfId="156" priority="201" stopIfTrue="1"/>
  </conditionalFormatting>
  <conditionalFormatting sqref="C3">
    <cfRule type="duplicateValues" dxfId="155" priority="194" stopIfTrue="1"/>
    <cfRule type="duplicateValues" dxfId="154" priority="195" stopIfTrue="1"/>
    <cfRule type="duplicateValues" dxfId="153" priority="196" stopIfTrue="1"/>
    <cfRule type="duplicateValues" dxfId="152" priority="197" stopIfTrue="1"/>
  </conditionalFormatting>
  <conditionalFormatting sqref="B9">
    <cfRule type="duplicateValues" dxfId="151" priority="96" stopIfTrue="1"/>
    <cfRule type="duplicateValues" dxfId="150" priority="97" stopIfTrue="1"/>
    <cfRule type="duplicateValues" dxfId="149" priority="98" stopIfTrue="1"/>
    <cfRule type="duplicateValues" dxfId="148" priority="99" stopIfTrue="1"/>
  </conditionalFormatting>
  <conditionalFormatting sqref="C9">
    <cfRule type="duplicateValues" dxfId="147" priority="92" stopIfTrue="1"/>
    <cfRule type="duplicateValues" dxfId="146" priority="93" stopIfTrue="1"/>
    <cfRule type="duplicateValues" dxfId="145" priority="94" stopIfTrue="1"/>
    <cfRule type="duplicateValues" dxfId="144" priority="95" stopIfTrue="1"/>
  </conditionalFormatting>
  <conditionalFormatting sqref="G10">
    <cfRule type="duplicateValues" dxfId="143" priority="64" stopIfTrue="1"/>
  </conditionalFormatting>
  <conditionalFormatting sqref="G23">
    <cfRule type="duplicateValues" dxfId="142" priority="62" stopIfTrue="1"/>
  </conditionalFormatting>
  <conditionalFormatting sqref="G2:G3">
    <cfRule type="duplicateValues" dxfId="141" priority="61" stopIfTrue="1"/>
  </conditionalFormatting>
  <conditionalFormatting sqref="G1:G1048576">
    <cfRule type="duplicateValues" dxfId="140" priority="36"/>
    <cfRule type="duplicateValues" dxfId="139" priority="57"/>
  </conditionalFormatting>
  <conditionalFormatting sqref="B72">
    <cfRule type="duplicateValues" dxfId="138" priority="46" stopIfTrue="1"/>
    <cfRule type="duplicateValues" dxfId="137" priority="47" stopIfTrue="1"/>
    <cfRule type="duplicateValues" dxfId="136" priority="48" stopIfTrue="1"/>
    <cfRule type="duplicateValues" dxfId="135" priority="49" stopIfTrue="1"/>
  </conditionalFormatting>
  <conditionalFormatting sqref="B1:B1048576">
    <cfRule type="duplicateValues" dxfId="134" priority="35"/>
  </conditionalFormatting>
  <conditionalFormatting sqref="B2:B10">
    <cfRule type="duplicateValues" dxfId="133" priority="31" stopIfTrue="1"/>
    <cfRule type="duplicateValues" dxfId="132" priority="32" stopIfTrue="1"/>
    <cfRule type="duplicateValues" dxfId="131" priority="33" stopIfTrue="1"/>
    <cfRule type="duplicateValues" dxfId="130" priority="34" stopIfTrue="1"/>
  </conditionalFormatting>
  <conditionalFormatting sqref="C2:C10">
    <cfRule type="duplicateValues" dxfId="129" priority="27" stopIfTrue="1"/>
    <cfRule type="duplicateValues" dxfId="128" priority="28" stopIfTrue="1"/>
    <cfRule type="duplicateValues" dxfId="127" priority="29" stopIfTrue="1"/>
    <cfRule type="duplicateValues" dxfId="126" priority="30" stopIfTrue="1"/>
  </conditionalFormatting>
  <conditionalFormatting sqref="B2:B8">
    <cfRule type="duplicateValues" dxfId="125" priority="22" stopIfTrue="1"/>
    <cfRule type="duplicateValues" dxfId="124" priority="23" stopIfTrue="1"/>
    <cfRule type="duplicateValues" dxfId="123" priority="24" stopIfTrue="1"/>
    <cfRule type="duplicateValues" dxfId="122" priority="25" stopIfTrue="1"/>
  </conditionalFormatting>
  <conditionalFormatting sqref="C2:C8">
    <cfRule type="duplicateValues" dxfId="121" priority="18" stopIfTrue="1"/>
    <cfRule type="duplicateValues" dxfId="120" priority="19" stopIfTrue="1"/>
    <cfRule type="duplicateValues" dxfId="119" priority="20" stopIfTrue="1"/>
    <cfRule type="duplicateValues" dxfId="118" priority="21" stopIfTrue="1"/>
  </conditionalFormatting>
  <conditionalFormatting sqref="C2:C8">
    <cfRule type="duplicateValues" dxfId="117" priority="16" stopIfTrue="1"/>
    <cfRule type="duplicateValues" dxfId="116" priority="17" stopIfTrue="1"/>
  </conditionalFormatting>
  <conditionalFormatting sqref="B7:B8">
    <cfRule type="duplicateValues" dxfId="115" priority="3374" stopIfTrue="1"/>
  </conditionalFormatting>
  <conditionalFormatting sqref="C7:C8">
    <cfRule type="duplicateValues" dxfId="114" priority="3375" stopIfTrue="1"/>
  </conditionalFormatting>
  <conditionalFormatting sqref="B7:B8">
    <cfRule type="duplicateValues" dxfId="113" priority="3376" stopIfTrue="1"/>
    <cfRule type="duplicateValues" dxfId="112" priority="3377" stopIfTrue="1"/>
  </conditionalFormatting>
  <conditionalFormatting sqref="B8">
    <cfRule type="duplicateValues" dxfId="111" priority="3380" stopIfTrue="1"/>
    <cfRule type="duplicateValues" dxfId="110" priority="3381" stopIfTrue="1"/>
    <cfRule type="duplicateValues" dxfId="109" priority="3382" stopIfTrue="1"/>
    <cfRule type="duplicateValues" dxfId="108" priority="3383" stopIfTrue="1"/>
  </conditionalFormatting>
  <conditionalFormatting sqref="C8">
    <cfRule type="duplicateValues" dxfId="107" priority="3384" stopIfTrue="1"/>
    <cfRule type="duplicateValues" dxfId="106" priority="3385" stopIfTrue="1"/>
    <cfRule type="duplicateValues" dxfId="105" priority="3386" stopIfTrue="1"/>
    <cfRule type="duplicateValues" dxfId="104" priority="3387" stopIfTrue="1"/>
  </conditionalFormatting>
  <conditionalFormatting sqref="B2:B22">
    <cfRule type="duplicateValues" dxfId="103" priority="3405" stopIfTrue="1"/>
    <cfRule type="duplicateValues" dxfId="102" priority="3406" stopIfTrue="1"/>
    <cfRule type="duplicateValues" dxfId="101" priority="3407" stopIfTrue="1"/>
    <cfRule type="duplicateValues" dxfId="100" priority="3408" stopIfTrue="1"/>
  </conditionalFormatting>
  <conditionalFormatting sqref="C2:C22">
    <cfRule type="duplicateValues" dxfId="99" priority="3413" stopIfTrue="1"/>
    <cfRule type="duplicateValues" dxfId="98" priority="3414" stopIfTrue="1"/>
    <cfRule type="duplicateValues" dxfId="97" priority="3415" stopIfTrue="1"/>
    <cfRule type="duplicateValues" dxfId="96" priority="3416" stopIfTrue="1"/>
  </conditionalFormatting>
  <conditionalFormatting sqref="G2:G8">
    <cfRule type="duplicateValues" dxfId="95" priority="3440" stopIfTrue="1"/>
  </conditionalFormatting>
  <conditionalFormatting sqref="I2:I8">
    <cfRule type="duplicateValues" dxfId="94" priority="3441" stopIfTrue="1"/>
  </conditionalFormatting>
  <conditionalFormatting sqref="B2 B4:B8">
    <cfRule type="duplicateValues" dxfId="93" priority="3442" stopIfTrue="1"/>
    <cfRule type="duplicateValues" dxfId="92" priority="3443" stopIfTrue="1"/>
    <cfRule type="duplicateValues" dxfId="91" priority="3444" stopIfTrue="1"/>
    <cfRule type="duplicateValues" dxfId="90" priority="3445" stopIfTrue="1"/>
  </conditionalFormatting>
  <conditionalFormatting sqref="C2 C4:C8">
    <cfRule type="duplicateValues" dxfId="89" priority="3450" stopIfTrue="1"/>
    <cfRule type="duplicateValues" dxfId="88" priority="3451" stopIfTrue="1"/>
    <cfRule type="duplicateValues" dxfId="87" priority="3452" stopIfTrue="1"/>
    <cfRule type="duplicateValues" dxfId="86" priority="3453" stopIfTrue="1"/>
  </conditionalFormatting>
  <conditionalFormatting sqref="B2:B25">
    <cfRule type="duplicateValues" dxfId="85" priority="3474" stopIfTrue="1"/>
    <cfRule type="duplicateValues" dxfId="84" priority="3475" stopIfTrue="1"/>
    <cfRule type="duplicateValues" dxfId="83" priority="3476" stopIfTrue="1"/>
    <cfRule type="duplicateValues" dxfId="82" priority="3477" stopIfTrue="1"/>
  </conditionalFormatting>
  <conditionalFormatting sqref="C2:C25">
    <cfRule type="duplicateValues" dxfId="81" priority="3482" stopIfTrue="1"/>
    <cfRule type="duplicateValues" dxfId="80" priority="3483" stopIfTrue="1"/>
    <cfRule type="duplicateValues" dxfId="79" priority="3484" stopIfTrue="1"/>
    <cfRule type="duplicateValues" dxfId="78" priority="3485" stopIfTrue="1"/>
  </conditionalFormatting>
  <conditionalFormatting sqref="G2:G25">
    <cfRule type="duplicateValues" dxfId="77" priority="3490" stopIfTrue="1"/>
  </conditionalFormatting>
  <conditionalFormatting sqref="B2:B25">
    <cfRule type="duplicateValues" dxfId="76" priority="3492" stopIfTrue="1"/>
    <cfRule type="duplicateValues" dxfId="75" priority="3493" stopIfTrue="1"/>
    <cfRule type="duplicateValues" dxfId="74" priority="3494" stopIfTrue="1"/>
  </conditionalFormatting>
  <conditionalFormatting sqref="B2:B25">
    <cfRule type="duplicateValues" dxfId="73" priority="3498" stopIfTrue="1"/>
    <cfRule type="duplicateValues" dxfId="72" priority="3499" stopIfTrue="1"/>
  </conditionalFormatting>
  <conditionalFormatting sqref="C2:C25">
    <cfRule type="duplicateValues" dxfId="71" priority="3502" stopIfTrue="1"/>
    <cfRule type="duplicateValues" dxfId="70" priority="3503" stopIfTrue="1"/>
  </conditionalFormatting>
  <conditionalFormatting sqref="Q2:Q25">
    <cfRule type="duplicateValues" dxfId="69" priority="3506" stopIfTrue="1"/>
  </conditionalFormatting>
  <conditionalFormatting sqref="B2:B25">
    <cfRule type="duplicateValues" dxfId="68" priority="3508" stopIfTrue="1"/>
  </conditionalFormatting>
  <conditionalFormatting sqref="C2:C25">
    <cfRule type="duplicateValues" dxfId="67" priority="3510" stopIfTrue="1"/>
  </conditionalFormatting>
  <conditionalFormatting sqref="Q2:Q25">
    <cfRule type="duplicateValues" dxfId="66" priority="3512"/>
    <cfRule type="cellIs" dxfId="65" priority="3513" operator="greaterThan">
      <formula>49842269</formula>
    </cfRule>
  </conditionalFormatting>
  <conditionalFormatting sqref="B9:B25">
    <cfRule type="duplicateValues" dxfId="64" priority="3516" stopIfTrue="1"/>
  </conditionalFormatting>
  <conditionalFormatting sqref="C9:C25">
    <cfRule type="duplicateValues" dxfId="63" priority="3517" stopIfTrue="1"/>
  </conditionalFormatting>
  <conditionalFormatting sqref="B9:B25">
    <cfRule type="duplicateValues" dxfId="62" priority="3518" stopIfTrue="1"/>
    <cfRule type="duplicateValues" dxfId="61" priority="3519" stopIfTrue="1"/>
  </conditionalFormatting>
  <conditionalFormatting sqref="I2:I25">
    <cfRule type="duplicateValues" dxfId="60" priority="3529" stopIfTrue="1"/>
  </conditionalFormatting>
  <conditionalFormatting sqref="I2:I9">
    <cfRule type="duplicateValues" dxfId="59" priority="3531" stopIfTrue="1"/>
  </conditionalFormatting>
  <conditionalFormatting sqref="G2:G9">
    <cfRule type="duplicateValues" dxfId="58" priority="3533" stopIfTrue="1"/>
  </conditionalFormatting>
  <conditionalFormatting sqref="I2:I22">
    <cfRule type="duplicateValues" dxfId="57" priority="3535" stopIfTrue="1"/>
  </conditionalFormatting>
  <conditionalFormatting sqref="G2:G22">
    <cfRule type="duplicateValues" dxfId="56" priority="3537" stopIfTrue="1"/>
  </conditionalFormatting>
  <conditionalFormatting sqref="C2:C22">
    <cfRule type="duplicateValues" dxfId="55" priority="3539" stopIfTrue="1"/>
  </conditionalFormatting>
  <conditionalFormatting sqref="B2:B81">
    <cfRule type="duplicateValues" dxfId="54" priority="3541" stopIfTrue="1"/>
    <cfRule type="duplicateValues" dxfId="53" priority="3542" stopIfTrue="1"/>
    <cfRule type="duplicateValues" dxfId="52" priority="3543" stopIfTrue="1"/>
    <cfRule type="duplicateValues" dxfId="51" priority="3544" stopIfTrue="1"/>
  </conditionalFormatting>
  <conditionalFormatting sqref="C2:C81">
    <cfRule type="duplicateValues" dxfId="50" priority="3549" stopIfTrue="1"/>
    <cfRule type="duplicateValues" dxfId="49" priority="3550" stopIfTrue="1"/>
    <cfRule type="duplicateValues" dxfId="48" priority="3551" stopIfTrue="1"/>
    <cfRule type="duplicateValues" dxfId="47" priority="3552" stopIfTrue="1"/>
  </conditionalFormatting>
  <conditionalFormatting sqref="C2:C81">
    <cfRule type="duplicateValues" dxfId="46" priority="3557" stopIfTrue="1"/>
  </conditionalFormatting>
  <conditionalFormatting sqref="B2:B31">
    <cfRule type="duplicateValues" dxfId="45" priority="12" stopIfTrue="1"/>
    <cfRule type="duplicateValues" dxfId="44" priority="13" stopIfTrue="1"/>
    <cfRule type="duplicateValues" dxfId="43" priority="14" stopIfTrue="1"/>
    <cfRule type="duplicateValues" dxfId="42" priority="15" stopIfTrue="1"/>
  </conditionalFormatting>
  <conditionalFormatting sqref="C2:C31">
    <cfRule type="duplicateValues" dxfId="37" priority="8" stopIfTrue="1"/>
    <cfRule type="duplicateValues" dxfId="36" priority="9" stopIfTrue="1"/>
    <cfRule type="duplicateValues" dxfId="35" priority="10" stopIfTrue="1"/>
    <cfRule type="duplicateValues" dxfId="34" priority="11" stopIfTrue="1"/>
  </conditionalFormatting>
  <conditionalFormatting sqref="C2:C31">
    <cfRule type="duplicateValues" dxfId="29" priority="4" stopIfTrue="1"/>
    <cfRule type="duplicateValues" dxfId="28" priority="5" stopIfTrue="1"/>
    <cfRule type="duplicateValues" dxfId="27" priority="6" stopIfTrue="1"/>
    <cfRule type="duplicateValues" dxfId="26" priority="7" stopIfTrue="1"/>
  </conditionalFormatting>
  <conditionalFormatting sqref="AD2:AD31">
    <cfRule type="cellIs" dxfId="21" priority="3" stopIfTrue="1" operator="greaterThan">
      <formula>1</formula>
    </cfRule>
  </conditionalFormatting>
  <conditionalFormatting sqref="AB2">
    <cfRule type="duplicateValues" dxfId="19" priority="2" stopIfTrue="1"/>
  </conditionalFormatting>
  <conditionalFormatting sqref="AB25">
    <cfRule type="duplicateValues" dxfId="17" priority="1" stopIfTrue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F64"/>
  <sheetViews>
    <sheetView topLeftCell="A40" workbookViewId="0">
      <selection activeCell="B60" sqref="B60"/>
    </sheetView>
  </sheetViews>
  <sheetFormatPr baseColWidth="10" defaultColWidth="11.42578125" defaultRowHeight="15"/>
  <cols>
    <col min="2" max="2" width="36.28515625" customWidth="1"/>
  </cols>
  <sheetData>
    <row r="3" spans="1:4">
      <c r="A3" t="s">
        <v>58</v>
      </c>
    </row>
    <row r="4" spans="1:4">
      <c r="A4" s="53">
        <v>1</v>
      </c>
      <c r="B4" s="53" t="s">
        <v>57</v>
      </c>
      <c r="C4" s="53">
        <v>1203</v>
      </c>
    </row>
    <row r="5" spans="1:4">
      <c r="A5">
        <v>2</v>
      </c>
      <c r="B5" s="30" t="s">
        <v>155</v>
      </c>
      <c r="C5">
        <v>2545</v>
      </c>
    </row>
    <row r="6" spans="1:4">
      <c r="A6">
        <v>3</v>
      </c>
      <c r="B6" t="s">
        <v>59</v>
      </c>
      <c r="C6">
        <v>1727</v>
      </c>
    </row>
    <row r="7" spans="1:4">
      <c r="A7">
        <v>4</v>
      </c>
      <c r="B7" s="33" t="s">
        <v>60</v>
      </c>
      <c r="C7">
        <v>2508</v>
      </c>
    </row>
    <row r="8" spans="1:4">
      <c r="A8" s="45">
        <v>5</v>
      </c>
      <c r="B8" s="45" t="s">
        <v>156</v>
      </c>
      <c r="C8" s="45">
        <v>1715</v>
      </c>
      <c r="D8" s="45" t="s">
        <v>157</v>
      </c>
    </row>
    <row r="10" spans="1:4">
      <c r="A10" s="26" t="s">
        <v>73</v>
      </c>
    </row>
    <row r="11" spans="1:4">
      <c r="A11" s="28">
        <v>16</v>
      </c>
      <c r="B11" s="29" t="s">
        <v>74</v>
      </c>
      <c r="C11" s="26" t="s">
        <v>77</v>
      </c>
    </row>
    <row r="12" spans="1:4">
      <c r="A12" s="28">
        <v>17</v>
      </c>
      <c r="B12" s="29" t="s">
        <v>61</v>
      </c>
      <c r="C12" s="26" t="s">
        <v>77</v>
      </c>
    </row>
    <row r="13" spans="1:4">
      <c r="A13" s="28">
        <v>18</v>
      </c>
      <c r="B13" s="29" t="s">
        <v>62</v>
      </c>
      <c r="C13" s="26" t="s">
        <v>78</v>
      </c>
    </row>
    <row r="14" spans="1:4">
      <c r="A14" s="28">
        <v>19</v>
      </c>
      <c r="B14" s="29" t="s">
        <v>63</v>
      </c>
      <c r="C14" s="27" t="s">
        <v>78</v>
      </c>
    </row>
    <row r="15" spans="1:4">
      <c r="A15" s="28">
        <v>20</v>
      </c>
      <c r="B15" s="29" t="s">
        <v>64</v>
      </c>
      <c r="C15" s="26" t="s">
        <v>79</v>
      </c>
    </row>
    <row r="16" spans="1:4">
      <c r="A16" s="28">
        <v>21</v>
      </c>
      <c r="B16" s="29" t="s">
        <v>65</v>
      </c>
      <c r="C16" s="26" t="s">
        <v>79</v>
      </c>
    </row>
    <row r="17" spans="1:3">
      <c r="A17" s="28">
        <v>22</v>
      </c>
      <c r="B17" s="29" t="s">
        <v>66</v>
      </c>
      <c r="C17" s="26" t="s">
        <v>79</v>
      </c>
    </row>
    <row r="18" spans="1:3">
      <c r="A18" s="28">
        <v>23</v>
      </c>
      <c r="B18" s="29" t="s">
        <v>80</v>
      </c>
    </row>
    <row r="19" spans="1:3">
      <c r="A19" s="28">
        <v>24</v>
      </c>
      <c r="B19" s="29" t="s">
        <v>81</v>
      </c>
    </row>
    <row r="20" spans="1:3">
      <c r="A20" s="28">
        <v>25</v>
      </c>
      <c r="B20" s="29" t="s">
        <v>67</v>
      </c>
    </row>
    <row r="21" spans="1:3">
      <c r="A21" s="28">
        <v>26</v>
      </c>
      <c r="B21" s="29" t="s">
        <v>68</v>
      </c>
    </row>
    <row r="22" spans="1:3">
      <c r="A22" s="28">
        <v>27</v>
      </c>
      <c r="B22" s="29" t="s">
        <v>69</v>
      </c>
    </row>
    <row r="23" spans="1:3">
      <c r="A23" s="28">
        <v>28</v>
      </c>
      <c r="B23" s="29" t="s">
        <v>70</v>
      </c>
    </row>
    <row r="24" spans="1:3">
      <c r="A24" s="28">
        <v>29</v>
      </c>
      <c r="B24" s="29" t="s">
        <v>75</v>
      </c>
    </row>
    <row r="25" spans="1:3">
      <c r="A25" s="28">
        <v>31</v>
      </c>
      <c r="B25" s="29" t="s">
        <v>76</v>
      </c>
    </row>
    <row r="26" spans="1:3">
      <c r="A26" s="28">
        <v>33</v>
      </c>
      <c r="B26" s="29" t="s">
        <v>71</v>
      </c>
    </row>
    <row r="27" spans="1:3">
      <c r="A27" s="28">
        <v>34</v>
      </c>
      <c r="B27" s="29" t="s">
        <v>72</v>
      </c>
    </row>
    <row r="30" spans="1:3">
      <c r="A30" s="27" t="s">
        <v>83</v>
      </c>
    </row>
    <row r="31" spans="1:3">
      <c r="B31" s="27" t="s">
        <v>84</v>
      </c>
    </row>
    <row r="32" spans="1:3">
      <c r="B32" s="27" t="s">
        <v>85</v>
      </c>
    </row>
    <row r="33" spans="1:4">
      <c r="B33" s="27" t="s">
        <v>86</v>
      </c>
    </row>
    <row r="34" spans="1:4">
      <c r="B34" s="27" t="s">
        <v>87</v>
      </c>
    </row>
    <row r="35" spans="1:4">
      <c r="B35" s="27" t="s">
        <v>88</v>
      </c>
    </row>
    <row r="36" spans="1:4">
      <c r="B36" s="27" t="s">
        <v>89</v>
      </c>
    </row>
    <row r="37" spans="1:4">
      <c r="B37" s="27" t="s">
        <v>90</v>
      </c>
    </row>
    <row r="38" spans="1:4">
      <c r="B38" s="27" t="s">
        <v>91</v>
      </c>
    </row>
    <row r="40" spans="1:4">
      <c r="A40" s="31" t="s">
        <v>92</v>
      </c>
      <c r="B40" s="31" t="s">
        <v>93</v>
      </c>
      <c r="C40" s="31" t="s">
        <v>94</v>
      </c>
      <c r="D40" s="31" t="s">
        <v>95</v>
      </c>
    </row>
    <row r="41" spans="1:4">
      <c r="A41" s="32" t="s">
        <v>96</v>
      </c>
      <c r="B41" s="32" t="s">
        <v>97</v>
      </c>
      <c r="C41" s="32" t="s">
        <v>98</v>
      </c>
      <c r="D41" s="32" t="s">
        <v>99</v>
      </c>
    </row>
    <row r="42" spans="1:4">
      <c r="A42" s="32" t="s">
        <v>100</v>
      </c>
      <c r="B42" s="32" t="s">
        <v>53</v>
      </c>
      <c r="C42" s="32" t="s">
        <v>98</v>
      </c>
      <c r="D42" s="32" t="s">
        <v>99</v>
      </c>
    </row>
    <row r="43" spans="1:4">
      <c r="A43" s="32" t="s">
        <v>101</v>
      </c>
      <c r="B43" s="32" t="s">
        <v>102</v>
      </c>
      <c r="C43" s="32" t="s">
        <v>98</v>
      </c>
      <c r="D43" s="32" t="s">
        <v>99</v>
      </c>
    </row>
    <row r="44" spans="1:4">
      <c r="A44" s="32" t="s">
        <v>103</v>
      </c>
      <c r="B44" s="32" t="s">
        <v>104</v>
      </c>
      <c r="C44" s="32" t="s">
        <v>98</v>
      </c>
      <c r="D44" s="32" t="s">
        <v>99</v>
      </c>
    </row>
    <row r="45" spans="1:4">
      <c r="A45" s="32" t="s">
        <v>105</v>
      </c>
      <c r="B45" s="32" t="s">
        <v>106</v>
      </c>
      <c r="C45" s="32" t="s">
        <v>98</v>
      </c>
      <c r="D45" s="32" t="s">
        <v>99</v>
      </c>
    </row>
    <row r="46" spans="1:4">
      <c r="A46" s="32" t="s">
        <v>107</v>
      </c>
      <c r="B46" s="32" t="s">
        <v>108</v>
      </c>
      <c r="C46" s="32" t="s">
        <v>98</v>
      </c>
      <c r="D46" s="32" t="s">
        <v>99</v>
      </c>
    </row>
    <row r="47" spans="1:4">
      <c r="A47" s="32" t="s">
        <v>109</v>
      </c>
      <c r="B47" s="32" t="s">
        <v>110</v>
      </c>
      <c r="C47" s="32" t="s">
        <v>98</v>
      </c>
      <c r="D47" s="32" t="s">
        <v>99</v>
      </c>
    </row>
    <row r="48" spans="1:4">
      <c r="A48" s="32" t="s">
        <v>111</v>
      </c>
      <c r="B48" s="32" t="s">
        <v>112</v>
      </c>
      <c r="C48" s="32" t="s">
        <v>98</v>
      </c>
      <c r="D48" s="32" t="s">
        <v>99</v>
      </c>
    </row>
    <row r="49" spans="1:6">
      <c r="A49" s="32" t="s">
        <v>113</v>
      </c>
      <c r="B49" s="32" t="s">
        <v>114</v>
      </c>
      <c r="C49" s="32" t="s">
        <v>98</v>
      </c>
      <c r="D49" s="32" t="s">
        <v>99</v>
      </c>
    </row>
    <row r="50" spans="1:6">
      <c r="A50" s="32" t="s">
        <v>115</v>
      </c>
      <c r="B50" s="32" t="s">
        <v>116</v>
      </c>
      <c r="C50" s="32" t="s">
        <v>98</v>
      </c>
      <c r="D50" s="32" t="s">
        <v>99</v>
      </c>
    </row>
    <row r="51" spans="1:6">
      <c r="A51" s="32" t="s">
        <v>117</v>
      </c>
      <c r="B51" s="32" t="s">
        <v>118</v>
      </c>
      <c r="C51" s="32" t="s">
        <v>98</v>
      </c>
      <c r="D51" s="32" t="s">
        <v>99</v>
      </c>
    </row>
    <row r="52" spans="1:6">
      <c r="A52" s="32" t="s">
        <v>119</v>
      </c>
      <c r="B52" s="32" t="s">
        <v>120</v>
      </c>
      <c r="C52" s="32" t="s">
        <v>98</v>
      </c>
      <c r="D52" s="32" t="s">
        <v>99</v>
      </c>
    </row>
    <row r="53" spans="1:6">
      <c r="A53" s="32" t="s">
        <v>121</v>
      </c>
      <c r="B53" s="32" t="s">
        <v>122</v>
      </c>
      <c r="C53" s="32" t="s">
        <v>98</v>
      </c>
      <c r="D53" s="32" t="s">
        <v>99</v>
      </c>
    </row>
    <row r="54" spans="1:6">
      <c r="A54" s="32" t="s">
        <v>123</v>
      </c>
      <c r="B54" s="32" t="s">
        <v>124</v>
      </c>
      <c r="C54" s="32" t="s">
        <v>98</v>
      </c>
      <c r="D54" s="32" t="s">
        <v>99</v>
      </c>
    </row>
    <row r="55" spans="1:6">
      <c r="A55" s="32" t="s">
        <v>125</v>
      </c>
      <c r="B55" s="32" t="s">
        <v>126</v>
      </c>
      <c r="C55" s="32" t="s">
        <v>98</v>
      </c>
      <c r="D55" s="32" t="s">
        <v>99</v>
      </c>
    </row>
    <row r="56" spans="1:6">
      <c r="A56" s="32" t="s">
        <v>127</v>
      </c>
      <c r="B56" s="32" t="s">
        <v>128</v>
      </c>
      <c r="C56" s="32" t="s">
        <v>98</v>
      </c>
      <c r="D56" s="32" t="s">
        <v>99</v>
      </c>
    </row>
    <row r="57" spans="1:6">
      <c r="A57" s="32" t="s">
        <v>129</v>
      </c>
      <c r="B57" s="32" t="s">
        <v>130</v>
      </c>
      <c r="C57" s="32" t="s">
        <v>98</v>
      </c>
      <c r="D57" s="32" t="s">
        <v>99</v>
      </c>
    </row>
    <row r="58" spans="1:6">
      <c r="A58" s="32" t="s">
        <v>131</v>
      </c>
      <c r="B58" s="32" t="s">
        <v>132</v>
      </c>
      <c r="C58" s="32" t="s">
        <v>98</v>
      </c>
      <c r="D58" s="32" t="s">
        <v>99</v>
      </c>
    </row>
    <row r="59" spans="1:6">
      <c r="A59" s="32" t="s">
        <v>133</v>
      </c>
      <c r="B59" s="32" t="s">
        <v>134</v>
      </c>
      <c r="C59" s="32" t="s">
        <v>98</v>
      </c>
      <c r="D59" s="32" t="s">
        <v>99</v>
      </c>
    </row>
    <row r="60" spans="1:6">
      <c r="A60" s="32" t="s">
        <v>135</v>
      </c>
      <c r="B60" s="32" t="s">
        <v>136</v>
      </c>
      <c r="C60" s="32" t="s">
        <v>98</v>
      </c>
      <c r="D60" s="32" t="s">
        <v>99</v>
      </c>
    </row>
    <row r="61" spans="1:6">
      <c r="A61" s="32" t="s">
        <v>137</v>
      </c>
      <c r="B61" s="32" t="s">
        <v>138</v>
      </c>
      <c r="C61" s="32" t="s">
        <v>98</v>
      </c>
      <c r="D61" s="32" t="s">
        <v>99</v>
      </c>
    </row>
    <row r="62" spans="1:6">
      <c r="A62" s="32" t="s">
        <v>139</v>
      </c>
      <c r="B62" s="32" t="s">
        <v>140</v>
      </c>
      <c r="C62" s="32" t="s">
        <v>98</v>
      </c>
      <c r="D62" s="32" t="s">
        <v>99</v>
      </c>
    </row>
    <row r="63" spans="1:6">
      <c r="A63" s="32" t="s">
        <v>141</v>
      </c>
      <c r="B63" s="32" t="s">
        <v>142</v>
      </c>
      <c r="C63" s="32" t="s">
        <v>98</v>
      </c>
      <c r="D63" s="32" t="s">
        <v>99</v>
      </c>
    </row>
    <row r="64" spans="1:6">
      <c r="A64" s="32" t="s">
        <v>143</v>
      </c>
      <c r="B64" s="32" t="s">
        <v>144</v>
      </c>
      <c r="C64" s="32" t="s">
        <v>98</v>
      </c>
      <c r="D64" s="32" t="s">
        <v>99</v>
      </c>
      <c r="F64">
        <f>95-7</f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DEIFNITIVA</vt:lpstr>
      <vt:lpstr>COPIAR PLLA ICBC </vt:lpstr>
      <vt:lpstr>DATOS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DANI</cp:lastModifiedBy>
  <dcterms:created xsi:type="dcterms:W3CDTF">2018-03-27T14:46:15Z</dcterms:created>
  <dcterms:modified xsi:type="dcterms:W3CDTF">2019-10-28T15:52:13Z</dcterms:modified>
</cp:coreProperties>
</file>