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/Dropbox/SwDev/Upwork/uktax/proj/"/>
    </mc:Choice>
  </mc:AlternateContent>
  <xr:revisionPtr revIDLastSave="0" documentId="13_ncr:1_{ADF76944-2FDB-7542-A4DB-B3B0E8E20B88}" xr6:coauthVersionLast="36" xr6:coauthVersionMax="36" xr10:uidLastSave="{00000000-0000-0000-0000-000000000000}"/>
  <bookViews>
    <workbookView xWindow="0" yWindow="500" windowWidth="29980" windowHeight="17200" xr2:uid="{DEB1AA47-7E43-424C-8B6A-779A1FA7F8B0}"/>
  </bookViews>
  <sheets>
    <sheet name="Tabelle1" sheetId="1" r:id="rId1"/>
  </sheets>
  <definedNames>
    <definedName name="_xlnm.Print_Titles" localSheetId="0">Tabelle1!$11:$11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 s="1"/>
  <c r="E55" i="1" s="1"/>
  <c r="F55" i="1" s="1"/>
  <c r="C49" i="1"/>
  <c r="D49" i="1" s="1"/>
  <c r="E49" i="1" s="1"/>
  <c r="F49" i="1" s="1"/>
  <c r="C40" i="1"/>
  <c r="D40" i="1" s="1"/>
  <c r="E40" i="1" s="1"/>
  <c r="F40" i="1" s="1"/>
  <c r="C39" i="1"/>
  <c r="D39" i="1" s="1"/>
  <c r="E39" i="1" s="1"/>
  <c r="F39" i="1" s="1"/>
  <c r="C33" i="1"/>
  <c r="D33" i="1" s="1"/>
  <c r="E33" i="1" s="1"/>
  <c r="F33" i="1" s="1"/>
  <c r="C30" i="1"/>
  <c r="D30" i="1" s="1"/>
  <c r="E30" i="1" s="1"/>
  <c r="F30" i="1" s="1"/>
  <c r="C31" i="1"/>
  <c r="D31" i="1" s="1"/>
  <c r="E31" i="1" s="1"/>
  <c r="F31" i="1" s="1"/>
  <c r="K55" i="1" l="1"/>
  <c r="L55" i="1" s="1"/>
  <c r="I55" i="1"/>
  <c r="J55" i="1" s="1"/>
  <c r="G55" i="1"/>
  <c r="H55" i="1" s="1"/>
  <c r="I49" i="1"/>
  <c r="J49" i="1" s="1"/>
  <c r="G49" i="1"/>
  <c r="H49" i="1" s="1"/>
  <c r="M49" i="1" s="1"/>
  <c r="G40" i="1"/>
  <c r="H40" i="1" s="1"/>
  <c r="I40" i="1"/>
  <c r="J40" i="1" s="1"/>
  <c r="I39" i="1"/>
  <c r="J39" i="1" s="1"/>
  <c r="G39" i="1"/>
  <c r="H39" i="1" s="1"/>
  <c r="M39" i="1" s="1"/>
  <c r="I33" i="1"/>
  <c r="J33" i="1" s="1"/>
  <c r="G33" i="1"/>
  <c r="H33" i="1" s="1"/>
  <c r="I30" i="1"/>
  <c r="J30" i="1" s="1"/>
  <c r="G30" i="1"/>
  <c r="H30" i="1" s="1"/>
  <c r="M30" i="1" s="1"/>
  <c r="I31" i="1"/>
  <c r="J31" i="1" s="1"/>
  <c r="G31" i="1"/>
  <c r="H31" i="1" s="1"/>
  <c r="M31" i="1" s="1"/>
  <c r="M14" i="1"/>
  <c r="M16" i="1"/>
  <c r="G18" i="1"/>
  <c r="H18" i="1" s="1"/>
  <c r="I18" i="1"/>
  <c r="J18" i="1" s="1"/>
  <c r="K18" i="1"/>
  <c r="L18" i="1" s="1"/>
  <c r="G19" i="1"/>
  <c r="H19" i="1" s="1"/>
  <c r="M19" i="1" s="1"/>
  <c r="G20" i="1"/>
  <c r="H20" i="1" s="1"/>
  <c r="G21" i="1"/>
  <c r="H21" i="1" s="1"/>
  <c r="M21" i="1" s="1"/>
  <c r="G22" i="1"/>
  <c r="H22" i="1" s="1"/>
  <c r="M22" i="1" s="1"/>
  <c r="G23" i="1"/>
  <c r="H23" i="1" s="1"/>
  <c r="M23" i="1" s="1"/>
  <c r="G24" i="1"/>
  <c r="H24" i="1" s="1"/>
  <c r="G25" i="1"/>
  <c r="H25" i="1" s="1"/>
  <c r="G26" i="1"/>
  <c r="H26" i="1" s="1"/>
  <c r="G27" i="1"/>
  <c r="H27" i="1"/>
  <c r="I27" i="1"/>
  <c r="J27" i="1" s="1"/>
  <c r="K27" i="1"/>
  <c r="L27" i="1"/>
  <c r="G28" i="1"/>
  <c r="H28" i="1" s="1"/>
  <c r="I28" i="1"/>
  <c r="J28" i="1" s="1"/>
  <c r="G29" i="1"/>
  <c r="H29" i="1" s="1"/>
  <c r="I29" i="1"/>
  <c r="J29" i="1" s="1"/>
  <c r="G34" i="1"/>
  <c r="H34" i="1" s="1"/>
  <c r="I34" i="1"/>
  <c r="J34" i="1" s="1"/>
  <c r="K34" i="1"/>
  <c r="L34" i="1" s="1"/>
  <c r="G35" i="1"/>
  <c r="H35" i="1" s="1"/>
  <c r="I35" i="1"/>
  <c r="J35" i="1" s="1"/>
  <c r="G36" i="1"/>
  <c r="H36" i="1"/>
  <c r="I36" i="1"/>
  <c r="J36" i="1"/>
  <c r="G37" i="1"/>
  <c r="H37" i="1" s="1"/>
  <c r="I37" i="1"/>
  <c r="J37" i="1" s="1"/>
  <c r="G38" i="1"/>
  <c r="H38" i="1" s="1"/>
  <c r="I38" i="1"/>
  <c r="J38" i="1" s="1"/>
  <c r="G41" i="1"/>
  <c r="H41" i="1" s="1"/>
  <c r="I41" i="1"/>
  <c r="J41" i="1"/>
  <c r="G42" i="1"/>
  <c r="H42" i="1" s="1"/>
  <c r="I42" i="1"/>
  <c r="J42" i="1" s="1"/>
  <c r="G43" i="1"/>
  <c r="H43" i="1" s="1"/>
  <c r="I43" i="1"/>
  <c r="J43" i="1"/>
  <c r="G44" i="1"/>
  <c r="H44" i="1" s="1"/>
  <c r="I44" i="1"/>
  <c r="J44" i="1" s="1"/>
  <c r="K44" i="1"/>
  <c r="L44" i="1" s="1"/>
  <c r="G45" i="1"/>
  <c r="H45" i="1" s="1"/>
  <c r="I45" i="1"/>
  <c r="J45" i="1" s="1"/>
  <c r="G46" i="1"/>
  <c r="H46" i="1" s="1"/>
  <c r="I46" i="1"/>
  <c r="J46" i="1" s="1"/>
  <c r="G47" i="1"/>
  <c r="H47" i="1" s="1"/>
  <c r="I47" i="1"/>
  <c r="J47" i="1" s="1"/>
  <c r="G50" i="1"/>
  <c r="H50" i="1" s="1"/>
  <c r="I50" i="1"/>
  <c r="J50" i="1" s="1"/>
  <c r="G51" i="1"/>
  <c r="H51" i="1" s="1"/>
  <c r="I51" i="1"/>
  <c r="J51" i="1" s="1"/>
  <c r="K51" i="1"/>
  <c r="L51" i="1" s="1"/>
  <c r="G52" i="1"/>
  <c r="H52" i="1" s="1"/>
  <c r="I52" i="1"/>
  <c r="J52" i="1" s="1"/>
  <c r="K52" i="1"/>
  <c r="L52" i="1"/>
  <c r="G53" i="1"/>
  <c r="H53" i="1"/>
  <c r="I53" i="1"/>
  <c r="J53" i="1" s="1"/>
  <c r="K53" i="1"/>
  <c r="L53" i="1" s="1"/>
  <c r="G54" i="1"/>
  <c r="H54" i="1" s="1"/>
  <c r="I54" i="1"/>
  <c r="J54" i="1" s="1"/>
  <c r="K54" i="1"/>
  <c r="L54" i="1" s="1"/>
  <c r="G56" i="1"/>
  <c r="H56" i="1"/>
  <c r="I56" i="1"/>
  <c r="J56" i="1" s="1"/>
  <c r="K56" i="1"/>
  <c r="L56" i="1" s="1"/>
  <c r="M12" i="1"/>
  <c r="C56" i="1"/>
  <c r="D56" i="1" s="1"/>
  <c r="E56" i="1" s="1"/>
  <c r="F56" i="1" s="1"/>
  <c r="C54" i="1"/>
  <c r="D54" i="1"/>
  <c r="E54" i="1" s="1"/>
  <c r="F54" i="1" s="1"/>
  <c r="C53" i="1"/>
  <c r="D53" i="1"/>
  <c r="E53" i="1" s="1"/>
  <c r="F53" i="1" s="1"/>
  <c r="C52" i="1"/>
  <c r="D52" i="1" s="1"/>
  <c r="E52" i="1" s="1"/>
  <c r="F52" i="1" s="1"/>
  <c r="C51" i="1"/>
  <c r="D51" i="1"/>
  <c r="E51" i="1" s="1"/>
  <c r="F51" i="1" s="1"/>
  <c r="C50" i="1"/>
  <c r="D50" i="1" s="1"/>
  <c r="E50" i="1" s="1"/>
  <c r="F50" i="1" s="1"/>
  <c r="C48" i="1"/>
  <c r="D48" i="1" s="1"/>
  <c r="E48" i="1" s="1"/>
  <c r="F48" i="1" s="1"/>
  <c r="I48" i="1" s="1"/>
  <c r="J48" i="1" s="1"/>
  <c r="C29" i="1"/>
  <c r="D29" i="1" s="1"/>
  <c r="E29" i="1" s="1"/>
  <c r="F29" i="1" s="1"/>
  <c r="C28" i="1"/>
  <c r="D28" i="1" s="1"/>
  <c r="E28" i="1" s="1"/>
  <c r="F28" i="1" s="1"/>
  <c r="C27" i="1"/>
  <c r="D27" i="1" s="1"/>
  <c r="E27" i="1" s="1"/>
  <c r="F27" i="1" s="1"/>
  <c r="C26" i="1"/>
  <c r="D26" i="1" s="1"/>
  <c r="E26" i="1" s="1"/>
  <c r="F26" i="1" s="1"/>
  <c r="C25" i="1"/>
  <c r="D25" i="1" s="1"/>
  <c r="E25" i="1" s="1"/>
  <c r="F25" i="1" s="1"/>
  <c r="F13" i="1"/>
  <c r="F14" i="1"/>
  <c r="F15" i="1"/>
  <c r="F16" i="1"/>
  <c r="F17" i="1"/>
  <c r="F18" i="1"/>
  <c r="F19" i="1"/>
  <c r="F20" i="1"/>
  <c r="F21" i="1"/>
  <c r="F22" i="1"/>
  <c r="F23" i="1"/>
  <c r="F24" i="1"/>
  <c r="F34" i="1"/>
  <c r="F35" i="1"/>
  <c r="F36" i="1"/>
  <c r="F37" i="1"/>
  <c r="F38" i="1"/>
  <c r="F41" i="1"/>
  <c r="F42" i="1"/>
  <c r="F43" i="1"/>
  <c r="F44" i="1"/>
  <c r="F45" i="1"/>
  <c r="F46" i="1"/>
  <c r="F47" i="1"/>
  <c r="F12" i="1"/>
  <c r="E14" i="1"/>
  <c r="E15" i="1"/>
  <c r="E16" i="1"/>
  <c r="E17" i="1"/>
  <c r="E18" i="1"/>
  <c r="E19" i="1"/>
  <c r="E20" i="1"/>
  <c r="E21" i="1"/>
  <c r="E22" i="1"/>
  <c r="E23" i="1"/>
  <c r="E24" i="1"/>
  <c r="E34" i="1"/>
  <c r="E35" i="1"/>
  <c r="E36" i="1"/>
  <c r="E37" i="1"/>
  <c r="E38" i="1"/>
  <c r="E41" i="1"/>
  <c r="E42" i="1"/>
  <c r="E43" i="1"/>
  <c r="E44" i="1"/>
  <c r="E45" i="1"/>
  <c r="E46" i="1"/>
  <c r="E47" i="1"/>
  <c r="E12" i="1"/>
  <c r="E13" i="1"/>
  <c r="C38" i="1"/>
  <c r="D38" i="1" s="1"/>
  <c r="C36" i="1"/>
  <c r="D36" i="1" s="1"/>
  <c r="C35" i="1"/>
  <c r="D35" i="1" s="1"/>
  <c r="C32" i="1"/>
  <c r="D32" i="1" s="1"/>
  <c r="E32" i="1" s="1"/>
  <c r="F32" i="1" s="1"/>
  <c r="C24" i="1"/>
  <c r="D24" i="1" s="1"/>
  <c r="C23" i="1"/>
  <c r="D23" i="1" s="1"/>
  <c r="C22" i="1"/>
  <c r="D22" i="1" s="1"/>
  <c r="D14" i="1"/>
  <c r="C14" i="1"/>
  <c r="C13" i="1"/>
  <c r="D13" i="1" s="1"/>
  <c r="C34" i="1"/>
  <c r="D34" i="1" s="1"/>
  <c r="C46" i="1"/>
  <c r="D46" i="1"/>
  <c r="C47" i="1"/>
  <c r="D47" i="1" s="1"/>
  <c r="C12" i="1"/>
  <c r="D12" i="1" s="1"/>
  <c r="E5" i="1"/>
  <c r="C45" i="1" s="1"/>
  <c r="D45" i="1" s="1"/>
  <c r="M55" i="1" l="1"/>
  <c r="G48" i="1"/>
  <c r="H48" i="1" s="1"/>
  <c r="M48" i="1" s="1"/>
  <c r="M50" i="1"/>
  <c r="M40" i="1"/>
  <c r="G32" i="1"/>
  <c r="H32" i="1" s="1"/>
  <c r="I32" i="1"/>
  <c r="J32" i="1" s="1"/>
  <c r="M32" i="1" s="1"/>
  <c r="M28" i="1"/>
  <c r="M33" i="1"/>
  <c r="M52" i="1"/>
  <c r="M35" i="1"/>
  <c r="M54" i="1"/>
  <c r="M38" i="1"/>
  <c r="M27" i="1"/>
  <c r="M43" i="1"/>
  <c r="M46" i="1"/>
  <c r="M53" i="1"/>
  <c r="M44" i="1"/>
  <c r="M42" i="1"/>
  <c r="M56" i="1"/>
  <c r="M20" i="1"/>
  <c r="M18" i="1"/>
  <c r="M15" i="1"/>
  <c r="M17" i="1"/>
  <c r="M45" i="1"/>
  <c r="M51" i="1"/>
  <c r="M25" i="1"/>
  <c r="M24" i="1"/>
  <c r="M26" i="1"/>
  <c r="M34" i="1"/>
  <c r="M37" i="1"/>
  <c r="M41" i="1"/>
  <c r="M36" i="1"/>
  <c r="M47" i="1"/>
  <c r="M29" i="1"/>
  <c r="M13" i="1"/>
  <c r="C16" i="1"/>
  <c r="D16" i="1" s="1"/>
  <c r="C41" i="1"/>
  <c r="D41" i="1" s="1"/>
  <c r="C17" i="1"/>
  <c r="D17" i="1" s="1"/>
  <c r="C42" i="1"/>
  <c r="D42" i="1" s="1"/>
  <c r="C37" i="1"/>
  <c r="D37" i="1" s="1"/>
  <c r="C43" i="1"/>
  <c r="D43" i="1" s="1"/>
  <c r="C19" i="1"/>
  <c r="D19" i="1" s="1"/>
  <c r="C44" i="1"/>
  <c r="D44" i="1" s="1"/>
  <c r="C15" i="1"/>
  <c r="D15" i="1" s="1"/>
  <c r="C18" i="1"/>
  <c r="D18" i="1" s="1"/>
  <c r="C20" i="1"/>
  <c r="D20" i="1" s="1"/>
  <c r="C21" i="1"/>
  <c r="D21" i="1" s="1"/>
</calcChain>
</file>

<file path=xl/sharedStrings.xml><?xml version="1.0" encoding="utf-8"?>
<sst xmlns="http://schemas.openxmlformats.org/spreadsheetml/2006/main" count="63" uniqueCount="63">
  <si>
    <t>income</t>
  </si>
  <si>
    <t>pA</t>
  </si>
  <si>
    <t>ti</t>
  </si>
  <si>
    <t>it1</t>
  </si>
  <si>
    <t>it2</t>
  </si>
  <si>
    <t>it3</t>
  </si>
  <si>
    <t>it</t>
  </si>
  <si>
    <t xml:space="preserve">pAx0 </t>
  </si>
  <si>
    <t>pAx1</t>
  </si>
  <si>
    <t>pAy0</t>
  </si>
  <si>
    <t>pAm</t>
  </si>
  <si>
    <t>pAlin</t>
  </si>
  <si>
    <t>pA'</t>
  </si>
  <si>
    <t>ti1</t>
  </si>
  <si>
    <t>ti2</t>
  </si>
  <si>
    <t>ti3</t>
  </si>
  <si>
    <t>th1</t>
  </si>
  <si>
    <t>th2</t>
  </si>
  <si>
    <t>basic rate</t>
  </si>
  <si>
    <t>higher rate</t>
  </si>
  <si>
    <t>additional rate</t>
  </si>
  <si>
    <t>pa1,ti1,it1</t>
  </si>
  <si>
    <t>pa2,ti2,it2</t>
  </si>
  <si>
    <t>pa3,t3,it3</t>
  </si>
  <si>
    <t>pa4,ti7</t>
  </si>
  <si>
    <t>pa5,ti8</t>
  </si>
  <si>
    <t>pa6,ti9</t>
  </si>
  <si>
    <t>pa7,ti10</t>
  </si>
  <si>
    <t>pa8,ti11</t>
  </si>
  <si>
    <t>it0</t>
  </si>
  <si>
    <t>ti4,it4</t>
  </si>
  <si>
    <t>ti5,it5</t>
  </si>
  <si>
    <t>ti6,it6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</si>
  <si>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</si>
  <si>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</si>
  <si>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</si>
  <si>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</si>
  <si>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</si>
  <si>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</si>
  <si>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</si>
  <si>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</si>
  <si>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</si>
  <si>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</si>
  <si>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it20</t>
  </si>
  <si>
    <t>it27</t>
  </si>
  <si>
    <t>it28</t>
  </si>
  <si>
    <t>pa8',ti12,i26</t>
  </si>
  <si>
    <t>pa9,it30</t>
  </si>
  <si>
    <t>pa10,ti14,it31</t>
  </si>
  <si>
    <t>pa11,ti15,it32</t>
  </si>
  <si>
    <t>pa12,ti16,it33</t>
  </si>
  <si>
    <t>pa13,ti17,i3</t>
  </si>
  <si>
    <t>it35</t>
  </si>
  <si>
    <t>it36</t>
  </si>
  <si>
    <t>it40</t>
  </si>
  <si>
    <t>it41</t>
  </si>
  <si>
    <t>it42</t>
  </si>
  <si>
    <t>it43</t>
  </si>
  <si>
    <t>it44</t>
  </si>
  <si>
    <t>it45</t>
  </si>
  <si>
    <t>it46</t>
  </si>
  <si>
    <t>it50</t>
  </si>
  <si>
    <t>it51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</si>
</sst>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1" fillId="2" borderId="0" xfId="0" applyNumberFormat="1" applyFont="1" applyFill="1"/>
    <xf numFmtId="4" fontId="0" fillId="2" borderId="0" xfId="0" applyNumberFormat="1" applyFont="1" applyFill="1"/>
    <xf numFmtId="4" fontId="1" fillId="0" borderId="0" xfId="0" applyNumberFormat="1" applyFont="1"/>
    <xf numFmtId="0" fontId="0" fillId="3" borderId="0" xfId="0" applyFill="1"/>
    <xf numFmtId="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5CF9-5F5A-494E-9481-010B521EC48B}">
  <dimension ref="A2:M57"/>
  <sheetViews>
    <sheetView tabSelected="1" topLeftCell="A10" zoomScale="170" zoomScaleNormal="170" workbookViewId="0">
      <pane xSplit="2780" ySplit="1820" topLeftCell="B36" activePane="bottomRight"/>
      <selection activeCell="A10" sqref="A10"/>
      <selection pane="topRight" activeCell="H10" sqref="H10"/>
      <selection pane="bottomLeft" activeCell="A57" sqref="A57"/>
      <selection pane="bottomRight" activeCell="F60" sqref="F60"/>
    </sheetView>
  </sheetViews>
  <sheetFormatPr baseColWidth="10" defaultRowHeight="16" x14ac:dyDescent="0.2"/>
  <cols>
    <col min="1" max="1" width="10" customWidth="1"/>
  </cols>
  <sheetData>
    <row r="2" spans="1:13" x14ac:dyDescent="0.2">
      <c r="D2" t="s">
        <v>9</v>
      </c>
      <c r="E2" s="3">
        <v>12500</v>
      </c>
    </row>
    <row r="3" spans="1:13" x14ac:dyDescent="0.2">
      <c r="D3" t="s">
        <v>7</v>
      </c>
      <c r="E3" s="3">
        <v>100000</v>
      </c>
    </row>
    <row r="4" spans="1:13" x14ac:dyDescent="0.2">
      <c r="D4" t="s">
        <v>8</v>
      </c>
      <c r="E4" s="3">
        <v>125000</v>
      </c>
    </row>
    <row r="5" spans="1:13" x14ac:dyDescent="0.2">
      <c r="D5" t="s">
        <v>10</v>
      </c>
      <c r="E5" s="3">
        <f>E2/(E4-E3)</f>
        <v>0.5</v>
      </c>
    </row>
    <row r="7" spans="1:13" x14ac:dyDescent="0.2">
      <c r="D7" t="s">
        <v>16</v>
      </c>
      <c r="E7" s="3">
        <v>37500</v>
      </c>
      <c r="F7" s="1" t="s">
        <v>18</v>
      </c>
      <c r="G7">
        <v>0.2</v>
      </c>
    </row>
    <row r="8" spans="1:13" x14ac:dyDescent="0.2">
      <c r="D8" t="s">
        <v>17</v>
      </c>
      <c r="E8" s="3">
        <v>150000</v>
      </c>
      <c r="F8" s="1" t="s">
        <v>19</v>
      </c>
      <c r="G8">
        <v>0.4</v>
      </c>
    </row>
    <row r="9" spans="1:13" x14ac:dyDescent="0.2">
      <c r="E9" s="3"/>
      <c r="F9" s="1" t="s">
        <v>20</v>
      </c>
      <c r="G9">
        <v>0.45</v>
      </c>
    </row>
    <row r="11" spans="1:13" x14ac:dyDescent="0.2">
      <c r="B11" s="2" t="s">
        <v>0</v>
      </c>
      <c r="C11" s="2" t="s">
        <v>11</v>
      </c>
      <c r="D11" s="2" t="s">
        <v>12</v>
      </c>
      <c r="E11" s="2" t="s">
        <v>1</v>
      </c>
      <c r="F11" s="2" t="s">
        <v>2</v>
      </c>
      <c r="G11" s="2" t="s">
        <v>13</v>
      </c>
      <c r="H11" s="2" t="s">
        <v>3</v>
      </c>
      <c r="I11" s="2" t="s">
        <v>14</v>
      </c>
      <c r="J11" s="2" t="s">
        <v>4</v>
      </c>
      <c r="K11" s="2" t="s">
        <v>15</v>
      </c>
      <c r="L11" s="2" t="s">
        <v>5</v>
      </c>
      <c r="M11" s="2" t="s">
        <v>6</v>
      </c>
    </row>
    <row r="12" spans="1:13" x14ac:dyDescent="0.2">
      <c r="A12" t="s">
        <v>21</v>
      </c>
      <c r="B12" s="3">
        <v>-1</v>
      </c>
      <c r="C12" s="3">
        <f t="shared" ref="C12:C33" si="0">$E$2-$E$5*(B12-$E$3)</f>
        <v>62500.5</v>
      </c>
      <c r="D12" s="3">
        <f t="shared" ref="D12:D33" si="1">MAX(0,MIN($E$2,C12))</f>
        <v>12500</v>
      </c>
      <c r="E12" s="3">
        <f>CEILING(D12,1)</f>
        <v>12500</v>
      </c>
      <c r="F12" s="3">
        <f>MAX(0,B12-E12)</f>
        <v>0</v>
      </c>
      <c r="G12" s="3"/>
      <c r="H12" s="3"/>
      <c r="I12" s="3"/>
      <c r="J12" s="3"/>
      <c r="K12" s="3"/>
      <c r="L12" s="3"/>
      <c r="M12" s="3">
        <f>H12+J12+L12</f>
        <v>0</v>
      </c>
    </row>
    <row r="13" spans="1:13" s="5" customFormat="1" x14ac:dyDescent="0.2">
      <c r="A13" s="5" t="s">
        <v>22</v>
      </c>
      <c r="B13" s="4">
        <v>0</v>
      </c>
      <c r="C13" s="4">
        <f t="shared" si="0"/>
        <v>62500</v>
      </c>
      <c r="D13" s="4">
        <f t="shared" si="1"/>
        <v>12500</v>
      </c>
      <c r="E13" s="4">
        <f>CEILING(D13,1)</f>
        <v>12500</v>
      </c>
      <c r="F13" s="4">
        <f t="shared" ref="F13:F56" si="2">MAX(0,B13-E13)</f>
        <v>0</v>
      </c>
      <c r="G13" s="4"/>
      <c r="H13" s="4"/>
      <c r="I13" s="4"/>
      <c r="J13" s="4"/>
      <c r="K13" s="4"/>
      <c r="L13" s="4"/>
      <c r="M13" s="4">
        <f t="shared" ref="M13:M56" si="3">H13+J13+L13</f>
        <v>0</v>
      </c>
    </row>
    <row r="14" spans="1:13" x14ac:dyDescent="0.2">
      <c r="A14" t="s">
        <v>23</v>
      </c>
      <c r="B14" s="3">
        <v>1</v>
      </c>
      <c r="C14" s="3">
        <f t="shared" si="0"/>
        <v>62499.5</v>
      </c>
      <c r="D14" s="3">
        <f t="shared" si="1"/>
        <v>12500</v>
      </c>
      <c r="E14" s="3">
        <f t="shared" ref="E14:E56" si="4">CEILING(D14,1)</f>
        <v>12500</v>
      </c>
      <c r="F14" s="3">
        <f t="shared" si="2"/>
        <v>0</v>
      </c>
      <c r="G14" s="3"/>
      <c r="H14" s="3"/>
      <c r="I14" s="3"/>
      <c r="J14" s="3"/>
      <c r="K14" s="3"/>
      <c r="L14" s="3"/>
      <c r="M14" s="3">
        <f t="shared" si="3"/>
        <v>0</v>
      </c>
    </row>
    <row r="15" spans="1:13" x14ac:dyDescent="0.2">
      <c r="B15" s="3">
        <v>2</v>
      </c>
      <c r="C15" s="3">
        <f t="shared" si="0"/>
        <v>62499</v>
      </c>
      <c r="D15" s="3">
        <f t="shared" si="1"/>
        <v>12500</v>
      </c>
      <c r="E15" s="3">
        <f t="shared" si="4"/>
        <v>12500</v>
      </c>
      <c r="F15" s="3">
        <f t="shared" si="2"/>
        <v>0</v>
      </c>
      <c r="G15" s="3"/>
      <c r="H15" s="3"/>
      <c r="I15" s="3"/>
      <c r="J15" s="3"/>
      <c r="K15" s="3"/>
      <c r="L15" s="3"/>
      <c r="M15" s="3">
        <f t="shared" si="3"/>
        <v>0</v>
      </c>
    </row>
    <row r="16" spans="1:13" x14ac:dyDescent="0.2">
      <c r="B16" s="3">
        <v>1000</v>
      </c>
      <c r="C16" s="3">
        <f t="shared" si="0"/>
        <v>62000</v>
      </c>
      <c r="D16" s="3">
        <f t="shared" si="1"/>
        <v>12500</v>
      </c>
      <c r="E16" s="3">
        <f t="shared" si="4"/>
        <v>12500</v>
      </c>
      <c r="F16" s="3">
        <f t="shared" si="2"/>
        <v>0</v>
      </c>
      <c r="G16" s="3"/>
      <c r="H16" s="3"/>
      <c r="I16" s="3"/>
      <c r="J16" s="3"/>
      <c r="K16" s="3"/>
      <c r="L16" s="3"/>
      <c r="M16" s="3">
        <f t="shared" si="3"/>
        <v>0</v>
      </c>
    </row>
    <row r="17" spans="1:13" x14ac:dyDescent="0.2">
      <c r="A17" t="s">
        <v>30</v>
      </c>
      <c r="B17" s="3">
        <v>12499</v>
      </c>
      <c r="C17" s="3">
        <f t="shared" si="0"/>
        <v>56250.5</v>
      </c>
      <c r="D17" s="3">
        <f t="shared" si="1"/>
        <v>12500</v>
      </c>
      <c r="E17" s="3">
        <f t="shared" si="4"/>
        <v>12500</v>
      </c>
      <c r="F17" s="3">
        <f t="shared" si="2"/>
        <v>0</v>
      </c>
      <c r="G17" s="3"/>
      <c r="H17" s="3"/>
      <c r="I17" s="3"/>
      <c r="J17" s="3"/>
      <c r="K17" s="3"/>
      <c r="L17" s="3"/>
      <c r="M17" s="3">
        <f t="shared" si="3"/>
        <v>0</v>
      </c>
    </row>
    <row r="18" spans="1:13" s="5" customFormat="1" x14ac:dyDescent="0.2">
      <c r="A18" s="5" t="s">
        <v>31</v>
      </c>
      <c r="B18" s="6">
        <v>12500</v>
      </c>
      <c r="C18" s="4">
        <f t="shared" si="0"/>
        <v>56250</v>
      </c>
      <c r="D18" s="4">
        <f t="shared" si="1"/>
        <v>12500</v>
      </c>
      <c r="E18" s="6">
        <f t="shared" si="4"/>
        <v>12500</v>
      </c>
      <c r="F18" s="6">
        <f t="shared" si="2"/>
        <v>0</v>
      </c>
      <c r="G18" s="6">
        <f t="shared" ref="G18:G56" si="5">MIN(F18,$E$7)</f>
        <v>0</v>
      </c>
      <c r="H18" s="4">
        <f t="shared" ref="H18:H56" si="6">$G$7*G18</f>
        <v>0</v>
      </c>
      <c r="I18" s="6">
        <f t="shared" ref="I18:I56" si="7">MAX(0,MIN($E$8-$E$7,F18-$E$7))</f>
        <v>0</v>
      </c>
      <c r="J18" s="4">
        <f t="shared" ref="J18:J56" si="8">$G$8*I18</f>
        <v>0</v>
      </c>
      <c r="K18" s="6">
        <f t="shared" ref="K18:K56" si="9">MAX(0,F18-$E$8)</f>
        <v>0</v>
      </c>
      <c r="L18" s="4">
        <f t="shared" ref="L18:L56" si="10">$G$9*K18</f>
        <v>0</v>
      </c>
      <c r="M18" s="6">
        <f t="shared" si="3"/>
        <v>0</v>
      </c>
    </row>
    <row r="19" spans="1:13" x14ac:dyDescent="0.2">
      <c r="A19" t="s">
        <v>32</v>
      </c>
      <c r="B19" s="3">
        <v>12501</v>
      </c>
      <c r="C19" s="3">
        <f t="shared" si="0"/>
        <v>56249.5</v>
      </c>
      <c r="D19" s="3">
        <f t="shared" si="1"/>
        <v>12500</v>
      </c>
      <c r="E19" s="3">
        <f t="shared" si="4"/>
        <v>12500</v>
      </c>
      <c r="F19" s="3">
        <f t="shared" si="2"/>
        <v>1</v>
      </c>
      <c r="G19" s="3">
        <f t="shared" si="5"/>
        <v>1</v>
      </c>
      <c r="H19" s="3">
        <f t="shared" si="6"/>
        <v>0.2</v>
      </c>
      <c r="I19" s="3"/>
      <c r="J19" s="3"/>
      <c r="K19" s="3"/>
      <c r="L19" s="3"/>
      <c r="M19" s="3">
        <f t="shared" si="3"/>
        <v>0.2</v>
      </c>
    </row>
    <row r="20" spans="1:13" x14ac:dyDescent="0.2">
      <c r="A20" t="s">
        <v>33</v>
      </c>
      <c r="B20" s="3">
        <v>12502</v>
      </c>
      <c r="C20" s="3">
        <f t="shared" si="0"/>
        <v>56249</v>
      </c>
      <c r="D20" s="3">
        <f t="shared" si="1"/>
        <v>12500</v>
      </c>
      <c r="E20" s="3">
        <f t="shared" si="4"/>
        <v>12500</v>
      </c>
      <c r="F20" s="3">
        <f t="shared" si="2"/>
        <v>2</v>
      </c>
      <c r="G20" s="3">
        <f t="shared" si="5"/>
        <v>2</v>
      </c>
      <c r="H20" s="3">
        <f t="shared" si="6"/>
        <v>0.4</v>
      </c>
      <c r="I20" s="3"/>
      <c r="J20" s="3"/>
      <c r="K20" s="3"/>
      <c r="L20" s="3"/>
      <c r="M20" s="3">
        <f t="shared" si="3"/>
        <v>0.4</v>
      </c>
    </row>
    <row r="21" spans="1:13" x14ac:dyDescent="0.2">
      <c r="A21" t="s">
        <v>34</v>
      </c>
      <c r="B21" s="3">
        <v>12503</v>
      </c>
      <c r="C21" s="3">
        <f t="shared" si="0"/>
        <v>56248.5</v>
      </c>
      <c r="D21" s="8">
        <f t="shared" si="1"/>
        <v>12500</v>
      </c>
      <c r="E21" s="3">
        <f t="shared" si="4"/>
        <v>12500</v>
      </c>
      <c r="F21" s="3">
        <f t="shared" si="2"/>
        <v>3</v>
      </c>
      <c r="G21" s="3">
        <f t="shared" si="5"/>
        <v>3</v>
      </c>
      <c r="H21" s="3">
        <f t="shared" si="6"/>
        <v>0.60000000000000009</v>
      </c>
      <c r="I21" s="3"/>
      <c r="J21" s="3"/>
      <c r="K21" s="3"/>
      <c r="L21" s="3"/>
      <c r="M21" s="3">
        <f t="shared" si="3"/>
        <v>0.60000000000000009</v>
      </c>
    </row>
    <row r="22" spans="1:13" x14ac:dyDescent="0.2">
      <c r="A22" t="s">
        <v>35</v>
      </c>
      <c r="B22" s="3">
        <v>12504</v>
      </c>
      <c r="C22" s="3">
        <f t="shared" si="0"/>
        <v>56248</v>
      </c>
      <c r="D22" s="3">
        <f t="shared" si="1"/>
        <v>12500</v>
      </c>
      <c r="E22" s="3">
        <f t="shared" si="4"/>
        <v>12500</v>
      </c>
      <c r="F22" s="3">
        <f t="shared" si="2"/>
        <v>4</v>
      </c>
      <c r="G22" s="3">
        <f t="shared" si="5"/>
        <v>4</v>
      </c>
      <c r="H22" s="3">
        <f t="shared" si="6"/>
        <v>0.8</v>
      </c>
      <c r="I22" s="3"/>
      <c r="J22" s="3"/>
      <c r="K22" s="3"/>
      <c r="L22" s="3"/>
      <c r="M22" s="3">
        <f t="shared" si="3"/>
        <v>0.8</v>
      </c>
    </row>
    <row r="23" spans="1:13" x14ac:dyDescent="0.2">
      <c r="A23" t="s">
        <v>36</v>
      </c>
      <c r="B23" s="3">
        <v>12505</v>
      </c>
      <c r="C23" s="3">
        <f t="shared" si="0"/>
        <v>56247.5</v>
      </c>
      <c r="D23" s="3">
        <f t="shared" si="1"/>
        <v>12500</v>
      </c>
      <c r="E23" s="3">
        <f t="shared" si="4"/>
        <v>12500</v>
      </c>
      <c r="F23" s="3">
        <f t="shared" si="2"/>
        <v>5</v>
      </c>
      <c r="G23" s="3">
        <f t="shared" si="5"/>
        <v>5</v>
      </c>
      <c r="H23" s="3">
        <f t="shared" si="6"/>
        <v>1</v>
      </c>
      <c r="I23" s="3"/>
      <c r="J23" s="3"/>
      <c r="K23" s="3"/>
      <c r="L23" s="3"/>
      <c r="M23" s="3">
        <f t="shared" si="3"/>
        <v>1</v>
      </c>
    </row>
    <row r="24" spans="1:13" x14ac:dyDescent="0.2">
      <c r="B24" s="3">
        <v>12506</v>
      </c>
      <c r="C24" s="3">
        <f t="shared" si="0"/>
        <v>56247</v>
      </c>
      <c r="D24" s="3">
        <f t="shared" si="1"/>
        <v>12500</v>
      </c>
      <c r="E24" s="3">
        <f t="shared" si="4"/>
        <v>12500</v>
      </c>
      <c r="F24" s="3">
        <f t="shared" si="2"/>
        <v>6</v>
      </c>
      <c r="G24" s="3">
        <f t="shared" si="5"/>
        <v>6</v>
      </c>
      <c r="H24" s="3">
        <f t="shared" si="6"/>
        <v>1.2000000000000002</v>
      </c>
      <c r="I24" s="3"/>
      <c r="J24" s="3"/>
      <c r="K24" s="3"/>
      <c r="L24" s="3"/>
      <c r="M24" s="3">
        <f t="shared" si="3"/>
        <v>1.2000000000000002</v>
      </c>
    </row>
    <row r="25" spans="1:13" x14ac:dyDescent="0.2">
      <c r="A25" t="s">
        <v>37</v>
      </c>
      <c r="B25" s="3">
        <v>49998</v>
      </c>
      <c r="C25" s="3">
        <f t="shared" si="0"/>
        <v>37501</v>
      </c>
      <c r="D25" s="3">
        <f t="shared" si="1"/>
        <v>12500</v>
      </c>
      <c r="E25" s="3">
        <f t="shared" si="4"/>
        <v>12500</v>
      </c>
      <c r="F25" s="3">
        <f t="shared" ref="F25:F28" si="11">MAX(0,B25-E25)</f>
        <v>37498</v>
      </c>
      <c r="G25" s="3">
        <f t="shared" si="5"/>
        <v>37498</v>
      </c>
      <c r="H25" s="3">
        <f t="shared" si="6"/>
        <v>7499.6</v>
      </c>
      <c r="I25" s="3"/>
      <c r="J25" s="3"/>
      <c r="K25" s="3"/>
      <c r="L25" s="3"/>
      <c r="M25" s="3">
        <f t="shared" si="3"/>
        <v>7499.6</v>
      </c>
    </row>
    <row r="26" spans="1:13" x14ac:dyDescent="0.2">
      <c r="A26" t="s">
        <v>38</v>
      </c>
      <c r="B26" s="3">
        <v>49999</v>
      </c>
      <c r="C26" s="3">
        <f t="shared" si="0"/>
        <v>37500.5</v>
      </c>
      <c r="D26" s="3">
        <f t="shared" si="1"/>
        <v>12500</v>
      </c>
      <c r="E26" s="3">
        <f t="shared" si="4"/>
        <v>12500</v>
      </c>
      <c r="F26" s="3">
        <f t="shared" si="11"/>
        <v>37499</v>
      </c>
      <c r="G26" s="3">
        <f t="shared" si="5"/>
        <v>37499</v>
      </c>
      <c r="H26" s="3">
        <f t="shared" si="6"/>
        <v>7499.8</v>
      </c>
      <c r="I26" s="3"/>
      <c r="J26" s="3"/>
      <c r="K26" s="3"/>
      <c r="L26" s="3"/>
      <c r="M26" s="3">
        <f t="shared" si="3"/>
        <v>7499.8</v>
      </c>
    </row>
    <row r="27" spans="1:13" s="5" customFormat="1" x14ac:dyDescent="0.2">
      <c r="A27" t="s">
        <v>39</v>
      </c>
      <c r="B27" s="6">
        <v>50000</v>
      </c>
      <c r="C27" s="4">
        <f t="shared" si="0"/>
        <v>37500</v>
      </c>
      <c r="D27" s="4">
        <f t="shared" si="1"/>
        <v>12500</v>
      </c>
      <c r="E27" s="4">
        <f t="shared" si="4"/>
        <v>12500</v>
      </c>
      <c r="F27" s="6">
        <f t="shared" si="11"/>
        <v>37500</v>
      </c>
      <c r="G27" s="6">
        <f t="shared" si="5"/>
        <v>37500</v>
      </c>
      <c r="H27" s="4">
        <f t="shared" si="6"/>
        <v>7500</v>
      </c>
      <c r="I27" s="6">
        <f t="shared" si="7"/>
        <v>0</v>
      </c>
      <c r="J27" s="4">
        <f t="shared" si="8"/>
        <v>0</v>
      </c>
      <c r="K27" s="6">
        <f t="shared" si="9"/>
        <v>0</v>
      </c>
      <c r="L27" s="4">
        <f t="shared" si="10"/>
        <v>0</v>
      </c>
      <c r="M27" s="4">
        <f t="shared" si="3"/>
        <v>7500</v>
      </c>
    </row>
    <row r="28" spans="1:13" x14ac:dyDescent="0.2">
      <c r="A28" s="5" t="s">
        <v>40</v>
      </c>
      <c r="B28" s="3">
        <v>50001</v>
      </c>
      <c r="C28" s="3">
        <f t="shared" si="0"/>
        <v>37499.5</v>
      </c>
      <c r="D28" s="3">
        <f t="shared" si="1"/>
        <v>12500</v>
      </c>
      <c r="E28" s="3">
        <f t="shared" si="4"/>
        <v>12500</v>
      </c>
      <c r="F28" s="3">
        <f t="shared" si="11"/>
        <v>37501</v>
      </c>
      <c r="G28" s="3">
        <f t="shared" si="5"/>
        <v>37500</v>
      </c>
      <c r="H28" s="3">
        <f t="shared" si="6"/>
        <v>7500</v>
      </c>
      <c r="I28" s="3">
        <f t="shared" si="7"/>
        <v>1</v>
      </c>
      <c r="J28" s="3">
        <f t="shared" si="8"/>
        <v>0.4</v>
      </c>
      <c r="K28" s="3"/>
      <c r="L28" s="3"/>
      <c r="M28" s="3">
        <f t="shared" si="3"/>
        <v>7500.4</v>
      </c>
    </row>
    <row r="29" spans="1:13" x14ac:dyDescent="0.2">
      <c r="A29" t="s">
        <v>41</v>
      </c>
      <c r="B29" s="3">
        <v>50002</v>
      </c>
      <c r="C29" s="3">
        <f t="shared" si="0"/>
        <v>37499</v>
      </c>
      <c r="D29" s="3">
        <f t="shared" si="1"/>
        <v>12500</v>
      </c>
      <c r="E29" s="3">
        <f t="shared" si="4"/>
        <v>12500</v>
      </c>
      <c r="F29" s="3">
        <f t="shared" ref="F29" si="12">MAX(0,B29-E29)</f>
        <v>37502</v>
      </c>
      <c r="G29" s="3">
        <f t="shared" si="5"/>
        <v>37500</v>
      </c>
      <c r="H29" s="3">
        <f t="shared" si="6"/>
        <v>7500</v>
      </c>
      <c r="I29" s="3">
        <f t="shared" si="7"/>
        <v>2</v>
      </c>
      <c r="J29" s="3">
        <f t="shared" si="8"/>
        <v>0.8</v>
      </c>
      <c r="K29" s="3"/>
      <c r="L29" s="3"/>
      <c r="M29" s="3">
        <f t="shared" si="3"/>
        <v>7500.8</v>
      </c>
    </row>
    <row r="30" spans="1:13" x14ac:dyDescent="0.2">
      <c r="A30" t="s">
        <v>42</v>
      </c>
      <c r="B30" s="3">
        <v>50003</v>
      </c>
      <c r="C30" s="3">
        <f t="shared" si="0"/>
        <v>37498.5</v>
      </c>
      <c r="D30" s="3">
        <f t="shared" si="1"/>
        <v>12500</v>
      </c>
      <c r="E30" s="3">
        <f t="shared" ref="E30" si="13">CEILING(D30,1)</f>
        <v>12500</v>
      </c>
      <c r="F30" s="3">
        <f t="shared" ref="F30" si="14">MAX(0,B30-E30)</f>
        <v>37503</v>
      </c>
      <c r="G30" s="3">
        <f t="shared" ref="G30" si="15">MIN(F30,$E$7)</f>
        <v>37500</v>
      </c>
      <c r="H30" s="3">
        <f t="shared" ref="H30" si="16">$G$7*G30</f>
        <v>7500</v>
      </c>
      <c r="I30" s="3">
        <f t="shared" ref="I30" si="17">MAX(0,MIN($E$8-$E$7,F30-$E$7))</f>
        <v>3</v>
      </c>
      <c r="J30" s="3">
        <f t="shared" ref="J30" si="18">$G$8*I30</f>
        <v>1.2000000000000002</v>
      </c>
      <c r="K30" s="3"/>
      <c r="L30" s="3"/>
      <c r="M30" s="3">
        <f t="shared" ref="M30" si="19">H30+J30+L30</f>
        <v>7501.2</v>
      </c>
    </row>
    <row r="31" spans="1:13" s="9" customFormat="1" x14ac:dyDescent="0.2">
      <c r="A31" s="9" t="s">
        <v>29</v>
      </c>
      <c r="B31" s="10">
        <v>72500</v>
      </c>
      <c r="C31" s="10">
        <f t="shared" si="0"/>
        <v>26250</v>
      </c>
      <c r="D31" s="10">
        <f t="shared" si="1"/>
        <v>12500</v>
      </c>
      <c r="E31" s="10">
        <f t="shared" ref="E31" si="20">CEILING(D31,1)</f>
        <v>12500</v>
      </c>
      <c r="F31" s="10">
        <f t="shared" ref="F31" si="21">MAX(0,B31-E31)</f>
        <v>60000</v>
      </c>
      <c r="G31" s="10">
        <f t="shared" ref="G31" si="22">MIN(F31,$E$7)</f>
        <v>37500</v>
      </c>
      <c r="H31" s="10">
        <f t="shared" ref="H31" si="23">$G$7*G31</f>
        <v>7500</v>
      </c>
      <c r="I31" s="10">
        <f t="shared" ref="I31" si="24">MAX(0,MIN($E$8-$E$7,F31-$E$7))</f>
        <v>22500</v>
      </c>
      <c r="J31" s="10">
        <f t="shared" ref="J31" si="25">$G$8*I31</f>
        <v>9000</v>
      </c>
      <c r="K31" s="10"/>
      <c r="L31" s="10"/>
      <c r="M31" s="10">
        <f t="shared" ref="M31" si="26">H31+J31+L31</f>
        <v>16500</v>
      </c>
    </row>
    <row r="32" spans="1:13" x14ac:dyDescent="0.2">
      <c r="A32" t="s">
        <v>43</v>
      </c>
      <c r="B32" s="3">
        <v>99998</v>
      </c>
      <c r="C32" s="3">
        <f t="shared" si="0"/>
        <v>12501</v>
      </c>
      <c r="D32" s="3">
        <f t="shared" si="1"/>
        <v>12500</v>
      </c>
      <c r="E32" s="3">
        <f t="shared" si="4"/>
        <v>12500</v>
      </c>
      <c r="F32" s="3">
        <f t="shared" si="2"/>
        <v>87498</v>
      </c>
      <c r="G32" s="3">
        <f t="shared" si="5"/>
        <v>37500</v>
      </c>
      <c r="H32" s="3">
        <f t="shared" si="6"/>
        <v>7500</v>
      </c>
      <c r="I32" s="3">
        <f t="shared" si="7"/>
        <v>49998</v>
      </c>
      <c r="J32" s="3">
        <f t="shared" si="8"/>
        <v>19999.2</v>
      </c>
      <c r="K32" s="3"/>
      <c r="L32" s="3"/>
      <c r="M32" s="3">
        <f t="shared" si="3"/>
        <v>27499.200000000001</v>
      </c>
    </row>
    <row r="33" spans="1:13" x14ac:dyDescent="0.2">
      <c r="A33" t="s">
        <v>24</v>
      </c>
      <c r="B33" s="3">
        <v>99999</v>
      </c>
      <c r="C33" s="3">
        <f t="shared" si="0"/>
        <v>12500.5</v>
      </c>
      <c r="D33" s="3">
        <f t="shared" si="1"/>
        <v>12500</v>
      </c>
      <c r="E33" s="3">
        <f t="shared" ref="E33" si="27">CEILING(D33,1)</f>
        <v>12500</v>
      </c>
      <c r="F33" s="3">
        <f t="shared" ref="F33" si="28">MAX(0,B33-E33)</f>
        <v>87499</v>
      </c>
      <c r="G33" s="3">
        <f t="shared" ref="G33" si="29">MIN(F33,$E$7)</f>
        <v>37500</v>
      </c>
      <c r="H33" s="3">
        <f t="shared" ref="H33" si="30">$G$7*G33</f>
        <v>7500</v>
      </c>
      <c r="I33" s="3">
        <f t="shared" ref="I33" si="31">MAX(0,MIN($E$8-$E$7,F33-$E$7))</f>
        <v>49999</v>
      </c>
      <c r="J33" s="3">
        <f t="shared" ref="J33" si="32">$G$8*I33</f>
        <v>19999.600000000002</v>
      </c>
      <c r="K33" s="3"/>
      <c r="L33" s="3"/>
      <c r="M33" s="3">
        <f t="shared" ref="M33" si="33">H33+J33+L33</f>
        <v>27499.600000000002</v>
      </c>
    </row>
    <row r="34" spans="1:13" s="5" customFormat="1" x14ac:dyDescent="0.2">
      <c r="A34" s="5" t="s">
        <v>25</v>
      </c>
      <c r="B34" s="6">
        <v>100000</v>
      </c>
      <c r="C34" s="4">
        <f t="shared" ref="C34:C56" si="34">$E$2-$E$5*(B34-$E$3)</f>
        <v>12500</v>
      </c>
      <c r="D34" s="4">
        <f t="shared" ref="D34:D56" si="35">MAX(0,MIN($E$2,C34))</f>
        <v>12500</v>
      </c>
      <c r="E34" s="6">
        <f t="shared" si="4"/>
        <v>12500</v>
      </c>
      <c r="F34" s="4">
        <f t="shared" si="2"/>
        <v>87500</v>
      </c>
      <c r="G34" s="4">
        <f t="shared" si="5"/>
        <v>37500</v>
      </c>
      <c r="H34" s="4">
        <f t="shared" si="6"/>
        <v>7500</v>
      </c>
      <c r="I34" s="4">
        <f t="shared" si="7"/>
        <v>50000</v>
      </c>
      <c r="J34" s="4">
        <f t="shared" si="8"/>
        <v>20000</v>
      </c>
      <c r="K34" s="4">
        <f t="shared" si="9"/>
        <v>0</v>
      </c>
      <c r="L34" s="4">
        <f t="shared" si="10"/>
        <v>0</v>
      </c>
      <c r="M34" s="4">
        <f t="shared" si="3"/>
        <v>27500</v>
      </c>
    </row>
    <row r="35" spans="1:13" x14ac:dyDescent="0.2">
      <c r="A35" t="s">
        <v>26</v>
      </c>
      <c r="B35" s="3">
        <v>100001</v>
      </c>
      <c r="C35" s="3">
        <f t="shared" ref="C35:C44" si="36">$E$2-$E$5*(B35-$E$3)</f>
        <v>12499.5</v>
      </c>
      <c r="D35" s="3">
        <f t="shared" ref="D35:D44" si="37">MAX(0,MIN($E$2,C35))</f>
        <v>12499.5</v>
      </c>
      <c r="E35" s="3">
        <f t="shared" si="4"/>
        <v>12500</v>
      </c>
      <c r="F35" s="3">
        <f t="shared" si="2"/>
        <v>87501</v>
      </c>
      <c r="G35" s="3">
        <f t="shared" si="5"/>
        <v>37500</v>
      </c>
      <c r="H35" s="3">
        <f t="shared" si="6"/>
        <v>7500</v>
      </c>
      <c r="I35" s="3">
        <f t="shared" si="7"/>
        <v>50001</v>
      </c>
      <c r="J35" s="3">
        <f t="shared" si="8"/>
        <v>20000.400000000001</v>
      </c>
      <c r="K35" s="3"/>
      <c r="L35" s="3"/>
      <c r="M35" s="3">
        <f t="shared" si="3"/>
        <v>27500.400000000001</v>
      </c>
    </row>
    <row r="36" spans="1:13" x14ac:dyDescent="0.2">
      <c r="A36" t="s">
        <v>27</v>
      </c>
      <c r="B36" s="3">
        <v>100002</v>
      </c>
      <c r="C36" s="3">
        <f t="shared" si="36"/>
        <v>12499</v>
      </c>
      <c r="D36" s="3">
        <f t="shared" si="37"/>
        <v>12499</v>
      </c>
      <c r="E36" s="3">
        <f t="shared" si="4"/>
        <v>12499</v>
      </c>
      <c r="F36" s="3">
        <f t="shared" si="2"/>
        <v>87503</v>
      </c>
      <c r="G36" s="3">
        <f t="shared" si="5"/>
        <v>37500</v>
      </c>
      <c r="H36" s="3">
        <f t="shared" si="6"/>
        <v>7500</v>
      </c>
      <c r="I36" s="3">
        <f t="shared" si="7"/>
        <v>50003</v>
      </c>
      <c r="J36" s="3">
        <f t="shared" si="8"/>
        <v>20001.2</v>
      </c>
      <c r="K36" s="3"/>
      <c r="L36" s="3"/>
      <c r="M36" s="3">
        <f t="shared" si="3"/>
        <v>27501.200000000001</v>
      </c>
    </row>
    <row r="37" spans="1:13" x14ac:dyDescent="0.2">
      <c r="A37" t="s">
        <v>28</v>
      </c>
      <c r="B37" s="3">
        <v>100003</v>
      </c>
      <c r="C37" s="3">
        <f t="shared" si="36"/>
        <v>12498.5</v>
      </c>
      <c r="D37" s="3">
        <f t="shared" si="37"/>
        <v>12498.5</v>
      </c>
      <c r="E37" s="3">
        <f t="shared" si="4"/>
        <v>12499</v>
      </c>
      <c r="F37" s="3">
        <f t="shared" si="2"/>
        <v>87504</v>
      </c>
      <c r="G37" s="3">
        <f t="shared" si="5"/>
        <v>37500</v>
      </c>
      <c r="H37" s="3">
        <f t="shared" si="6"/>
        <v>7500</v>
      </c>
      <c r="I37" s="3">
        <f t="shared" si="7"/>
        <v>50004</v>
      </c>
      <c r="J37" s="3">
        <f t="shared" si="8"/>
        <v>20001.600000000002</v>
      </c>
      <c r="K37" s="3"/>
      <c r="L37" s="3"/>
      <c r="M37" s="3">
        <f t="shared" si="3"/>
        <v>27501.600000000002</v>
      </c>
    </row>
    <row r="38" spans="1:13" x14ac:dyDescent="0.2">
      <c r="A38" t="s">
        <v>46</v>
      </c>
      <c r="B38" s="3">
        <v>100004</v>
      </c>
      <c r="C38" s="3">
        <f t="shared" si="36"/>
        <v>12498</v>
      </c>
      <c r="D38" s="3">
        <f t="shared" si="37"/>
        <v>12498</v>
      </c>
      <c r="E38" s="3">
        <f t="shared" si="4"/>
        <v>12498</v>
      </c>
      <c r="F38" s="3">
        <f t="shared" si="2"/>
        <v>87506</v>
      </c>
      <c r="G38" s="3">
        <f t="shared" si="5"/>
        <v>37500</v>
      </c>
      <c r="H38" s="3">
        <f t="shared" si="6"/>
        <v>7500</v>
      </c>
      <c r="I38" s="3">
        <f t="shared" si="7"/>
        <v>50006</v>
      </c>
      <c r="J38" s="3">
        <f t="shared" si="8"/>
        <v>20002.400000000001</v>
      </c>
      <c r="K38" s="3"/>
      <c r="L38" s="3"/>
      <c r="M38" s="3">
        <f t="shared" si="3"/>
        <v>27502.400000000001</v>
      </c>
    </row>
    <row r="39" spans="1:13" x14ac:dyDescent="0.2">
      <c r="A39" t="s">
        <v>44</v>
      </c>
      <c r="B39" s="3">
        <v>100005</v>
      </c>
      <c r="C39" s="3">
        <f t="shared" si="36"/>
        <v>12497.5</v>
      </c>
      <c r="D39" s="3">
        <f t="shared" si="37"/>
        <v>12497.5</v>
      </c>
      <c r="E39" s="3">
        <f t="shared" ref="E39" si="38">CEILING(D39,1)</f>
        <v>12498</v>
      </c>
      <c r="F39" s="3">
        <f t="shared" ref="F39" si="39">MAX(0,B39-E39)</f>
        <v>87507</v>
      </c>
      <c r="G39" s="3">
        <f t="shared" ref="G39" si="40">MIN(F39,$E$7)</f>
        <v>37500</v>
      </c>
      <c r="H39" s="3">
        <f t="shared" ref="H39" si="41">$G$7*G39</f>
        <v>7500</v>
      </c>
      <c r="I39" s="3">
        <f t="shared" ref="I39" si="42">MAX(0,MIN($E$8-$E$7,F39-$E$7))</f>
        <v>50007</v>
      </c>
      <c r="J39" s="3">
        <f t="shared" ref="J39" si="43">$G$8*I39</f>
        <v>20002.800000000003</v>
      </c>
      <c r="K39" s="3"/>
      <c r="L39" s="3"/>
      <c r="M39" s="3">
        <f t="shared" ref="M39" si="44">H39+J39+L39</f>
        <v>27502.800000000003</v>
      </c>
    </row>
    <row r="40" spans="1:13" x14ac:dyDescent="0.2">
      <c r="A40" t="s">
        <v>45</v>
      </c>
      <c r="B40" s="3">
        <v>100006</v>
      </c>
      <c r="C40" s="3">
        <f t="shared" si="36"/>
        <v>12497</v>
      </c>
      <c r="D40" s="3">
        <f t="shared" si="37"/>
        <v>12497</v>
      </c>
      <c r="E40" s="3">
        <f t="shared" ref="E40" si="45">CEILING(D40,1)</f>
        <v>12497</v>
      </c>
      <c r="F40" s="3">
        <f t="shared" ref="F40" si="46">MAX(0,B40-E40)</f>
        <v>87509</v>
      </c>
      <c r="G40" s="3">
        <f t="shared" ref="G40" si="47">MIN(F40,$E$7)</f>
        <v>37500</v>
      </c>
      <c r="H40" s="3">
        <f t="shared" ref="H40" si="48">$G$7*G40</f>
        <v>7500</v>
      </c>
      <c r="I40" s="3">
        <f t="shared" ref="I40" si="49">MAX(0,MIN($E$8-$E$7,F40-$E$7))</f>
        <v>50009</v>
      </c>
      <c r="J40" s="3">
        <f t="shared" ref="J40" si="50">$G$8*I40</f>
        <v>20003.600000000002</v>
      </c>
      <c r="K40" s="3"/>
      <c r="L40" s="3"/>
      <c r="M40" s="3">
        <f t="shared" ref="M40" si="51">H40+J40+L40</f>
        <v>27503.600000000002</v>
      </c>
    </row>
    <row r="41" spans="1:13" x14ac:dyDescent="0.2">
      <c r="A41" t="s">
        <v>47</v>
      </c>
      <c r="B41" s="3">
        <v>124997</v>
      </c>
      <c r="C41" s="3">
        <f t="shared" si="36"/>
        <v>1.5</v>
      </c>
      <c r="D41" s="3">
        <f t="shared" si="37"/>
        <v>1.5</v>
      </c>
      <c r="E41" s="3">
        <f t="shared" si="4"/>
        <v>2</v>
      </c>
      <c r="F41" s="3">
        <f t="shared" si="2"/>
        <v>124995</v>
      </c>
      <c r="G41" s="3">
        <f t="shared" si="5"/>
        <v>37500</v>
      </c>
      <c r="H41" s="3">
        <f t="shared" si="6"/>
        <v>7500</v>
      </c>
      <c r="I41" s="3">
        <f t="shared" si="7"/>
        <v>87495</v>
      </c>
      <c r="J41" s="3">
        <f t="shared" si="8"/>
        <v>34998</v>
      </c>
      <c r="K41" s="3"/>
      <c r="L41" s="3"/>
      <c r="M41" s="3">
        <f t="shared" si="3"/>
        <v>42498</v>
      </c>
    </row>
    <row r="42" spans="1:13" x14ac:dyDescent="0.2">
      <c r="A42" t="s">
        <v>48</v>
      </c>
      <c r="B42" s="3">
        <v>124998</v>
      </c>
      <c r="C42" s="3">
        <f t="shared" si="36"/>
        <v>1</v>
      </c>
      <c r="D42" s="3">
        <f t="shared" si="37"/>
        <v>1</v>
      </c>
      <c r="E42" s="3">
        <f t="shared" si="4"/>
        <v>1</v>
      </c>
      <c r="F42" s="3">
        <f t="shared" si="2"/>
        <v>124997</v>
      </c>
      <c r="G42" s="3">
        <f t="shared" si="5"/>
        <v>37500</v>
      </c>
      <c r="H42" s="3">
        <f t="shared" si="6"/>
        <v>7500</v>
      </c>
      <c r="I42" s="3">
        <f t="shared" si="7"/>
        <v>87497</v>
      </c>
      <c r="J42" s="3">
        <f t="shared" si="8"/>
        <v>34998.800000000003</v>
      </c>
      <c r="K42" s="3"/>
      <c r="L42" s="3"/>
      <c r="M42" s="3">
        <f t="shared" si="3"/>
        <v>42498.8</v>
      </c>
    </row>
    <row r="43" spans="1:13" x14ac:dyDescent="0.2">
      <c r="A43" t="s">
        <v>49</v>
      </c>
      <c r="B43" s="3">
        <v>124999</v>
      </c>
      <c r="C43" s="3">
        <f t="shared" si="36"/>
        <v>0.5</v>
      </c>
      <c r="D43" s="3">
        <f t="shared" si="37"/>
        <v>0.5</v>
      </c>
      <c r="E43" s="3">
        <f t="shared" si="4"/>
        <v>1</v>
      </c>
      <c r="F43" s="3">
        <f t="shared" si="2"/>
        <v>124998</v>
      </c>
      <c r="G43" s="3">
        <f t="shared" si="5"/>
        <v>37500</v>
      </c>
      <c r="H43" s="3">
        <f t="shared" si="6"/>
        <v>7500</v>
      </c>
      <c r="I43" s="3">
        <f t="shared" si="7"/>
        <v>87498</v>
      </c>
      <c r="J43" s="3">
        <f t="shared" si="8"/>
        <v>34999.200000000004</v>
      </c>
      <c r="K43" s="3"/>
      <c r="L43" s="3"/>
      <c r="M43" s="3">
        <f t="shared" si="3"/>
        <v>42499.200000000004</v>
      </c>
    </row>
    <row r="44" spans="1:13" s="5" customFormat="1" x14ac:dyDescent="0.2">
      <c r="A44" s="5" t="s">
        <v>50</v>
      </c>
      <c r="B44" s="6">
        <v>125000</v>
      </c>
      <c r="C44" s="4">
        <f t="shared" si="36"/>
        <v>0</v>
      </c>
      <c r="D44" s="4">
        <f t="shared" si="37"/>
        <v>0</v>
      </c>
      <c r="E44" s="6">
        <f t="shared" si="4"/>
        <v>0</v>
      </c>
      <c r="F44" s="6">
        <f t="shared" si="2"/>
        <v>125000</v>
      </c>
      <c r="G44" s="4">
        <f t="shared" si="5"/>
        <v>37500</v>
      </c>
      <c r="H44" s="4">
        <f t="shared" si="6"/>
        <v>7500</v>
      </c>
      <c r="I44" s="4">
        <f t="shared" si="7"/>
        <v>87500</v>
      </c>
      <c r="J44" s="4">
        <f t="shared" si="8"/>
        <v>35000</v>
      </c>
      <c r="K44" s="4">
        <f t="shared" si="9"/>
        <v>0</v>
      </c>
      <c r="L44" s="4">
        <f t="shared" si="10"/>
        <v>0</v>
      </c>
      <c r="M44" s="4">
        <f t="shared" si="3"/>
        <v>42500</v>
      </c>
    </row>
    <row r="45" spans="1:13" x14ac:dyDescent="0.2">
      <c r="A45" t="s">
        <v>51</v>
      </c>
      <c r="B45" s="3">
        <v>125001</v>
      </c>
      <c r="C45" s="3">
        <f t="shared" si="34"/>
        <v>-0.5</v>
      </c>
      <c r="D45" s="3">
        <f t="shared" si="35"/>
        <v>0</v>
      </c>
      <c r="E45" s="3">
        <f t="shared" si="4"/>
        <v>0</v>
      </c>
      <c r="F45" s="3">
        <f t="shared" si="2"/>
        <v>125001</v>
      </c>
      <c r="G45" s="3">
        <f t="shared" si="5"/>
        <v>37500</v>
      </c>
      <c r="H45" s="3">
        <f t="shared" si="6"/>
        <v>7500</v>
      </c>
      <c r="I45" s="3">
        <f t="shared" si="7"/>
        <v>87501</v>
      </c>
      <c r="J45" s="3">
        <f t="shared" si="8"/>
        <v>35000.400000000001</v>
      </c>
      <c r="K45" s="3"/>
      <c r="L45" s="3"/>
      <c r="M45" s="3">
        <f t="shared" si="3"/>
        <v>42500.4</v>
      </c>
    </row>
    <row r="46" spans="1:13" x14ac:dyDescent="0.2">
      <c r="A46" t="s">
        <v>52</v>
      </c>
      <c r="B46" s="3">
        <v>125002</v>
      </c>
      <c r="C46" s="3">
        <f t="shared" si="34"/>
        <v>-1</v>
      </c>
      <c r="D46" s="3">
        <f t="shared" si="35"/>
        <v>0</v>
      </c>
      <c r="E46" s="3">
        <f t="shared" si="4"/>
        <v>0</v>
      </c>
      <c r="F46" s="3">
        <f t="shared" si="2"/>
        <v>125002</v>
      </c>
      <c r="G46" s="3">
        <f t="shared" si="5"/>
        <v>37500</v>
      </c>
      <c r="H46" s="3">
        <f t="shared" si="6"/>
        <v>7500</v>
      </c>
      <c r="I46" s="3">
        <f t="shared" si="7"/>
        <v>87502</v>
      </c>
      <c r="J46" s="3">
        <f t="shared" si="8"/>
        <v>35000.800000000003</v>
      </c>
      <c r="K46" s="3"/>
      <c r="L46" s="3"/>
      <c r="M46" s="3">
        <f t="shared" si="3"/>
        <v>42500.800000000003</v>
      </c>
    </row>
    <row r="47" spans="1:13" x14ac:dyDescent="0.2">
      <c r="A47" t="s">
        <v>53</v>
      </c>
      <c r="B47" s="3">
        <v>125003</v>
      </c>
      <c r="C47" s="3">
        <f t="shared" si="34"/>
        <v>-1.5</v>
      </c>
      <c r="D47" s="3">
        <f t="shared" si="35"/>
        <v>0</v>
      </c>
      <c r="E47" s="3">
        <f t="shared" si="4"/>
        <v>0</v>
      </c>
      <c r="F47" s="3">
        <f t="shared" si="2"/>
        <v>125003</v>
      </c>
      <c r="G47" s="3">
        <f t="shared" si="5"/>
        <v>37500</v>
      </c>
      <c r="H47" s="3">
        <f t="shared" si="6"/>
        <v>7500</v>
      </c>
      <c r="I47" s="3">
        <f t="shared" si="7"/>
        <v>87503</v>
      </c>
      <c r="J47" s="3">
        <f t="shared" si="8"/>
        <v>35001.200000000004</v>
      </c>
      <c r="K47" s="3"/>
      <c r="L47" s="3"/>
      <c r="M47" s="3">
        <f t="shared" si="3"/>
        <v>42501.200000000004</v>
      </c>
    </row>
    <row r="48" spans="1:13" x14ac:dyDescent="0.2">
      <c r="A48" t="s">
        <v>54</v>
      </c>
      <c r="B48" s="3">
        <v>149997</v>
      </c>
      <c r="C48" s="3">
        <f t="shared" si="34"/>
        <v>-12498.5</v>
      </c>
      <c r="D48" s="3">
        <f t="shared" si="35"/>
        <v>0</v>
      </c>
      <c r="E48" s="3">
        <f t="shared" si="4"/>
        <v>0</v>
      </c>
      <c r="F48" s="3">
        <f t="shared" si="2"/>
        <v>149997</v>
      </c>
      <c r="G48" s="3">
        <f t="shared" si="5"/>
        <v>37500</v>
      </c>
      <c r="H48" s="3">
        <f t="shared" si="6"/>
        <v>7500</v>
      </c>
      <c r="I48" s="3">
        <f t="shared" si="7"/>
        <v>112497</v>
      </c>
      <c r="J48" s="3">
        <f t="shared" si="8"/>
        <v>44998.8</v>
      </c>
      <c r="K48" s="3"/>
      <c r="L48" s="3"/>
      <c r="M48" s="3">
        <f t="shared" si="3"/>
        <v>52498.8</v>
      </c>
    </row>
    <row r="49" spans="1:13" x14ac:dyDescent="0.2">
      <c r="A49" t="s">
        <v>55</v>
      </c>
      <c r="B49" s="3">
        <v>149998</v>
      </c>
      <c r="C49" s="3">
        <f t="shared" ref="C49" si="52">$E$2-$E$5*(B49-$E$3)</f>
        <v>-12499</v>
      </c>
      <c r="D49" s="3">
        <f t="shared" ref="D49" si="53">MAX(0,MIN($E$2,C49))</f>
        <v>0</v>
      </c>
      <c r="E49" s="3">
        <f t="shared" ref="E49" si="54">CEILING(D49,1)</f>
        <v>0</v>
      </c>
      <c r="F49" s="3">
        <f t="shared" ref="F49" si="55">MAX(0,B49-E49)</f>
        <v>149998</v>
      </c>
      <c r="G49" s="3">
        <f t="shared" ref="G49" si="56">MIN(F49,$E$7)</f>
        <v>37500</v>
      </c>
      <c r="H49" s="3">
        <f t="shared" ref="H49" si="57">$G$7*G49</f>
        <v>7500</v>
      </c>
      <c r="I49" s="3">
        <f t="shared" ref="I49" si="58">MAX(0,MIN($E$8-$E$7,F49-$E$7))</f>
        <v>112498</v>
      </c>
      <c r="J49" s="3">
        <f t="shared" ref="J49" si="59">$G$8*I49</f>
        <v>44999.200000000004</v>
      </c>
      <c r="K49" s="3"/>
      <c r="L49" s="3"/>
      <c r="M49" s="3">
        <f t="shared" ref="M49" si="60">H49+J49+L49</f>
        <v>52499.200000000004</v>
      </c>
    </row>
    <row r="50" spans="1:13" x14ac:dyDescent="0.2">
      <c r="A50" t="s">
        <v>56</v>
      </c>
      <c r="B50" s="3">
        <v>149999</v>
      </c>
      <c r="C50" s="3">
        <f t="shared" si="34"/>
        <v>-12499.5</v>
      </c>
      <c r="D50" s="3">
        <f t="shared" si="35"/>
        <v>0</v>
      </c>
      <c r="E50" s="3">
        <f t="shared" si="4"/>
        <v>0</v>
      </c>
      <c r="F50" s="3">
        <f t="shared" si="2"/>
        <v>149999</v>
      </c>
      <c r="G50" s="3">
        <f t="shared" si="5"/>
        <v>37500</v>
      </c>
      <c r="H50" s="3">
        <f t="shared" si="6"/>
        <v>7500</v>
      </c>
      <c r="I50" s="3">
        <f t="shared" si="7"/>
        <v>112499</v>
      </c>
      <c r="J50" s="3">
        <f t="shared" si="8"/>
        <v>44999.600000000006</v>
      </c>
      <c r="K50" s="3"/>
      <c r="L50" s="3"/>
      <c r="M50" s="3">
        <f t="shared" si="3"/>
        <v>52499.600000000006</v>
      </c>
    </row>
    <row r="51" spans="1:13" s="5" customFormat="1" x14ac:dyDescent="0.2">
      <c r="A51" s="5" t="s">
        <v>57</v>
      </c>
      <c r="B51" s="6">
        <v>150000</v>
      </c>
      <c r="C51" s="4">
        <f t="shared" si="34"/>
        <v>-12500</v>
      </c>
      <c r="D51" s="4">
        <f t="shared" si="35"/>
        <v>0</v>
      </c>
      <c r="E51" s="4">
        <f t="shared" si="4"/>
        <v>0</v>
      </c>
      <c r="F51" s="4">
        <f t="shared" si="2"/>
        <v>150000</v>
      </c>
      <c r="G51" s="6">
        <f t="shared" si="5"/>
        <v>37500</v>
      </c>
      <c r="H51" s="4">
        <f t="shared" si="6"/>
        <v>7500</v>
      </c>
      <c r="I51" s="6">
        <f t="shared" si="7"/>
        <v>112500</v>
      </c>
      <c r="J51" s="7">
        <f t="shared" si="8"/>
        <v>45000</v>
      </c>
      <c r="K51" s="6">
        <f t="shared" si="9"/>
        <v>0</v>
      </c>
      <c r="L51" s="4">
        <f t="shared" si="10"/>
        <v>0</v>
      </c>
      <c r="M51" s="4">
        <f t="shared" si="3"/>
        <v>52500</v>
      </c>
    </row>
    <row r="52" spans="1:13" x14ac:dyDescent="0.2">
      <c r="A52" t="s">
        <v>58</v>
      </c>
      <c r="B52" s="3">
        <v>150001</v>
      </c>
      <c r="C52" s="3">
        <f t="shared" si="34"/>
        <v>-12500.5</v>
      </c>
      <c r="D52" s="3">
        <f t="shared" si="35"/>
        <v>0</v>
      </c>
      <c r="E52" s="3">
        <f t="shared" si="4"/>
        <v>0</v>
      </c>
      <c r="F52" s="3">
        <f t="shared" si="2"/>
        <v>150001</v>
      </c>
      <c r="G52" s="3">
        <f t="shared" si="5"/>
        <v>37500</v>
      </c>
      <c r="H52" s="3">
        <f t="shared" si="6"/>
        <v>7500</v>
      </c>
      <c r="I52" s="3">
        <f t="shared" si="7"/>
        <v>112500</v>
      </c>
      <c r="J52" s="3">
        <f t="shared" si="8"/>
        <v>45000</v>
      </c>
      <c r="K52" s="3">
        <f t="shared" si="9"/>
        <v>1</v>
      </c>
      <c r="L52" s="3">
        <f t="shared" si="10"/>
        <v>0.45</v>
      </c>
      <c r="M52" s="3">
        <f t="shared" si="3"/>
        <v>52500.45</v>
      </c>
    </row>
    <row r="53" spans="1:13" x14ac:dyDescent="0.2">
      <c r="A53" t="s">
        <v>59</v>
      </c>
      <c r="B53" s="3">
        <v>150002</v>
      </c>
      <c r="C53" s="3">
        <f t="shared" si="34"/>
        <v>-12501</v>
      </c>
      <c r="D53" s="3">
        <f t="shared" si="35"/>
        <v>0</v>
      </c>
      <c r="E53" s="3">
        <f t="shared" si="4"/>
        <v>0</v>
      </c>
      <c r="F53" s="3">
        <f t="shared" si="2"/>
        <v>150002</v>
      </c>
      <c r="G53" s="3">
        <f t="shared" si="5"/>
        <v>37500</v>
      </c>
      <c r="H53" s="3">
        <f t="shared" si="6"/>
        <v>7500</v>
      </c>
      <c r="I53" s="3">
        <f t="shared" si="7"/>
        <v>112500</v>
      </c>
      <c r="J53" s="3">
        <f t="shared" si="8"/>
        <v>45000</v>
      </c>
      <c r="K53" s="3">
        <f t="shared" si="9"/>
        <v>2</v>
      </c>
      <c r="L53" s="3">
        <f t="shared" si="10"/>
        <v>0.9</v>
      </c>
      <c r="M53" s="3">
        <f t="shared" si="3"/>
        <v>52500.9</v>
      </c>
    </row>
    <row r="54" spans="1:13" x14ac:dyDescent="0.2">
      <c r="A54" t="s">
        <v>60</v>
      </c>
      <c r="B54" s="3">
        <v>150003</v>
      </c>
      <c r="C54" s="3">
        <f t="shared" si="34"/>
        <v>-12501.5</v>
      </c>
      <c r="D54" s="3">
        <f t="shared" si="35"/>
        <v>0</v>
      </c>
      <c r="E54" s="3">
        <f t="shared" si="4"/>
        <v>0</v>
      </c>
      <c r="F54" s="3">
        <f t="shared" si="2"/>
        <v>150003</v>
      </c>
      <c r="G54" s="3">
        <f t="shared" si="5"/>
        <v>37500</v>
      </c>
      <c r="H54" s="3">
        <f t="shared" si="6"/>
        <v>7500</v>
      </c>
      <c r="I54" s="3">
        <f t="shared" si="7"/>
        <v>112500</v>
      </c>
      <c r="J54" s="3">
        <f t="shared" si="8"/>
        <v>45000</v>
      </c>
      <c r="K54" s="3">
        <f t="shared" si="9"/>
        <v>3</v>
      </c>
      <c r="L54" s="3">
        <f t="shared" si="10"/>
        <v>1.35</v>
      </c>
      <c r="M54" s="3">
        <f t="shared" si="3"/>
        <v>52501.35</v>
      </c>
    </row>
    <row r="55" spans="1:13" x14ac:dyDescent="0.2">
      <c r="A55" t="s">
        <v>61</v>
      </c>
      <c r="B55" s="3">
        <v>150010</v>
      </c>
      <c r="C55" s="3">
        <f t="shared" ref="C55" si="61">$E$2-$E$5*(B55-$E$3)</f>
        <v>-12505</v>
      </c>
      <c r="D55" s="3">
        <f t="shared" ref="D55" si="62">MAX(0,MIN($E$2,C55))</f>
        <v>0</v>
      </c>
      <c r="E55" s="3">
        <f t="shared" ref="E55" si="63">CEILING(D55,1)</f>
        <v>0</v>
      </c>
      <c r="F55" s="3">
        <f t="shared" ref="F55" si="64">MAX(0,B55-E55)</f>
        <v>150010</v>
      </c>
      <c r="G55" s="3">
        <f t="shared" ref="G55" si="65">MIN(F55,$E$7)</f>
        <v>37500</v>
      </c>
      <c r="H55" s="3">
        <f t="shared" ref="H55" si="66">$G$7*G55</f>
        <v>7500</v>
      </c>
      <c r="I55" s="3">
        <f t="shared" ref="I55" si="67">MAX(0,MIN($E$8-$E$7,F55-$E$7))</f>
        <v>112500</v>
      </c>
      <c r="J55" s="3">
        <f t="shared" ref="J55" si="68">$G$8*I55</f>
        <v>45000</v>
      </c>
      <c r="K55" s="3">
        <f t="shared" ref="K55" si="69">MAX(0,F55-$E$8)</f>
        <v>10</v>
      </c>
      <c r="L55" s="3">
        <f t="shared" ref="L55" si="70">$G$9*K55</f>
        <v>4.5</v>
      </c>
      <c r="M55" s="8">
        <f t="shared" ref="M55" si="71">H55+J55+L55</f>
        <v>52504.5</v>
      </c>
    </row>
    <row r="56" spans="1:13" x14ac:dyDescent="0.2">
      <c r="A56" t="s">
        <v>62</v>
      </c>
      <c r="B56" s="3">
        <v>160000</v>
      </c>
      <c r="C56" s="3">
        <f t="shared" si="34"/>
        <v>-17500</v>
      </c>
      <c r="D56" s="3">
        <f t="shared" si="35"/>
        <v>0</v>
      </c>
      <c r="E56" s="3">
        <f t="shared" si="4"/>
        <v>0</v>
      </c>
      <c r="F56" s="3">
        <f t="shared" si="2"/>
        <v>160000</v>
      </c>
      <c r="G56" s="3">
        <f t="shared" si="5"/>
        <v>37500</v>
      </c>
      <c r="H56" s="3">
        <f t="shared" si="6"/>
        <v>7500</v>
      </c>
      <c r="I56" s="3">
        <f t="shared" si="7"/>
        <v>112500</v>
      </c>
      <c r="J56" s="3">
        <f t="shared" si="8"/>
        <v>45000</v>
      </c>
      <c r="K56" s="3">
        <f t="shared" si="9"/>
        <v>10000</v>
      </c>
      <c r="L56" s="3">
        <f t="shared" si="10"/>
        <v>4500</v>
      </c>
      <c r="M56" s="3">
        <f t="shared" si="3"/>
        <v>57000</v>
      </c>
    </row>
    <row r="57" spans="1:13" x14ac:dyDescent="0.2">
      <c r="B57" s="3"/>
      <c r="C57" s="3"/>
      <c r="D57" s="3"/>
      <c r="E57" s="3"/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2021-09-13T14:22:21Z</dcterms:created>
  <dcterms:modified xsi:type="dcterms:W3CDTF">2021-09-14T19:17:40Z</dcterms:modified>
</cp:coreProperties>
</file>