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  <sheet state="visible" name="Página2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5">
      <text>
        <t xml:space="preserve">b= \frac{\sum {x\times y}  - \frac{ (\sum x_i\times \sum Y_i)}{n}}{ \sum {x^2_i} -  \frac{(\sum x_i)^2}{n} }
	-BRUNO GONÇALVES OLIVEIRA (A)</t>
      </text>
    </comment>
  </commentList>
</comments>
</file>

<file path=xl/sharedStrings.xml><?xml version="1.0" encoding="utf-8"?>
<sst xmlns="http://schemas.openxmlformats.org/spreadsheetml/2006/main" count="49" uniqueCount="39">
  <si>
    <t>Cidade</t>
  </si>
  <si>
    <t>Nascidos Vivos (X)</t>
  </si>
  <si>
    <t>Taxa de Moralidade (Y)</t>
  </si>
  <si>
    <t>X . Y</t>
  </si>
  <si>
    <t>X²</t>
  </si>
  <si>
    <t>Ŷ = A + B . X</t>
  </si>
  <si>
    <t>Astorga</t>
  </si>
  <si>
    <t>Colorado</t>
  </si>
  <si>
    <t>Floresta</t>
  </si>
  <si>
    <t>Itambé</t>
  </si>
  <si>
    <t>Mandaguaçu</t>
  </si>
  <si>
    <t>Mandaguari</t>
  </si>
  <si>
    <t>Marialva</t>
  </si>
  <si>
    <t>Nova Esperança</t>
  </si>
  <si>
    <t>Paiçandu</t>
  </si>
  <si>
    <t>São Jorge do Ivaí</t>
  </si>
  <si>
    <t>Soma</t>
  </si>
  <si>
    <t>Quantidade</t>
  </si>
  <si>
    <t>Coeficiente Linear de Regressão</t>
  </si>
  <si>
    <t>b=</t>
  </si>
  <si>
    <t>Média X</t>
  </si>
  <si>
    <t>Média Y</t>
  </si>
  <si>
    <t>a=</t>
  </si>
  <si>
    <t>Equação da reta de regressão</t>
  </si>
  <si>
    <t>ŷ = -0,26 + 0,015x</t>
  </si>
  <si>
    <t>Indivíduo</t>
  </si>
  <si>
    <t>Texte (x)</t>
  </si>
  <si>
    <t>Tempo (y)</t>
  </si>
  <si>
    <t>Y²</t>
  </si>
  <si>
    <t>A + B . X</t>
  </si>
  <si>
    <t>A</t>
  </si>
  <si>
    <t>B</t>
  </si>
  <si>
    <t>C</t>
  </si>
  <si>
    <t>D</t>
  </si>
  <si>
    <t>E</t>
  </si>
  <si>
    <t>F</t>
  </si>
  <si>
    <t>G</t>
  </si>
  <si>
    <t>H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</si>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</sst>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%"/>
  </numFmts>
  <fonts count="4">
    <font>
      <sz val="10.0"/>
      <color rgb="FF000000"/>
      <name val="Arial"/>
    </font>
    <font>
      <b/>
      <color theme="1"/>
      <name val="Arial"/>
    </font>
    <font>
      <color theme="1"/>
      <name val="Arial"/>
    </font>
    <font/>
  </fonts>
  <fills count="6">
    <fill>
      <patternFill patternType="none"/>
    </fill>
    <fill>
      <patternFill patternType="lightGray"/>
    </fill>
    <fill>
      <patternFill patternType="solid">
        <fgColor rgb="FF8BC34A"/>
        <bgColor rgb="FF8BC34A"/>
      </patternFill>
    </fill>
    <fill>
      <patternFill patternType="solid">
        <fgColor rgb="FFFFFFFF"/>
        <bgColor rgb="FFFFFFFF"/>
      </patternFill>
    </fill>
    <fill>
      <patternFill patternType="solid">
        <fgColor rgb="FFEEF7E3"/>
        <bgColor rgb="FFEEF7E3"/>
      </patternFill>
    </fill>
    <fill>
      <patternFill patternType="solid">
        <fgColor rgb="FFC4E2A0"/>
        <bgColor rgb="FFC4E2A0"/>
      </patternFill>
    </fill>
  </fills>
  <borders count="10">
    <border/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shrinkToFit="0" vertical="center" wrapText="1"/>
    </xf>
    <xf borderId="0" fillId="2" fontId="1" numFmtId="0" xfId="0" applyAlignment="1" applyFont="1">
      <alignment horizontal="center" readingOrder="0" shrinkToFit="0" vertical="center" wrapText="1"/>
    </xf>
    <xf borderId="0" fillId="3" fontId="2" numFmtId="0" xfId="0" applyAlignment="1" applyFill="1" applyFont="1">
      <alignment vertical="bottom"/>
    </xf>
    <xf borderId="0" fillId="3" fontId="2" numFmtId="0" xfId="0" applyAlignment="1" applyFont="1">
      <alignment horizontal="center" vertical="bottom"/>
    </xf>
    <xf borderId="0" fillId="4" fontId="2" numFmtId="0" xfId="0" applyAlignment="1" applyFill="1" applyFont="1">
      <alignment vertical="bottom"/>
    </xf>
    <xf borderId="0" fillId="4" fontId="2" numFmtId="0" xfId="0" applyAlignment="1" applyFont="1">
      <alignment horizontal="center" vertical="bottom"/>
    </xf>
    <xf borderId="0" fillId="5" fontId="1" numFmtId="0" xfId="0" applyAlignment="1" applyFill="1" applyFont="1">
      <alignment horizontal="center" vertical="bottom"/>
    </xf>
    <xf borderId="1" fillId="0" fontId="2" numFmtId="0" xfId="0" applyBorder="1" applyFont="1"/>
    <xf borderId="2" fillId="0" fontId="3" numFmtId="0" xfId="0" applyBorder="1" applyFont="1"/>
    <xf borderId="3" fillId="0" fontId="3" numFmtId="0" xfId="0" applyBorder="1" applyFont="1"/>
    <xf borderId="4" fillId="0" fontId="3" numFmtId="0" xfId="0" applyBorder="1" applyFont="1"/>
    <xf borderId="5" fillId="0" fontId="3" numFmtId="0" xfId="0" applyBorder="1" applyFont="1"/>
    <xf borderId="6" fillId="0" fontId="3" numFmtId="0" xfId="0" applyBorder="1" applyFont="1"/>
    <xf borderId="7" fillId="0" fontId="2" numFmtId="0" xfId="0" applyAlignment="1" applyBorder="1" applyFont="1">
      <alignment horizontal="right" readingOrder="0"/>
    </xf>
    <xf borderId="8" fillId="0" fontId="3" numFmtId="0" xfId="0" applyBorder="1" applyFont="1"/>
    <xf borderId="9" fillId="0" fontId="3" numFmtId="0" xfId="0" applyBorder="1" applyFont="1"/>
    <xf borderId="0" fillId="0" fontId="2" numFmtId="0" xfId="0" applyAlignment="1" applyFont="1">
      <alignment horizontal="right" readingOrder="0"/>
    </xf>
    <xf borderId="0" fillId="0" fontId="1" numFmtId="0" xfId="0" applyAlignment="1" applyFont="1">
      <alignment horizontal="right" readingOrder="0"/>
    </xf>
    <xf borderId="0" fillId="0" fontId="1" numFmtId="0" xfId="0" applyAlignment="1" applyFont="1">
      <alignment horizontal="center"/>
    </xf>
    <xf borderId="0" fillId="0" fontId="1" numFmtId="164" xfId="0" applyAlignment="1" applyFont="1" applyNumberFormat="1">
      <alignment horizontal="center"/>
    </xf>
    <xf borderId="0" fillId="0" fontId="1" numFmtId="0" xfId="0" applyFont="1"/>
    <xf borderId="0" fillId="0" fontId="2" numFmtId="0" xfId="0" applyFont="1"/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readingOrder="0"/>
    </xf>
    <xf borderId="0" fillId="4" fontId="2" numFmtId="0" xfId="0" applyAlignment="1" applyFont="1">
      <alignment horizontal="center" readingOrder="0"/>
    </xf>
    <xf borderId="0" fillId="4" fontId="2" numFmtId="0" xfId="0" applyFont="1"/>
    <xf borderId="0" fillId="5" fontId="1" numFmtId="0" xfId="0" applyAlignment="1" applyFont="1">
      <alignment horizontal="center" readingOrder="0"/>
    </xf>
    <xf borderId="0" fillId="5" fontId="1" numFmtId="0" xfId="0" applyAlignment="1" applyFont="1">
      <alignment horizontal="center"/>
    </xf>
    <xf borderId="0" fillId="5" fontId="1" numFmtId="0" xfId="0" applyFont="1"/>
    <xf borderId="0" fillId="5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2.png"/><Relationship Id="rId3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171450</xdr:colOff>
      <xdr:row>14</xdr:row>
      <xdr:rowOff>66675</xdr:rowOff>
    </xdr:from>
    <xdr:ext cx="1628775" cy="638175"/>
    <xdr:pic>
      <xdr:nvPicPr>
        <xdr:cNvPr id="0" name="image3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257175</xdr:colOff>
      <xdr:row>14</xdr:row>
      <xdr:rowOff>66675</xdr:rowOff>
    </xdr:from>
    <xdr:ext cx="1371600" cy="647700"/>
    <xdr:pic>
      <xdr:nvPicPr>
        <xdr:cNvPr id="0" name="image2.png" title="Imagem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552450</xdr:colOff>
      <xdr:row>18</xdr:row>
      <xdr:rowOff>200025</xdr:rowOff>
    </xdr:from>
    <xdr:ext cx="742950" cy="171450"/>
    <xdr:pic>
      <xdr:nvPicPr>
        <xdr:cNvPr id="0" name="image1.png" title="Imagem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171450</xdr:colOff>
      <xdr:row>12</xdr:row>
      <xdr:rowOff>66675</xdr:rowOff>
    </xdr:from>
    <xdr:ext cx="1628775" cy="638175"/>
    <xdr:pic>
      <xdr:nvPicPr>
        <xdr:cNvPr id="0" name="image3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16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>
      <c r="A2" s="3" t="s">
        <v>6</v>
      </c>
      <c r="B2" s="4">
        <v>289.0</v>
      </c>
      <c r="C2" s="4">
        <v>6.0</v>
      </c>
      <c r="D2" s="4">
        <f t="shared" ref="D2:D11" si="1">B2*C2</f>
        <v>1734</v>
      </c>
      <c r="E2" s="4">
        <f t="shared" ref="E2:E11" si="2">B2^2</f>
        <v>83521</v>
      </c>
      <c r="F2" s="4">
        <f t="shared" ref="F2:F11" si="3">$D$25+$D$22*B2</f>
        <v>4.172822917</v>
      </c>
    </row>
    <row r="3">
      <c r="A3" s="5" t="s">
        <v>7</v>
      </c>
      <c r="B3" s="6">
        <v>246.0</v>
      </c>
      <c r="C3" s="6">
        <v>2.0</v>
      </c>
      <c r="D3" s="6">
        <f t="shared" si="1"/>
        <v>492</v>
      </c>
      <c r="E3" s="6">
        <f t="shared" si="2"/>
        <v>60516</v>
      </c>
      <c r="F3" s="6">
        <f t="shared" si="3"/>
        <v>3.513095122</v>
      </c>
    </row>
    <row r="4">
      <c r="A4" s="3" t="s">
        <v>8</v>
      </c>
      <c r="B4" s="4">
        <v>68.0</v>
      </c>
      <c r="C4" s="4">
        <v>1.0</v>
      </c>
      <c r="D4" s="4">
        <f t="shared" si="1"/>
        <v>68</v>
      </c>
      <c r="E4" s="4">
        <f t="shared" si="2"/>
        <v>4624</v>
      </c>
      <c r="F4" s="4">
        <f t="shared" si="3"/>
        <v>0.7821289013</v>
      </c>
    </row>
    <row r="5">
      <c r="A5" s="5" t="s">
        <v>9</v>
      </c>
      <c r="B5" s="6">
        <v>67.0</v>
      </c>
      <c r="C5" s="6">
        <v>1.0</v>
      </c>
      <c r="D5" s="6">
        <f t="shared" si="1"/>
        <v>67</v>
      </c>
      <c r="E5" s="6">
        <f t="shared" si="2"/>
        <v>4489</v>
      </c>
      <c r="F5" s="6">
        <f t="shared" si="3"/>
        <v>0.7667863945</v>
      </c>
    </row>
    <row r="6">
      <c r="A6" s="3" t="s">
        <v>10</v>
      </c>
      <c r="B6" s="4">
        <v>251.0</v>
      </c>
      <c r="C6" s="4">
        <v>4.0</v>
      </c>
      <c r="D6" s="4">
        <f t="shared" si="1"/>
        <v>1004</v>
      </c>
      <c r="E6" s="4">
        <f t="shared" si="2"/>
        <v>63001</v>
      </c>
      <c r="F6" s="4">
        <f t="shared" si="3"/>
        <v>3.589807656</v>
      </c>
    </row>
    <row r="7">
      <c r="A7" s="5" t="s">
        <v>11</v>
      </c>
      <c r="B7" s="6">
        <v>423.0</v>
      </c>
      <c r="C7" s="6">
        <v>6.0</v>
      </c>
      <c r="D7" s="6">
        <f t="shared" si="1"/>
        <v>2538</v>
      </c>
      <c r="E7" s="6">
        <f t="shared" si="2"/>
        <v>178929</v>
      </c>
      <c r="F7" s="6">
        <f t="shared" si="3"/>
        <v>6.228718835</v>
      </c>
    </row>
    <row r="8">
      <c r="A8" s="3" t="s">
        <v>12</v>
      </c>
      <c r="B8" s="4">
        <v>378.0</v>
      </c>
      <c r="C8" s="4">
        <v>5.0</v>
      </c>
      <c r="D8" s="4">
        <f t="shared" si="1"/>
        <v>1890</v>
      </c>
      <c r="E8" s="4">
        <f t="shared" si="2"/>
        <v>142884</v>
      </c>
      <c r="F8" s="4">
        <f t="shared" si="3"/>
        <v>5.538306027</v>
      </c>
    </row>
    <row r="9">
      <c r="A9" s="5" t="s">
        <v>13</v>
      </c>
      <c r="B9" s="6">
        <v>423.0</v>
      </c>
      <c r="C9" s="6">
        <v>9.0</v>
      </c>
      <c r="D9" s="6">
        <f t="shared" si="1"/>
        <v>3807</v>
      </c>
      <c r="E9" s="6">
        <f t="shared" si="2"/>
        <v>178929</v>
      </c>
      <c r="F9" s="6">
        <f t="shared" si="3"/>
        <v>6.228718835</v>
      </c>
    </row>
    <row r="10">
      <c r="A10" s="3" t="s">
        <v>14</v>
      </c>
      <c r="B10" s="4">
        <v>443.0</v>
      </c>
      <c r="C10" s="4">
        <v>4.0</v>
      </c>
      <c r="D10" s="4">
        <f t="shared" si="1"/>
        <v>1772</v>
      </c>
      <c r="E10" s="4">
        <f t="shared" si="2"/>
        <v>196249</v>
      </c>
      <c r="F10" s="4">
        <f t="shared" si="3"/>
        <v>6.535568973</v>
      </c>
    </row>
    <row r="11">
      <c r="A11" s="5" t="s">
        <v>15</v>
      </c>
      <c r="B11" s="6">
        <v>59.0</v>
      </c>
      <c r="C11" s="6">
        <v>0.0</v>
      </c>
      <c r="D11" s="6">
        <f t="shared" si="1"/>
        <v>0</v>
      </c>
      <c r="E11" s="6">
        <f t="shared" si="2"/>
        <v>3481</v>
      </c>
      <c r="F11" s="6">
        <f t="shared" si="3"/>
        <v>0.6440463396</v>
      </c>
    </row>
    <row r="12">
      <c r="A12" s="7" t="s">
        <v>16</v>
      </c>
      <c r="B12" s="7">
        <f t="shared" ref="B12:E12" si="4">SUM(B2:B11)</f>
        <v>2647</v>
      </c>
      <c r="C12" s="7">
        <f t="shared" si="4"/>
        <v>38</v>
      </c>
      <c r="D12" s="7">
        <f t="shared" si="4"/>
        <v>13372</v>
      </c>
      <c r="E12" s="7">
        <f t="shared" si="4"/>
        <v>916623</v>
      </c>
      <c r="F12" s="7"/>
    </row>
    <row r="13">
      <c r="A13" s="7" t="s">
        <v>17</v>
      </c>
      <c r="B13" s="7">
        <f>COUNT(B2:B11)</f>
        <v>10</v>
      </c>
      <c r="C13" s="7"/>
      <c r="D13" s="7"/>
      <c r="E13" s="7"/>
      <c r="F13" s="7"/>
    </row>
    <row r="15">
      <c r="A15" s="8"/>
      <c r="B15" s="9"/>
      <c r="C15" s="8"/>
      <c r="D15" s="9"/>
    </row>
    <row r="16">
      <c r="A16" s="10"/>
      <c r="B16" s="11"/>
      <c r="C16" s="10"/>
      <c r="D16" s="11"/>
    </row>
    <row r="17">
      <c r="A17" s="10"/>
      <c r="B17" s="11"/>
      <c r="C17" s="10"/>
      <c r="D17" s="11"/>
    </row>
    <row r="18">
      <c r="A18" s="12"/>
      <c r="B18" s="13"/>
      <c r="C18" s="12"/>
      <c r="D18" s="13"/>
    </row>
    <row r="20">
      <c r="A20" s="14"/>
      <c r="B20" s="15"/>
      <c r="C20" s="15"/>
      <c r="D20" s="16"/>
    </row>
    <row r="21">
      <c r="A21" s="17"/>
      <c r="B21" s="17"/>
      <c r="C21" s="17"/>
    </row>
    <row r="22">
      <c r="A22" s="18" t="s">
        <v>18</v>
      </c>
      <c r="C22" s="18" t="s">
        <v>19</v>
      </c>
      <c r="D22" s="19">
        <f>(D12-((B12*C12)/B13))/(E12-((B12^2)/B13))</f>
        <v>0.01534250686</v>
      </c>
      <c r="E22" s="20">
        <v>1.5E-4</v>
      </c>
    </row>
    <row r="23">
      <c r="A23" s="18" t="s">
        <v>20</v>
      </c>
      <c r="C23" s="21"/>
      <c r="D23" s="19">
        <f>B12/B13</f>
        <v>264.7</v>
      </c>
    </row>
    <row r="24">
      <c r="A24" s="18" t="s">
        <v>21</v>
      </c>
      <c r="C24" s="21"/>
      <c r="D24" s="19">
        <f>C12/B13</f>
        <v>3.8</v>
      </c>
    </row>
    <row r="25">
      <c r="A25" s="18" t="s">
        <v>18</v>
      </c>
      <c r="C25" s="18" t="s">
        <v>22</v>
      </c>
      <c r="D25" s="19">
        <f>D24-(D22*D23)</f>
        <v>-0.2611615649</v>
      </c>
      <c r="E25" s="22">
        <f>D24-(D23*0.015)</f>
        <v>-0.1705</v>
      </c>
    </row>
    <row r="27">
      <c r="A27" s="23" t="s">
        <v>23</v>
      </c>
      <c r="D27" s="23" t="s">
        <v>24</v>
      </c>
    </row>
  </sheetData>
  <mergeCells count="9">
    <mergeCell ref="A27:C27"/>
    <mergeCell ref="D27:E27"/>
    <mergeCell ref="A15:B18"/>
    <mergeCell ref="C15:D18"/>
    <mergeCell ref="A20:D20"/>
    <mergeCell ref="A22:B22"/>
    <mergeCell ref="A23:B23"/>
    <mergeCell ref="A24:B24"/>
    <mergeCell ref="A25:B25"/>
  </mergeCell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25</v>
      </c>
      <c r="B1" s="1" t="s">
        <v>26</v>
      </c>
      <c r="C1" s="1" t="s">
        <v>27</v>
      </c>
      <c r="D1" s="1" t="s">
        <v>3</v>
      </c>
      <c r="E1" s="1" t="s">
        <v>4</v>
      </c>
      <c r="F1" s="2" t="s">
        <v>28</v>
      </c>
      <c r="G1" s="1" t="s">
        <v>29</v>
      </c>
    </row>
    <row r="2">
      <c r="A2" s="24" t="s">
        <v>30</v>
      </c>
      <c r="B2" s="24">
        <v>45.0</v>
      </c>
      <c r="C2" s="24">
        <v>343.0</v>
      </c>
      <c r="D2" s="24">
        <f t="shared" ref="D2:D9" si="2">B2*C2</f>
        <v>15435</v>
      </c>
      <c r="E2" s="24">
        <f t="shared" ref="E2:F2" si="1">B2^2</f>
        <v>2025</v>
      </c>
      <c r="F2" s="24">
        <f t="shared" si="1"/>
        <v>117649</v>
      </c>
    </row>
    <row r="3">
      <c r="A3" s="25" t="s">
        <v>31</v>
      </c>
      <c r="B3" s="25">
        <v>52.0</v>
      </c>
      <c r="C3" s="25">
        <v>368.0</v>
      </c>
      <c r="D3" s="25">
        <f t="shared" si="2"/>
        <v>19136</v>
      </c>
      <c r="E3" s="25">
        <f t="shared" ref="E3:F3" si="3">B3^2</f>
        <v>2704</v>
      </c>
      <c r="F3" s="25">
        <f t="shared" si="3"/>
        <v>135424</v>
      </c>
      <c r="G3" s="26"/>
    </row>
    <row r="4">
      <c r="A4" s="24" t="s">
        <v>32</v>
      </c>
      <c r="B4" s="24">
        <v>61.0</v>
      </c>
      <c r="C4" s="24">
        <v>355.0</v>
      </c>
      <c r="D4" s="24">
        <f t="shared" si="2"/>
        <v>21655</v>
      </c>
      <c r="E4" s="24">
        <f t="shared" ref="E4:F4" si="4">B4^2</f>
        <v>3721</v>
      </c>
      <c r="F4" s="24">
        <f t="shared" si="4"/>
        <v>126025</v>
      </c>
    </row>
    <row r="5">
      <c r="A5" s="25" t="s">
        <v>33</v>
      </c>
      <c r="B5" s="25">
        <v>70.0</v>
      </c>
      <c r="C5" s="25">
        <v>334.0</v>
      </c>
      <c r="D5" s="25">
        <f t="shared" si="2"/>
        <v>23380</v>
      </c>
      <c r="E5" s="25">
        <f t="shared" ref="E5:F5" si="5">B5^2</f>
        <v>4900</v>
      </c>
      <c r="F5" s="25">
        <f t="shared" si="5"/>
        <v>111556</v>
      </c>
      <c r="G5" s="26"/>
    </row>
    <row r="6">
      <c r="A6" s="24" t="s">
        <v>34</v>
      </c>
      <c r="B6" s="24">
        <v>74.0</v>
      </c>
      <c r="C6" s="24">
        <v>337.0</v>
      </c>
      <c r="D6" s="24">
        <f t="shared" si="2"/>
        <v>24938</v>
      </c>
      <c r="E6" s="24">
        <f t="shared" ref="E6:F6" si="6">B6^2</f>
        <v>5476</v>
      </c>
      <c r="F6" s="24">
        <f t="shared" si="6"/>
        <v>113569</v>
      </c>
    </row>
    <row r="7">
      <c r="A7" s="25" t="s">
        <v>35</v>
      </c>
      <c r="B7" s="25">
        <v>76.0</v>
      </c>
      <c r="C7" s="25">
        <v>381.0</v>
      </c>
      <c r="D7" s="25">
        <f t="shared" si="2"/>
        <v>28956</v>
      </c>
      <c r="E7" s="25">
        <f t="shared" ref="E7:F7" si="7">B7^2</f>
        <v>5776</v>
      </c>
      <c r="F7" s="25">
        <f t="shared" si="7"/>
        <v>145161</v>
      </c>
      <c r="G7" s="26"/>
    </row>
    <row r="8">
      <c r="A8" s="24" t="s">
        <v>36</v>
      </c>
      <c r="B8" s="24">
        <v>80.0</v>
      </c>
      <c r="C8" s="24">
        <v>345.0</v>
      </c>
      <c r="D8" s="24">
        <f t="shared" si="2"/>
        <v>27600</v>
      </c>
      <c r="E8" s="24">
        <f t="shared" ref="E8:F8" si="8">B8^2</f>
        <v>6400</v>
      </c>
      <c r="F8" s="24">
        <f t="shared" si="8"/>
        <v>119025</v>
      </c>
    </row>
    <row r="9">
      <c r="A9" s="25" t="s">
        <v>37</v>
      </c>
      <c r="B9" s="25">
        <v>90.0</v>
      </c>
      <c r="C9" s="25">
        <v>375.0</v>
      </c>
      <c r="D9" s="25">
        <f t="shared" si="2"/>
        <v>33750</v>
      </c>
      <c r="E9" s="25">
        <f t="shared" ref="E9:F9" si="9">B9^2</f>
        <v>8100</v>
      </c>
      <c r="F9" s="25">
        <f t="shared" si="9"/>
        <v>140625</v>
      </c>
      <c r="G9" s="26"/>
    </row>
    <row r="10">
      <c r="A10" s="27" t="s">
        <v>38</v>
      </c>
      <c r="B10" s="28">
        <f t="shared" ref="B10:G10" si="10">SUM(B2:B9)</f>
        <v>548</v>
      </c>
      <c r="C10" s="28">
        <f t="shared" si="10"/>
        <v>2838</v>
      </c>
      <c r="D10" s="28">
        <f t="shared" si="10"/>
        <v>194850</v>
      </c>
      <c r="E10" s="28">
        <f t="shared" si="10"/>
        <v>39102</v>
      </c>
      <c r="F10" s="28">
        <f t="shared" si="10"/>
        <v>1009034</v>
      </c>
      <c r="G10" s="28">
        <f t="shared" si="10"/>
        <v>0</v>
      </c>
    </row>
    <row r="11">
      <c r="A11" s="27" t="s">
        <v>17</v>
      </c>
      <c r="B11" s="28">
        <f>COUNT(B2:B9)</f>
        <v>8</v>
      </c>
      <c r="C11" s="29"/>
      <c r="D11" s="30"/>
      <c r="E11" s="30"/>
      <c r="F11" s="30"/>
      <c r="G11" s="30"/>
    </row>
    <row r="13">
      <c r="A13" s="8"/>
      <c r="B13" s="9"/>
      <c r="C13" s="8"/>
      <c r="D13" s="9"/>
    </row>
    <row r="14">
      <c r="A14" s="10"/>
      <c r="B14" s="11"/>
      <c r="C14" s="10"/>
      <c r="D14" s="11"/>
    </row>
    <row r="15">
      <c r="A15" s="10"/>
      <c r="B15" s="11"/>
      <c r="C15" s="10"/>
      <c r="D15" s="11"/>
    </row>
    <row r="16">
      <c r="A16" s="12"/>
      <c r="B16" s="13"/>
      <c r="C16" s="12"/>
      <c r="D16" s="13"/>
    </row>
    <row r="18">
      <c r="A18" s="18" t="s">
        <v>18</v>
      </c>
      <c r="C18" s="18" t="s">
        <v>19</v>
      </c>
      <c r="D18" s="19">
        <f>(D10-((B10*C10)/B11))/(E10-((B10^2)/B11))</f>
        <v>0.2858056266</v>
      </c>
    </row>
    <row r="19">
      <c r="A19" s="18" t="s">
        <v>20</v>
      </c>
      <c r="C19" s="21"/>
      <c r="D19" s="19">
        <f>B10/B11</f>
        <v>68.5</v>
      </c>
    </row>
    <row r="20">
      <c r="A20" s="18" t="s">
        <v>21</v>
      </c>
      <c r="C20" s="21"/>
      <c r="D20" s="19">
        <f>C10/B11</f>
        <v>354.75</v>
      </c>
    </row>
    <row r="21">
      <c r="A21" s="18" t="s">
        <v>18</v>
      </c>
      <c r="C21" s="18" t="s">
        <v>22</v>
      </c>
      <c r="D21" s="19">
        <f>D20-(D18*D19)</f>
        <v>335.1723146</v>
      </c>
    </row>
  </sheetData>
  <mergeCells count="6">
    <mergeCell ref="A13:B16"/>
    <mergeCell ref="C13:D16"/>
    <mergeCell ref="A18:B18"/>
    <mergeCell ref="A19:B19"/>
    <mergeCell ref="A20:B20"/>
    <mergeCell ref="A21:B21"/>
  </mergeCells>
  <drawing r:id="rId1"/>
</worksheet>
</file>