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bookViews>
    <workbookView minimized="1" xWindow="0" yWindow="0" windowWidth="20490" windowHeight="7650" firstSheet="3" activeTab="4"/>
  </bookViews>
  <sheets>
    <sheet name="Dados" sheetId="1" r:id="rId1"/>
    <sheet name="Dados com recorte" sheetId="2" r:id="rId2"/>
    <sheet name="Holt Winters" sheetId="6" r:id="rId3"/>
    <sheet name="Erros" sheetId="9" r:id="rId4"/>
    <sheet name="Planilha1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9" l="1"/>
  <c r="F23" i="9" s="1"/>
  <c r="E24" i="9" s="1"/>
  <c r="F24" i="9" s="1"/>
  <c r="E25" i="9" s="1"/>
  <c r="F25" i="9" s="1"/>
  <c r="E26" i="9" s="1"/>
  <c r="F26" i="9" s="1"/>
  <c r="E27" i="9" s="1"/>
  <c r="F27" i="9" s="1"/>
  <c r="E19" i="9"/>
  <c r="F19" i="9" s="1"/>
  <c r="E18" i="9"/>
  <c r="F18" i="9" s="1"/>
  <c r="E17" i="9"/>
  <c r="F17" i="9" s="1"/>
  <c r="E16" i="9"/>
  <c r="F16" i="9" s="1"/>
  <c r="E15" i="9"/>
  <c r="F15" i="9" s="1"/>
  <c r="F3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H14" i="6"/>
  <c r="I14" i="6" s="1"/>
  <c r="I3" i="6"/>
  <c r="I4" i="6"/>
  <c r="I5" i="6"/>
  <c r="I6" i="6"/>
  <c r="I7" i="6"/>
  <c r="I8" i="6"/>
  <c r="I9" i="6"/>
  <c r="I10" i="6"/>
  <c r="I11" i="6"/>
  <c r="I12" i="6"/>
  <c r="I13" i="6"/>
  <c r="I2" i="6"/>
  <c r="E8" i="9"/>
  <c r="F8" i="9" s="1"/>
  <c r="E9" i="9"/>
  <c r="F9" i="9" s="1"/>
  <c r="E10" i="9"/>
  <c r="F10" i="9" s="1"/>
  <c r="E11" i="9"/>
  <c r="F11" i="9" s="1"/>
  <c r="E7" i="9"/>
  <c r="F7" i="9" s="1"/>
  <c r="G23" i="9" l="1"/>
  <c r="G15" i="9"/>
  <c r="G7" i="9"/>
  <c r="G14" i="6"/>
  <c r="F15" i="6" s="1"/>
  <c r="M15" i="6" s="1"/>
  <c r="N15" i="6" s="1"/>
  <c r="H15" i="6" l="1"/>
  <c r="G15" i="6" s="1"/>
  <c r="H16" i="6" s="1"/>
  <c r="I15" i="6" l="1"/>
  <c r="I16" i="6"/>
  <c r="G16" i="6"/>
  <c r="H17" i="6" s="1"/>
  <c r="I17" i="6" s="1"/>
  <c r="F16" i="6"/>
  <c r="M16" i="6" s="1"/>
  <c r="N16" i="6" s="1"/>
  <c r="G17" i="6" l="1"/>
  <c r="H18" i="6" s="1"/>
  <c r="F17" i="6"/>
  <c r="M17" i="6" s="1"/>
  <c r="N17" i="6" s="1"/>
  <c r="F18" i="6" l="1"/>
  <c r="M18" i="6" s="1"/>
  <c r="N18" i="6" s="1"/>
  <c r="G18" i="6"/>
  <c r="H19" i="6" s="1"/>
  <c r="I19" i="6" s="1"/>
  <c r="I18" i="6"/>
  <c r="G19" i="6" l="1"/>
  <c r="H20" i="6" s="1"/>
  <c r="F19" i="6"/>
  <c r="M19" i="6" s="1"/>
  <c r="N19" i="6" s="1"/>
  <c r="G20" i="6" l="1"/>
  <c r="H21" i="6" s="1"/>
  <c r="G21" i="6" s="1"/>
  <c r="H22" i="6" s="1"/>
  <c r="I20" i="6"/>
  <c r="F20" i="6"/>
  <c r="M20" i="6" s="1"/>
  <c r="N20" i="6" s="1"/>
  <c r="F21" i="6" l="1"/>
  <c r="M21" i="6" s="1"/>
  <c r="N21" i="6" s="1"/>
  <c r="I21" i="6"/>
  <c r="F22" i="6"/>
  <c r="M22" i="6" s="1"/>
  <c r="N22" i="6" s="1"/>
  <c r="G22" i="6"/>
  <c r="H23" i="6" s="1"/>
  <c r="I22" i="6"/>
  <c r="F23" i="6" l="1"/>
  <c r="M23" i="6" s="1"/>
  <c r="N23" i="6" s="1"/>
  <c r="I23" i="6"/>
  <c r="G23" i="6"/>
  <c r="H24" i="6" s="1"/>
  <c r="F24" i="6" l="1"/>
  <c r="M24" i="6" s="1"/>
  <c r="N24" i="6" s="1"/>
  <c r="G24" i="6"/>
  <c r="H25" i="6" s="1"/>
  <c r="I24" i="6"/>
  <c r="F25" i="6" l="1"/>
  <c r="M25" i="6" s="1"/>
  <c r="N25" i="6" s="1"/>
  <c r="G25" i="6"/>
  <c r="H26" i="6" s="1"/>
  <c r="I25" i="6"/>
  <c r="F26" i="6" l="1"/>
  <c r="M26" i="6" s="1"/>
  <c r="N26" i="6" s="1"/>
  <c r="I26" i="6"/>
  <c r="G26" i="6"/>
  <c r="H27" i="6" s="1"/>
  <c r="F27" i="6" l="1"/>
  <c r="M27" i="6" s="1"/>
  <c r="N27" i="6" s="1"/>
  <c r="G27" i="6"/>
  <c r="F28" i="6" s="1"/>
  <c r="M28" i="6" s="1"/>
  <c r="N28" i="6" s="1"/>
  <c r="I27" i="6"/>
  <c r="H28" i="6" l="1"/>
  <c r="G28" i="6" s="1"/>
  <c r="H29" i="6" s="1"/>
  <c r="I28" i="6" l="1"/>
  <c r="F29" i="6"/>
  <c r="M29" i="6" s="1"/>
  <c r="N29" i="6" s="1"/>
  <c r="G29" i="6"/>
  <c r="F30" i="6" s="1"/>
  <c r="M30" i="6" s="1"/>
  <c r="N30" i="6" s="1"/>
  <c r="I29" i="6"/>
  <c r="H30" i="6" l="1"/>
  <c r="G30" i="6" s="1"/>
  <c r="F31" i="6" s="1"/>
  <c r="M31" i="6" s="1"/>
  <c r="N31" i="6" s="1"/>
  <c r="I30" i="6" l="1"/>
  <c r="H31" i="6"/>
  <c r="I31" i="6" l="1"/>
  <c r="G31" i="6"/>
  <c r="F32" i="6" s="1"/>
  <c r="M32" i="6" s="1"/>
  <c r="N32" i="6" s="1"/>
  <c r="H32" i="6" l="1"/>
  <c r="G32" i="6" l="1"/>
  <c r="F33" i="6" s="1"/>
  <c r="M33" i="6" s="1"/>
  <c r="N33" i="6" s="1"/>
  <c r="I32" i="6"/>
  <c r="H33" i="6" l="1"/>
  <c r="I33" i="6" s="1"/>
  <c r="G33" i="6" l="1"/>
  <c r="F34" i="6" s="1"/>
  <c r="M34" i="6" s="1"/>
  <c r="N34" i="6" s="1"/>
  <c r="H34" i="6" l="1"/>
  <c r="G34" i="6" l="1"/>
  <c r="I34" i="6"/>
  <c r="F35" i="6" l="1"/>
  <c r="M35" i="6" s="1"/>
  <c r="N35" i="6" s="1"/>
  <c r="H35" i="6"/>
  <c r="I35" i="6" l="1"/>
  <c r="G35" i="6"/>
  <c r="H36" i="6" l="1"/>
  <c r="F36" i="6"/>
  <c r="M36" i="6" s="1"/>
  <c r="N36" i="6" s="1"/>
  <c r="G36" i="6" l="1"/>
  <c r="H37" i="6" s="1"/>
  <c r="I36" i="6"/>
  <c r="I37" i="6" l="1"/>
  <c r="G37" i="6"/>
  <c r="F37" i="6"/>
  <c r="M37" i="6" s="1"/>
  <c r="N37" i="6" s="1"/>
  <c r="O15" i="6" s="1"/>
</calcChain>
</file>

<file path=xl/sharedStrings.xml><?xml version="1.0" encoding="utf-8"?>
<sst xmlns="http://schemas.openxmlformats.org/spreadsheetml/2006/main" count="286" uniqueCount="56">
  <si>
    <t>MÊS</t>
  </si>
  <si>
    <t>ADMISSÕES</t>
  </si>
  <si>
    <t>DEMISSÕES</t>
  </si>
  <si>
    <t>SALDO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</si>
  <si>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</si>
  <si>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</si>
  <si>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</si>
  <si>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</si>
  <si>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</si>
  <si>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</si>
  <si>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</si>
  <si>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</si>
  <si>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</si>
  <si>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</si>
  <si>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</si>
  <si>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</si>
  <si>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</si>
  <si>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Erro ABS</t>
  </si>
  <si>
    <t>APE</t>
  </si>
  <si>
    <t>MAPE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</si>
  <si>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</si>
  <si>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</si>
  <si>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</si>
  <si>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</si>
  <si>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</si>
  <si>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</si>
  <si>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</si>
  <si>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</si>
  <si>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</si>
  <si>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</si>
  <si>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</si>
  <si>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</si>
  <si>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Previsão</t>
  </si>
  <si>
    <t>T</t>
  </si>
  <si>
    <t>N</t>
  </si>
  <si>
    <t>α</t>
  </si>
  <si>
    <t>β</t>
  </si>
  <si>
    <t>γ</t>
  </si>
  <si>
    <t>I</t>
  </si>
  <si>
    <t>Sarima</t>
  </si>
  <si>
    <t>Observado</t>
  </si>
  <si>
    <t>Mês</t>
  </si>
  <si>
    <t>Ano</t>
  </si>
  <si>
    <t>Mês(2023)</t>
  </si>
  <si>
    <t>Erro Absoluto</t>
  </si>
  <si>
    <t>Erro percentual absoluto</t>
  </si>
  <si>
    <t>Holt-Winters</t>
  </si>
  <si>
    <t>Arima</t>
  </si>
  <si>
    <t>Período</t>
  </si>
  <si>
    <t>Jan</t>
  </si>
  <si>
    <t>Fev</t>
  </si>
  <si>
    <t>Mar</t>
  </si>
  <si>
    <t>Abr</t>
  </si>
  <si>
    <t>Mai</t>
  </si>
  <si>
    <t>Mês(2024)</t>
  </si>
  <si>
    <t>Previsão 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</si>
</sst>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\ 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Arial Narrow"/>
      <family val="2"/>
      <charset val="1"/>
    </font>
    <font>
      <sz val="8"/>
      <color indexed="8"/>
      <name val="Arial Narrow"/>
      <family val="2"/>
      <charset val="1"/>
    </font>
    <font>
      <sz val="8"/>
      <color indexed="8"/>
      <name val="Arial"/>
      <family val="2"/>
      <charset val="1"/>
    </font>
    <font>
      <sz val="8"/>
      <color indexed="8"/>
      <name val="MS Sans Serif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/>
    <xf numFmtId="0" fontId="4" fillId="3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6" borderId="6" xfId="0" applyFill="1" applyBorder="1"/>
    <xf numFmtId="0" fontId="0" fillId="10" borderId="0" xfId="0" applyFill="1"/>
    <xf numFmtId="0" fontId="0" fillId="10" borderId="1" xfId="0" applyFill="1" applyBorder="1"/>
    <xf numFmtId="164" fontId="3" fillId="2" borderId="10" xfId="0" applyNumberFormat="1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64" fontId="0" fillId="0" borderId="13" xfId="0" applyNumberFormat="1" applyBorder="1"/>
    <xf numFmtId="0" fontId="0" fillId="0" borderId="4" xfId="0" applyBorder="1"/>
    <xf numFmtId="164" fontId="0" fillId="0" borderId="14" xfId="0" applyNumberFormat="1" applyBorder="1"/>
    <xf numFmtId="0" fontId="0" fillId="0" borderId="2" xfId="0" applyBorder="1"/>
    <xf numFmtId="164" fontId="0" fillId="0" borderId="15" xfId="0" applyNumberFormat="1" applyBorder="1"/>
    <xf numFmtId="9" fontId="0" fillId="0" borderId="5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4" borderId="4" xfId="0" applyFont="1" applyFill="1" applyBorder="1" applyAlignment="1">
      <alignment horizontal="center" vertical="center" textRotation="255"/>
    </xf>
    <xf numFmtId="0" fontId="6" fillId="4" borderId="2" xfId="0" applyFont="1" applyFill="1" applyBorder="1" applyAlignment="1">
      <alignment horizontal="center" vertical="center" textRotation="255"/>
    </xf>
    <xf numFmtId="0" fontId="6" fillId="4" borderId="3" xfId="0" applyFont="1" applyFill="1" applyBorder="1" applyAlignment="1">
      <alignment horizontal="center" vertical="center" textRotation="255"/>
    </xf>
    <xf numFmtId="0" fontId="5" fillId="4" borderId="2" xfId="0" applyFont="1" applyFill="1" applyBorder="1" applyAlignment="1">
      <alignment horizontal="center" vertical="center" textRotation="255"/>
    </xf>
    <xf numFmtId="0" fontId="5" fillId="4" borderId="3" xfId="0" applyFont="1" applyFill="1" applyBorder="1" applyAlignment="1">
      <alignment horizontal="center" vertical="center" textRotation="255"/>
    </xf>
    <xf numFmtId="0" fontId="5" fillId="4" borderId="4" xfId="0" applyFont="1" applyFill="1" applyBorder="1" applyAlignment="1">
      <alignment horizontal="center" vertical="center" textRotation="255"/>
    </xf>
    <xf numFmtId="0" fontId="0" fillId="9" borderId="7" xfId="0" applyFill="1" applyBorder="1" applyAlignment="1">
      <alignment horizontal="center" vertical="center" textRotation="255"/>
    </xf>
    <xf numFmtId="0" fontId="0" fillId="9" borderId="8" xfId="0" applyFill="1" applyBorder="1" applyAlignment="1">
      <alignment horizontal="center" vertical="center" textRotation="255"/>
    </xf>
    <xf numFmtId="0" fontId="0" fillId="9" borderId="9" xfId="0" applyFill="1" applyBorder="1" applyAlignment="1">
      <alignment horizontal="center" vertical="center" textRotation="255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37066074490968E-2"/>
          <c:y val="5.7613168724279837E-2"/>
          <c:w val="0.91746065111075326"/>
          <c:h val="0.90946502057613166"/>
        </c:manualLayout>
      </c:layout>
      <c:lineChart>
        <c:grouping val="standard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Dados!$D$2:$E$97</c:f>
              <c:multiLvlStrCache>
                <c:ptCount val="96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  <c:pt idx="48">
                    <c:v>J</c:v>
                  </c:pt>
                  <c:pt idx="49">
                    <c:v>F</c:v>
                  </c:pt>
                  <c:pt idx="50">
                    <c:v>M</c:v>
                  </c:pt>
                  <c:pt idx="51">
                    <c:v>A</c:v>
                  </c:pt>
                  <c:pt idx="52">
                    <c:v>M</c:v>
                  </c:pt>
                  <c:pt idx="53">
                    <c:v>J</c:v>
                  </c:pt>
                  <c:pt idx="54">
                    <c:v>J</c:v>
                  </c:pt>
                  <c:pt idx="55">
                    <c:v>A</c:v>
                  </c:pt>
                  <c:pt idx="56">
                    <c:v>S</c:v>
                  </c:pt>
                  <c:pt idx="57">
                    <c:v>O</c:v>
                  </c:pt>
                  <c:pt idx="58">
                    <c:v>N</c:v>
                  </c:pt>
                  <c:pt idx="59">
                    <c:v>D</c:v>
                  </c:pt>
                  <c:pt idx="60">
                    <c:v>J</c:v>
                  </c:pt>
                  <c:pt idx="61">
                    <c:v>F</c:v>
                  </c:pt>
                  <c:pt idx="62">
                    <c:v>M</c:v>
                  </c:pt>
                  <c:pt idx="63">
                    <c:v>A</c:v>
                  </c:pt>
                  <c:pt idx="64">
                    <c:v>M</c:v>
                  </c:pt>
                  <c:pt idx="65">
                    <c:v>J</c:v>
                  </c:pt>
                  <c:pt idx="66">
                    <c:v>J</c:v>
                  </c:pt>
                  <c:pt idx="67">
                    <c:v>A</c:v>
                  </c:pt>
                  <c:pt idx="68">
                    <c:v>S</c:v>
                  </c:pt>
                  <c:pt idx="69">
                    <c:v>O</c:v>
                  </c:pt>
                  <c:pt idx="70">
                    <c:v>N</c:v>
                  </c:pt>
                  <c:pt idx="71">
                    <c:v>D</c:v>
                  </c:pt>
                  <c:pt idx="72">
                    <c:v>J</c:v>
                  </c:pt>
                  <c:pt idx="73">
                    <c:v>F</c:v>
                  </c:pt>
                  <c:pt idx="74">
                    <c:v>M</c:v>
                  </c:pt>
                  <c:pt idx="75">
                    <c:v>A</c:v>
                  </c:pt>
                  <c:pt idx="76">
                    <c:v>M</c:v>
                  </c:pt>
                  <c:pt idx="77">
                    <c:v>J</c:v>
                  </c:pt>
                  <c:pt idx="78">
                    <c:v>J</c:v>
                  </c:pt>
                  <c:pt idx="79">
                    <c:v>A</c:v>
                  </c:pt>
                  <c:pt idx="80">
                    <c:v>S</c:v>
                  </c:pt>
                  <c:pt idx="81">
                    <c:v>O</c:v>
                  </c:pt>
                  <c:pt idx="82">
                    <c:v>N</c:v>
                  </c:pt>
                  <c:pt idx="83">
                    <c:v>D</c:v>
                  </c:pt>
                  <c:pt idx="84">
                    <c:v>J</c:v>
                  </c:pt>
                  <c:pt idx="85">
                    <c:v>F</c:v>
                  </c:pt>
                  <c:pt idx="86">
                    <c:v>M</c:v>
                  </c:pt>
                  <c:pt idx="87">
                    <c:v>A</c:v>
                  </c:pt>
                  <c:pt idx="88">
                    <c:v>M</c:v>
                  </c:pt>
                  <c:pt idx="89">
                    <c:v>J</c:v>
                  </c:pt>
                  <c:pt idx="90">
                    <c:v>J</c:v>
                  </c:pt>
                  <c:pt idx="91">
                    <c:v>A</c:v>
                  </c:pt>
                  <c:pt idx="92">
                    <c:v>S</c:v>
                  </c:pt>
                  <c:pt idx="93">
                    <c:v>O</c:v>
                  </c:pt>
                  <c:pt idx="94">
                    <c:v>N</c:v>
                  </c:pt>
                  <c:pt idx="95">
                    <c:v>D</c:v>
                  </c:pt>
                </c:lvl>
                <c:lvl>
                  <c:pt idx="0">
                    <c:v>  2 016</c:v>
                  </c:pt>
                  <c:pt idx="12">
                    <c:v>  2 017</c:v>
                  </c:pt>
                  <c:pt idx="24">
                    <c:v>  2 018</c:v>
                  </c:pt>
                  <c:pt idx="36">
                    <c:v>  2 019</c:v>
                  </c:pt>
                  <c:pt idx="48">
                    <c:v>  2 020</c:v>
                  </c:pt>
                  <c:pt idx="60">
                    <c:v>  2 021</c:v>
                  </c:pt>
                  <c:pt idx="72">
                    <c:v>  2 022</c:v>
                  </c:pt>
                  <c:pt idx="84">
                    <c:v>  2 023</c:v>
                  </c:pt>
                </c:lvl>
              </c:multiLvlStrCache>
            </c:multiLvlStrRef>
          </c:cat>
          <c:val>
            <c:numRef>
              <c:f>Dados!$F$2:$F$97</c:f>
              <c:numCache>
                <c:formatCode>#\ ###\ ###\ ##0</c:formatCode>
                <c:ptCount val="96"/>
                <c:pt idx="0">
                  <c:v>-6961</c:v>
                </c:pt>
                <c:pt idx="1">
                  <c:v>-3444</c:v>
                </c:pt>
                <c:pt idx="2">
                  <c:v>-445</c:v>
                </c:pt>
                <c:pt idx="3">
                  <c:v>-125</c:v>
                </c:pt>
                <c:pt idx="4">
                  <c:v>-948</c:v>
                </c:pt>
                <c:pt idx="5">
                  <c:v>-1106</c:v>
                </c:pt>
                <c:pt idx="6">
                  <c:v>-619</c:v>
                </c:pt>
                <c:pt idx="7">
                  <c:v>-1059</c:v>
                </c:pt>
                <c:pt idx="8">
                  <c:v>1254</c:v>
                </c:pt>
                <c:pt idx="9">
                  <c:v>999</c:v>
                </c:pt>
                <c:pt idx="10">
                  <c:v>4445</c:v>
                </c:pt>
                <c:pt idx="11">
                  <c:v>-292</c:v>
                </c:pt>
                <c:pt idx="12">
                  <c:v>-8338</c:v>
                </c:pt>
                <c:pt idx="13">
                  <c:v>-2613</c:v>
                </c:pt>
                <c:pt idx="14">
                  <c:v>-1641</c:v>
                </c:pt>
                <c:pt idx="15">
                  <c:v>533</c:v>
                </c:pt>
                <c:pt idx="16">
                  <c:v>-1053</c:v>
                </c:pt>
                <c:pt idx="17">
                  <c:v>-756</c:v>
                </c:pt>
                <c:pt idx="18">
                  <c:v>98</c:v>
                </c:pt>
                <c:pt idx="19">
                  <c:v>-427</c:v>
                </c:pt>
                <c:pt idx="20">
                  <c:v>393</c:v>
                </c:pt>
                <c:pt idx="21">
                  <c:v>1037</c:v>
                </c:pt>
                <c:pt idx="22">
                  <c:v>4490</c:v>
                </c:pt>
                <c:pt idx="23">
                  <c:v>1562</c:v>
                </c:pt>
                <c:pt idx="24">
                  <c:v>-5745</c:v>
                </c:pt>
                <c:pt idx="25">
                  <c:v>-1965</c:v>
                </c:pt>
                <c:pt idx="26">
                  <c:v>430</c:v>
                </c:pt>
                <c:pt idx="27">
                  <c:v>1872</c:v>
                </c:pt>
                <c:pt idx="28">
                  <c:v>-250</c:v>
                </c:pt>
                <c:pt idx="29">
                  <c:v>-1163</c:v>
                </c:pt>
                <c:pt idx="30">
                  <c:v>-1128</c:v>
                </c:pt>
                <c:pt idx="31">
                  <c:v>-80</c:v>
                </c:pt>
                <c:pt idx="32">
                  <c:v>917</c:v>
                </c:pt>
                <c:pt idx="33">
                  <c:v>-184</c:v>
                </c:pt>
                <c:pt idx="34">
                  <c:v>5173</c:v>
                </c:pt>
                <c:pt idx="35">
                  <c:v>3231</c:v>
                </c:pt>
                <c:pt idx="36">
                  <c:v>-6123</c:v>
                </c:pt>
                <c:pt idx="37">
                  <c:v>-216</c:v>
                </c:pt>
                <c:pt idx="38">
                  <c:v>-1212</c:v>
                </c:pt>
                <c:pt idx="39">
                  <c:v>1001</c:v>
                </c:pt>
                <c:pt idx="40">
                  <c:v>-1372</c:v>
                </c:pt>
                <c:pt idx="41">
                  <c:v>-578</c:v>
                </c:pt>
                <c:pt idx="42">
                  <c:v>-680</c:v>
                </c:pt>
                <c:pt idx="43">
                  <c:v>535</c:v>
                </c:pt>
                <c:pt idx="44">
                  <c:v>2354</c:v>
                </c:pt>
                <c:pt idx="45">
                  <c:v>327</c:v>
                </c:pt>
                <c:pt idx="46">
                  <c:v>6712</c:v>
                </c:pt>
                <c:pt idx="47">
                  <c:v>3066</c:v>
                </c:pt>
                <c:pt idx="48">
                  <c:v>-6548</c:v>
                </c:pt>
                <c:pt idx="49">
                  <c:v>-1584</c:v>
                </c:pt>
                <c:pt idx="50">
                  <c:v>-4308</c:v>
                </c:pt>
                <c:pt idx="51">
                  <c:v>-10378</c:v>
                </c:pt>
                <c:pt idx="52">
                  <c:v>-4522</c:v>
                </c:pt>
                <c:pt idx="53">
                  <c:v>-2996</c:v>
                </c:pt>
                <c:pt idx="54">
                  <c:v>-532</c:v>
                </c:pt>
                <c:pt idx="55">
                  <c:v>304</c:v>
                </c:pt>
                <c:pt idx="56">
                  <c:v>1513</c:v>
                </c:pt>
                <c:pt idx="57">
                  <c:v>2725</c:v>
                </c:pt>
                <c:pt idx="58">
                  <c:v>8212</c:v>
                </c:pt>
                <c:pt idx="59">
                  <c:v>4007</c:v>
                </c:pt>
                <c:pt idx="60">
                  <c:v>-3583</c:v>
                </c:pt>
                <c:pt idx="61">
                  <c:v>214</c:v>
                </c:pt>
                <c:pt idx="62">
                  <c:v>811</c:v>
                </c:pt>
                <c:pt idx="63">
                  <c:v>-167</c:v>
                </c:pt>
                <c:pt idx="64">
                  <c:v>1327</c:v>
                </c:pt>
                <c:pt idx="65">
                  <c:v>1494</c:v>
                </c:pt>
                <c:pt idx="66">
                  <c:v>1772</c:v>
                </c:pt>
                <c:pt idx="67">
                  <c:v>2507</c:v>
                </c:pt>
                <c:pt idx="68">
                  <c:v>1397</c:v>
                </c:pt>
                <c:pt idx="69">
                  <c:v>2321</c:v>
                </c:pt>
                <c:pt idx="70">
                  <c:v>7549</c:v>
                </c:pt>
                <c:pt idx="71">
                  <c:v>981</c:v>
                </c:pt>
                <c:pt idx="72">
                  <c:v>-4886</c:v>
                </c:pt>
                <c:pt idx="73">
                  <c:v>-535</c:v>
                </c:pt>
                <c:pt idx="74">
                  <c:v>-1000</c:v>
                </c:pt>
                <c:pt idx="75">
                  <c:v>428</c:v>
                </c:pt>
                <c:pt idx="76">
                  <c:v>-38</c:v>
                </c:pt>
                <c:pt idx="77">
                  <c:v>616</c:v>
                </c:pt>
                <c:pt idx="78">
                  <c:v>104</c:v>
                </c:pt>
                <c:pt idx="79">
                  <c:v>572</c:v>
                </c:pt>
                <c:pt idx="80">
                  <c:v>1697</c:v>
                </c:pt>
                <c:pt idx="81">
                  <c:v>926</c:v>
                </c:pt>
                <c:pt idx="82">
                  <c:v>5206</c:v>
                </c:pt>
                <c:pt idx="83">
                  <c:v>976</c:v>
                </c:pt>
                <c:pt idx="84">
                  <c:v>-4096</c:v>
                </c:pt>
                <c:pt idx="85">
                  <c:v>-552</c:v>
                </c:pt>
                <c:pt idx="86">
                  <c:v>134</c:v>
                </c:pt>
                <c:pt idx="87">
                  <c:v>1665</c:v>
                </c:pt>
                <c:pt idx="88">
                  <c:v>-194</c:v>
                </c:pt>
                <c:pt idx="89">
                  <c:v>254</c:v>
                </c:pt>
                <c:pt idx="90">
                  <c:v>44</c:v>
                </c:pt>
                <c:pt idx="91">
                  <c:v>848</c:v>
                </c:pt>
                <c:pt idx="92">
                  <c:v>1461</c:v>
                </c:pt>
                <c:pt idx="93">
                  <c:v>1126</c:v>
                </c:pt>
                <c:pt idx="94">
                  <c:v>4962</c:v>
                </c:pt>
                <c:pt idx="95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E-431D-BB79-D658EBE6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274639"/>
        <c:axId val="1704277551"/>
      </c:lineChart>
      <c:catAx>
        <c:axId val="17042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277551"/>
        <c:crosses val="autoZero"/>
        <c:auto val="1"/>
        <c:lblAlgn val="ctr"/>
        <c:lblOffset val="100"/>
        <c:noMultiLvlLbl val="0"/>
      </c:catAx>
      <c:valAx>
        <c:axId val="17042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42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com recorte'!$F$1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'Dados com recorte'!$D$2:$E$85</c:f>
              <c:multiLvlStrCache>
                <c:ptCount val="8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  <c:pt idx="48">
                    <c:v>J</c:v>
                  </c:pt>
                  <c:pt idx="49">
                    <c:v>F</c:v>
                  </c:pt>
                  <c:pt idx="50">
                    <c:v>M</c:v>
                  </c:pt>
                  <c:pt idx="51">
                    <c:v>A</c:v>
                  </c:pt>
                  <c:pt idx="52">
                    <c:v>M</c:v>
                  </c:pt>
                  <c:pt idx="53">
                    <c:v>J</c:v>
                  </c:pt>
                  <c:pt idx="54">
                    <c:v>J</c:v>
                  </c:pt>
                  <c:pt idx="55">
                    <c:v>A</c:v>
                  </c:pt>
                  <c:pt idx="56">
                    <c:v>S</c:v>
                  </c:pt>
                  <c:pt idx="57">
                    <c:v>O</c:v>
                  </c:pt>
                  <c:pt idx="58">
                    <c:v>N</c:v>
                  </c:pt>
                  <c:pt idx="59">
                    <c:v>D</c:v>
                  </c:pt>
                  <c:pt idx="60">
                    <c:v>J</c:v>
                  </c:pt>
                  <c:pt idx="61">
                    <c:v>F</c:v>
                  </c:pt>
                  <c:pt idx="62">
                    <c:v>M</c:v>
                  </c:pt>
                  <c:pt idx="63">
                    <c:v>A</c:v>
                  </c:pt>
                  <c:pt idx="64">
                    <c:v>M</c:v>
                  </c:pt>
                  <c:pt idx="65">
                    <c:v>J</c:v>
                  </c:pt>
                  <c:pt idx="66">
                    <c:v>J</c:v>
                  </c:pt>
                  <c:pt idx="67">
                    <c:v>A</c:v>
                  </c:pt>
                  <c:pt idx="68">
                    <c:v>S</c:v>
                  </c:pt>
                  <c:pt idx="69">
                    <c:v>O</c:v>
                  </c:pt>
                  <c:pt idx="70">
                    <c:v>N</c:v>
                  </c:pt>
                  <c:pt idx="71">
                    <c:v>D</c:v>
                  </c:pt>
                  <c:pt idx="72">
                    <c:v>J</c:v>
                  </c:pt>
                  <c:pt idx="73">
                    <c:v>F</c:v>
                  </c:pt>
                  <c:pt idx="74">
                    <c:v>M</c:v>
                  </c:pt>
                  <c:pt idx="75">
                    <c:v>A</c:v>
                  </c:pt>
                  <c:pt idx="76">
                    <c:v>M</c:v>
                  </c:pt>
                  <c:pt idx="77">
                    <c:v>J</c:v>
                  </c:pt>
                  <c:pt idx="78">
                    <c:v>J</c:v>
                  </c:pt>
                  <c:pt idx="79">
                    <c:v>A</c:v>
                  </c:pt>
                  <c:pt idx="80">
                    <c:v>S</c:v>
                  </c:pt>
                  <c:pt idx="81">
                    <c:v>O</c:v>
                  </c:pt>
                  <c:pt idx="82">
                    <c:v>N</c:v>
                  </c:pt>
                  <c:pt idx="83">
                    <c:v>D</c:v>
                  </c:pt>
                </c:lvl>
                <c:lvl>
                  <c:pt idx="0">
                    <c:v>  2 016</c:v>
                  </c:pt>
                  <c:pt idx="12">
                    <c:v>  2 017</c:v>
                  </c:pt>
                  <c:pt idx="24">
                    <c:v>  2 018</c:v>
                  </c:pt>
                  <c:pt idx="36">
                    <c:v>  2 019</c:v>
                  </c:pt>
                  <c:pt idx="48">
                    <c:v>  2 021</c:v>
                  </c:pt>
                  <c:pt idx="60">
                    <c:v>  2 022</c:v>
                  </c:pt>
                  <c:pt idx="72">
                    <c:v>  2 023</c:v>
                  </c:pt>
                </c:lvl>
              </c:multiLvlStrCache>
            </c:multiLvlStrRef>
          </c:cat>
          <c:val>
            <c:numRef>
              <c:f>'Dados com recorte'!$F$2:$F$85</c:f>
              <c:numCache>
                <c:formatCode>#\ ###\ ###\ ##0</c:formatCode>
                <c:ptCount val="84"/>
                <c:pt idx="0">
                  <c:v>-6961</c:v>
                </c:pt>
                <c:pt idx="1">
                  <c:v>-3444</c:v>
                </c:pt>
                <c:pt idx="2">
                  <c:v>-445</c:v>
                </c:pt>
                <c:pt idx="3">
                  <c:v>-125</c:v>
                </c:pt>
                <c:pt idx="4">
                  <c:v>-948</c:v>
                </c:pt>
                <c:pt idx="5">
                  <c:v>-1106</c:v>
                </c:pt>
                <c:pt idx="6">
                  <c:v>-619</c:v>
                </c:pt>
                <c:pt idx="7">
                  <c:v>-1059</c:v>
                </c:pt>
                <c:pt idx="8">
                  <c:v>1254</c:v>
                </c:pt>
                <c:pt idx="9">
                  <c:v>999</c:v>
                </c:pt>
                <c:pt idx="10">
                  <c:v>4445</c:v>
                </c:pt>
                <c:pt idx="11">
                  <c:v>-292</c:v>
                </c:pt>
                <c:pt idx="12">
                  <c:v>-8338</c:v>
                </c:pt>
                <c:pt idx="13">
                  <c:v>-2613</c:v>
                </c:pt>
                <c:pt idx="14">
                  <c:v>-1641</c:v>
                </c:pt>
                <c:pt idx="15">
                  <c:v>533</c:v>
                </c:pt>
                <c:pt idx="16">
                  <c:v>-1053</c:v>
                </c:pt>
                <c:pt idx="17">
                  <c:v>-756</c:v>
                </c:pt>
                <c:pt idx="18">
                  <c:v>98</c:v>
                </c:pt>
                <c:pt idx="19">
                  <c:v>-427</c:v>
                </c:pt>
                <c:pt idx="20">
                  <c:v>393</c:v>
                </c:pt>
                <c:pt idx="21">
                  <c:v>1037</c:v>
                </c:pt>
                <c:pt idx="22">
                  <c:v>4490</c:v>
                </c:pt>
                <c:pt idx="23">
                  <c:v>1562</c:v>
                </c:pt>
                <c:pt idx="24">
                  <c:v>-5745</c:v>
                </c:pt>
                <c:pt idx="25">
                  <c:v>-1965</c:v>
                </c:pt>
                <c:pt idx="26">
                  <c:v>430</c:v>
                </c:pt>
                <c:pt idx="27">
                  <c:v>1872</c:v>
                </c:pt>
                <c:pt idx="28">
                  <c:v>-250</c:v>
                </c:pt>
                <c:pt idx="29">
                  <c:v>-1163</c:v>
                </c:pt>
                <c:pt idx="30">
                  <c:v>-1128</c:v>
                </c:pt>
                <c:pt idx="31">
                  <c:v>-80</c:v>
                </c:pt>
                <c:pt idx="32">
                  <c:v>917</c:v>
                </c:pt>
                <c:pt idx="33">
                  <c:v>-184</c:v>
                </c:pt>
                <c:pt idx="34">
                  <c:v>5173</c:v>
                </c:pt>
                <c:pt idx="35">
                  <c:v>3231</c:v>
                </c:pt>
                <c:pt idx="36">
                  <c:v>-6123</c:v>
                </c:pt>
                <c:pt idx="37">
                  <c:v>-216</c:v>
                </c:pt>
                <c:pt idx="38">
                  <c:v>-1212</c:v>
                </c:pt>
                <c:pt idx="39">
                  <c:v>1001</c:v>
                </c:pt>
                <c:pt idx="40">
                  <c:v>-1372</c:v>
                </c:pt>
                <c:pt idx="41">
                  <c:v>-578</c:v>
                </c:pt>
                <c:pt idx="42">
                  <c:v>-680</c:v>
                </c:pt>
                <c:pt idx="43">
                  <c:v>535</c:v>
                </c:pt>
                <c:pt idx="44">
                  <c:v>2354</c:v>
                </c:pt>
                <c:pt idx="45">
                  <c:v>327</c:v>
                </c:pt>
                <c:pt idx="46">
                  <c:v>6712</c:v>
                </c:pt>
                <c:pt idx="47">
                  <c:v>3066</c:v>
                </c:pt>
                <c:pt idx="48">
                  <c:v>-3583</c:v>
                </c:pt>
                <c:pt idx="49">
                  <c:v>214</c:v>
                </c:pt>
                <c:pt idx="50">
                  <c:v>811</c:v>
                </c:pt>
                <c:pt idx="51">
                  <c:v>-167</c:v>
                </c:pt>
                <c:pt idx="52">
                  <c:v>1327</c:v>
                </c:pt>
                <c:pt idx="53">
                  <c:v>1494</c:v>
                </c:pt>
                <c:pt idx="54">
                  <c:v>1772</c:v>
                </c:pt>
                <c:pt idx="55">
                  <c:v>2507</c:v>
                </c:pt>
                <c:pt idx="56">
                  <c:v>1397</c:v>
                </c:pt>
                <c:pt idx="57">
                  <c:v>2321</c:v>
                </c:pt>
                <c:pt idx="58">
                  <c:v>7549</c:v>
                </c:pt>
                <c:pt idx="59">
                  <c:v>981</c:v>
                </c:pt>
                <c:pt idx="60">
                  <c:v>-4886</c:v>
                </c:pt>
                <c:pt idx="61">
                  <c:v>-535</c:v>
                </c:pt>
                <c:pt idx="62">
                  <c:v>-1000</c:v>
                </c:pt>
                <c:pt idx="63">
                  <c:v>428</c:v>
                </c:pt>
                <c:pt idx="64">
                  <c:v>-38</c:v>
                </c:pt>
                <c:pt idx="65">
                  <c:v>616</c:v>
                </c:pt>
                <c:pt idx="66">
                  <c:v>104</c:v>
                </c:pt>
                <c:pt idx="67">
                  <c:v>572</c:v>
                </c:pt>
                <c:pt idx="68">
                  <c:v>1697</c:v>
                </c:pt>
                <c:pt idx="69">
                  <c:v>926</c:v>
                </c:pt>
                <c:pt idx="70">
                  <c:v>5206</c:v>
                </c:pt>
                <c:pt idx="71">
                  <c:v>976</c:v>
                </c:pt>
                <c:pt idx="72">
                  <c:v>-4096</c:v>
                </c:pt>
                <c:pt idx="73">
                  <c:v>-552</c:v>
                </c:pt>
                <c:pt idx="74">
                  <c:v>134</c:v>
                </c:pt>
                <c:pt idx="75">
                  <c:v>1665</c:v>
                </c:pt>
                <c:pt idx="76">
                  <c:v>-194</c:v>
                </c:pt>
                <c:pt idx="77">
                  <c:v>254</c:v>
                </c:pt>
                <c:pt idx="78">
                  <c:v>44</c:v>
                </c:pt>
                <c:pt idx="79">
                  <c:v>848</c:v>
                </c:pt>
                <c:pt idx="80">
                  <c:v>1461</c:v>
                </c:pt>
                <c:pt idx="81">
                  <c:v>1126</c:v>
                </c:pt>
                <c:pt idx="82">
                  <c:v>4962</c:v>
                </c:pt>
                <c:pt idx="83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4CBD-AB6D-739A529767FB}"/>
            </c:ext>
          </c:extLst>
        </c:ser>
        <c:ser>
          <c:idx val="1"/>
          <c:order val="1"/>
          <c:tx>
            <c:strRef>
              <c:f>'Dados com recorte'!$G$1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'Dados com recorte'!$D$2:$E$85</c:f>
              <c:multiLvlStrCache>
                <c:ptCount val="84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  <c:pt idx="36">
                    <c:v>J</c:v>
                  </c:pt>
                  <c:pt idx="37">
                    <c:v>F</c:v>
                  </c:pt>
                  <c:pt idx="38">
                    <c:v>M</c:v>
                  </c:pt>
                  <c:pt idx="39">
                    <c:v>A</c:v>
                  </c:pt>
                  <c:pt idx="40">
                    <c:v>M</c:v>
                  </c:pt>
                  <c:pt idx="41">
                    <c:v>J</c:v>
                  </c:pt>
                  <c:pt idx="42">
                    <c:v>J</c:v>
                  </c:pt>
                  <c:pt idx="43">
                    <c:v>A</c:v>
                  </c:pt>
                  <c:pt idx="44">
                    <c:v>S</c:v>
                  </c:pt>
                  <c:pt idx="45">
                    <c:v>O</c:v>
                  </c:pt>
                  <c:pt idx="46">
                    <c:v>N</c:v>
                  </c:pt>
                  <c:pt idx="47">
                    <c:v>D</c:v>
                  </c:pt>
                  <c:pt idx="48">
                    <c:v>J</c:v>
                  </c:pt>
                  <c:pt idx="49">
                    <c:v>F</c:v>
                  </c:pt>
                  <c:pt idx="50">
                    <c:v>M</c:v>
                  </c:pt>
                  <c:pt idx="51">
                    <c:v>A</c:v>
                  </c:pt>
                  <c:pt idx="52">
                    <c:v>M</c:v>
                  </c:pt>
                  <c:pt idx="53">
                    <c:v>J</c:v>
                  </c:pt>
                  <c:pt idx="54">
                    <c:v>J</c:v>
                  </c:pt>
                  <c:pt idx="55">
                    <c:v>A</c:v>
                  </c:pt>
                  <c:pt idx="56">
                    <c:v>S</c:v>
                  </c:pt>
                  <c:pt idx="57">
                    <c:v>O</c:v>
                  </c:pt>
                  <c:pt idx="58">
                    <c:v>N</c:v>
                  </c:pt>
                  <c:pt idx="59">
                    <c:v>D</c:v>
                  </c:pt>
                  <c:pt idx="60">
                    <c:v>J</c:v>
                  </c:pt>
                  <c:pt idx="61">
                    <c:v>F</c:v>
                  </c:pt>
                  <c:pt idx="62">
                    <c:v>M</c:v>
                  </c:pt>
                  <c:pt idx="63">
                    <c:v>A</c:v>
                  </c:pt>
                  <c:pt idx="64">
                    <c:v>M</c:v>
                  </c:pt>
                  <c:pt idx="65">
                    <c:v>J</c:v>
                  </c:pt>
                  <c:pt idx="66">
                    <c:v>J</c:v>
                  </c:pt>
                  <c:pt idx="67">
                    <c:v>A</c:v>
                  </c:pt>
                  <c:pt idx="68">
                    <c:v>S</c:v>
                  </c:pt>
                  <c:pt idx="69">
                    <c:v>O</c:v>
                  </c:pt>
                  <c:pt idx="70">
                    <c:v>N</c:v>
                  </c:pt>
                  <c:pt idx="71">
                    <c:v>D</c:v>
                  </c:pt>
                  <c:pt idx="72">
                    <c:v>J</c:v>
                  </c:pt>
                  <c:pt idx="73">
                    <c:v>F</c:v>
                  </c:pt>
                  <c:pt idx="74">
                    <c:v>M</c:v>
                  </c:pt>
                  <c:pt idx="75">
                    <c:v>A</c:v>
                  </c:pt>
                  <c:pt idx="76">
                    <c:v>M</c:v>
                  </c:pt>
                  <c:pt idx="77">
                    <c:v>J</c:v>
                  </c:pt>
                  <c:pt idx="78">
                    <c:v>J</c:v>
                  </c:pt>
                  <c:pt idx="79">
                    <c:v>A</c:v>
                  </c:pt>
                  <c:pt idx="80">
                    <c:v>S</c:v>
                  </c:pt>
                  <c:pt idx="81">
                    <c:v>O</c:v>
                  </c:pt>
                  <c:pt idx="82">
                    <c:v>N</c:v>
                  </c:pt>
                  <c:pt idx="83">
                    <c:v>D</c:v>
                  </c:pt>
                </c:lvl>
                <c:lvl>
                  <c:pt idx="0">
                    <c:v>  2 016</c:v>
                  </c:pt>
                  <c:pt idx="12">
                    <c:v>  2 017</c:v>
                  </c:pt>
                  <c:pt idx="24">
                    <c:v>  2 018</c:v>
                  </c:pt>
                  <c:pt idx="36">
                    <c:v>  2 019</c:v>
                  </c:pt>
                  <c:pt idx="48">
                    <c:v>  2 021</c:v>
                  </c:pt>
                  <c:pt idx="60">
                    <c:v>  2 022</c:v>
                  </c:pt>
                  <c:pt idx="72">
                    <c:v>  2 023</c:v>
                  </c:pt>
                </c:lvl>
              </c:multiLvlStrCache>
            </c:multiLvlStrRef>
          </c:cat>
          <c:val>
            <c:numRef>
              <c:f>'Dados com recorte'!$G$2:$G$85</c:f>
              <c:numCache>
                <c:formatCode>General</c:formatCode>
                <c:ptCount val="84"/>
                <c:pt idx="0">
                  <c:v>2016</c:v>
                </c:pt>
                <c:pt idx="12">
                  <c:v>2017</c:v>
                </c:pt>
                <c:pt idx="24">
                  <c:v>2018</c:v>
                </c:pt>
                <c:pt idx="36">
                  <c:v>2019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7-4CBD-AB6D-739A5297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743407"/>
        <c:axId val="1935744239"/>
      </c:lineChart>
      <c:catAx>
        <c:axId val="19357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744239"/>
        <c:crosses val="autoZero"/>
        <c:auto val="1"/>
        <c:lblAlgn val="ctr"/>
        <c:lblOffset val="100"/>
        <c:noMultiLvlLbl val="0"/>
      </c:catAx>
      <c:valAx>
        <c:axId val="19357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7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7103737701237E-2"/>
          <c:y val="6.709499854184893E-2"/>
          <c:w val="0.90239883784580399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'Holt Winters'!$E$1</c:f>
              <c:strCache>
                <c:ptCount val="1"/>
                <c:pt idx="0">
                  <c:v>Observado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'Holt Winters'!$C$2:$D$38</c:f>
              <c:multiLvlStrCache>
                <c:ptCount val="36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'Holt Winters'!$E$2:$E$38</c:f>
              <c:numCache>
                <c:formatCode>#\ ###\ ###\ ##0</c:formatCode>
                <c:ptCount val="37"/>
                <c:pt idx="0">
                  <c:v>-3583</c:v>
                </c:pt>
                <c:pt idx="1">
                  <c:v>214</c:v>
                </c:pt>
                <c:pt idx="2">
                  <c:v>811</c:v>
                </c:pt>
                <c:pt idx="3">
                  <c:v>-167</c:v>
                </c:pt>
                <c:pt idx="4">
                  <c:v>1327</c:v>
                </c:pt>
                <c:pt idx="5">
                  <c:v>1494</c:v>
                </c:pt>
                <c:pt idx="6">
                  <c:v>1772</c:v>
                </c:pt>
                <c:pt idx="7">
                  <c:v>2507</c:v>
                </c:pt>
                <c:pt idx="8">
                  <c:v>1397</c:v>
                </c:pt>
                <c:pt idx="9">
                  <c:v>2321</c:v>
                </c:pt>
                <c:pt idx="10">
                  <c:v>7549</c:v>
                </c:pt>
                <c:pt idx="11">
                  <c:v>981</c:v>
                </c:pt>
                <c:pt idx="12">
                  <c:v>-4886</c:v>
                </c:pt>
                <c:pt idx="13">
                  <c:v>-535</c:v>
                </c:pt>
                <c:pt idx="14">
                  <c:v>-1000</c:v>
                </c:pt>
                <c:pt idx="15">
                  <c:v>428</c:v>
                </c:pt>
                <c:pt idx="16">
                  <c:v>-38</c:v>
                </c:pt>
                <c:pt idx="17">
                  <c:v>616</c:v>
                </c:pt>
                <c:pt idx="18">
                  <c:v>104</c:v>
                </c:pt>
                <c:pt idx="19">
                  <c:v>572</c:v>
                </c:pt>
                <c:pt idx="20">
                  <c:v>1697</c:v>
                </c:pt>
                <c:pt idx="21">
                  <c:v>926</c:v>
                </c:pt>
                <c:pt idx="22">
                  <c:v>5206</c:v>
                </c:pt>
                <c:pt idx="23">
                  <c:v>976</c:v>
                </c:pt>
                <c:pt idx="24">
                  <c:v>-4096</c:v>
                </c:pt>
                <c:pt idx="25">
                  <c:v>-552</c:v>
                </c:pt>
                <c:pt idx="26">
                  <c:v>134</c:v>
                </c:pt>
                <c:pt idx="27">
                  <c:v>1665</c:v>
                </c:pt>
                <c:pt idx="28">
                  <c:v>-194</c:v>
                </c:pt>
                <c:pt idx="29">
                  <c:v>254</c:v>
                </c:pt>
                <c:pt idx="30">
                  <c:v>44</c:v>
                </c:pt>
                <c:pt idx="31">
                  <c:v>848</c:v>
                </c:pt>
                <c:pt idx="32">
                  <c:v>1461</c:v>
                </c:pt>
                <c:pt idx="33">
                  <c:v>1126</c:v>
                </c:pt>
                <c:pt idx="34">
                  <c:v>4962</c:v>
                </c:pt>
                <c:pt idx="35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4-4C71-9004-0DB94A2A1544}"/>
            </c:ext>
          </c:extLst>
        </c:ser>
        <c:ser>
          <c:idx val="1"/>
          <c:order val="1"/>
          <c:tx>
            <c:strRef>
              <c:f>'Holt Winters'!$F$1</c:f>
              <c:strCache>
                <c:ptCount val="1"/>
                <c:pt idx="0">
                  <c:v>Previsão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'Holt Winters'!$C$2:$D$38</c:f>
              <c:multiLvlStrCache>
                <c:ptCount val="36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  <c:pt idx="25">
                    <c:v>f</c:v>
                  </c:pt>
                  <c:pt idx="26">
                    <c:v>m</c:v>
                  </c:pt>
                  <c:pt idx="27">
                    <c:v>a</c:v>
                  </c:pt>
                  <c:pt idx="28">
                    <c:v>m</c:v>
                  </c:pt>
                  <c:pt idx="29">
                    <c:v>j</c:v>
                  </c:pt>
                  <c:pt idx="30">
                    <c:v>j</c:v>
                  </c:pt>
                  <c:pt idx="31">
                    <c:v>a</c:v>
                  </c:pt>
                  <c:pt idx="32">
                    <c:v>s</c:v>
                  </c:pt>
                  <c:pt idx="33">
                    <c:v>o</c:v>
                  </c:pt>
                  <c:pt idx="34">
                    <c:v>n</c:v>
                  </c:pt>
                  <c:pt idx="35">
                    <c:v>d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'Holt Winters'!$F$2:$F$38</c:f>
              <c:numCache>
                <c:formatCode>General</c:formatCode>
                <c:ptCount val="37"/>
                <c:pt idx="13">
                  <c:v>290.42087078169925</c:v>
                </c:pt>
                <c:pt idx="14">
                  <c:v>-1948.3749170292069</c:v>
                </c:pt>
                <c:pt idx="15">
                  <c:v>255.99185648411319</c:v>
                </c:pt>
                <c:pt idx="16">
                  <c:v>-3629.9755295345208</c:v>
                </c:pt>
                <c:pt idx="17">
                  <c:v>-494.96847987875907</c:v>
                </c:pt>
                <c:pt idx="18">
                  <c:v>660.77075521641723</c:v>
                </c:pt>
                <c:pt idx="19">
                  <c:v>242.61325813903363</c:v>
                </c:pt>
                <c:pt idx="20">
                  <c:v>326.21402786358425</c:v>
                </c:pt>
                <c:pt idx="21">
                  <c:v>2839.5612112201752</c:v>
                </c:pt>
                <c:pt idx="22">
                  <c:v>3880.2587985183745</c:v>
                </c:pt>
                <c:pt idx="23">
                  <c:v>706.78079017116204</c:v>
                </c:pt>
                <c:pt idx="24">
                  <c:v>-3897.7728933923968</c:v>
                </c:pt>
                <c:pt idx="25">
                  <c:v>290.50652873175454</c:v>
                </c:pt>
                <c:pt idx="26">
                  <c:v>-1573.2974978175116</c:v>
                </c:pt>
                <c:pt idx="27">
                  <c:v>12.151642361181535</c:v>
                </c:pt>
                <c:pt idx="28">
                  <c:v>-2354.4115779666517</c:v>
                </c:pt>
                <c:pt idx="29">
                  <c:v>-3136.635529830965</c:v>
                </c:pt>
                <c:pt idx="30">
                  <c:v>37.548771541291593</c:v>
                </c:pt>
                <c:pt idx="31">
                  <c:v>302.9430528672284</c:v>
                </c:pt>
                <c:pt idx="32">
                  <c:v>599.14090867863365</c:v>
                </c:pt>
                <c:pt idx="33">
                  <c:v>2082.7772797884591</c:v>
                </c:pt>
                <c:pt idx="34">
                  <c:v>5619.4744269725725</c:v>
                </c:pt>
                <c:pt idx="35">
                  <c:v>752.60026922238478</c:v>
                </c:pt>
                <c:pt idx="36">
                  <c:v>-5522.0429530702986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4-4C71-9004-0DB94A2A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397503"/>
        <c:axId val="1913397087"/>
      </c:lineChart>
      <c:catAx>
        <c:axId val="19133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397087"/>
        <c:crosses val="autoZero"/>
        <c:auto val="1"/>
        <c:lblAlgn val="ctr"/>
        <c:lblOffset val="100"/>
        <c:noMultiLvlLbl val="0"/>
      </c:catAx>
      <c:valAx>
        <c:axId val="1913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339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114300</xdr:rowOff>
    </xdr:from>
    <xdr:to>
      <xdr:col>20</xdr:col>
      <xdr:colOff>561974</xdr:colOff>
      <xdr:row>15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38100</xdr:rowOff>
    </xdr:from>
    <xdr:to>
      <xdr:col>14</xdr:col>
      <xdr:colOff>38100</xdr:colOff>
      <xdr:row>4</xdr:row>
      <xdr:rowOff>95250</xdr:rowOff>
    </xdr:to>
    <xdr:sp macro="" textlink="">
      <xdr:nvSpPr>
        <xdr:cNvPr id="3" name="CaixaDeTexto 2"/>
        <xdr:cNvSpPr txBox="1"/>
      </xdr:nvSpPr>
      <xdr:spPr>
        <a:xfrm>
          <a:off x="3752850" y="228600"/>
          <a:ext cx="32575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Foi recortado o ano de 2020 inteiro</a:t>
          </a:r>
        </a:p>
      </xdr:txBody>
    </xdr:sp>
    <xdr:clientData/>
  </xdr:twoCellAnchor>
  <xdr:twoCellAnchor>
    <xdr:from>
      <xdr:col>8</xdr:col>
      <xdr:colOff>342900</xdr:colOff>
      <xdr:row>5</xdr:row>
      <xdr:rowOff>142875</xdr:rowOff>
    </xdr:from>
    <xdr:to>
      <xdr:col>20</xdr:col>
      <xdr:colOff>19050</xdr:colOff>
      <xdr:row>15</xdr:row>
      <xdr:rowOff>19050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95250</xdr:rowOff>
    </xdr:from>
    <xdr:to>
      <xdr:col>22</xdr:col>
      <xdr:colOff>76200</xdr:colOff>
      <xdr:row>18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H7" sqref="H7"/>
    </sheetView>
  </sheetViews>
  <sheetFormatPr defaultRowHeight="15" x14ac:dyDescent="0.25"/>
  <cols>
    <col min="1" max="1" width="7.28515625" bestFit="1" customWidth="1"/>
    <col min="2" max="2" width="9" bestFit="1" customWidth="1"/>
    <col min="3" max="3" width="8.85546875" bestFit="1" customWidth="1"/>
    <col min="4" max="4" width="8.85546875" customWidth="1"/>
    <col min="5" max="5" width="3.5703125" bestFit="1" customWidth="1"/>
    <col min="6" max="6" width="8" customWidth="1"/>
    <col min="7" max="7" width="4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42</v>
      </c>
      <c r="E1" s="2" t="s">
        <v>41</v>
      </c>
      <c r="F1" s="2" t="s">
        <v>3</v>
      </c>
      <c r="G1" s="2" t="s">
        <v>4</v>
      </c>
    </row>
    <row r="2" spans="1:7" x14ac:dyDescent="0.25">
      <c r="A2" s="3" t="s">
        <v>5</v>
      </c>
      <c r="B2" s="4">
        <v>12596</v>
      </c>
      <c r="C2" s="4">
        <v>19557</v>
      </c>
      <c r="D2" s="4">
        <v>2016</v>
      </c>
      <c r="E2" s="4" t="str">
        <f>LEFT(A2,1)</f>
        <v>J</v>
      </c>
      <c r="F2" s="4">
        <v>-6961</v>
      </c>
      <c r="G2" s="34">
        <v>2016</v>
      </c>
    </row>
    <row r="3" spans="1:7" x14ac:dyDescent="0.25">
      <c r="A3" s="3" t="s">
        <v>6</v>
      </c>
      <c r="B3" s="4">
        <v>12238</v>
      </c>
      <c r="C3" s="4">
        <v>15682</v>
      </c>
      <c r="D3" s="4"/>
      <c r="E3" s="4" t="str">
        <f t="shared" ref="E3:E66" si="0">LEFT(A3,1)</f>
        <v>F</v>
      </c>
      <c r="F3" s="4">
        <v>-3444</v>
      </c>
      <c r="G3" s="34"/>
    </row>
    <row r="4" spans="1:7" x14ac:dyDescent="0.25">
      <c r="A4" s="3" t="s">
        <v>7</v>
      </c>
      <c r="B4" s="4">
        <v>15848</v>
      </c>
      <c r="C4" s="4">
        <v>16293</v>
      </c>
      <c r="D4" s="4"/>
      <c r="E4" s="4" t="str">
        <f t="shared" si="0"/>
        <v>M</v>
      </c>
      <c r="F4" s="4">
        <v>-445</v>
      </c>
      <c r="G4" s="34"/>
    </row>
    <row r="5" spans="1:7" x14ac:dyDescent="0.25">
      <c r="A5" s="3" t="s">
        <v>8</v>
      </c>
      <c r="B5" s="4">
        <v>14144</v>
      </c>
      <c r="C5" s="4">
        <v>14269</v>
      </c>
      <c r="D5" s="4"/>
      <c r="E5" s="4" t="str">
        <f t="shared" si="0"/>
        <v>A</v>
      </c>
      <c r="F5" s="4">
        <v>-125</v>
      </c>
      <c r="G5" s="34"/>
    </row>
    <row r="6" spans="1:7" x14ac:dyDescent="0.25">
      <c r="A6" s="3" t="s">
        <v>9</v>
      </c>
      <c r="B6" s="4">
        <v>14372</v>
      </c>
      <c r="C6" s="4">
        <v>15320</v>
      </c>
      <c r="D6" s="4"/>
      <c r="E6" s="4" t="str">
        <f t="shared" si="0"/>
        <v>M</v>
      </c>
      <c r="F6" s="4">
        <v>-948</v>
      </c>
      <c r="G6" s="34"/>
    </row>
    <row r="7" spans="1:7" x14ac:dyDescent="0.25">
      <c r="A7" s="3" t="s">
        <v>10</v>
      </c>
      <c r="B7" s="4">
        <v>14179</v>
      </c>
      <c r="C7" s="4">
        <v>15285</v>
      </c>
      <c r="D7" s="4"/>
      <c r="E7" s="4" t="str">
        <f t="shared" si="0"/>
        <v>J</v>
      </c>
      <c r="F7" s="4">
        <v>-1106</v>
      </c>
      <c r="G7" s="34"/>
    </row>
    <row r="8" spans="1:7" x14ac:dyDescent="0.25">
      <c r="A8" s="3" t="s">
        <v>11</v>
      </c>
      <c r="B8" s="4">
        <v>13569</v>
      </c>
      <c r="C8" s="4">
        <v>14188</v>
      </c>
      <c r="D8" s="4"/>
      <c r="E8" s="4" t="str">
        <f t="shared" si="0"/>
        <v>J</v>
      </c>
      <c r="F8" s="4">
        <v>-619</v>
      </c>
      <c r="G8" s="34"/>
    </row>
    <row r="9" spans="1:7" x14ac:dyDescent="0.25">
      <c r="A9" s="3" t="s">
        <v>12</v>
      </c>
      <c r="B9" s="4">
        <v>13330</v>
      </c>
      <c r="C9" s="4">
        <v>14389</v>
      </c>
      <c r="D9" s="4"/>
      <c r="E9" s="4" t="str">
        <f t="shared" si="0"/>
        <v>A</v>
      </c>
      <c r="F9" s="4">
        <v>-1059</v>
      </c>
      <c r="G9" s="34"/>
    </row>
    <row r="10" spans="1:7" x14ac:dyDescent="0.25">
      <c r="A10" s="3" t="s">
        <v>13</v>
      </c>
      <c r="B10" s="4">
        <v>15927</v>
      </c>
      <c r="C10" s="4">
        <v>14673</v>
      </c>
      <c r="D10" s="4"/>
      <c r="E10" s="4" t="str">
        <f t="shared" si="0"/>
        <v>S</v>
      </c>
      <c r="F10" s="4">
        <v>1254</v>
      </c>
      <c r="G10" s="34"/>
    </row>
    <row r="11" spans="1:7" x14ac:dyDescent="0.25">
      <c r="A11" s="3" t="s">
        <v>14</v>
      </c>
      <c r="B11" s="4">
        <v>14405</v>
      </c>
      <c r="C11" s="4">
        <v>13406</v>
      </c>
      <c r="D11" s="4"/>
      <c r="E11" s="4" t="str">
        <f t="shared" si="0"/>
        <v>O</v>
      </c>
      <c r="F11" s="4">
        <v>999</v>
      </c>
      <c r="G11" s="34"/>
    </row>
    <row r="12" spans="1:7" x14ac:dyDescent="0.25">
      <c r="A12" s="3" t="s">
        <v>15</v>
      </c>
      <c r="B12" s="4">
        <v>17215</v>
      </c>
      <c r="C12" s="4">
        <v>12770</v>
      </c>
      <c r="D12" s="4"/>
      <c r="E12" s="4" t="str">
        <f t="shared" si="0"/>
        <v>N</v>
      </c>
      <c r="F12" s="4">
        <v>4445</v>
      </c>
      <c r="G12" s="34"/>
    </row>
    <row r="13" spans="1:7" ht="15.75" thickBot="1" x14ac:dyDescent="0.3">
      <c r="A13" s="3" t="s">
        <v>16</v>
      </c>
      <c r="B13" s="4">
        <v>17326</v>
      </c>
      <c r="C13" s="4">
        <v>17618</v>
      </c>
      <c r="D13" s="4"/>
      <c r="E13" s="4" t="str">
        <f t="shared" si="0"/>
        <v>D</v>
      </c>
      <c r="F13" s="4">
        <v>-292</v>
      </c>
      <c r="G13" s="35"/>
    </row>
    <row r="14" spans="1:7" x14ac:dyDescent="0.25">
      <c r="A14" s="3" t="s">
        <v>5</v>
      </c>
      <c r="B14" s="4">
        <v>11696</v>
      </c>
      <c r="C14" s="4">
        <v>20034</v>
      </c>
      <c r="D14" s="4">
        <v>2017</v>
      </c>
      <c r="E14" s="4" t="str">
        <f t="shared" si="0"/>
        <v>J</v>
      </c>
      <c r="F14" s="4">
        <v>-8338</v>
      </c>
      <c r="G14" s="36">
        <v>2017</v>
      </c>
    </row>
    <row r="15" spans="1:7" x14ac:dyDescent="0.25">
      <c r="A15" s="3" t="s">
        <v>6</v>
      </c>
      <c r="B15" s="4">
        <v>11752</v>
      </c>
      <c r="C15" s="4">
        <v>14365</v>
      </c>
      <c r="D15" s="4"/>
      <c r="E15" s="4" t="str">
        <f t="shared" si="0"/>
        <v>F</v>
      </c>
      <c r="F15" s="4">
        <v>-2613</v>
      </c>
      <c r="G15" s="34"/>
    </row>
    <row r="16" spans="1:7" x14ac:dyDescent="0.25">
      <c r="A16" s="3" t="s">
        <v>7</v>
      </c>
      <c r="B16" s="4">
        <v>12115</v>
      </c>
      <c r="C16" s="4">
        <v>13756</v>
      </c>
      <c r="D16" s="4"/>
      <c r="E16" s="4" t="str">
        <f t="shared" si="0"/>
        <v>M</v>
      </c>
      <c r="F16" s="4">
        <v>-1641</v>
      </c>
      <c r="G16" s="34"/>
    </row>
    <row r="17" spans="1:7" x14ac:dyDescent="0.25">
      <c r="A17" s="3" t="s">
        <v>8</v>
      </c>
      <c r="B17" s="4">
        <v>11764</v>
      </c>
      <c r="C17" s="4">
        <v>11231</v>
      </c>
      <c r="D17" s="4"/>
      <c r="E17" s="4" t="str">
        <f t="shared" si="0"/>
        <v>A</v>
      </c>
      <c r="F17" s="4">
        <v>533</v>
      </c>
      <c r="G17" s="34"/>
    </row>
    <row r="18" spans="1:7" x14ac:dyDescent="0.25">
      <c r="A18" s="3" t="s">
        <v>9</v>
      </c>
      <c r="B18" s="4">
        <v>12705</v>
      </c>
      <c r="C18" s="4">
        <v>13758</v>
      </c>
      <c r="D18" s="4"/>
      <c r="E18" s="4" t="str">
        <f t="shared" si="0"/>
        <v>M</v>
      </c>
      <c r="F18" s="4">
        <v>-1053</v>
      </c>
      <c r="G18" s="34"/>
    </row>
    <row r="19" spans="1:7" x14ac:dyDescent="0.25">
      <c r="A19" s="3" t="s">
        <v>10</v>
      </c>
      <c r="B19" s="4">
        <v>12553</v>
      </c>
      <c r="C19" s="4">
        <v>13309</v>
      </c>
      <c r="D19" s="4"/>
      <c r="E19" s="4" t="str">
        <f t="shared" si="0"/>
        <v>J</v>
      </c>
      <c r="F19" s="4">
        <v>-756</v>
      </c>
      <c r="G19" s="34"/>
    </row>
    <row r="20" spans="1:7" x14ac:dyDescent="0.25">
      <c r="A20" s="3" t="s">
        <v>11</v>
      </c>
      <c r="B20" s="4">
        <v>12404</v>
      </c>
      <c r="C20" s="4">
        <v>12306</v>
      </c>
      <c r="D20" s="4"/>
      <c r="E20" s="4" t="str">
        <f t="shared" si="0"/>
        <v>J</v>
      </c>
      <c r="F20" s="4">
        <v>98</v>
      </c>
      <c r="G20" s="34"/>
    </row>
    <row r="21" spans="1:7" x14ac:dyDescent="0.25">
      <c r="A21" s="3" t="s">
        <v>12</v>
      </c>
      <c r="B21" s="4">
        <v>12816</v>
      </c>
      <c r="C21" s="4">
        <v>13243</v>
      </c>
      <c r="D21" s="4"/>
      <c r="E21" s="4" t="str">
        <f t="shared" si="0"/>
        <v>A</v>
      </c>
      <c r="F21" s="4">
        <v>-427</v>
      </c>
      <c r="G21" s="34"/>
    </row>
    <row r="22" spans="1:7" x14ac:dyDescent="0.25">
      <c r="A22" s="3" t="s">
        <v>13</v>
      </c>
      <c r="B22" s="4">
        <v>12624</v>
      </c>
      <c r="C22" s="4">
        <v>12231</v>
      </c>
      <c r="D22" s="4"/>
      <c r="E22" s="4" t="str">
        <f t="shared" si="0"/>
        <v>S</v>
      </c>
      <c r="F22" s="4">
        <v>393</v>
      </c>
      <c r="G22" s="34"/>
    </row>
    <row r="23" spans="1:7" x14ac:dyDescent="0.25">
      <c r="A23" s="3" t="s">
        <v>14</v>
      </c>
      <c r="B23" s="4">
        <v>12855</v>
      </c>
      <c r="C23" s="4">
        <v>11818</v>
      </c>
      <c r="D23" s="4"/>
      <c r="E23" s="4" t="str">
        <f t="shared" si="0"/>
        <v>O</v>
      </c>
      <c r="F23" s="4">
        <v>1037</v>
      </c>
      <c r="G23" s="34"/>
    </row>
    <row r="24" spans="1:7" x14ac:dyDescent="0.25">
      <c r="A24" s="3" t="s">
        <v>15</v>
      </c>
      <c r="B24" s="4">
        <v>15663</v>
      </c>
      <c r="C24" s="4">
        <v>11173</v>
      </c>
      <c r="D24" s="4"/>
      <c r="E24" s="4" t="str">
        <f t="shared" si="0"/>
        <v>N</v>
      </c>
      <c r="F24" s="4">
        <v>4490</v>
      </c>
      <c r="G24" s="34"/>
    </row>
    <row r="25" spans="1:7" ht="15.75" thickBot="1" x14ac:dyDescent="0.3">
      <c r="A25" s="3" t="s">
        <v>16</v>
      </c>
      <c r="B25" s="4">
        <v>16074</v>
      </c>
      <c r="C25" s="4">
        <v>14512</v>
      </c>
      <c r="D25" s="4"/>
      <c r="E25" s="4" t="str">
        <f t="shared" si="0"/>
        <v>D</v>
      </c>
      <c r="F25" s="4">
        <v>1562</v>
      </c>
      <c r="G25" s="35"/>
    </row>
    <row r="26" spans="1:7" x14ac:dyDescent="0.25">
      <c r="A26" s="3" t="s">
        <v>5</v>
      </c>
      <c r="B26" s="4">
        <v>11469</v>
      </c>
      <c r="C26" s="4">
        <v>17214</v>
      </c>
      <c r="D26" s="4">
        <v>2018</v>
      </c>
      <c r="E26" s="4" t="str">
        <f t="shared" si="0"/>
        <v>J</v>
      </c>
      <c r="F26" s="4">
        <v>-5745</v>
      </c>
      <c r="G26" s="36">
        <v>2018</v>
      </c>
    </row>
    <row r="27" spans="1:7" x14ac:dyDescent="0.25">
      <c r="A27" s="3" t="s">
        <v>6</v>
      </c>
      <c r="B27" s="4">
        <v>10522</v>
      </c>
      <c r="C27" s="4">
        <v>12487</v>
      </c>
      <c r="D27" s="4"/>
      <c r="E27" s="4" t="str">
        <f t="shared" si="0"/>
        <v>F</v>
      </c>
      <c r="F27" s="4">
        <v>-1965</v>
      </c>
      <c r="G27" s="34"/>
    </row>
    <row r="28" spans="1:7" x14ac:dyDescent="0.25">
      <c r="A28" s="3" t="s">
        <v>7</v>
      </c>
      <c r="B28" s="4">
        <v>13697</v>
      </c>
      <c r="C28" s="4">
        <v>13267</v>
      </c>
      <c r="D28" s="4"/>
      <c r="E28" s="4" t="str">
        <f t="shared" si="0"/>
        <v>M</v>
      </c>
      <c r="F28" s="4">
        <v>430</v>
      </c>
      <c r="G28" s="34"/>
    </row>
    <row r="29" spans="1:7" x14ac:dyDescent="0.25">
      <c r="A29" s="3" t="s">
        <v>8</v>
      </c>
      <c r="B29" s="4">
        <v>13322</v>
      </c>
      <c r="C29" s="4">
        <v>11450</v>
      </c>
      <c r="D29" s="4"/>
      <c r="E29" s="4" t="str">
        <f t="shared" si="0"/>
        <v>A</v>
      </c>
      <c r="F29" s="4">
        <v>1872</v>
      </c>
      <c r="G29" s="34"/>
    </row>
    <row r="30" spans="1:7" x14ac:dyDescent="0.25">
      <c r="A30" s="3" t="s">
        <v>9</v>
      </c>
      <c r="B30" s="4">
        <v>12792</v>
      </c>
      <c r="C30" s="4">
        <v>13042</v>
      </c>
      <c r="D30" s="4"/>
      <c r="E30" s="4" t="str">
        <f t="shared" si="0"/>
        <v>M</v>
      </c>
      <c r="F30" s="4">
        <v>-250</v>
      </c>
      <c r="G30" s="34"/>
    </row>
    <row r="31" spans="1:7" x14ac:dyDescent="0.25">
      <c r="A31" s="3" t="s">
        <v>10</v>
      </c>
      <c r="B31" s="4">
        <v>11697</v>
      </c>
      <c r="C31" s="4">
        <v>12860</v>
      </c>
      <c r="D31" s="4"/>
      <c r="E31" s="4" t="str">
        <f t="shared" si="0"/>
        <v>J</v>
      </c>
      <c r="F31" s="4">
        <v>-1163</v>
      </c>
      <c r="G31" s="34"/>
    </row>
    <row r="32" spans="1:7" x14ac:dyDescent="0.25">
      <c r="A32" s="3" t="s">
        <v>11</v>
      </c>
      <c r="B32" s="4">
        <v>11433</v>
      </c>
      <c r="C32" s="4">
        <v>12561</v>
      </c>
      <c r="D32" s="4"/>
      <c r="E32" s="4" t="str">
        <f t="shared" si="0"/>
        <v>J</v>
      </c>
      <c r="F32" s="4">
        <v>-1128</v>
      </c>
      <c r="G32" s="34"/>
    </row>
    <row r="33" spans="1:7" x14ac:dyDescent="0.25">
      <c r="A33" s="5" t="s">
        <v>12</v>
      </c>
      <c r="B33" s="4">
        <v>13027</v>
      </c>
      <c r="C33" s="4">
        <v>13107</v>
      </c>
      <c r="D33" s="4"/>
      <c r="E33" s="4" t="str">
        <f t="shared" si="0"/>
        <v>A</v>
      </c>
      <c r="F33" s="4">
        <v>-80</v>
      </c>
      <c r="G33" s="34"/>
    </row>
    <row r="34" spans="1:7" x14ac:dyDescent="0.25">
      <c r="A34" s="3" t="s">
        <v>13</v>
      </c>
      <c r="B34" s="4">
        <v>11782</v>
      </c>
      <c r="C34" s="4">
        <v>10865</v>
      </c>
      <c r="D34" s="4"/>
      <c r="E34" s="4" t="str">
        <f t="shared" si="0"/>
        <v>S</v>
      </c>
      <c r="F34" s="4">
        <v>917</v>
      </c>
      <c r="G34" s="34"/>
    </row>
    <row r="35" spans="1:7" x14ac:dyDescent="0.25">
      <c r="A35" s="3" t="s">
        <v>14</v>
      </c>
      <c r="B35" s="4">
        <v>12123</v>
      </c>
      <c r="C35" s="4">
        <v>12307</v>
      </c>
      <c r="D35" s="4"/>
      <c r="E35" s="4" t="str">
        <f t="shared" si="0"/>
        <v>O</v>
      </c>
      <c r="F35" s="4">
        <v>-184</v>
      </c>
      <c r="G35" s="34"/>
    </row>
    <row r="36" spans="1:7" x14ac:dyDescent="0.25">
      <c r="A36" s="3" t="s">
        <v>15</v>
      </c>
      <c r="B36" s="4">
        <v>15934</v>
      </c>
      <c r="C36" s="4">
        <v>10761</v>
      </c>
      <c r="D36" s="4"/>
      <c r="E36" s="4" t="str">
        <f t="shared" si="0"/>
        <v>N</v>
      </c>
      <c r="F36" s="4">
        <v>5173</v>
      </c>
      <c r="G36" s="34"/>
    </row>
    <row r="37" spans="1:7" ht="15.75" thickBot="1" x14ac:dyDescent="0.3">
      <c r="A37" s="5" t="s">
        <v>16</v>
      </c>
      <c r="B37" s="4">
        <v>17288</v>
      </c>
      <c r="C37" s="4">
        <v>14057</v>
      </c>
      <c r="D37" s="4"/>
      <c r="E37" s="4" t="str">
        <f t="shared" si="0"/>
        <v>D</v>
      </c>
      <c r="F37" s="4">
        <v>3231</v>
      </c>
      <c r="G37" s="35"/>
    </row>
    <row r="38" spans="1:7" x14ac:dyDescent="0.25">
      <c r="A38" s="5" t="s">
        <v>5</v>
      </c>
      <c r="B38" s="4">
        <v>11449</v>
      </c>
      <c r="C38" s="4">
        <v>17572</v>
      </c>
      <c r="D38" s="4">
        <v>2019</v>
      </c>
      <c r="E38" s="4" t="str">
        <f t="shared" si="0"/>
        <v>J</v>
      </c>
      <c r="F38" s="4">
        <v>-6123</v>
      </c>
      <c r="G38" s="36">
        <v>2019</v>
      </c>
    </row>
    <row r="39" spans="1:7" x14ac:dyDescent="0.25">
      <c r="A39" s="5" t="s">
        <v>6</v>
      </c>
      <c r="B39" s="4">
        <v>13112</v>
      </c>
      <c r="C39" s="4">
        <v>13328</v>
      </c>
      <c r="D39" s="4"/>
      <c r="E39" s="4" t="str">
        <f t="shared" si="0"/>
        <v>F</v>
      </c>
      <c r="F39" s="4">
        <v>-216</v>
      </c>
      <c r="G39" s="34"/>
    </row>
    <row r="40" spans="1:7" x14ac:dyDescent="0.25">
      <c r="A40" s="5" t="s">
        <v>7</v>
      </c>
      <c r="B40" s="4">
        <v>11131</v>
      </c>
      <c r="C40" s="4">
        <v>12343</v>
      </c>
      <c r="D40" s="4"/>
      <c r="E40" s="4" t="str">
        <f t="shared" si="0"/>
        <v>M</v>
      </c>
      <c r="F40" s="4">
        <v>-1212</v>
      </c>
      <c r="G40" s="34"/>
    </row>
    <row r="41" spans="1:7" x14ac:dyDescent="0.25">
      <c r="A41" s="5" t="s">
        <v>8</v>
      </c>
      <c r="B41" s="4">
        <v>12128</v>
      </c>
      <c r="C41" s="4">
        <v>11127</v>
      </c>
      <c r="D41" s="4"/>
      <c r="E41" s="4" t="str">
        <f t="shared" si="0"/>
        <v>A</v>
      </c>
      <c r="F41" s="4">
        <v>1001</v>
      </c>
      <c r="G41" s="34"/>
    </row>
    <row r="42" spans="1:7" x14ac:dyDescent="0.25">
      <c r="A42" s="5" t="s">
        <v>9</v>
      </c>
      <c r="B42" s="4">
        <v>12203</v>
      </c>
      <c r="C42" s="4">
        <v>13575</v>
      </c>
      <c r="D42" s="4"/>
      <c r="E42" s="4" t="str">
        <f t="shared" si="0"/>
        <v>M</v>
      </c>
      <c r="F42" s="4">
        <v>-1372</v>
      </c>
      <c r="G42" s="34"/>
    </row>
    <row r="43" spans="1:7" x14ac:dyDescent="0.25">
      <c r="A43" s="5" t="s">
        <v>10</v>
      </c>
      <c r="B43" s="4">
        <v>11775</v>
      </c>
      <c r="C43" s="4">
        <v>12353</v>
      </c>
      <c r="D43" s="4"/>
      <c r="E43" s="4" t="str">
        <f t="shared" si="0"/>
        <v>J</v>
      </c>
      <c r="F43" s="4">
        <v>-578</v>
      </c>
      <c r="G43" s="34"/>
    </row>
    <row r="44" spans="1:7" x14ac:dyDescent="0.25">
      <c r="A44" s="5" t="s">
        <v>11</v>
      </c>
      <c r="B44" s="4">
        <v>12237</v>
      </c>
      <c r="C44" s="4">
        <v>12917</v>
      </c>
      <c r="D44" s="4"/>
      <c r="E44" s="4" t="str">
        <f t="shared" si="0"/>
        <v>J</v>
      </c>
      <c r="F44" s="4">
        <v>-680</v>
      </c>
      <c r="G44" s="34"/>
    </row>
    <row r="45" spans="1:7" x14ac:dyDescent="0.25">
      <c r="A45" s="5" t="s">
        <v>12</v>
      </c>
      <c r="B45" s="4">
        <v>13733</v>
      </c>
      <c r="C45" s="4">
        <v>13198</v>
      </c>
      <c r="D45" s="4"/>
      <c r="E45" s="4" t="str">
        <f t="shared" si="0"/>
        <v>A</v>
      </c>
      <c r="F45" s="4">
        <v>535</v>
      </c>
      <c r="G45" s="34"/>
    </row>
    <row r="46" spans="1:7" x14ac:dyDescent="0.25">
      <c r="A46" s="5" t="s">
        <v>13</v>
      </c>
      <c r="B46" s="4">
        <v>13148</v>
      </c>
      <c r="C46" s="4">
        <v>10794</v>
      </c>
      <c r="D46" s="4"/>
      <c r="E46" s="4" t="str">
        <f t="shared" si="0"/>
        <v>S</v>
      </c>
      <c r="F46" s="4">
        <v>2354</v>
      </c>
      <c r="G46" s="34"/>
    </row>
    <row r="47" spans="1:7" x14ac:dyDescent="0.25">
      <c r="A47" s="5" t="s">
        <v>14</v>
      </c>
      <c r="B47" s="4">
        <v>13268</v>
      </c>
      <c r="C47" s="4">
        <v>12941</v>
      </c>
      <c r="D47" s="4"/>
      <c r="E47" s="4" t="str">
        <f t="shared" si="0"/>
        <v>O</v>
      </c>
      <c r="F47" s="4">
        <v>327</v>
      </c>
      <c r="G47" s="34"/>
    </row>
    <row r="48" spans="1:7" x14ac:dyDescent="0.25">
      <c r="A48" s="5" t="s">
        <v>15</v>
      </c>
      <c r="B48" s="4">
        <v>17167</v>
      </c>
      <c r="C48" s="4">
        <v>10455</v>
      </c>
      <c r="D48" s="4"/>
      <c r="E48" s="4" t="str">
        <f t="shared" si="0"/>
        <v>N</v>
      </c>
      <c r="F48" s="4">
        <v>6712</v>
      </c>
      <c r="G48" s="34"/>
    </row>
    <row r="49" spans="1:7" ht="15.75" thickBot="1" x14ac:dyDescent="0.3">
      <c r="A49" s="5" t="s">
        <v>16</v>
      </c>
      <c r="B49" s="4">
        <v>15877</v>
      </c>
      <c r="C49" s="4">
        <v>12811</v>
      </c>
      <c r="D49" s="4"/>
      <c r="E49" s="4" t="str">
        <f t="shared" si="0"/>
        <v>D</v>
      </c>
      <c r="F49" s="4">
        <v>3066</v>
      </c>
      <c r="G49" s="35"/>
    </row>
    <row r="50" spans="1:7" x14ac:dyDescent="0.25">
      <c r="A50" s="5" t="s">
        <v>5</v>
      </c>
      <c r="B50" s="4">
        <v>10116</v>
      </c>
      <c r="C50" s="4">
        <v>16664</v>
      </c>
      <c r="D50" s="4">
        <v>2020</v>
      </c>
      <c r="E50" s="4" t="str">
        <f t="shared" si="0"/>
        <v>J</v>
      </c>
      <c r="F50" s="4">
        <v>-6548</v>
      </c>
      <c r="G50" s="31">
        <v>2020</v>
      </c>
    </row>
    <row r="51" spans="1:7" x14ac:dyDescent="0.25">
      <c r="A51" s="5" t="s">
        <v>6</v>
      </c>
      <c r="B51" s="4">
        <v>11089</v>
      </c>
      <c r="C51" s="4">
        <v>12673</v>
      </c>
      <c r="D51" s="4"/>
      <c r="E51" s="4" t="str">
        <f t="shared" si="0"/>
        <v>F</v>
      </c>
      <c r="F51" s="4">
        <v>-1584</v>
      </c>
      <c r="G51" s="32"/>
    </row>
    <row r="52" spans="1:7" x14ac:dyDescent="0.25">
      <c r="A52" s="5" t="s">
        <v>7</v>
      </c>
      <c r="B52" s="4">
        <v>10705</v>
      </c>
      <c r="C52" s="4">
        <v>15013</v>
      </c>
      <c r="D52" s="4"/>
      <c r="E52" s="4" t="str">
        <f t="shared" si="0"/>
        <v>M</v>
      </c>
      <c r="F52" s="4">
        <v>-4308</v>
      </c>
      <c r="G52" s="32"/>
    </row>
    <row r="53" spans="1:7" x14ac:dyDescent="0.25">
      <c r="A53" s="5" t="s">
        <v>8</v>
      </c>
      <c r="B53" s="4">
        <v>3537</v>
      </c>
      <c r="C53" s="4">
        <v>13915</v>
      </c>
      <c r="D53" s="4"/>
      <c r="E53" s="4" t="str">
        <f t="shared" si="0"/>
        <v>A</v>
      </c>
      <c r="F53" s="4">
        <v>-10378</v>
      </c>
      <c r="G53" s="32"/>
    </row>
    <row r="54" spans="1:7" x14ac:dyDescent="0.25">
      <c r="A54" s="5" t="s">
        <v>9</v>
      </c>
      <c r="B54" s="4">
        <v>4273</v>
      </c>
      <c r="C54" s="4">
        <v>8795</v>
      </c>
      <c r="D54" s="4"/>
      <c r="E54" s="4" t="str">
        <f t="shared" si="0"/>
        <v>M</v>
      </c>
      <c r="F54" s="4">
        <v>-4522</v>
      </c>
      <c r="G54" s="32"/>
    </row>
    <row r="55" spans="1:7" x14ac:dyDescent="0.25">
      <c r="A55" s="5" t="s">
        <v>10</v>
      </c>
      <c r="B55" s="4">
        <v>5153</v>
      </c>
      <c r="C55" s="4">
        <v>8149</v>
      </c>
      <c r="D55" s="4"/>
      <c r="E55" s="4" t="str">
        <f t="shared" si="0"/>
        <v>J</v>
      </c>
      <c r="F55" s="4">
        <v>-2996</v>
      </c>
      <c r="G55" s="32"/>
    </row>
    <row r="56" spans="1:7" x14ac:dyDescent="0.25">
      <c r="A56" s="5" t="s">
        <v>11</v>
      </c>
      <c r="B56" s="4">
        <v>7942</v>
      </c>
      <c r="C56" s="4">
        <v>8474</v>
      </c>
      <c r="D56" s="4"/>
      <c r="E56" s="4" t="str">
        <f t="shared" si="0"/>
        <v>J</v>
      </c>
      <c r="F56" s="4">
        <v>-532</v>
      </c>
      <c r="G56" s="32"/>
    </row>
    <row r="57" spans="1:7" x14ac:dyDescent="0.25">
      <c r="A57" s="5" t="s">
        <v>12</v>
      </c>
      <c r="B57" s="4">
        <v>8778</v>
      </c>
      <c r="C57" s="4">
        <v>8474</v>
      </c>
      <c r="D57" s="4"/>
      <c r="E57" s="4" t="str">
        <f t="shared" si="0"/>
        <v>A</v>
      </c>
      <c r="F57" s="4">
        <v>304</v>
      </c>
      <c r="G57" s="32"/>
    </row>
    <row r="58" spans="1:7" x14ac:dyDescent="0.25">
      <c r="A58" s="5" t="s">
        <v>13</v>
      </c>
      <c r="B58" s="4">
        <v>10397</v>
      </c>
      <c r="C58" s="4">
        <v>8884</v>
      </c>
      <c r="D58" s="4"/>
      <c r="E58" s="4" t="str">
        <f t="shared" si="0"/>
        <v>S</v>
      </c>
      <c r="F58" s="4">
        <v>1513</v>
      </c>
      <c r="G58" s="32"/>
    </row>
    <row r="59" spans="1:7" x14ac:dyDescent="0.25">
      <c r="A59" s="5" t="s">
        <v>14</v>
      </c>
      <c r="B59" s="4">
        <v>12434</v>
      </c>
      <c r="C59" s="4">
        <v>9709</v>
      </c>
      <c r="D59" s="4"/>
      <c r="E59" s="4" t="str">
        <f t="shared" si="0"/>
        <v>O</v>
      </c>
      <c r="F59" s="4">
        <v>2725</v>
      </c>
      <c r="G59" s="32"/>
    </row>
    <row r="60" spans="1:7" x14ac:dyDescent="0.25">
      <c r="A60" s="5" t="s">
        <v>15</v>
      </c>
      <c r="B60" s="4">
        <v>16823</v>
      </c>
      <c r="C60" s="4">
        <v>8611</v>
      </c>
      <c r="D60" s="4"/>
      <c r="E60" s="4" t="str">
        <f t="shared" si="0"/>
        <v>N</v>
      </c>
      <c r="F60" s="4">
        <v>8212</v>
      </c>
      <c r="G60" s="32"/>
    </row>
    <row r="61" spans="1:7" ht="15.75" thickBot="1" x14ac:dyDescent="0.3">
      <c r="A61" s="5" t="s">
        <v>16</v>
      </c>
      <c r="B61" s="4">
        <v>15435</v>
      </c>
      <c r="C61" s="4">
        <v>11428</v>
      </c>
      <c r="D61" s="4"/>
      <c r="E61" s="4" t="str">
        <f t="shared" si="0"/>
        <v>D</v>
      </c>
      <c r="F61" s="4">
        <v>4007</v>
      </c>
      <c r="G61" s="33"/>
    </row>
    <row r="62" spans="1:7" x14ac:dyDescent="0.25">
      <c r="A62" s="5" t="s">
        <v>5</v>
      </c>
      <c r="B62" s="4">
        <v>9974</v>
      </c>
      <c r="C62" s="4">
        <v>13557</v>
      </c>
      <c r="D62" s="4">
        <v>2021</v>
      </c>
      <c r="E62" s="4" t="str">
        <f t="shared" si="0"/>
        <v>J</v>
      </c>
      <c r="F62" s="4">
        <v>-3583</v>
      </c>
      <c r="G62" s="31">
        <v>2021</v>
      </c>
    </row>
    <row r="63" spans="1:7" x14ac:dyDescent="0.25">
      <c r="A63" s="5" t="s">
        <v>6</v>
      </c>
      <c r="B63" s="4">
        <v>11210</v>
      </c>
      <c r="C63" s="4">
        <v>10996</v>
      </c>
      <c r="D63" s="4"/>
      <c r="E63" s="4" t="str">
        <f t="shared" si="0"/>
        <v>F</v>
      </c>
      <c r="F63" s="4">
        <v>214</v>
      </c>
      <c r="G63" s="32"/>
    </row>
    <row r="64" spans="1:7" x14ac:dyDescent="0.25">
      <c r="A64" s="5" t="s">
        <v>7</v>
      </c>
      <c r="B64" s="4">
        <v>11433</v>
      </c>
      <c r="C64" s="4">
        <v>10622</v>
      </c>
      <c r="D64" s="4"/>
      <c r="E64" s="4" t="str">
        <f t="shared" si="0"/>
        <v>M</v>
      </c>
      <c r="F64" s="4">
        <v>811</v>
      </c>
      <c r="G64" s="32"/>
    </row>
    <row r="65" spans="1:7" x14ac:dyDescent="0.25">
      <c r="A65" s="5" t="s">
        <v>8</v>
      </c>
      <c r="B65" s="4">
        <v>8765</v>
      </c>
      <c r="C65" s="4">
        <v>8932</v>
      </c>
      <c r="D65" s="4"/>
      <c r="E65" s="4" t="str">
        <f t="shared" si="0"/>
        <v>A</v>
      </c>
      <c r="F65" s="4">
        <v>-167</v>
      </c>
      <c r="G65" s="32"/>
    </row>
    <row r="66" spans="1:7" x14ac:dyDescent="0.25">
      <c r="A66" s="5" t="s">
        <v>9</v>
      </c>
      <c r="B66" s="4">
        <v>10935</v>
      </c>
      <c r="C66" s="4">
        <v>9608</v>
      </c>
      <c r="D66" s="4"/>
      <c r="E66" s="4" t="str">
        <f t="shared" si="0"/>
        <v>M</v>
      </c>
      <c r="F66" s="4">
        <v>1327</v>
      </c>
      <c r="G66" s="32"/>
    </row>
    <row r="67" spans="1:7" x14ac:dyDescent="0.25">
      <c r="A67" s="5" t="s">
        <v>10</v>
      </c>
      <c r="B67" s="4">
        <v>11714</v>
      </c>
      <c r="C67" s="4">
        <v>10220</v>
      </c>
      <c r="D67" s="4"/>
      <c r="E67" s="4" t="str">
        <f t="shared" ref="E67:E97" si="1">LEFT(A67,1)</f>
        <v>J</v>
      </c>
      <c r="F67" s="4">
        <v>1494</v>
      </c>
      <c r="G67" s="32"/>
    </row>
    <row r="68" spans="1:7" x14ac:dyDescent="0.25">
      <c r="A68" s="5" t="s">
        <v>11</v>
      </c>
      <c r="B68" s="4">
        <v>12433</v>
      </c>
      <c r="C68" s="4">
        <v>10661</v>
      </c>
      <c r="D68" s="4"/>
      <c r="E68" s="4" t="str">
        <f t="shared" si="1"/>
        <v>J</v>
      </c>
      <c r="F68" s="4">
        <v>1772</v>
      </c>
      <c r="G68" s="32"/>
    </row>
    <row r="69" spans="1:7" x14ac:dyDescent="0.25">
      <c r="A69" s="5" t="s">
        <v>12</v>
      </c>
      <c r="B69" s="4">
        <v>13004</v>
      </c>
      <c r="C69" s="4">
        <v>10497</v>
      </c>
      <c r="D69" s="4"/>
      <c r="E69" s="4" t="str">
        <f t="shared" si="1"/>
        <v>A</v>
      </c>
      <c r="F69" s="4">
        <v>2507</v>
      </c>
      <c r="G69" s="32"/>
    </row>
    <row r="70" spans="1:7" x14ac:dyDescent="0.25">
      <c r="A70" s="5" t="s">
        <v>13</v>
      </c>
      <c r="B70" s="4">
        <v>12535</v>
      </c>
      <c r="C70" s="4">
        <v>11138</v>
      </c>
      <c r="D70" s="4"/>
      <c r="E70" s="4" t="str">
        <f t="shared" si="1"/>
        <v>S</v>
      </c>
      <c r="F70" s="4">
        <v>1397</v>
      </c>
      <c r="G70" s="32"/>
    </row>
    <row r="71" spans="1:7" x14ac:dyDescent="0.25">
      <c r="A71" s="5" t="s">
        <v>14</v>
      </c>
      <c r="B71" s="4">
        <v>13854</v>
      </c>
      <c r="C71" s="4">
        <v>11533</v>
      </c>
      <c r="D71" s="4"/>
      <c r="E71" s="4" t="str">
        <f t="shared" si="1"/>
        <v>O</v>
      </c>
      <c r="F71" s="4">
        <v>2321</v>
      </c>
      <c r="G71" s="32"/>
    </row>
    <row r="72" spans="1:7" x14ac:dyDescent="0.25">
      <c r="A72" s="5" t="s">
        <v>15</v>
      </c>
      <c r="B72" s="4">
        <v>18022</v>
      </c>
      <c r="C72" s="4">
        <v>10473</v>
      </c>
      <c r="D72" s="4"/>
      <c r="E72" s="4" t="str">
        <f t="shared" si="1"/>
        <v>N</v>
      </c>
      <c r="F72" s="4">
        <v>7549</v>
      </c>
      <c r="G72" s="32"/>
    </row>
    <row r="73" spans="1:7" ht="15.75" thickBot="1" x14ac:dyDescent="0.3">
      <c r="A73" s="5" t="s">
        <v>16</v>
      </c>
      <c r="B73" s="4">
        <v>15192</v>
      </c>
      <c r="C73" s="4">
        <v>14211</v>
      </c>
      <c r="D73" s="4"/>
      <c r="E73" s="4" t="str">
        <f t="shared" si="1"/>
        <v>D</v>
      </c>
      <c r="F73" s="4">
        <v>981</v>
      </c>
      <c r="G73" s="33"/>
    </row>
    <row r="74" spans="1:7" x14ac:dyDescent="0.25">
      <c r="A74" s="5" t="s">
        <v>5</v>
      </c>
      <c r="B74" s="4">
        <v>10790</v>
      </c>
      <c r="C74" s="4">
        <v>15676</v>
      </c>
      <c r="D74" s="4">
        <v>2022</v>
      </c>
      <c r="E74" s="4" t="str">
        <f t="shared" si="1"/>
        <v>J</v>
      </c>
      <c r="F74" s="4">
        <v>-4886</v>
      </c>
      <c r="G74" s="31">
        <v>2022</v>
      </c>
    </row>
    <row r="75" spans="1:7" x14ac:dyDescent="0.25">
      <c r="A75" s="5" t="s">
        <v>6</v>
      </c>
      <c r="B75" s="4">
        <v>13175</v>
      </c>
      <c r="C75" s="4">
        <v>13710</v>
      </c>
      <c r="D75" s="4"/>
      <c r="E75" s="4" t="str">
        <f t="shared" si="1"/>
        <v>F</v>
      </c>
      <c r="F75" s="4">
        <v>-535</v>
      </c>
      <c r="G75" s="32"/>
    </row>
    <row r="76" spans="1:7" x14ac:dyDescent="0.25">
      <c r="A76" s="5" t="s">
        <v>7</v>
      </c>
      <c r="B76" s="4">
        <v>12051</v>
      </c>
      <c r="C76" s="4">
        <v>13051</v>
      </c>
      <c r="D76" s="4"/>
      <c r="E76" s="4" t="str">
        <f t="shared" si="1"/>
        <v>M</v>
      </c>
      <c r="F76" s="4">
        <v>-1000</v>
      </c>
      <c r="G76" s="32"/>
    </row>
    <row r="77" spans="1:7" x14ac:dyDescent="0.25">
      <c r="A77" s="5" t="s">
        <v>8</v>
      </c>
      <c r="B77" s="4">
        <v>12561</v>
      </c>
      <c r="C77" s="4">
        <v>12133</v>
      </c>
      <c r="D77" s="4"/>
      <c r="E77" s="4" t="str">
        <f t="shared" si="1"/>
        <v>A</v>
      </c>
      <c r="F77" s="4">
        <v>428</v>
      </c>
      <c r="G77" s="32"/>
    </row>
    <row r="78" spans="1:7" x14ac:dyDescent="0.25">
      <c r="A78" s="5" t="s">
        <v>9</v>
      </c>
      <c r="B78" s="4">
        <v>12754</v>
      </c>
      <c r="C78" s="4">
        <v>12792</v>
      </c>
      <c r="D78" s="4"/>
      <c r="E78" s="4" t="str">
        <f t="shared" si="1"/>
        <v>M</v>
      </c>
      <c r="F78" s="4">
        <v>-38</v>
      </c>
      <c r="G78" s="32"/>
    </row>
    <row r="79" spans="1:7" x14ac:dyDescent="0.25">
      <c r="A79" s="5" t="s">
        <v>10</v>
      </c>
      <c r="B79" s="4">
        <v>13151</v>
      </c>
      <c r="C79" s="4">
        <v>12535</v>
      </c>
      <c r="D79" s="4"/>
      <c r="E79" s="4" t="str">
        <f t="shared" si="1"/>
        <v>J</v>
      </c>
      <c r="F79" s="4">
        <v>616</v>
      </c>
      <c r="G79" s="32"/>
    </row>
    <row r="80" spans="1:7" x14ac:dyDescent="0.25">
      <c r="A80" s="5" t="s">
        <v>11</v>
      </c>
      <c r="B80" s="4">
        <v>13010</v>
      </c>
      <c r="C80" s="4">
        <v>12906</v>
      </c>
      <c r="D80" s="4"/>
      <c r="E80" s="4" t="str">
        <f t="shared" si="1"/>
        <v>J</v>
      </c>
      <c r="F80" s="4">
        <v>104</v>
      </c>
      <c r="G80" s="32"/>
    </row>
    <row r="81" spans="1:7" x14ac:dyDescent="0.25">
      <c r="A81" s="5" t="s">
        <v>12</v>
      </c>
      <c r="B81" s="4">
        <v>13527</v>
      </c>
      <c r="C81" s="4">
        <v>12955</v>
      </c>
      <c r="D81" s="4"/>
      <c r="E81" s="4" t="str">
        <f t="shared" si="1"/>
        <v>A</v>
      </c>
      <c r="F81" s="4">
        <v>572</v>
      </c>
      <c r="G81" s="32"/>
    </row>
    <row r="82" spans="1:7" x14ac:dyDescent="0.25">
      <c r="A82" s="5" t="s">
        <v>13</v>
      </c>
      <c r="B82" s="4">
        <v>13654</v>
      </c>
      <c r="C82" s="4">
        <v>11957</v>
      </c>
      <c r="D82" s="4"/>
      <c r="E82" s="4" t="str">
        <f t="shared" si="1"/>
        <v>S</v>
      </c>
      <c r="F82" s="4">
        <v>1697</v>
      </c>
      <c r="G82" s="32"/>
    </row>
    <row r="83" spans="1:7" x14ac:dyDescent="0.25">
      <c r="A83" s="5" t="s">
        <v>14</v>
      </c>
      <c r="B83" s="4">
        <v>12693</v>
      </c>
      <c r="C83" s="4">
        <v>11767</v>
      </c>
      <c r="D83" s="4"/>
      <c r="E83" s="4" t="str">
        <f t="shared" si="1"/>
        <v>O</v>
      </c>
      <c r="F83" s="4">
        <v>926</v>
      </c>
      <c r="G83" s="32"/>
    </row>
    <row r="84" spans="1:7" x14ac:dyDescent="0.25">
      <c r="A84" s="5" t="s">
        <v>15</v>
      </c>
      <c r="B84" s="4">
        <v>16122</v>
      </c>
      <c r="C84" s="4">
        <v>10916</v>
      </c>
      <c r="D84" s="4"/>
      <c r="E84" s="4" t="str">
        <f t="shared" si="1"/>
        <v>N</v>
      </c>
      <c r="F84" s="4">
        <v>5206</v>
      </c>
      <c r="G84" s="32"/>
    </row>
    <row r="85" spans="1:7" ht="15.75" thickBot="1" x14ac:dyDescent="0.3">
      <c r="A85" s="5" t="s">
        <v>16</v>
      </c>
      <c r="B85" s="4">
        <v>14540</v>
      </c>
      <c r="C85" s="4">
        <v>13564</v>
      </c>
      <c r="D85" s="4"/>
      <c r="E85" s="4" t="str">
        <f t="shared" si="1"/>
        <v>D</v>
      </c>
      <c r="F85" s="4">
        <v>976</v>
      </c>
      <c r="G85" s="33"/>
    </row>
    <row r="86" spans="1:7" x14ac:dyDescent="0.25">
      <c r="A86" s="5" t="s">
        <v>5</v>
      </c>
      <c r="B86" s="4">
        <v>11653</v>
      </c>
      <c r="C86" s="4">
        <v>15749</v>
      </c>
      <c r="D86" s="4">
        <v>2023</v>
      </c>
      <c r="E86" s="4" t="str">
        <f t="shared" si="1"/>
        <v>J</v>
      </c>
      <c r="F86" s="4">
        <v>-4096</v>
      </c>
      <c r="G86" s="31">
        <v>2023</v>
      </c>
    </row>
    <row r="87" spans="1:7" x14ac:dyDescent="0.25">
      <c r="A87" s="5" t="s">
        <v>6</v>
      </c>
      <c r="B87" s="4">
        <v>11555</v>
      </c>
      <c r="C87" s="4">
        <v>12107</v>
      </c>
      <c r="D87" s="4"/>
      <c r="E87" s="4" t="str">
        <f t="shared" si="1"/>
        <v>F</v>
      </c>
      <c r="F87" s="4">
        <v>-552</v>
      </c>
      <c r="G87" s="32"/>
    </row>
    <row r="88" spans="1:7" x14ac:dyDescent="0.25">
      <c r="A88" s="5" t="s">
        <v>7</v>
      </c>
      <c r="B88" s="4">
        <v>14282</v>
      </c>
      <c r="C88" s="4">
        <v>14148</v>
      </c>
      <c r="D88" s="4"/>
      <c r="E88" s="4" t="str">
        <f t="shared" si="1"/>
        <v>M</v>
      </c>
      <c r="F88" s="4">
        <v>134</v>
      </c>
      <c r="G88" s="32"/>
    </row>
    <row r="89" spans="1:7" x14ac:dyDescent="0.25">
      <c r="A89" s="5" t="s">
        <v>8</v>
      </c>
      <c r="B89" s="4">
        <v>12617</v>
      </c>
      <c r="C89" s="4">
        <v>10952</v>
      </c>
      <c r="D89" s="4"/>
      <c r="E89" s="4" t="str">
        <f t="shared" si="1"/>
        <v>A</v>
      </c>
      <c r="F89" s="4">
        <v>1665</v>
      </c>
      <c r="G89" s="32"/>
    </row>
    <row r="90" spans="1:7" x14ac:dyDescent="0.25">
      <c r="A90" s="5" t="s">
        <v>9</v>
      </c>
      <c r="B90" s="4">
        <v>13206</v>
      </c>
      <c r="C90" s="4">
        <v>13400</v>
      </c>
      <c r="D90" s="4"/>
      <c r="E90" s="4" t="str">
        <f t="shared" si="1"/>
        <v>M</v>
      </c>
      <c r="F90" s="4">
        <v>-194</v>
      </c>
      <c r="G90" s="32"/>
    </row>
    <row r="91" spans="1:7" x14ac:dyDescent="0.25">
      <c r="A91" s="5" t="s">
        <v>10</v>
      </c>
      <c r="B91" s="4">
        <v>13034</v>
      </c>
      <c r="C91" s="4">
        <v>12780</v>
      </c>
      <c r="D91" s="4"/>
      <c r="E91" s="4" t="str">
        <f t="shared" si="1"/>
        <v>J</v>
      </c>
      <c r="F91" s="4">
        <v>254</v>
      </c>
      <c r="G91" s="32"/>
    </row>
    <row r="92" spans="1:7" x14ac:dyDescent="0.25">
      <c r="A92" s="5" t="s">
        <v>11</v>
      </c>
      <c r="B92" s="4">
        <v>12566</v>
      </c>
      <c r="C92" s="4">
        <v>12522</v>
      </c>
      <c r="D92" s="4"/>
      <c r="E92" s="4" t="str">
        <f t="shared" si="1"/>
        <v>J</v>
      </c>
      <c r="F92" s="4">
        <v>44</v>
      </c>
      <c r="G92" s="32"/>
    </row>
    <row r="93" spans="1:7" x14ac:dyDescent="0.25">
      <c r="A93" s="5" t="s">
        <v>12</v>
      </c>
      <c r="B93" s="4">
        <v>14169</v>
      </c>
      <c r="C93" s="4">
        <v>13321</v>
      </c>
      <c r="D93" s="4"/>
      <c r="E93" s="4" t="str">
        <f t="shared" si="1"/>
        <v>A</v>
      </c>
      <c r="F93" s="4">
        <v>848</v>
      </c>
      <c r="G93" s="32"/>
    </row>
    <row r="94" spans="1:7" x14ac:dyDescent="0.25">
      <c r="A94" s="5" t="s">
        <v>13</v>
      </c>
      <c r="B94" s="4">
        <v>13792</v>
      </c>
      <c r="C94" s="4">
        <v>12331</v>
      </c>
      <c r="D94" s="4"/>
      <c r="E94" s="4" t="str">
        <f t="shared" si="1"/>
        <v>S</v>
      </c>
      <c r="F94" s="4">
        <v>1461</v>
      </c>
      <c r="G94" s="32"/>
    </row>
    <row r="95" spans="1:7" x14ac:dyDescent="0.25">
      <c r="A95" s="5" t="s">
        <v>14</v>
      </c>
      <c r="B95" s="4">
        <v>13905</v>
      </c>
      <c r="C95" s="4">
        <v>12779</v>
      </c>
      <c r="D95" s="4"/>
      <c r="E95" s="4" t="str">
        <f t="shared" si="1"/>
        <v>O</v>
      </c>
      <c r="F95" s="4">
        <v>1126</v>
      </c>
      <c r="G95" s="32"/>
    </row>
    <row r="96" spans="1:7" x14ac:dyDescent="0.25">
      <c r="A96" s="5" t="s">
        <v>15</v>
      </c>
      <c r="B96" s="4">
        <v>17328</v>
      </c>
      <c r="C96" s="4">
        <v>12366</v>
      </c>
      <c r="D96" s="4"/>
      <c r="E96" s="4" t="str">
        <f t="shared" si="1"/>
        <v>N</v>
      </c>
      <c r="F96" s="4">
        <v>4962</v>
      </c>
      <c r="G96" s="32"/>
    </row>
    <row r="97" spans="1:7" ht="15.75" thickBot="1" x14ac:dyDescent="0.3">
      <c r="A97" s="5" t="s">
        <v>16</v>
      </c>
      <c r="B97" s="4">
        <v>15561</v>
      </c>
      <c r="C97" s="4">
        <v>14176</v>
      </c>
      <c r="D97" s="4"/>
      <c r="E97" s="4" t="str">
        <f t="shared" si="1"/>
        <v>D</v>
      </c>
      <c r="F97" s="4">
        <v>1385</v>
      </c>
      <c r="G97" s="33"/>
    </row>
  </sheetData>
  <mergeCells count="8">
    <mergeCell ref="G74:G85"/>
    <mergeCell ref="G86:G97"/>
    <mergeCell ref="G2:G13"/>
    <mergeCell ref="G14:G25"/>
    <mergeCell ref="G26:G37"/>
    <mergeCell ref="G38:G49"/>
    <mergeCell ref="G50:G61"/>
    <mergeCell ref="G62:G7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zoomScaleNormal="100" workbookViewId="0">
      <selection activeCell="L17" sqref="L17"/>
    </sheetView>
  </sheetViews>
  <sheetFormatPr defaultRowHeight="15" x14ac:dyDescent="0.25"/>
  <cols>
    <col min="4" max="4" width="5.140625" bestFit="1" customWidth="1"/>
    <col min="5" max="5" width="3.5703125" bestFit="1" customWidth="1"/>
    <col min="7" max="7" width="4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42</v>
      </c>
      <c r="E1" s="2" t="s">
        <v>41</v>
      </c>
      <c r="F1" s="2" t="s">
        <v>3</v>
      </c>
      <c r="G1" s="2" t="s">
        <v>4</v>
      </c>
    </row>
    <row r="2" spans="1:7" x14ac:dyDescent="0.25">
      <c r="A2" s="3" t="s">
        <v>5</v>
      </c>
      <c r="B2" s="4">
        <v>12596</v>
      </c>
      <c r="C2" s="4">
        <v>19557</v>
      </c>
      <c r="D2" s="4">
        <v>2016</v>
      </c>
      <c r="E2" s="4" t="str">
        <f>LEFT(A2,1)</f>
        <v>J</v>
      </c>
      <c r="F2" s="4">
        <v>-6961</v>
      </c>
      <c r="G2" s="34">
        <v>2016</v>
      </c>
    </row>
    <row r="3" spans="1:7" x14ac:dyDescent="0.25">
      <c r="A3" s="3" t="s">
        <v>6</v>
      </c>
      <c r="B3" s="4">
        <v>12238</v>
      </c>
      <c r="C3" s="4">
        <v>15682</v>
      </c>
      <c r="D3" s="4"/>
      <c r="E3" s="4" t="str">
        <f t="shared" ref="E3:E66" si="0">LEFT(A3,1)</f>
        <v>F</v>
      </c>
      <c r="F3" s="4">
        <v>-3444</v>
      </c>
      <c r="G3" s="34"/>
    </row>
    <row r="4" spans="1:7" x14ac:dyDescent="0.25">
      <c r="A4" s="3" t="s">
        <v>7</v>
      </c>
      <c r="B4" s="4">
        <v>15848</v>
      </c>
      <c r="C4" s="4">
        <v>16293</v>
      </c>
      <c r="D4" s="4"/>
      <c r="E4" s="4" t="str">
        <f t="shared" si="0"/>
        <v>M</v>
      </c>
      <c r="F4" s="4">
        <v>-445</v>
      </c>
      <c r="G4" s="34"/>
    </row>
    <row r="5" spans="1:7" x14ac:dyDescent="0.25">
      <c r="A5" s="3" t="s">
        <v>8</v>
      </c>
      <c r="B5" s="4">
        <v>14144</v>
      </c>
      <c r="C5" s="4">
        <v>14269</v>
      </c>
      <c r="D5" s="4"/>
      <c r="E5" s="4" t="str">
        <f t="shared" si="0"/>
        <v>A</v>
      </c>
      <c r="F5" s="4">
        <v>-125</v>
      </c>
      <c r="G5" s="34"/>
    </row>
    <row r="6" spans="1:7" x14ac:dyDescent="0.25">
      <c r="A6" s="3" t="s">
        <v>9</v>
      </c>
      <c r="B6" s="4">
        <v>14372</v>
      </c>
      <c r="C6" s="4">
        <v>15320</v>
      </c>
      <c r="D6" s="4"/>
      <c r="E6" s="4" t="str">
        <f t="shared" si="0"/>
        <v>M</v>
      </c>
      <c r="F6" s="4">
        <v>-948</v>
      </c>
      <c r="G6" s="34"/>
    </row>
    <row r="7" spans="1:7" x14ac:dyDescent="0.25">
      <c r="A7" s="3" t="s">
        <v>10</v>
      </c>
      <c r="B7" s="4">
        <v>14179</v>
      </c>
      <c r="C7" s="4">
        <v>15285</v>
      </c>
      <c r="D7" s="4"/>
      <c r="E7" s="4" t="str">
        <f t="shared" si="0"/>
        <v>J</v>
      </c>
      <c r="F7" s="4">
        <v>-1106</v>
      </c>
      <c r="G7" s="34"/>
    </row>
    <row r="8" spans="1:7" x14ac:dyDescent="0.25">
      <c r="A8" s="3" t="s">
        <v>11</v>
      </c>
      <c r="B8" s="4">
        <v>13569</v>
      </c>
      <c r="C8" s="4">
        <v>14188</v>
      </c>
      <c r="D8" s="4"/>
      <c r="E8" s="4" t="str">
        <f t="shared" si="0"/>
        <v>J</v>
      </c>
      <c r="F8" s="4">
        <v>-619</v>
      </c>
      <c r="G8" s="34"/>
    </row>
    <row r="9" spans="1:7" x14ac:dyDescent="0.25">
      <c r="A9" s="3" t="s">
        <v>12</v>
      </c>
      <c r="B9" s="4">
        <v>13330</v>
      </c>
      <c r="C9" s="4">
        <v>14389</v>
      </c>
      <c r="D9" s="4"/>
      <c r="E9" s="4" t="str">
        <f t="shared" si="0"/>
        <v>A</v>
      </c>
      <c r="F9" s="4">
        <v>-1059</v>
      </c>
      <c r="G9" s="34"/>
    </row>
    <row r="10" spans="1:7" x14ac:dyDescent="0.25">
      <c r="A10" s="3" t="s">
        <v>13</v>
      </c>
      <c r="B10" s="4">
        <v>15927</v>
      </c>
      <c r="C10" s="4">
        <v>14673</v>
      </c>
      <c r="D10" s="4"/>
      <c r="E10" s="4" t="str">
        <f t="shared" si="0"/>
        <v>S</v>
      </c>
      <c r="F10" s="4">
        <v>1254</v>
      </c>
      <c r="G10" s="34"/>
    </row>
    <row r="11" spans="1:7" x14ac:dyDescent="0.25">
      <c r="A11" s="3" t="s">
        <v>14</v>
      </c>
      <c r="B11" s="4">
        <v>14405</v>
      </c>
      <c r="C11" s="4">
        <v>13406</v>
      </c>
      <c r="D11" s="4"/>
      <c r="E11" s="4" t="str">
        <f t="shared" si="0"/>
        <v>O</v>
      </c>
      <c r="F11" s="4">
        <v>999</v>
      </c>
      <c r="G11" s="34"/>
    </row>
    <row r="12" spans="1:7" x14ac:dyDescent="0.25">
      <c r="A12" s="3" t="s">
        <v>15</v>
      </c>
      <c r="B12" s="4">
        <v>17215</v>
      </c>
      <c r="C12" s="4">
        <v>12770</v>
      </c>
      <c r="D12" s="4"/>
      <c r="E12" s="4" t="str">
        <f t="shared" si="0"/>
        <v>N</v>
      </c>
      <c r="F12" s="4">
        <v>4445</v>
      </c>
      <c r="G12" s="34"/>
    </row>
    <row r="13" spans="1:7" ht="15.75" thickBot="1" x14ac:dyDescent="0.3">
      <c r="A13" s="3" t="s">
        <v>16</v>
      </c>
      <c r="B13" s="4">
        <v>17326</v>
      </c>
      <c r="C13" s="4">
        <v>17618</v>
      </c>
      <c r="D13" s="4"/>
      <c r="E13" s="4" t="str">
        <f t="shared" si="0"/>
        <v>D</v>
      </c>
      <c r="F13" s="4">
        <v>-292</v>
      </c>
      <c r="G13" s="35"/>
    </row>
    <row r="14" spans="1:7" x14ac:dyDescent="0.25">
      <c r="A14" s="3" t="s">
        <v>5</v>
      </c>
      <c r="B14" s="4">
        <v>11696</v>
      </c>
      <c r="C14" s="4">
        <v>20034</v>
      </c>
      <c r="D14" s="4">
        <v>2017</v>
      </c>
      <c r="E14" s="4" t="str">
        <f t="shared" si="0"/>
        <v>J</v>
      </c>
      <c r="F14" s="4">
        <v>-8338</v>
      </c>
      <c r="G14" s="36">
        <v>2017</v>
      </c>
    </row>
    <row r="15" spans="1:7" x14ac:dyDescent="0.25">
      <c r="A15" s="3" t="s">
        <v>6</v>
      </c>
      <c r="B15" s="4">
        <v>11752</v>
      </c>
      <c r="C15" s="4">
        <v>14365</v>
      </c>
      <c r="D15" s="4"/>
      <c r="E15" s="4" t="str">
        <f t="shared" si="0"/>
        <v>F</v>
      </c>
      <c r="F15" s="4">
        <v>-2613</v>
      </c>
      <c r="G15" s="34"/>
    </row>
    <row r="16" spans="1:7" x14ac:dyDescent="0.25">
      <c r="A16" s="3" t="s">
        <v>7</v>
      </c>
      <c r="B16" s="4">
        <v>12115</v>
      </c>
      <c r="C16" s="4">
        <v>13756</v>
      </c>
      <c r="D16" s="4"/>
      <c r="E16" s="4" t="str">
        <f t="shared" si="0"/>
        <v>M</v>
      </c>
      <c r="F16" s="4">
        <v>-1641</v>
      </c>
      <c r="G16" s="34"/>
    </row>
    <row r="17" spans="1:7" x14ac:dyDescent="0.25">
      <c r="A17" s="3" t="s">
        <v>8</v>
      </c>
      <c r="B17" s="4">
        <v>11764</v>
      </c>
      <c r="C17" s="4">
        <v>11231</v>
      </c>
      <c r="D17" s="4"/>
      <c r="E17" s="4" t="str">
        <f t="shared" si="0"/>
        <v>A</v>
      </c>
      <c r="F17" s="4">
        <v>533</v>
      </c>
      <c r="G17" s="34"/>
    </row>
    <row r="18" spans="1:7" x14ac:dyDescent="0.25">
      <c r="A18" s="3" t="s">
        <v>9</v>
      </c>
      <c r="B18" s="4">
        <v>12705</v>
      </c>
      <c r="C18" s="4">
        <v>13758</v>
      </c>
      <c r="D18" s="4"/>
      <c r="E18" s="4" t="str">
        <f t="shared" si="0"/>
        <v>M</v>
      </c>
      <c r="F18" s="4">
        <v>-1053</v>
      </c>
      <c r="G18" s="34"/>
    </row>
    <row r="19" spans="1:7" x14ac:dyDescent="0.25">
      <c r="A19" s="3" t="s">
        <v>10</v>
      </c>
      <c r="B19" s="4">
        <v>12553</v>
      </c>
      <c r="C19" s="4">
        <v>13309</v>
      </c>
      <c r="D19" s="4"/>
      <c r="E19" s="4" t="str">
        <f t="shared" si="0"/>
        <v>J</v>
      </c>
      <c r="F19" s="4">
        <v>-756</v>
      </c>
      <c r="G19" s="34"/>
    </row>
    <row r="20" spans="1:7" x14ac:dyDescent="0.25">
      <c r="A20" s="3" t="s">
        <v>11</v>
      </c>
      <c r="B20" s="4">
        <v>12404</v>
      </c>
      <c r="C20" s="4">
        <v>12306</v>
      </c>
      <c r="D20" s="4"/>
      <c r="E20" s="4" t="str">
        <f t="shared" si="0"/>
        <v>J</v>
      </c>
      <c r="F20" s="4">
        <v>98</v>
      </c>
      <c r="G20" s="34"/>
    </row>
    <row r="21" spans="1:7" x14ac:dyDescent="0.25">
      <c r="A21" s="3" t="s">
        <v>12</v>
      </c>
      <c r="B21" s="4">
        <v>12816</v>
      </c>
      <c r="C21" s="4">
        <v>13243</v>
      </c>
      <c r="D21" s="4"/>
      <c r="E21" s="4" t="str">
        <f t="shared" si="0"/>
        <v>A</v>
      </c>
      <c r="F21" s="4">
        <v>-427</v>
      </c>
      <c r="G21" s="34"/>
    </row>
    <row r="22" spans="1:7" x14ac:dyDescent="0.25">
      <c r="A22" s="3" t="s">
        <v>13</v>
      </c>
      <c r="B22" s="4">
        <v>12624</v>
      </c>
      <c r="C22" s="4">
        <v>12231</v>
      </c>
      <c r="D22" s="4"/>
      <c r="E22" s="4" t="str">
        <f t="shared" si="0"/>
        <v>S</v>
      </c>
      <c r="F22" s="4">
        <v>393</v>
      </c>
      <c r="G22" s="34"/>
    </row>
    <row r="23" spans="1:7" x14ac:dyDescent="0.25">
      <c r="A23" s="3" t="s">
        <v>14</v>
      </c>
      <c r="B23" s="4">
        <v>12855</v>
      </c>
      <c r="C23" s="4">
        <v>11818</v>
      </c>
      <c r="D23" s="4"/>
      <c r="E23" s="4" t="str">
        <f t="shared" si="0"/>
        <v>O</v>
      </c>
      <c r="F23" s="4">
        <v>1037</v>
      </c>
      <c r="G23" s="34"/>
    </row>
    <row r="24" spans="1:7" x14ac:dyDescent="0.25">
      <c r="A24" s="3" t="s">
        <v>15</v>
      </c>
      <c r="B24" s="4">
        <v>15663</v>
      </c>
      <c r="C24" s="4">
        <v>11173</v>
      </c>
      <c r="D24" s="4"/>
      <c r="E24" s="4" t="str">
        <f t="shared" si="0"/>
        <v>N</v>
      </c>
      <c r="F24" s="4">
        <v>4490</v>
      </c>
      <c r="G24" s="34"/>
    </row>
    <row r="25" spans="1:7" ht="15.75" thickBot="1" x14ac:dyDescent="0.3">
      <c r="A25" s="3" t="s">
        <v>16</v>
      </c>
      <c r="B25" s="4">
        <v>16074</v>
      </c>
      <c r="C25" s="4">
        <v>14512</v>
      </c>
      <c r="D25" s="4"/>
      <c r="E25" s="4" t="str">
        <f t="shared" si="0"/>
        <v>D</v>
      </c>
      <c r="F25" s="4">
        <v>1562</v>
      </c>
      <c r="G25" s="35"/>
    </row>
    <row r="26" spans="1:7" x14ac:dyDescent="0.25">
      <c r="A26" s="3" t="s">
        <v>5</v>
      </c>
      <c r="B26" s="4">
        <v>11469</v>
      </c>
      <c r="C26" s="4">
        <v>17214</v>
      </c>
      <c r="D26" s="4">
        <v>2018</v>
      </c>
      <c r="E26" s="4" t="str">
        <f t="shared" si="0"/>
        <v>J</v>
      </c>
      <c r="F26" s="4">
        <v>-5745</v>
      </c>
      <c r="G26" s="36">
        <v>2018</v>
      </c>
    </row>
    <row r="27" spans="1:7" x14ac:dyDescent="0.25">
      <c r="A27" s="3" t="s">
        <v>6</v>
      </c>
      <c r="B27" s="4">
        <v>10522</v>
      </c>
      <c r="C27" s="4">
        <v>12487</v>
      </c>
      <c r="D27" s="4"/>
      <c r="E27" s="4" t="str">
        <f t="shared" si="0"/>
        <v>F</v>
      </c>
      <c r="F27" s="4">
        <v>-1965</v>
      </c>
      <c r="G27" s="34"/>
    </row>
    <row r="28" spans="1:7" x14ac:dyDescent="0.25">
      <c r="A28" s="3" t="s">
        <v>7</v>
      </c>
      <c r="B28" s="4">
        <v>13697</v>
      </c>
      <c r="C28" s="4">
        <v>13267</v>
      </c>
      <c r="D28" s="4"/>
      <c r="E28" s="4" t="str">
        <f t="shared" si="0"/>
        <v>M</v>
      </c>
      <c r="F28" s="4">
        <v>430</v>
      </c>
      <c r="G28" s="34"/>
    </row>
    <row r="29" spans="1:7" x14ac:dyDescent="0.25">
      <c r="A29" s="3" t="s">
        <v>8</v>
      </c>
      <c r="B29" s="4">
        <v>13322</v>
      </c>
      <c r="C29" s="4">
        <v>11450</v>
      </c>
      <c r="D29" s="4"/>
      <c r="E29" s="4" t="str">
        <f t="shared" si="0"/>
        <v>A</v>
      </c>
      <c r="F29" s="4">
        <v>1872</v>
      </c>
      <c r="G29" s="34"/>
    </row>
    <row r="30" spans="1:7" x14ac:dyDescent="0.25">
      <c r="A30" s="3" t="s">
        <v>9</v>
      </c>
      <c r="B30" s="4">
        <v>12792</v>
      </c>
      <c r="C30" s="4">
        <v>13042</v>
      </c>
      <c r="D30" s="4"/>
      <c r="E30" s="4" t="str">
        <f t="shared" si="0"/>
        <v>M</v>
      </c>
      <c r="F30" s="4">
        <v>-250</v>
      </c>
      <c r="G30" s="34"/>
    </row>
    <row r="31" spans="1:7" x14ac:dyDescent="0.25">
      <c r="A31" s="3" t="s">
        <v>10</v>
      </c>
      <c r="B31" s="4">
        <v>11697</v>
      </c>
      <c r="C31" s="4">
        <v>12860</v>
      </c>
      <c r="D31" s="4"/>
      <c r="E31" s="4" t="str">
        <f t="shared" si="0"/>
        <v>J</v>
      </c>
      <c r="F31" s="4">
        <v>-1163</v>
      </c>
      <c r="G31" s="34"/>
    </row>
    <row r="32" spans="1:7" x14ac:dyDescent="0.25">
      <c r="A32" s="3" t="s">
        <v>11</v>
      </c>
      <c r="B32" s="4">
        <v>11433</v>
      </c>
      <c r="C32" s="4">
        <v>12561</v>
      </c>
      <c r="D32" s="4"/>
      <c r="E32" s="4" t="str">
        <f t="shared" si="0"/>
        <v>J</v>
      </c>
      <c r="F32" s="4">
        <v>-1128</v>
      </c>
      <c r="G32" s="34"/>
    </row>
    <row r="33" spans="1:7" x14ac:dyDescent="0.25">
      <c r="A33" s="5" t="s">
        <v>12</v>
      </c>
      <c r="B33" s="4">
        <v>13027</v>
      </c>
      <c r="C33" s="4">
        <v>13107</v>
      </c>
      <c r="D33" s="4"/>
      <c r="E33" s="4" t="str">
        <f t="shared" si="0"/>
        <v>A</v>
      </c>
      <c r="F33" s="4">
        <v>-80</v>
      </c>
      <c r="G33" s="34"/>
    </row>
    <row r="34" spans="1:7" x14ac:dyDescent="0.25">
      <c r="A34" s="3" t="s">
        <v>13</v>
      </c>
      <c r="B34" s="4">
        <v>11782</v>
      </c>
      <c r="C34" s="4">
        <v>10865</v>
      </c>
      <c r="D34" s="4"/>
      <c r="E34" s="4" t="str">
        <f t="shared" si="0"/>
        <v>S</v>
      </c>
      <c r="F34" s="4">
        <v>917</v>
      </c>
      <c r="G34" s="34"/>
    </row>
    <row r="35" spans="1:7" x14ac:dyDescent="0.25">
      <c r="A35" s="3" t="s">
        <v>14</v>
      </c>
      <c r="B35" s="4">
        <v>12123</v>
      </c>
      <c r="C35" s="4">
        <v>12307</v>
      </c>
      <c r="D35" s="4"/>
      <c r="E35" s="4" t="str">
        <f t="shared" si="0"/>
        <v>O</v>
      </c>
      <c r="F35" s="4">
        <v>-184</v>
      </c>
      <c r="G35" s="34"/>
    </row>
    <row r="36" spans="1:7" x14ac:dyDescent="0.25">
      <c r="A36" s="3" t="s">
        <v>15</v>
      </c>
      <c r="B36" s="4">
        <v>15934</v>
      </c>
      <c r="C36" s="4">
        <v>10761</v>
      </c>
      <c r="D36" s="4"/>
      <c r="E36" s="4" t="str">
        <f t="shared" si="0"/>
        <v>N</v>
      </c>
      <c r="F36" s="4">
        <v>5173</v>
      </c>
      <c r="G36" s="34"/>
    </row>
    <row r="37" spans="1:7" ht="15.75" thickBot="1" x14ac:dyDescent="0.3">
      <c r="A37" s="5" t="s">
        <v>16</v>
      </c>
      <c r="B37" s="4">
        <v>17288</v>
      </c>
      <c r="C37" s="4">
        <v>14057</v>
      </c>
      <c r="D37" s="4"/>
      <c r="E37" s="4" t="str">
        <f t="shared" si="0"/>
        <v>D</v>
      </c>
      <c r="F37" s="4">
        <v>3231</v>
      </c>
      <c r="G37" s="35"/>
    </row>
    <row r="38" spans="1:7" x14ac:dyDescent="0.25">
      <c r="A38" s="5" t="s">
        <v>5</v>
      </c>
      <c r="B38" s="4">
        <v>11449</v>
      </c>
      <c r="C38" s="4">
        <v>17572</v>
      </c>
      <c r="D38" s="4">
        <v>2019</v>
      </c>
      <c r="E38" s="4" t="str">
        <f t="shared" si="0"/>
        <v>J</v>
      </c>
      <c r="F38" s="4">
        <v>-6123</v>
      </c>
      <c r="G38" s="36">
        <v>2019</v>
      </c>
    </row>
    <row r="39" spans="1:7" x14ac:dyDescent="0.25">
      <c r="A39" s="5" t="s">
        <v>6</v>
      </c>
      <c r="B39" s="4">
        <v>13112</v>
      </c>
      <c r="C39" s="4">
        <v>13328</v>
      </c>
      <c r="D39" s="4"/>
      <c r="E39" s="4" t="str">
        <f t="shared" si="0"/>
        <v>F</v>
      </c>
      <c r="F39" s="4">
        <v>-216</v>
      </c>
      <c r="G39" s="34"/>
    </row>
    <row r="40" spans="1:7" x14ac:dyDescent="0.25">
      <c r="A40" s="5" t="s">
        <v>7</v>
      </c>
      <c r="B40" s="4">
        <v>11131</v>
      </c>
      <c r="C40" s="4">
        <v>12343</v>
      </c>
      <c r="D40" s="4"/>
      <c r="E40" s="4" t="str">
        <f t="shared" si="0"/>
        <v>M</v>
      </c>
      <c r="F40" s="4">
        <v>-1212</v>
      </c>
      <c r="G40" s="34"/>
    </row>
    <row r="41" spans="1:7" x14ac:dyDescent="0.25">
      <c r="A41" s="5" t="s">
        <v>8</v>
      </c>
      <c r="B41" s="4">
        <v>12128</v>
      </c>
      <c r="C41" s="4">
        <v>11127</v>
      </c>
      <c r="D41" s="4"/>
      <c r="E41" s="4" t="str">
        <f t="shared" si="0"/>
        <v>A</v>
      </c>
      <c r="F41" s="4">
        <v>1001</v>
      </c>
      <c r="G41" s="34"/>
    </row>
    <row r="42" spans="1:7" x14ac:dyDescent="0.25">
      <c r="A42" s="5" t="s">
        <v>9</v>
      </c>
      <c r="B42" s="4">
        <v>12203</v>
      </c>
      <c r="C42" s="4">
        <v>13575</v>
      </c>
      <c r="D42" s="4"/>
      <c r="E42" s="4" t="str">
        <f t="shared" si="0"/>
        <v>M</v>
      </c>
      <c r="F42" s="4">
        <v>-1372</v>
      </c>
      <c r="G42" s="34"/>
    </row>
    <row r="43" spans="1:7" x14ac:dyDescent="0.25">
      <c r="A43" s="5" t="s">
        <v>10</v>
      </c>
      <c r="B43" s="4">
        <v>11775</v>
      </c>
      <c r="C43" s="4">
        <v>12353</v>
      </c>
      <c r="D43" s="4"/>
      <c r="E43" s="4" t="str">
        <f t="shared" si="0"/>
        <v>J</v>
      </c>
      <c r="F43" s="4">
        <v>-578</v>
      </c>
      <c r="G43" s="34"/>
    </row>
    <row r="44" spans="1:7" x14ac:dyDescent="0.25">
      <c r="A44" s="5" t="s">
        <v>11</v>
      </c>
      <c r="B44" s="4">
        <v>12237</v>
      </c>
      <c r="C44" s="4">
        <v>12917</v>
      </c>
      <c r="D44" s="4"/>
      <c r="E44" s="4" t="str">
        <f t="shared" si="0"/>
        <v>J</v>
      </c>
      <c r="F44" s="4">
        <v>-680</v>
      </c>
      <c r="G44" s="34"/>
    </row>
    <row r="45" spans="1:7" x14ac:dyDescent="0.25">
      <c r="A45" s="5" t="s">
        <v>12</v>
      </c>
      <c r="B45" s="4">
        <v>13733</v>
      </c>
      <c r="C45" s="4">
        <v>13198</v>
      </c>
      <c r="D45" s="4"/>
      <c r="E45" s="4" t="str">
        <f t="shared" si="0"/>
        <v>A</v>
      </c>
      <c r="F45" s="4">
        <v>535</v>
      </c>
      <c r="G45" s="34"/>
    </row>
    <row r="46" spans="1:7" x14ac:dyDescent="0.25">
      <c r="A46" s="5" t="s">
        <v>13</v>
      </c>
      <c r="B46" s="4">
        <v>13148</v>
      </c>
      <c r="C46" s="4">
        <v>10794</v>
      </c>
      <c r="D46" s="4"/>
      <c r="E46" s="4" t="str">
        <f t="shared" si="0"/>
        <v>S</v>
      </c>
      <c r="F46" s="4">
        <v>2354</v>
      </c>
      <c r="G46" s="34"/>
    </row>
    <row r="47" spans="1:7" x14ac:dyDescent="0.25">
      <c r="A47" s="5" t="s">
        <v>14</v>
      </c>
      <c r="B47" s="4">
        <v>13268</v>
      </c>
      <c r="C47" s="4">
        <v>12941</v>
      </c>
      <c r="D47" s="4"/>
      <c r="E47" s="4" t="str">
        <f t="shared" si="0"/>
        <v>O</v>
      </c>
      <c r="F47" s="4">
        <v>327</v>
      </c>
      <c r="G47" s="34"/>
    </row>
    <row r="48" spans="1:7" x14ac:dyDescent="0.25">
      <c r="A48" s="5" t="s">
        <v>15</v>
      </c>
      <c r="B48" s="4">
        <v>17167</v>
      </c>
      <c r="C48" s="4">
        <v>10455</v>
      </c>
      <c r="D48" s="4"/>
      <c r="E48" s="4" t="str">
        <f t="shared" si="0"/>
        <v>N</v>
      </c>
      <c r="F48" s="4">
        <v>6712</v>
      </c>
      <c r="G48" s="34"/>
    </row>
    <row r="49" spans="1:7" ht="15.75" thickBot="1" x14ac:dyDescent="0.3">
      <c r="A49" s="5" t="s">
        <v>16</v>
      </c>
      <c r="B49" s="4">
        <v>15877</v>
      </c>
      <c r="C49" s="4">
        <v>12811</v>
      </c>
      <c r="D49" s="4"/>
      <c r="E49" s="4" t="str">
        <f t="shared" si="0"/>
        <v>D</v>
      </c>
      <c r="F49" s="4">
        <v>3066</v>
      </c>
      <c r="G49" s="35"/>
    </row>
    <row r="50" spans="1:7" x14ac:dyDescent="0.25">
      <c r="A50" s="5" t="s">
        <v>5</v>
      </c>
      <c r="B50" s="4">
        <v>9974</v>
      </c>
      <c r="C50" s="4">
        <v>13557</v>
      </c>
      <c r="D50" s="4">
        <v>2021</v>
      </c>
      <c r="E50" s="4" t="str">
        <f t="shared" si="0"/>
        <v>J</v>
      </c>
      <c r="F50" s="4">
        <v>-3583</v>
      </c>
      <c r="G50" s="31">
        <v>2021</v>
      </c>
    </row>
    <row r="51" spans="1:7" x14ac:dyDescent="0.25">
      <c r="A51" s="5" t="s">
        <v>6</v>
      </c>
      <c r="B51" s="4">
        <v>11210</v>
      </c>
      <c r="C51" s="4">
        <v>10996</v>
      </c>
      <c r="D51" s="4"/>
      <c r="E51" s="4" t="str">
        <f t="shared" si="0"/>
        <v>F</v>
      </c>
      <c r="F51" s="4">
        <v>214</v>
      </c>
      <c r="G51" s="32"/>
    </row>
    <row r="52" spans="1:7" x14ac:dyDescent="0.25">
      <c r="A52" s="5" t="s">
        <v>7</v>
      </c>
      <c r="B52" s="4">
        <v>11433</v>
      </c>
      <c r="C52" s="4">
        <v>10622</v>
      </c>
      <c r="D52" s="4"/>
      <c r="E52" s="4" t="str">
        <f t="shared" si="0"/>
        <v>M</v>
      </c>
      <c r="F52" s="4">
        <v>811</v>
      </c>
      <c r="G52" s="32"/>
    </row>
    <row r="53" spans="1:7" x14ac:dyDescent="0.25">
      <c r="A53" s="5" t="s">
        <v>8</v>
      </c>
      <c r="B53" s="4">
        <v>8765</v>
      </c>
      <c r="C53" s="4">
        <v>8932</v>
      </c>
      <c r="D53" s="4"/>
      <c r="E53" s="4" t="str">
        <f t="shared" si="0"/>
        <v>A</v>
      </c>
      <c r="F53" s="4">
        <v>-167</v>
      </c>
      <c r="G53" s="32"/>
    </row>
    <row r="54" spans="1:7" x14ac:dyDescent="0.25">
      <c r="A54" s="5" t="s">
        <v>9</v>
      </c>
      <c r="B54" s="4">
        <v>10935</v>
      </c>
      <c r="C54" s="4">
        <v>9608</v>
      </c>
      <c r="D54" s="4"/>
      <c r="E54" s="4" t="str">
        <f t="shared" si="0"/>
        <v>M</v>
      </c>
      <c r="F54" s="4">
        <v>1327</v>
      </c>
      <c r="G54" s="32"/>
    </row>
    <row r="55" spans="1:7" x14ac:dyDescent="0.25">
      <c r="A55" s="5" t="s">
        <v>10</v>
      </c>
      <c r="B55" s="4">
        <v>11714</v>
      </c>
      <c r="C55" s="4">
        <v>10220</v>
      </c>
      <c r="D55" s="4"/>
      <c r="E55" s="4" t="str">
        <f t="shared" si="0"/>
        <v>J</v>
      </c>
      <c r="F55" s="4">
        <v>1494</v>
      </c>
      <c r="G55" s="32"/>
    </row>
    <row r="56" spans="1:7" x14ac:dyDescent="0.25">
      <c r="A56" s="5" t="s">
        <v>11</v>
      </c>
      <c r="B56" s="4">
        <v>12433</v>
      </c>
      <c r="C56" s="4">
        <v>10661</v>
      </c>
      <c r="D56" s="4"/>
      <c r="E56" s="4" t="str">
        <f t="shared" si="0"/>
        <v>J</v>
      </c>
      <c r="F56" s="4">
        <v>1772</v>
      </c>
      <c r="G56" s="32"/>
    </row>
    <row r="57" spans="1:7" x14ac:dyDescent="0.25">
      <c r="A57" s="5" t="s">
        <v>12</v>
      </c>
      <c r="B57" s="4">
        <v>13004</v>
      </c>
      <c r="C57" s="4">
        <v>10497</v>
      </c>
      <c r="D57" s="4"/>
      <c r="E57" s="4" t="str">
        <f t="shared" si="0"/>
        <v>A</v>
      </c>
      <c r="F57" s="4">
        <v>2507</v>
      </c>
      <c r="G57" s="32"/>
    </row>
    <row r="58" spans="1:7" x14ac:dyDescent="0.25">
      <c r="A58" s="5" t="s">
        <v>13</v>
      </c>
      <c r="B58" s="4">
        <v>12535</v>
      </c>
      <c r="C58" s="4">
        <v>11138</v>
      </c>
      <c r="D58" s="4"/>
      <c r="E58" s="4" t="str">
        <f t="shared" si="0"/>
        <v>S</v>
      </c>
      <c r="F58" s="4">
        <v>1397</v>
      </c>
      <c r="G58" s="32"/>
    </row>
    <row r="59" spans="1:7" x14ac:dyDescent="0.25">
      <c r="A59" s="5" t="s">
        <v>14</v>
      </c>
      <c r="B59" s="4">
        <v>13854</v>
      </c>
      <c r="C59" s="4">
        <v>11533</v>
      </c>
      <c r="D59" s="4"/>
      <c r="E59" s="4" t="str">
        <f t="shared" si="0"/>
        <v>O</v>
      </c>
      <c r="F59" s="4">
        <v>2321</v>
      </c>
      <c r="G59" s="32"/>
    </row>
    <row r="60" spans="1:7" x14ac:dyDescent="0.25">
      <c r="A60" s="5" t="s">
        <v>15</v>
      </c>
      <c r="B60" s="4">
        <v>18022</v>
      </c>
      <c r="C60" s="4">
        <v>10473</v>
      </c>
      <c r="D60" s="4"/>
      <c r="E60" s="4" t="str">
        <f t="shared" si="0"/>
        <v>N</v>
      </c>
      <c r="F60" s="4">
        <v>7549</v>
      </c>
      <c r="G60" s="32"/>
    </row>
    <row r="61" spans="1:7" ht="15.75" thickBot="1" x14ac:dyDescent="0.3">
      <c r="A61" s="5" t="s">
        <v>16</v>
      </c>
      <c r="B61" s="4">
        <v>15192</v>
      </c>
      <c r="C61" s="4">
        <v>14211</v>
      </c>
      <c r="D61" s="4"/>
      <c r="E61" s="4" t="str">
        <f t="shared" si="0"/>
        <v>D</v>
      </c>
      <c r="F61" s="4">
        <v>981</v>
      </c>
      <c r="G61" s="33"/>
    </row>
    <row r="62" spans="1:7" x14ac:dyDescent="0.25">
      <c r="A62" s="5" t="s">
        <v>5</v>
      </c>
      <c r="B62" s="4">
        <v>10790</v>
      </c>
      <c r="C62" s="4">
        <v>15676</v>
      </c>
      <c r="D62" s="4">
        <v>2022</v>
      </c>
      <c r="E62" s="4" t="str">
        <f t="shared" si="0"/>
        <v>J</v>
      </c>
      <c r="F62" s="4">
        <v>-4886</v>
      </c>
      <c r="G62" s="31">
        <v>2022</v>
      </c>
    </row>
    <row r="63" spans="1:7" x14ac:dyDescent="0.25">
      <c r="A63" s="5" t="s">
        <v>6</v>
      </c>
      <c r="B63" s="4">
        <v>13175</v>
      </c>
      <c r="C63" s="4">
        <v>13710</v>
      </c>
      <c r="D63" s="4"/>
      <c r="E63" s="4" t="str">
        <f t="shared" si="0"/>
        <v>F</v>
      </c>
      <c r="F63" s="4">
        <v>-535</v>
      </c>
      <c r="G63" s="32"/>
    </row>
    <row r="64" spans="1:7" x14ac:dyDescent="0.25">
      <c r="A64" s="5" t="s">
        <v>7</v>
      </c>
      <c r="B64" s="4">
        <v>12051</v>
      </c>
      <c r="C64" s="4">
        <v>13051</v>
      </c>
      <c r="D64" s="4"/>
      <c r="E64" s="4" t="str">
        <f t="shared" si="0"/>
        <v>M</v>
      </c>
      <c r="F64" s="4">
        <v>-1000</v>
      </c>
      <c r="G64" s="32"/>
    </row>
    <row r="65" spans="1:7" x14ac:dyDescent="0.25">
      <c r="A65" s="5" t="s">
        <v>8</v>
      </c>
      <c r="B65" s="4">
        <v>12561</v>
      </c>
      <c r="C65" s="4">
        <v>12133</v>
      </c>
      <c r="D65" s="4"/>
      <c r="E65" s="4" t="str">
        <f t="shared" si="0"/>
        <v>A</v>
      </c>
      <c r="F65" s="4">
        <v>428</v>
      </c>
      <c r="G65" s="32"/>
    </row>
    <row r="66" spans="1:7" x14ac:dyDescent="0.25">
      <c r="A66" s="5" t="s">
        <v>9</v>
      </c>
      <c r="B66" s="4">
        <v>12754</v>
      </c>
      <c r="C66" s="4">
        <v>12792</v>
      </c>
      <c r="D66" s="4"/>
      <c r="E66" s="4" t="str">
        <f t="shared" si="0"/>
        <v>M</v>
      </c>
      <c r="F66" s="4">
        <v>-38</v>
      </c>
      <c r="G66" s="32"/>
    </row>
    <row r="67" spans="1:7" x14ac:dyDescent="0.25">
      <c r="A67" s="5" t="s">
        <v>10</v>
      </c>
      <c r="B67" s="4">
        <v>13151</v>
      </c>
      <c r="C67" s="4">
        <v>12535</v>
      </c>
      <c r="D67" s="4"/>
      <c r="E67" s="4" t="str">
        <f t="shared" ref="E67:E85" si="1">LEFT(A67,1)</f>
        <v>J</v>
      </c>
      <c r="F67" s="4">
        <v>616</v>
      </c>
      <c r="G67" s="32"/>
    </row>
    <row r="68" spans="1:7" x14ac:dyDescent="0.25">
      <c r="A68" s="5" t="s">
        <v>11</v>
      </c>
      <c r="B68" s="4">
        <v>13010</v>
      </c>
      <c r="C68" s="4">
        <v>12906</v>
      </c>
      <c r="D68" s="4"/>
      <c r="E68" s="4" t="str">
        <f t="shared" si="1"/>
        <v>J</v>
      </c>
      <c r="F68" s="4">
        <v>104</v>
      </c>
      <c r="G68" s="32"/>
    </row>
    <row r="69" spans="1:7" x14ac:dyDescent="0.25">
      <c r="A69" s="5" t="s">
        <v>12</v>
      </c>
      <c r="B69" s="4">
        <v>13527</v>
      </c>
      <c r="C69" s="4">
        <v>12955</v>
      </c>
      <c r="D69" s="4"/>
      <c r="E69" s="4" t="str">
        <f t="shared" si="1"/>
        <v>A</v>
      </c>
      <c r="F69" s="4">
        <v>572</v>
      </c>
      <c r="G69" s="32"/>
    </row>
    <row r="70" spans="1:7" x14ac:dyDescent="0.25">
      <c r="A70" s="5" t="s">
        <v>13</v>
      </c>
      <c r="B70" s="4">
        <v>13654</v>
      </c>
      <c r="C70" s="4">
        <v>11957</v>
      </c>
      <c r="D70" s="4"/>
      <c r="E70" s="4" t="str">
        <f t="shared" si="1"/>
        <v>S</v>
      </c>
      <c r="F70" s="4">
        <v>1697</v>
      </c>
      <c r="G70" s="32"/>
    </row>
    <row r="71" spans="1:7" x14ac:dyDescent="0.25">
      <c r="A71" s="5" t="s">
        <v>14</v>
      </c>
      <c r="B71" s="4">
        <v>12693</v>
      </c>
      <c r="C71" s="4">
        <v>11767</v>
      </c>
      <c r="D71" s="4"/>
      <c r="E71" s="4" t="str">
        <f t="shared" si="1"/>
        <v>O</v>
      </c>
      <c r="F71" s="4">
        <v>926</v>
      </c>
      <c r="G71" s="32"/>
    </row>
    <row r="72" spans="1:7" x14ac:dyDescent="0.25">
      <c r="A72" s="5" t="s">
        <v>15</v>
      </c>
      <c r="B72" s="4">
        <v>16122</v>
      </c>
      <c r="C72" s="4">
        <v>10916</v>
      </c>
      <c r="D72" s="4"/>
      <c r="E72" s="4" t="str">
        <f t="shared" si="1"/>
        <v>N</v>
      </c>
      <c r="F72" s="4">
        <v>5206</v>
      </c>
      <c r="G72" s="32"/>
    </row>
    <row r="73" spans="1:7" ht="15.75" thickBot="1" x14ac:dyDescent="0.3">
      <c r="A73" s="5" t="s">
        <v>16</v>
      </c>
      <c r="B73" s="4">
        <v>14540</v>
      </c>
      <c r="C73" s="4">
        <v>13564</v>
      </c>
      <c r="D73" s="4"/>
      <c r="E73" s="4" t="str">
        <f t="shared" si="1"/>
        <v>D</v>
      </c>
      <c r="F73" s="4">
        <v>976</v>
      </c>
      <c r="G73" s="33"/>
    </row>
    <row r="74" spans="1:7" x14ac:dyDescent="0.25">
      <c r="A74" s="5" t="s">
        <v>5</v>
      </c>
      <c r="B74" s="4">
        <v>11653</v>
      </c>
      <c r="C74" s="4">
        <v>15749</v>
      </c>
      <c r="D74" s="4">
        <v>2023</v>
      </c>
      <c r="E74" s="4" t="str">
        <f t="shared" si="1"/>
        <v>J</v>
      </c>
      <c r="F74" s="4">
        <v>-4096</v>
      </c>
      <c r="G74" s="31">
        <v>2023</v>
      </c>
    </row>
    <row r="75" spans="1:7" x14ac:dyDescent="0.25">
      <c r="A75" s="5" t="s">
        <v>6</v>
      </c>
      <c r="B75" s="4">
        <v>11555</v>
      </c>
      <c r="C75" s="4">
        <v>12107</v>
      </c>
      <c r="D75" s="4"/>
      <c r="E75" s="4" t="str">
        <f t="shared" si="1"/>
        <v>F</v>
      </c>
      <c r="F75" s="4">
        <v>-552</v>
      </c>
      <c r="G75" s="32"/>
    </row>
    <row r="76" spans="1:7" x14ac:dyDescent="0.25">
      <c r="A76" s="5" t="s">
        <v>7</v>
      </c>
      <c r="B76" s="4">
        <v>14282</v>
      </c>
      <c r="C76" s="4">
        <v>14148</v>
      </c>
      <c r="D76" s="4"/>
      <c r="E76" s="4" t="str">
        <f t="shared" si="1"/>
        <v>M</v>
      </c>
      <c r="F76" s="4">
        <v>134</v>
      </c>
      <c r="G76" s="32"/>
    </row>
    <row r="77" spans="1:7" x14ac:dyDescent="0.25">
      <c r="A77" s="5" t="s">
        <v>8</v>
      </c>
      <c r="B77" s="4">
        <v>12617</v>
      </c>
      <c r="C77" s="4">
        <v>10952</v>
      </c>
      <c r="D77" s="4"/>
      <c r="E77" s="4" t="str">
        <f t="shared" si="1"/>
        <v>A</v>
      </c>
      <c r="F77" s="4">
        <v>1665</v>
      </c>
      <c r="G77" s="32"/>
    </row>
    <row r="78" spans="1:7" x14ac:dyDescent="0.25">
      <c r="A78" s="5" t="s">
        <v>9</v>
      </c>
      <c r="B78" s="4">
        <v>13206</v>
      </c>
      <c r="C78" s="4">
        <v>13400</v>
      </c>
      <c r="D78" s="4"/>
      <c r="E78" s="4" t="str">
        <f t="shared" si="1"/>
        <v>M</v>
      </c>
      <c r="F78" s="4">
        <v>-194</v>
      </c>
      <c r="G78" s="32"/>
    </row>
    <row r="79" spans="1:7" x14ac:dyDescent="0.25">
      <c r="A79" s="5" t="s">
        <v>10</v>
      </c>
      <c r="B79" s="4">
        <v>13034</v>
      </c>
      <c r="C79" s="4">
        <v>12780</v>
      </c>
      <c r="D79" s="4"/>
      <c r="E79" s="4" t="str">
        <f t="shared" si="1"/>
        <v>J</v>
      </c>
      <c r="F79" s="4">
        <v>254</v>
      </c>
      <c r="G79" s="32"/>
    </row>
    <row r="80" spans="1:7" x14ac:dyDescent="0.25">
      <c r="A80" s="5" t="s">
        <v>11</v>
      </c>
      <c r="B80" s="4">
        <v>12566</v>
      </c>
      <c r="C80" s="4">
        <v>12522</v>
      </c>
      <c r="D80" s="4"/>
      <c r="E80" s="4" t="str">
        <f t="shared" si="1"/>
        <v>J</v>
      </c>
      <c r="F80" s="4">
        <v>44</v>
      </c>
      <c r="G80" s="32"/>
    </row>
    <row r="81" spans="1:7" x14ac:dyDescent="0.25">
      <c r="A81" s="5" t="s">
        <v>12</v>
      </c>
      <c r="B81" s="4">
        <v>14169</v>
      </c>
      <c r="C81" s="4">
        <v>13321</v>
      </c>
      <c r="D81" s="4"/>
      <c r="E81" s="4" t="str">
        <f t="shared" si="1"/>
        <v>A</v>
      </c>
      <c r="F81" s="4">
        <v>848</v>
      </c>
      <c r="G81" s="32"/>
    </row>
    <row r="82" spans="1:7" x14ac:dyDescent="0.25">
      <c r="A82" s="5" t="s">
        <v>13</v>
      </c>
      <c r="B82" s="4">
        <v>13792</v>
      </c>
      <c r="C82" s="4">
        <v>12331</v>
      </c>
      <c r="D82" s="4"/>
      <c r="E82" s="4" t="str">
        <f t="shared" si="1"/>
        <v>S</v>
      </c>
      <c r="F82" s="4">
        <v>1461</v>
      </c>
      <c r="G82" s="32"/>
    </row>
    <row r="83" spans="1:7" x14ac:dyDescent="0.25">
      <c r="A83" s="5" t="s">
        <v>14</v>
      </c>
      <c r="B83" s="4">
        <v>13905</v>
      </c>
      <c r="C83" s="4">
        <v>12779</v>
      </c>
      <c r="D83" s="4"/>
      <c r="E83" s="4" t="str">
        <f t="shared" si="1"/>
        <v>O</v>
      </c>
      <c r="F83" s="4">
        <v>1126</v>
      </c>
      <c r="G83" s="32"/>
    </row>
    <row r="84" spans="1:7" x14ac:dyDescent="0.25">
      <c r="A84" s="5" t="s">
        <v>15</v>
      </c>
      <c r="B84" s="4">
        <v>17328</v>
      </c>
      <c r="C84" s="4">
        <v>12366</v>
      </c>
      <c r="D84" s="4"/>
      <c r="E84" s="4" t="str">
        <f t="shared" si="1"/>
        <v>N</v>
      </c>
      <c r="F84" s="4">
        <v>4962</v>
      </c>
      <c r="G84" s="32"/>
    </row>
    <row r="85" spans="1:7" ht="15.75" thickBot="1" x14ac:dyDescent="0.3">
      <c r="A85" s="5" t="s">
        <v>16</v>
      </c>
      <c r="B85" s="4">
        <v>15561</v>
      </c>
      <c r="C85" s="4">
        <v>14176</v>
      </c>
      <c r="D85" s="4"/>
      <c r="E85" s="4" t="str">
        <f t="shared" si="1"/>
        <v>D</v>
      </c>
      <c r="F85" s="4">
        <v>1385</v>
      </c>
      <c r="G85" s="33"/>
    </row>
  </sheetData>
  <mergeCells count="7">
    <mergeCell ref="G62:G73"/>
    <mergeCell ref="G74:G85"/>
    <mergeCell ref="G2:G13"/>
    <mergeCell ref="G14:G25"/>
    <mergeCell ref="G26:G37"/>
    <mergeCell ref="G38:G49"/>
    <mergeCell ref="G50:G6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F15" sqref="F15"/>
    </sheetView>
  </sheetViews>
  <sheetFormatPr defaultRowHeight="15" x14ac:dyDescent="0.25"/>
  <cols>
    <col min="1" max="1" width="3.5703125" bestFit="1" customWidth="1"/>
    <col min="2" max="2" width="4.42578125" bestFit="1" customWidth="1"/>
    <col min="3" max="3" width="5" bestFit="1" customWidth="1"/>
    <col min="4" max="4" width="4.42578125" customWidth="1"/>
    <col min="6" max="6" width="11.42578125" customWidth="1"/>
  </cols>
  <sheetData>
    <row r="1" spans="1:15" ht="15.75" thickBot="1" x14ac:dyDescent="0.3">
      <c r="A1" s="11"/>
      <c r="B1" s="12"/>
      <c r="C1" s="12"/>
      <c r="D1" s="12"/>
      <c r="E1" s="2" t="s">
        <v>40</v>
      </c>
      <c r="F1" s="2" t="s">
        <v>32</v>
      </c>
      <c r="G1" s="2" t="s">
        <v>33</v>
      </c>
      <c r="H1" s="2" t="s">
        <v>34</v>
      </c>
      <c r="I1" s="13" t="s">
        <v>38</v>
      </c>
      <c r="J1" s="2" t="s">
        <v>35</v>
      </c>
      <c r="K1" s="2" t="s">
        <v>36</v>
      </c>
      <c r="L1" s="2" t="s">
        <v>37</v>
      </c>
    </row>
    <row r="2" spans="1:15" x14ac:dyDescent="0.25">
      <c r="A2" s="37">
        <v>2021</v>
      </c>
      <c r="B2" s="10" t="s">
        <v>20</v>
      </c>
      <c r="C2" s="10">
        <v>2021</v>
      </c>
      <c r="D2" s="10" t="str">
        <f>LEFT(B2,1)</f>
        <v>j</v>
      </c>
      <c r="E2" s="4">
        <v>-3583</v>
      </c>
      <c r="I2" s="14">
        <f>E2/AVERAGE($E$2:$E$13)</f>
        <v>-2.5865367262227035</v>
      </c>
      <c r="J2">
        <v>0.9</v>
      </c>
      <c r="K2">
        <v>0.1</v>
      </c>
      <c r="L2">
        <v>0.9</v>
      </c>
    </row>
    <row r="3" spans="1:15" x14ac:dyDescent="0.25">
      <c r="A3" s="38"/>
      <c r="B3" s="10" t="s">
        <v>21</v>
      </c>
      <c r="C3" s="10"/>
      <c r="D3" s="10" t="str">
        <f t="shared" ref="D3:D37" si="0">LEFT(B3,1)</f>
        <v>f</v>
      </c>
      <c r="E3" s="4">
        <v>214</v>
      </c>
      <c r="I3" s="15">
        <f t="shared" ref="I3:I13" si="1">E3/AVERAGE($E$2:$E$13)</f>
        <v>0.15448475004511822</v>
      </c>
      <c r="M3" s="6"/>
    </row>
    <row r="4" spans="1:15" x14ac:dyDescent="0.25">
      <c r="A4" s="38"/>
      <c r="B4" s="10" t="s">
        <v>22</v>
      </c>
      <c r="C4" s="10"/>
      <c r="D4" s="10" t="str">
        <f t="shared" si="0"/>
        <v>m</v>
      </c>
      <c r="E4" s="4">
        <v>811</v>
      </c>
      <c r="I4" s="15">
        <f t="shared" si="1"/>
        <v>0.585453889189677</v>
      </c>
      <c r="M4" s="6"/>
    </row>
    <row r="5" spans="1:15" x14ac:dyDescent="0.25">
      <c r="A5" s="38"/>
      <c r="B5" s="10" t="s">
        <v>23</v>
      </c>
      <c r="C5" s="10"/>
      <c r="D5" s="10" t="str">
        <f t="shared" si="0"/>
        <v>a</v>
      </c>
      <c r="E5" s="4">
        <v>-167</v>
      </c>
      <c r="I5" s="15">
        <f t="shared" si="1"/>
        <v>-0.12055585634362029</v>
      </c>
      <c r="M5" s="6"/>
    </row>
    <row r="6" spans="1:15" x14ac:dyDescent="0.25">
      <c r="A6" s="38"/>
      <c r="B6" s="10" t="s">
        <v>24</v>
      </c>
      <c r="C6" s="10"/>
      <c r="D6" s="10" t="str">
        <f t="shared" si="0"/>
        <v>m</v>
      </c>
      <c r="E6" s="4">
        <v>1327</v>
      </c>
      <c r="I6" s="15">
        <f t="shared" si="1"/>
        <v>0.95794982855080313</v>
      </c>
      <c r="M6" s="6"/>
    </row>
    <row r="7" spans="1:15" x14ac:dyDescent="0.25">
      <c r="A7" s="38"/>
      <c r="B7" s="10" t="s">
        <v>25</v>
      </c>
      <c r="C7" s="10"/>
      <c r="D7" s="10" t="str">
        <f t="shared" si="0"/>
        <v>j</v>
      </c>
      <c r="E7" s="4">
        <v>1494</v>
      </c>
      <c r="I7" s="15">
        <f t="shared" si="1"/>
        <v>1.0785056848944234</v>
      </c>
      <c r="M7" s="6"/>
    </row>
    <row r="8" spans="1:15" x14ac:dyDescent="0.25">
      <c r="A8" s="38"/>
      <c r="B8" s="10" t="s">
        <v>26</v>
      </c>
      <c r="C8" s="10"/>
      <c r="D8" s="10" t="str">
        <f t="shared" si="0"/>
        <v>j</v>
      </c>
      <c r="E8" s="4">
        <v>1772</v>
      </c>
      <c r="I8" s="15">
        <f t="shared" si="1"/>
        <v>1.2791914816820069</v>
      </c>
      <c r="M8" s="6"/>
    </row>
    <row r="9" spans="1:15" x14ac:dyDescent="0.25">
      <c r="A9" s="38"/>
      <c r="B9" s="10" t="s">
        <v>27</v>
      </c>
      <c r="C9" s="10"/>
      <c r="D9" s="10" t="str">
        <f t="shared" si="0"/>
        <v>a</v>
      </c>
      <c r="E9" s="4">
        <v>2507</v>
      </c>
      <c r="I9" s="15">
        <f t="shared" si="1"/>
        <v>1.8097816278650063</v>
      </c>
      <c r="M9" s="6"/>
    </row>
    <row r="10" spans="1:15" x14ac:dyDescent="0.25">
      <c r="A10" s="38"/>
      <c r="B10" s="10" t="s">
        <v>28</v>
      </c>
      <c r="C10" s="10"/>
      <c r="D10" s="10" t="str">
        <f t="shared" si="0"/>
        <v>s</v>
      </c>
      <c r="E10" s="4">
        <v>1397</v>
      </c>
      <c r="I10" s="15">
        <f t="shared" si="1"/>
        <v>1.0084822234253745</v>
      </c>
      <c r="M10" s="6"/>
    </row>
    <row r="11" spans="1:15" x14ac:dyDescent="0.25">
      <c r="A11" s="38"/>
      <c r="B11" s="10" t="s">
        <v>29</v>
      </c>
      <c r="C11" s="10"/>
      <c r="D11" s="10" t="str">
        <f t="shared" si="0"/>
        <v>o</v>
      </c>
      <c r="E11" s="4">
        <v>2321</v>
      </c>
      <c r="I11" s="15">
        <f t="shared" si="1"/>
        <v>1.6755098357697167</v>
      </c>
      <c r="M11" s="6"/>
    </row>
    <row r="12" spans="1:15" ht="15.75" thickBot="1" x14ac:dyDescent="0.3">
      <c r="A12" s="38"/>
      <c r="B12" s="10" t="s">
        <v>30</v>
      </c>
      <c r="C12" s="10"/>
      <c r="D12" s="10" t="str">
        <f t="shared" si="0"/>
        <v>n</v>
      </c>
      <c r="E12" s="4">
        <v>7549</v>
      </c>
      <c r="I12" s="15">
        <f t="shared" si="1"/>
        <v>5.4495578415448476</v>
      </c>
      <c r="M12" s="6"/>
    </row>
    <row r="13" spans="1:15" ht="15.75" thickBot="1" x14ac:dyDescent="0.3">
      <c r="A13" s="39"/>
      <c r="B13" s="10" t="s">
        <v>31</v>
      </c>
      <c r="C13" s="10"/>
      <c r="D13" s="10" t="str">
        <f t="shared" si="0"/>
        <v>d</v>
      </c>
      <c r="E13" s="4">
        <v>981</v>
      </c>
      <c r="G13" s="17">
        <v>0</v>
      </c>
      <c r="H13" s="18">
        <v>981</v>
      </c>
      <c r="I13" s="19">
        <f t="shared" si="1"/>
        <v>0.70817541959935026</v>
      </c>
    </row>
    <row r="14" spans="1:15" ht="15.75" thickBot="1" x14ac:dyDescent="0.3">
      <c r="A14" s="37">
        <v>2022</v>
      </c>
      <c r="B14" s="8" t="s">
        <v>20</v>
      </c>
      <c r="C14" s="8">
        <v>2022</v>
      </c>
      <c r="D14" s="10" t="str">
        <f t="shared" si="0"/>
        <v>j</v>
      </c>
      <c r="E14" s="4">
        <v>-4886</v>
      </c>
      <c r="G14">
        <f>$K$2*(H14-H13)+(1-$K$2)*G13</f>
        <v>81.721117778398011</v>
      </c>
      <c r="H14">
        <f>$J$2*(E14/I2)+(1-$J$2)*(H13+G13)</f>
        <v>1798.21117778398</v>
      </c>
      <c r="I14" s="16">
        <f>$L$2*(E14/H14)+(1-$L$2)*I2</f>
        <v>-2.7040839170383473</v>
      </c>
      <c r="M14" s="2" t="s">
        <v>17</v>
      </c>
      <c r="N14" s="2" t="s">
        <v>18</v>
      </c>
      <c r="O14" s="13" t="s">
        <v>19</v>
      </c>
    </row>
    <row r="15" spans="1:15" ht="15.75" thickBot="1" x14ac:dyDescent="0.3">
      <c r="A15" s="38"/>
      <c r="B15" s="8" t="s">
        <v>21</v>
      </c>
      <c r="C15" s="8"/>
      <c r="D15" s="10" t="str">
        <f t="shared" si="0"/>
        <v>f</v>
      </c>
      <c r="E15" s="4">
        <v>-535</v>
      </c>
      <c r="F15">
        <f>(H14+G14)*I3</f>
        <v>290.42087078169925</v>
      </c>
      <c r="G15">
        <f t="shared" ref="G15:G37" si="2">$K$2*(H15-H14)+(1-$K$2)*G14</f>
        <v>-399.15403882221602</v>
      </c>
      <c r="H15">
        <f t="shared" ref="H15:H37" si="3">$J$2*(E15/I3)+(1-$J$2)*(H14+G14)</f>
        <v>-2928.8192704437624</v>
      </c>
      <c r="I15" s="16">
        <f t="shared" ref="I15:I37" si="4">$L$2*(E15/H15)+(1-$L$2)*I3</f>
        <v>0.1798491960934048</v>
      </c>
      <c r="M15" s="20">
        <f>ABS(E15-F15)</f>
        <v>825.42087078169925</v>
      </c>
      <c r="N15" s="21">
        <f>ABS(M15/E15)</f>
        <v>1.5428427491246715</v>
      </c>
      <c r="O15" s="25">
        <f>AVERAGE(N33:N37)</f>
        <v>0.53429756555433405</v>
      </c>
    </row>
    <row r="16" spans="1:15" x14ac:dyDescent="0.25">
      <c r="A16" s="38"/>
      <c r="B16" s="8" t="s">
        <v>22</v>
      </c>
      <c r="C16" s="8"/>
      <c r="D16" s="10" t="str">
        <f t="shared" si="0"/>
        <v>m</v>
      </c>
      <c r="E16" s="4">
        <v>-1000</v>
      </c>
      <c r="F16">
        <f t="shared" ref="F16:F38" si="5">(H15+G15)*I4</f>
        <v>-1948.3749170292069</v>
      </c>
      <c r="G16">
        <f t="shared" si="2"/>
        <v>-253.36332138285258</v>
      </c>
      <c r="H16">
        <f t="shared" si="3"/>
        <v>-1870.0661348723438</v>
      </c>
      <c r="I16" s="16">
        <f t="shared" si="4"/>
        <v>0.53981179079487607</v>
      </c>
      <c r="M16" s="22">
        <f t="shared" ref="M16:M37" si="6">ABS(E16-F16)</f>
        <v>948.37491702920693</v>
      </c>
      <c r="N16" s="23">
        <f t="shared" ref="N16:N37" si="7">ABS(M16/E16)</f>
        <v>0.94837491702920695</v>
      </c>
    </row>
    <row r="17" spans="1:14" x14ac:dyDescent="0.25">
      <c r="A17" s="38"/>
      <c r="B17" s="8" t="s">
        <v>23</v>
      </c>
      <c r="C17" s="8"/>
      <c r="D17" s="10" t="str">
        <f t="shared" si="0"/>
        <v>a</v>
      </c>
      <c r="E17" s="4">
        <v>428</v>
      </c>
      <c r="F17">
        <f t="shared" si="5"/>
        <v>255.99185648411319</v>
      </c>
      <c r="G17">
        <f t="shared" si="2"/>
        <v>-381.77461043964536</v>
      </c>
      <c r="H17">
        <f t="shared" si="3"/>
        <v>-3407.5423468231243</v>
      </c>
      <c r="I17" s="16">
        <f t="shared" si="4"/>
        <v>-0.12509893500289582</v>
      </c>
      <c r="M17" s="22">
        <f t="shared" si="6"/>
        <v>172.00814351588681</v>
      </c>
      <c r="N17" s="23">
        <f t="shared" si="7"/>
        <v>0.4018881857847823</v>
      </c>
    </row>
    <row r="18" spans="1:14" x14ac:dyDescent="0.25">
      <c r="A18" s="38"/>
      <c r="B18" s="8" t="s">
        <v>24</v>
      </c>
      <c r="C18" s="8"/>
      <c r="D18" s="10" t="str">
        <f t="shared" si="0"/>
        <v>m</v>
      </c>
      <c r="E18" s="4">
        <v>-38</v>
      </c>
      <c r="F18">
        <f t="shared" si="5"/>
        <v>-3629.9755295345208</v>
      </c>
      <c r="G18">
        <f t="shared" si="2"/>
        <v>-44.306208626614023</v>
      </c>
      <c r="H18">
        <f t="shared" si="3"/>
        <v>-414.63293913245622</v>
      </c>
      <c r="I18" s="16">
        <f t="shared" si="4"/>
        <v>0.17827757594466276</v>
      </c>
      <c r="M18" s="22">
        <f t="shared" si="6"/>
        <v>3591.9755295345208</v>
      </c>
      <c r="N18" s="23">
        <f t="shared" si="7"/>
        <v>94.52567182985581</v>
      </c>
    </row>
    <row r="19" spans="1:14" x14ac:dyDescent="0.25">
      <c r="A19" s="38"/>
      <c r="B19" s="8" t="s">
        <v>25</v>
      </c>
      <c r="C19" s="8"/>
      <c r="D19" s="10" t="str">
        <f t="shared" si="0"/>
        <v>j</v>
      </c>
      <c r="E19" s="4">
        <v>616</v>
      </c>
      <c r="F19">
        <f t="shared" si="5"/>
        <v>-494.96847987875907</v>
      </c>
      <c r="G19">
        <f t="shared" si="2"/>
        <v>48.402772503027592</v>
      </c>
      <c r="H19">
        <f t="shared" si="3"/>
        <v>468.15066353734591</v>
      </c>
      <c r="I19" s="16">
        <f t="shared" si="4"/>
        <v>1.292084711854645</v>
      </c>
      <c r="M19" s="22">
        <f t="shared" si="6"/>
        <v>1110.9684798787591</v>
      </c>
      <c r="N19" s="23">
        <f t="shared" si="7"/>
        <v>1.8035202595434401</v>
      </c>
    </row>
    <row r="20" spans="1:14" x14ac:dyDescent="0.25">
      <c r="A20" s="38"/>
      <c r="B20" s="8" t="s">
        <v>26</v>
      </c>
      <c r="C20" s="8"/>
      <c r="D20" s="10" t="str">
        <f t="shared" si="0"/>
        <v>j</v>
      </c>
      <c r="E20" s="4">
        <v>104</v>
      </c>
      <c r="F20">
        <f t="shared" si="5"/>
        <v>660.77075521641723</v>
      </c>
      <c r="G20">
        <f t="shared" si="2"/>
        <v>9.2300851555565089</v>
      </c>
      <c r="H20">
        <f t="shared" si="3"/>
        <v>124.82656256566263</v>
      </c>
      <c r="I20" s="16">
        <f t="shared" si="4"/>
        <v>0.87775955133370087</v>
      </c>
      <c r="M20" s="22">
        <f t="shared" si="6"/>
        <v>556.77075521641723</v>
      </c>
      <c r="N20" s="23">
        <f t="shared" si="7"/>
        <v>5.3535649540040122</v>
      </c>
    </row>
    <row r="21" spans="1:14" x14ac:dyDescent="0.25">
      <c r="A21" s="38"/>
      <c r="B21" s="8" t="s">
        <v>27</v>
      </c>
      <c r="C21" s="8"/>
      <c r="D21" s="10" t="str">
        <f t="shared" si="0"/>
        <v>a</v>
      </c>
      <c r="E21" s="4">
        <v>572</v>
      </c>
      <c r="F21">
        <f t="shared" si="5"/>
        <v>242.61325813903363</v>
      </c>
      <c r="G21">
        <f t="shared" si="2"/>
        <v>25.610407682346025</v>
      </c>
      <c r="H21">
        <f t="shared" si="3"/>
        <v>297.85987298911431</v>
      </c>
      <c r="I21" s="16">
        <f t="shared" si="4"/>
        <v>1.9093076448138231</v>
      </c>
      <c r="M21" s="22">
        <f t="shared" si="6"/>
        <v>329.38674186096637</v>
      </c>
      <c r="N21" s="23">
        <f t="shared" si="7"/>
        <v>0.5758509473093818</v>
      </c>
    </row>
    <row r="22" spans="1:14" x14ac:dyDescent="0.25">
      <c r="A22" s="38"/>
      <c r="B22" s="8" t="s">
        <v>28</v>
      </c>
      <c r="C22" s="8"/>
      <c r="D22" s="10" t="str">
        <f t="shared" si="0"/>
        <v>s</v>
      </c>
      <c r="E22" s="4">
        <v>1697</v>
      </c>
      <c r="F22">
        <f t="shared" si="5"/>
        <v>326.21402786358425</v>
      </c>
      <c r="G22">
        <f t="shared" si="2"/>
        <v>147.94348864954523</v>
      </c>
      <c r="H22">
        <f t="shared" si="3"/>
        <v>1546.8010903434524</v>
      </c>
      <c r="I22" s="16">
        <f t="shared" si="4"/>
        <v>1.0882408544881983</v>
      </c>
      <c r="M22" s="22">
        <f t="shared" si="6"/>
        <v>1370.7859721364157</v>
      </c>
      <c r="N22" s="23">
        <f t="shared" si="7"/>
        <v>0.80777016625599041</v>
      </c>
    </row>
    <row r="23" spans="1:14" x14ac:dyDescent="0.25">
      <c r="A23" s="38"/>
      <c r="B23" s="8" t="s">
        <v>29</v>
      </c>
      <c r="C23" s="8"/>
      <c r="D23" s="10" t="str">
        <f t="shared" si="0"/>
        <v>o</v>
      </c>
      <c r="E23" s="4">
        <v>926</v>
      </c>
      <c r="F23">
        <f t="shared" si="5"/>
        <v>2839.5612112201752</v>
      </c>
      <c r="G23">
        <f t="shared" si="2"/>
        <v>45.156560555685985</v>
      </c>
      <c r="H23">
        <f t="shared" si="3"/>
        <v>666.87529805440522</v>
      </c>
      <c r="I23" s="16">
        <f t="shared" si="4"/>
        <v>1.4172598908215903</v>
      </c>
      <c r="M23" s="22">
        <f t="shared" si="6"/>
        <v>1913.5612112201752</v>
      </c>
      <c r="N23" s="23">
        <f t="shared" si="7"/>
        <v>2.0664807896546167</v>
      </c>
    </row>
    <row r="24" spans="1:14" x14ac:dyDescent="0.25">
      <c r="A24" s="38"/>
      <c r="B24" s="8" t="s">
        <v>30</v>
      </c>
      <c r="C24" s="8"/>
      <c r="D24" s="10" t="str">
        <f t="shared" si="0"/>
        <v>n</v>
      </c>
      <c r="E24" s="4">
        <v>5206</v>
      </c>
      <c r="F24">
        <f t="shared" si="5"/>
        <v>3880.2587985183745</v>
      </c>
      <c r="G24">
        <f t="shared" si="2"/>
        <v>67.051310846018197</v>
      </c>
      <c r="H24">
        <f t="shared" si="3"/>
        <v>930.97936151341332</v>
      </c>
      <c r="I24" s="16">
        <f t="shared" si="4"/>
        <v>5.5777204121300681</v>
      </c>
      <c r="M24" s="22">
        <f t="shared" si="6"/>
        <v>1325.7412014816255</v>
      </c>
      <c r="N24" s="23">
        <f t="shared" si="7"/>
        <v>0.25465639675021617</v>
      </c>
    </row>
    <row r="25" spans="1:14" ht="15.75" thickBot="1" x14ac:dyDescent="0.3">
      <c r="A25" s="39"/>
      <c r="B25" s="8" t="s">
        <v>31</v>
      </c>
      <c r="C25" s="8"/>
      <c r="D25" s="10" t="str">
        <f t="shared" si="0"/>
        <v>d</v>
      </c>
      <c r="E25" s="4">
        <v>976</v>
      </c>
      <c r="F25">
        <f t="shared" si="5"/>
        <v>706.78079017116204</v>
      </c>
      <c r="G25">
        <f t="shared" si="2"/>
        <v>101.26561455385286</v>
      </c>
      <c r="H25">
        <f t="shared" si="3"/>
        <v>1340.1737094377781</v>
      </c>
      <c r="I25" s="16">
        <f t="shared" si="4"/>
        <v>0.72625496310476656</v>
      </c>
      <c r="M25" s="22">
        <f t="shared" si="6"/>
        <v>269.21920982883796</v>
      </c>
      <c r="N25" s="23">
        <f t="shared" si="7"/>
        <v>0.2758393543328258</v>
      </c>
    </row>
    <row r="26" spans="1:14" x14ac:dyDescent="0.25">
      <c r="A26" s="37">
        <v>2023</v>
      </c>
      <c r="B26" s="9" t="s">
        <v>20</v>
      </c>
      <c r="C26" s="9">
        <v>2023</v>
      </c>
      <c r="D26" s="10" t="str">
        <f t="shared" si="0"/>
        <v>j</v>
      </c>
      <c r="E26" s="4">
        <v>-4096</v>
      </c>
      <c r="F26">
        <f t="shared" si="5"/>
        <v>-3897.7728933923968</v>
      </c>
      <c r="G26">
        <f t="shared" si="2"/>
        <v>107.86320550961878</v>
      </c>
      <c r="H26">
        <f t="shared" si="3"/>
        <v>1507.4152335492902</v>
      </c>
      <c r="I26" s="16">
        <f t="shared" si="4"/>
        <v>-2.7159190366507966</v>
      </c>
      <c r="M26" s="22">
        <f t="shared" si="6"/>
        <v>198.22710660760322</v>
      </c>
      <c r="N26" s="23">
        <f t="shared" si="7"/>
        <v>4.839528969912188E-2</v>
      </c>
    </row>
    <row r="27" spans="1:14" x14ac:dyDescent="0.25">
      <c r="A27" s="38"/>
      <c r="B27" s="9" t="s">
        <v>21</v>
      </c>
      <c r="C27" s="9"/>
      <c r="D27" s="10" t="str">
        <f t="shared" si="0"/>
        <v>f</v>
      </c>
      <c r="E27" s="4">
        <v>-552</v>
      </c>
      <c r="F27">
        <f t="shared" si="5"/>
        <v>290.50652873175454</v>
      </c>
      <c r="G27">
        <f t="shared" si="2"/>
        <v>-313.74328055150238</v>
      </c>
      <c r="H27">
        <f t="shared" si="3"/>
        <v>-2600.7864215523027</v>
      </c>
      <c r="I27" s="16">
        <f t="shared" si="4"/>
        <v>0.20900406515820122</v>
      </c>
      <c r="M27" s="22">
        <f t="shared" si="6"/>
        <v>842.50652873175454</v>
      </c>
      <c r="N27" s="23">
        <f t="shared" si="7"/>
        <v>1.5262799433546277</v>
      </c>
    </row>
    <row r="28" spans="1:14" x14ac:dyDescent="0.25">
      <c r="A28" s="38"/>
      <c r="B28" s="9" t="s">
        <v>22</v>
      </c>
      <c r="C28" s="9"/>
      <c r="D28" s="10" t="str">
        <f t="shared" si="0"/>
        <v>m</v>
      </c>
      <c r="E28" s="4">
        <v>134</v>
      </c>
      <c r="F28">
        <f t="shared" si="5"/>
        <v>-1573.2974978175116</v>
      </c>
      <c r="G28">
        <f t="shared" si="2"/>
        <v>-29.094487353940792</v>
      </c>
      <c r="H28">
        <f t="shared" si="3"/>
        <v>-68.041770128189228</v>
      </c>
      <c r="I28" s="16">
        <f t="shared" si="4"/>
        <v>-1.7184594816027994</v>
      </c>
      <c r="M28" s="22">
        <f t="shared" si="6"/>
        <v>1707.2974978175116</v>
      </c>
      <c r="N28" s="23">
        <f t="shared" si="7"/>
        <v>12.741026103115757</v>
      </c>
    </row>
    <row r="29" spans="1:14" x14ac:dyDescent="0.25">
      <c r="A29" s="38"/>
      <c r="B29" s="9" t="s">
        <v>23</v>
      </c>
      <c r="C29" s="9"/>
      <c r="D29" s="10" t="str">
        <f t="shared" si="0"/>
        <v>a</v>
      </c>
      <c r="E29" s="4">
        <v>1665</v>
      </c>
      <c r="F29">
        <f t="shared" si="5"/>
        <v>12.151642361181535</v>
      </c>
      <c r="G29">
        <f t="shared" si="2"/>
        <v>-1218.2041483118876</v>
      </c>
      <c r="H29">
        <f t="shared" si="3"/>
        <v>-11988.232867061597</v>
      </c>
      <c r="I29" s="16">
        <f t="shared" si="4"/>
        <v>-0.13750746542077005</v>
      </c>
      <c r="M29" s="22">
        <f t="shared" si="6"/>
        <v>1652.8483576388185</v>
      </c>
      <c r="N29" s="23">
        <f t="shared" si="7"/>
        <v>0.9927017162995907</v>
      </c>
    </row>
    <row r="30" spans="1:14" x14ac:dyDescent="0.25">
      <c r="A30" s="38"/>
      <c r="B30" s="9" t="s">
        <v>24</v>
      </c>
      <c r="C30" s="9"/>
      <c r="D30" s="10" t="str">
        <f t="shared" si="0"/>
        <v>m</v>
      </c>
      <c r="E30" s="4">
        <v>-194</v>
      </c>
      <c r="F30">
        <f t="shared" si="5"/>
        <v>-2354.4115779666517</v>
      </c>
      <c r="G30">
        <f t="shared" si="2"/>
        <v>-127.56197984673076</v>
      </c>
      <c r="H30">
        <f t="shared" si="3"/>
        <v>-2300.0153307219166</v>
      </c>
      <c r="I30" s="16">
        <f t="shared" si="4"/>
        <v>9.374029507533492E-2</v>
      </c>
      <c r="M30" s="22">
        <f t="shared" si="6"/>
        <v>2160.4115779666517</v>
      </c>
      <c r="N30" s="23">
        <f t="shared" si="7"/>
        <v>11.136142154467278</v>
      </c>
    </row>
    <row r="31" spans="1:14" x14ac:dyDescent="0.25">
      <c r="A31" s="38"/>
      <c r="B31" s="9" t="s">
        <v>25</v>
      </c>
      <c r="C31" s="9"/>
      <c r="D31" s="10" t="str">
        <f t="shared" si="0"/>
        <v>j</v>
      </c>
      <c r="E31" s="4">
        <v>254</v>
      </c>
      <c r="F31">
        <f t="shared" si="5"/>
        <v>-3136.635529830965</v>
      </c>
      <c r="G31">
        <f t="shared" si="2"/>
        <v>108.61231653261991</v>
      </c>
      <c r="H31">
        <f t="shared" si="3"/>
        <v>-65.834346775140688</v>
      </c>
      <c r="I31" s="16">
        <f t="shared" si="4"/>
        <v>-3.3431431385417589</v>
      </c>
      <c r="M31" s="22">
        <f t="shared" si="6"/>
        <v>3390.635529830965</v>
      </c>
      <c r="N31" s="23">
        <f t="shared" si="7"/>
        <v>13.348958778862066</v>
      </c>
    </row>
    <row r="32" spans="1:14" x14ac:dyDescent="0.25">
      <c r="A32" s="38"/>
      <c r="B32" s="9" t="s">
        <v>26</v>
      </c>
      <c r="C32" s="9"/>
      <c r="D32" s="10" t="str">
        <f t="shared" si="0"/>
        <v>j</v>
      </c>
      <c r="E32" s="4">
        <v>44</v>
      </c>
      <c r="F32">
        <f t="shared" si="5"/>
        <v>37.548771541291593</v>
      </c>
      <c r="G32">
        <f t="shared" si="2"/>
        <v>109.27378533737578</v>
      </c>
      <c r="H32">
        <f t="shared" si="3"/>
        <v>49.392657805037985</v>
      </c>
      <c r="I32" s="16">
        <f t="shared" si="4"/>
        <v>0.88951454867714286</v>
      </c>
      <c r="M32" s="22">
        <f t="shared" si="6"/>
        <v>6.4512284587084068</v>
      </c>
      <c r="N32" s="23">
        <f t="shared" si="7"/>
        <v>0.14661882860700926</v>
      </c>
    </row>
    <row r="33" spans="1:14" x14ac:dyDescent="0.25">
      <c r="A33" s="38"/>
      <c r="B33" s="9" t="s">
        <v>27</v>
      </c>
      <c r="C33" s="9"/>
      <c r="D33" s="10" t="str">
        <f t="shared" si="0"/>
        <v>a</v>
      </c>
      <c r="E33" s="4">
        <v>848</v>
      </c>
      <c r="F33">
        <f t="shared" si="5"/>
        <v>302.9430528672284</v>
      </c>
      <c r="G33">
        <f t="shared" si="2"/>
        <v>134.96641029239336</v>
      </c>
      <c r="H33">
        <f t="shared" si="3"/>
        <v>415.59269269258948</v>
      </c>
      <c r="I33" s="16">
        <f t="shared" si="4"/>
        <v>2.0273441890180184</v>
      </c>
      <c r="M33" s="22">
        <f t="shared" si="6"/>
        <v>545.0569471327716</v>
      </c>
      <c r="N33" s="23">
        <f t="shared" si="7"/>
        <v>0.64275583388298541</v>
      </c>
    </row>
    <row r="34" spans="1:14" x14ac:dyDescent="0.25">
      <c r="A34" s="38"/>
      <c r="B34" s="9" t="s">
        <v>28</v>
      </c>
      <c r="C34" s="9"/>
      <c r="D34" s="10" t="str">
        <f t="shared" si="0"/>
        <v>s</v>
      </c>
      <c r="E34" s="4">
        <v>1461</v>
      </c>
      <c r="F34">
        <f t="shared" si="5"/>
        <v>599.14090867863365</v>
      </c>
      <c r="G34">
        <f t="shared" si="2"/>
        <v>206.24412229797969</v>
      </c>
      <c r="H34">
        <f t="shared" si="3"/>
        <v>1263.3362230408459</v>
      </c>
      <c r="I34" s="16">
        <f t="shared" si="4"/>
        <v>1.1496396466737171</v>
      </c>
      <c r="M34" s="22">
        <f t="shared" si="6"/>
        <v>861.85909132136635</v>
      </c>
      <c r="N34" s="23">
        <f t="shared" si="7"/>
        <v>0.58991039789279009</v>
      </c>
    </row>
    <row r="35" spans="1:14" x14ac:dyDescent="0.25">
      <c r="A35" s="38"/>
      <c r="B35" s="9" t="s">
        <v>29</v>
      </c>
      <c r="C35" s="9"/>
      <c r="D35" s="10" t="str">
        <f t="shared" si="0"/>
        <v>o</v>
      </c>
      <c r="E35" s="4">
        <v>1126</v>
      </c>
      <c r="F35">
        <f t="shared" si="5"/>
        <v>2082.7772797884591</v>
      </c>
      <c r="G35">
        <f t="shared" si="2"/>
        <v>145.48606674400287</v>
      </c>
      <c r="H35">
        <f t="shared" si="3"/>
        <v>861.99978979905734</v>
      </c>
      <c r="I35" s="16">
        <f t="shared" si="4"/>
        <v>1.3173643268087099</v>
      </c>
      <c r="M35" s="22">
        <f t="shared" si="6"/>
        <v>956.77727978845905</v>
      </c>
      <c r="N35" s="23">
        <f t="shared" si="7"/>
        <v>0.84971339235209509</v>
      </c>
    </row>
    <row r="36" spans="1:14" x14ac:dyDescent="0.25">
      <c r="A36" s="38"/>
      <c r="B36" s="9" t="s">
        <v>30</v>
      </c>
      <c r="C36" s="9"/>
      <c r="D36" s="10" t="str">
        <f t="shared" si="0"/>
        <v>n</v>
      </c>
      <c r="E36" s="4">
        <v>4962</v>
      </c>
      <c r="F36">
        <f t="shared" si="5"/>
        <v>5619.4744269725725</v>
      </c>
      <c r="G36">
        <f t="shared" si="2"/>
        <v>134.87730652381569</v>
      </c>
      <c r="H36">
        <f t="shared" si="3"/>
        <v>901.39825434118836</v>
      </c>
      <c r="I36" s="16">
        <f t="shared" si="4"/>
        <v>5.5120749572575392</v>
      </c>
      <c r="M36" s="22">
        <f t="shared" si="6"/>
        <v>657.47442697257247</v>
      </c>
      <c r="N36" s="23">
        <f t="shared" si="7"/>
        <v>0.13250189983324717</v>
      </c>
    </row>
    <row r="37" spans="1:14" ht="15.75" thickBot="1" x14ac:dyDescent="0.3">
      <c r="A37" s="39"/>
      <c r="B37" s="9" t="s">
        <v>31</v>
      </c>
      <c r="C37" s="9"/>
      <c r="D37" s="10" t="str">
        <f t="shared" si="0"/>
        <v>d</v>
      </c>
      <c r="E37" s="4">
        <v>1385</v>
      </c>
      <c r="F37">
        <f t="shared" si="5"/>
        <v>752.60026922238478</v>
      </c>
      <c r="G37">
        <f t="shared" si="2"/>
        <v>213.24644499643622</v>
      </c>
      <c r="H37">
        <f t="shared" si="3"/>
        <v>1819.9669455912094</v>
      </c>
      <c r="I37" s="16">
        <f t="shared" si="4"/>
        <v>0.75752804523840744</v>
      </c>
      <c r="M37" s="24">
        <f t="shared" si="6"/>
        <v>632.39973077761522</v>
      </c>
      <c r="N37" s="19">
        <f t="shared" si="7"/>
        <v>0.45660630381055251</v>
      </c>
    </row>
    <row r="38" spans="1:14" x14ac:dyDescent="0.25">
      <c r="F38">
        <f t="shared" si="5"/>
        <v>-5522.0429530702986</v>
      </c>
      <c r="M38" s="6"/>
    </row>
    <row r="39" spans="1:14" x14ac:dyDescent="0.25">
      <c r="M39" s="6"/>
    </row>
    <row r="40" spans="1:14" x14ac:dyDescent="0.25">
      <c r="M40" s="6"/>
    </row>
    <row r="41" spans="1:14" x14ac:dyDescent="0.25">
      <c r="M41" s="6"/>
    </row>
    <row r="42" spans="1:14" x14ac:dyDescent="0.25">
      <c r="M42" s="6"/>
    </row>
    <row r="43" spans="1:14" x14ac:dyDescent="0.25">
      <c r="M43" s="6"/>
    </row>
    <row r="44" spans="1:14" x14ac:dyDescent="0.25">
      <c r="M44" s="6"/>
    </row>
    <row r="45" spans="1:14" x14ac:dyDescent="0.25">
      <c r="M45" s="6"/>
    </row>
    <row r="46" spans="1:14" x14ac:dyDescent="0.25">
      <c r="M46" s="6"/>
    </row>
    <row r="47" spans="1:14" x14ac:dyDescent="0.25">
      <c r="M47" s="6"/>
    </row>
    <row r="48" spans="1:14" x14ac:dyDescent="0.25">
      <c r="M48" s="6"/>
    </row>
    <row r="49" spans="13:13" x14ac:dyDescent="0.25">
      <c r="M49" s="6"/>
    </row>
    <row r="50" spans="13:13" x14ac:dyDescent="0.25">
      <c r="M50" s="6"/>
    </row>
    <row r="51" spans="13:13" x14ac:dyDescent="0.25">
      <c r="M51" s="6"/>
    </row>
    <row r="52" spans="13:13" x14ac:dyDescent="0.25">
      <c r="M52" s="6"/>
    </row>
    <row r="53" spans="13:13" x14ac:dyDescent="0.25">
      <c r="M53" s="6"/>
    </row>
    <row r="54" spans="13:13" x14ac:dyDescent="0.25">
      <c r="M54" s="6"/>
    </row>
    <row r="55" spans="13:13" x14ac:dyDescent="0.25">
      <c r="M55" s="6"/>
    </row>
    <row r="56" spans="13:13" x14ac:dyDescent="0.25">
      <c r="M56" s="6"/>
    </row>
    <row r="57" spans="13:13" x14ac:dyDescent="0.25">
      <c r="M57" s="6"/>
    </row>
    <row r="58" spans="13:13" x14ac:dyDescent="0.25">
      <c r="M58" s="6"/>
    </row>
    <row r="59" spans="13:13" x14ac:dyDescent="0.25">
      <c r="M59" s="6"/>
    </row>
    <row r="60" spans="13:13" x14ac:dyDescent="0.25">
      <c r="M60" s="6"/>
    </row>
    <row r="61" spans="13:13" x14ac:dyDescent="0.25">
      <c r="M61" s="6"/>
    </row>
    <row r="62" spans="13:13" x14ac:dyDescent="0.25">
      <c r="M62" s="6"/>
    </row>
    <row r="63" spans="13:13" x14ac:dyDescent="0.25">
      <c r="M63" s="6"/>
    </row>
    <row r="64" spans="13:13" x14ac:dyDescent="0.25">
      <c r="M64" s="6"/>
    </row>
    <row r="65" spans="13:13" x14ac:dyDescent="0.25">
      <c r="M65" s="6"/>
    </row>
    <row r="66" spans="13:13" x14ac:dyDescent="0.25">
      <c r="M66" s="6"/>
    </row>
    <row r="67" spans="13:13" x14ac:dyDescent="0.25">
      <c r="M67" s="6"/>
    </row>
    <row r="68" spans="13:13" x14ac:dyDescent="0.25">
      <c r="M68" s="6"/>
    </row>
    <row r="69" spans="13:13" x14ac:dyDescent="0.25">
      <c r="M69" s="6"/>
    </row>
    <row r="70" spans="13:13" x14ac:dyDescent="0.25">
      <c r="M70" s="6"/>
    </row>
    <row r="71" spans="13:13" x14ac:dyDescent="0.25">
      <c r="M71" s="6"/>
    </row>
    <row r="72" spans="13:13" x14ac:dyDescent="0.25">
      <c r="M72" s="6"/>
    </row>
    <row r="73" spans="13:13" x14ac:dyDescent="0.25">
      <c r="M73" s="6"/>
    </row>
    <row r="74" spans="13:13" x14ac:dyDescent="0.25">
      <c r="M74" s="6"/>
    </row>
    <row r="75" spans="13:13" x14ac:dyDescent="0.25">
      <c r="M75" s="6"/>
    </row>
    <row r="76" spans="13:13" x14ac:dyDescent="0.25">
      <c r="M76" s="6"/>
    </row>
    <row r="77" spans="13:13" x14ac:dyDescent="0.25">
      <c r="M77" s="6"/>
    </row>
    <row r="78" spans="13:13" x14ac:dyDescent="0.25">
      <c r="M78" s="6"/>
    </row>
    <row r="79" spans="13:13" x14ac:dyDescent="0.25">
      <c r="M79" s="6"/>
    </row>
    <row r="80" spans="13:13" x14ac:dyDescent="0.25">
      <c r="M80" s="6"/>
    </row>
    <row r="81" spans="13:13" x14ac:dyDescent="0.25">
      <c r="M81" s="6"/>
    </row>
    <row r="82" spans="13:13" x14ac:dyDescent="0.25">
      <c r="M82" s="6"/>
    </row>
    <row r="83" spans="13:13" x14ac:dyDescent="0.25">
      <c r="M83" s="6"/>
    </row>
    <row r="84" spans="13:13" x14ac:dyDescent="0.25">
      <c r="M84" s="6"/>
    </row>
    <row r="85" spans="13:13" x14ac:dyDescent="0.25">
      <c r="M85" s="6"/>
    </row>
  </sheetData>
  <mergeCells count="3">
    <mergeCell ref="A2:A13"/>
    <mergeCell ref="A14:A25"/>
    <mergeCell ref="A26:A3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7"/>
  <sheetViews>
    <sheetView topLeftCell="A16" zoomScale="85" zoomScaleNormal="85" workbookViewId="0">
      <selection activeCell="D34" sqref="D34"/>
    </sheetView>
  </sheetViews>
  <sheetFormatPr defaultRowHeight="15" x14ac:dyDescent="0.25"/>
  <cols>
    <col min="2" max="2" width="10.140625" bestFit="1" customWidth="1"/>
    <col min="3" max="3" width="10.5703125" bestFit="1" customWidth="1"/>
    <col min="4" max="4" width="14.5703125" customWidth="1"/>
    <col min="5" max="5" width="13.140625" bestFit="1" customWidth="1"/>
    <col min="6" max="6" width="23.140625" bestFit="1" customWidth="1"/>
  </cols>
  <sheetData>
    <row r="5" spans="2:7" x14ac:dyDescent="0.25">
      <c r="B5" s="40" t="s">
        <v>39</v>
      </c>
      <c r="C5" s="40"/>
      <c r="D5" s="40"/>
      <c r="E5" s="40"/>
      <c r="F5" s="40"/>
      <c r="G5" s="40"/>
    </row>
    <row r="6" spans="2:7" x14ac:dyDescent="0.25">
      <c r="B6" s="27" t="s">
        <v>43</v>
      </c>
      <c r="C6" s="27" t="s">
        <v>40</v>
      </c>
      <c r="D6" s="27" t="s">
        <v>32</v>
      </c>
      <c r="E6" s="27" t="s">
        <v>44</v>
      </c>
      <c r="F6" s="27" t="s">
        <v>45</v>
      </c>
      <c r="G6" s="28" t="s">
        <v>19</v>
      </c>
    </row>
    <row r="7" spans="2:7" x14ac:dyDescent="0.25">
      <c r="B7" s="26" t="s">
        <v>27</v>
      </c>
      <c r="C7" s="26">
        <v>848</v>
      </c>
      <c r="D7" s="26">
        <v>779.94</v>
      </c>
      <c r="E7" s="26">
        <f>ABS(C7-D7)</f>
        <v>68.059999999999945</v>
      </c>
      <c r="F7" s="26">
        <f>E7/C7</f>
        <v>8.0259433962264093E-2</v>
      </c>
      <c r="G7" s="29">
        <f>AVERAGE(F7:F11)</f>
        <v>0.11589831531648076</v>
      </c>
    </row>
    <row r="8" spans="2:7" x14ac:dyDescent="0.25">
      <c r="B8" s="26" t="s">
        <v>28</v>
      </c>
      <c r="C8" s="26">
        <v>1461</v>
      </c>
      <c r="D8" s="26">
        <v>1765.32</v>
      </c>
      <c r="E8" s="26">
        <f t="shared" ref="E8:E11" si="0">ABS(C8-D8)</f>
        <v>304.31999999999994</v>
      </c>
      <c r="F8" s="26">
        <f t="shared" ref="F8:F11" si="1">E8/C8</f>
        <v>0.20829568788501021</v>
      </c>
      <c r="G8" s="7"/>
    </row>
    <row r="9" spans="2:7" x14ac:dyDescent="0.25">
      <c r="B9" s="26" t="s">
        <v>29</v>
      </c>
      <c r="C9" s="26">
        <v>1126</v>
      </c>
      <c r="D9" s="26">
        <v>1315.85</v>
      </c>
      <c r="E9" s="26">
        <f t="shared" si="0"/>
        <v>189.84999999999991</v>
      </c>
      <c r="F9" s="26">
        <f t="shared" si="1"/>
        <v>0.16860568383658961</v>
      </c>
      <c r="G9" s="7"/>
    </row>
    <row r="10" spans="2:7" x14ac:dyDescent="0.25">
      <c r="B10" s="26" t="s">
        <v>30</v>
      </c>
      <c r="C10" s="26">
        <v>4962</v>
      </c>
      <c r="D10" s="26">
        <v>5426.2</v>
      </c>
      <c r="E10" s="26">
        <f t="shared" si="0"/>
        <v>464.19999999999982</v>
      </c>
      <c r="F10" s="26">
        <f t="shared" si="1"/>
        <v>9.3550987505038249E-2</v>
      </c>
      <c r="G10" s="7"/>
    </row>
    <row r="11" spans="2:7" x14ac:dyDescent="0.25">
      <c r="B11" s="26" t="s">
        <v>31</v>
      </c>
      <c r="C11" s="26">
        <v>1385</v>
      </c>
      <c r="D11" s="26">
        <v>1345.14</v>
      </c>
      <c r="E11" s="26">
        <f t="shared" si="0"/>
        <v>39.8599999999999</v>
      </c>
      <c r="F11" s="26">
        <f t="shared" si="1"/>
        <v>2.8779783393501734E-2</v>
      </c>
      <c r="G11" s="7"/>
    </row>
    <row r="13" spans="2:7" x14ac:dyDescent="0.25">
      <c r="B13" s="40" t="s">
        <v>47</v>
      </c>
      <c r="C13" s="40"/>
      <c r="D13" s="40"/>
      <c r="E13" s="40"/>
      <c r="F13" s="40"/>
      <c r="G13" s="40"/>
    </row>
    <row r="14" spans="2:7" x14ac:dyDescent="0.25">
      <c r="B14" s="27" t="s">
        <v>43</v>
      </c>
      <c r="C14" s="27" t="s">
        <v>40</v>
      </c>
      <c r="D14" s="27" t="s">
        <v>32</v>
      </c>
      <c r="E14" s="27" t="s">
        <v>44</v>
      </c>
      <c r="F14" s="27" t="s">
        <v>45</v>
      </c>
      <c r="G14" s="28" t="s">
        <v>19</v>
      </c>
    </row>
    <row r="15" spans="2:7" x14ac:dyDescent="0.25">
      <c r="B15" s="26" t="s">
        <v>27</v>
      </c>
      <c r="C15" s="26">
        <v>848</v>
      </c>
      <c r="D15" s="26">
        <v>437.28953100000001</v>
      </c>
      <c r="E15" s="26">
        <f>ABS(C15-D15)</f>
        <v>410.71046899999999</v>
      </c>
      <c r="F15" s="26">
        <f>E15/C15</f>
        <v>0.48432838325471694</v>
      </c>
      <c r="G15" s="29">
        <f>AVERAGE(F15:F19)</f>
        <v>0.45313338012715298</v>
      </c>
    </row>
    <row r="16" spans="2:7" x14ac:dyDescent="0.25">
      <c r="B16" s="26" t="s">
        <v>28</v>
      </c>
      <c r="C16" s="26">
        <v>1461</v>
      </c>
      <c r="D16" s="26">
        <v>1110.81603</v>
      </c>
      <c r="E16" s="26">
        <f t="shared" ref="E16:E19" si="2">ABS(C16-D16)</f>
        <v>350.18397000000004</v>
      </c>
      <c r="F16" s="26">
        <f t="shared" ref="F16:F19" si="3">E16/C16</f>
        <v>0.23968786447638607</v>
      </c>
      <c r="G16" s="7"/>
    </row>
    <row r="17" spans="2:7" x14ac:dyDescent="0.25">
      <c r="B17" s="26" t="s">
        <v>29</v>
      </c>
      <c r="C17" s="26">
        <v>1126</v>
      </c>
      <c r="D17" s="26">
        <v>692.50807799999995</v>
      </c>
      <c r="E17" s="26">
        <f t="shared" si="2"/>
        <v>433.49192200000005</v>
      </c>
      <c r="F17" s="26">
        <f t="shared" si="3"/>
        <v>0.38498394493783306</v>
      </c>
      <c r="G17" s="7"/>
    </row>
    <row r="18" spans="2:7" x14ac:dyDescent="0.25">
      <c r="B18" s="26" t="s">
        <v>30</v>
      </c>
      <c r="C18" s="26">
        <v>4962</v>
      </c>
      <c r="D18" s="26">
        <v>518.96567200000004</v>
      </c>
      <c r="E18" s="26">
        <f t="shared" si="2"/>
        <v>4443.0343279999997</v>
      </c>
      <c r="F18" s="26">
        <f t="shared" si="3"/>
        <v>0.89541199677549366</v>
      </c>
      <c r="G18" s="7"/>
    </row>
    <row r="19" spans="2:7" x14ac:dyDescent="0.25">
      <c r="B19" s="26" t="s">
        <v>31</v>
      </c>
      <c r="C19" s="26">
        <v>1385</v>
      </c>
      <c r="D19" s="26">
        <v>1746.837775</v>
      </c>
      <c r="E19" s="26">
        <f t="shared" si="2"/>
        <v>361.83777499999997</v>
      </c>
      <c r="F19" s="26">
        <f t="shared" si="3"/>
        <v>0.2612547111913357</v>
      </c>
      <c r="G19" s="7"/>
    </row>
    <row r="21" spans="2:7" x14ac:dyDescent="0.25">
      <c r="B21" s="40" t="s">
        <v>46</v>
      </c>
      <c r="C21" s="40"/>
      <c r="D21" s="40"/>
      <c r="E21" s="40"/>
      <c r="F21" s="40"/>
      <c r="G21" s="40"/>
    </row>
    <row r="22" spans="2:7" x14ac:dyDescent="0.25">
      <c r="B22" s="27" t="s">
        <v>43</v>
      </c>
      <c r="C22" s="27" t="s">
        <v>40</v>
      </c>
      <c r="D22" s="27" t="s">
        <v>32</v>
      </c>
      <c r="E22" s="27" t="s">
        <v>44</v>
      </c>
      <c r="F22" s="27" t="s">
        <v>45</v>
      </c>
      <c r="G22" s="28" t="s">
        <v>19</v>
      </c>
    </row>
    <row r="23" spans="2:7" x14ac:dyDescent="0.25">
      <c r="B23" s="26" t="s">
        <v>27</v>
      </c>
      <c r="C23" s="26">
        <v>848</v>
      </c>
      <c r="D23" s="30">
        <v>302.9430528672284</v>
      </c>
      <c r="E23" s="26">
        <f>ABS(C23-D23)</f>
        <v>545.0569471327716</v>
      </c>
      <c r="F23" s="26">
        <f>E23/C23</f>
        <v>0.64275583388298541</v>
      </c>
      <c r="G23" s="29">
        <f>AVERAGE(F23:F27)</f>
        <v>0.53429756555433405</v>
      </c>
    </row>
    <row r="24" spans="2:7" x14ac:dyDescent="0.25">
      <c r="B24" s="26" t="s">
        <v>28</v>
      </c>
      <c r="C24" s="26">
        <v>1461</v>
      </c>
      <c r="D24" s="30">
        <v>599.14090867863365</v>
      </c>
      <c r="E24" s="26">
        <f t="shared" ref="E24:E27" si="4">ABS(C24-D24)</f>
        <v>861.85909132136635</v>
      </c>
      <c r="F24" s="26">
        <f t="shared" ref="F24:F27" si="5">E24/C24</f>
        <v>0.58991039789279009</v>
      </c>
      <c r="G24" s="7"/>
    </row>
    <row r="25" spans="2:7" x14ac:dyDescent="0.25">
      <c r="B25" s="26" t="s">
        <v>29</v>
      </c>
      <c r="C25" s="26">
        <v>1126</v>
      </c>
      <c r="D25" s="30">
        <v>2082.7772797884591</v>
      </c>
      <c r="E25" s="26">
        <f t="shared" si="4"/>
        <v>956.77727978845905</v>
      </c>
      <c r="F25" s="26">
        <f t="shared" si="5"/>
        <v>0.84971339235209509</v>
      </c>
      <c r="G25" s="7"/>
    </row>
    <row r="26" spans="2:7" x14ac:dyDescent="0.25">
      <c r="B26" s="26" t="s">
        <v>30</v>
      </c>
      <c r="C26" s="26">
        <v>4962</v>
      </c>
      <c r="D26" s="30">
        <v>5619.4744269725725</v>
      </c>
      <c r="E26" s="26">
        <f t="shared" si="4"/>
        <v>657.47442697257247</v>
      </c>
      <c r="F26" s="26">
        <f t="shared" si="5"/>
        <v>0.13250189983324717</v>
      </c>
      <c r="G26" s="7"/>
    </row>
    <row r="27" spans="2:7" x14ac:dyDescent="0.25">
      <c r="B27" s="26" t="s">
        <v>31</v>
      </c>
      <c r="C27" s="26">
        <v>1385</v>
      </c>
      <c r="D27" s="30">
        <v>752.60026922238478</v>
      </c>
      <c r="E27" s="26">
        <f t="shared" si="4"/>
        <v>632.39973077761522</v>
      </c>
      <c r="F27" s="26">
        <f t="shared" si="5"/>
        <v>0.45660630381055251</v>
      </c>
      <c r="G27" s="7"/>
    </row>
  </sheetData>
  <mergeCells count="3">
    <mergeCell ref="B5:G5"/>
    <mergeCell ref="B13:G13"/>
    <mergeCell ref="B21:G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1"/>
  <sheetViews>
    <sheetView tabSelected="1" topLeftCell="A4" workbookViewId="0">
      <selection activeCell="C5" sqref="C5:E11"/>
    </sheetView>
  </sheetViews>
  <sheetFormatPr defaultRowHeight="15" x14ac:dyDescent="0.25"/>
  <cols>
    <col min="3" max="3" width="10.140625" bestFit="1" customWidth="1"/>
  </cols>
  <sheetData>
    <row r="5" spans="3:5" x14ac:dyDescent="0.25">
      <c r="C5" s="42" t="s">
        <v>55</v>
      </c>
      <c r="D5" s="42"/>
      <c r="E5" s="42"/>
    </row>
    <row r="6" spans="3:5" x14ac:dyDescent="0.25">
      <c r="C6" s="41" t="s">
        <v>54</v>
      </c>
      <c r="D6" s="41" t="s">
        <v>48</v>
      </c>
      <c r="E6" s="41" t="s">
        <v>32</v>
      </c>
    </row>
    <row r="7" spans="3:5" x14ac:dyDescent="0.25">
      <c r="C7" s="41" t="s">
        <v>49</v>
      </c>
      <c r="D7" s="41">
        <v>84</v>
      </c>
      <c r="E7" s="41">
        <v>-4705.8599999999997</v>
      </c>
    </row>
    <row r="8" spans="3:5" x14ac:dyDescent="0.25">
      <c r="C8" s="41" t="s">
        <v>50</v>
      </c>
      <c r="D8" s="41">
        <v>85</v>
      </c>
      <c r="E8" s="41">
        <v>-891.13</v>
      </c>
    </row>
    <row r="9" spans="3:5" x14ac:dyDescent="0.25">
      <c r="C9" s="41" t="s">
        <v>51</v>
      </c>
      <c r="D9" s="41">
        <v>86</v>
      </c>
      <c r="E9" s="41">
        <v>-24.66</v>
      </c>
    </row>
    <row r="10" spans="3:5" x14ac:dyDescent="0.25">
      <c r="C10" s="41" t="s">
        <v>52</v>
      </c>
      <c r="D10" s="41">
        <v>87</v>
      </c>
      <c r="E10" s="41">
        <v>-1169.75</v>
      </c>
    </row>
    <row r="11" spans="3:5" x14ac:dyDescent="0.25">
      <c r="C11" s="41" t="s">
        <v>53</v>
      </c>
      <c r="D11" s="41">
        <v>88</v>
      </c>
      <c r="E11" s="41">
        <v>-26.41</v>
      </c>
    </row>
  </sheetData>
  <mergeCells count="1">
    <mergeCell ref="C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Dados com recorte</vt:lpstr>
      <vt:lpstr>Holt Winters</vt:lpstr>
      <vt:lpstr>Erros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2024-04-27T20:05:21Z</dcterms:created>
  <dcterms:modified xsi:type="dcterms:W3CDTF">2024-05-03T00:38:11Z</dcterms:modified>
</cp:coreProperties>
</file>