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<sst xmlns="http://schemas.openxmlformats.org/spreadsheetml/2006/main" count="71">
  <si>
    <t>vazf</t>
  </si>
  <si>
    <t>vazq</t>
  </si>
  <si>
    <t>tfe</t>
  </si>
  <si>
    <t>tqe</t>
  </si>
  <si>
    <t>tfs</t>
  </si>
  <si>
    <t>tqs</t>
  </si>
  <si>
    <t xml:space="preserve"> </t>
  </si>
  <si>
    <t>cpf</t>
  </si>
  <si>
    <t xml:space="preserve">   </t>
  </si>
  <si>
    <t>cpq</t>
  </si>
  <si>
    <t>taxa frio</t>
  </si>
  <si>
    <t>taxa quente</t>
  </si>
  <si>
    <t>dtln</t>
  </si>
  <si>
    <t>Cmin</t>
  </si>
  <si>
    <t>Cmax</t>
  </si>
  <si>
    <t>c</t>
  </si>
  <si>
    <t>dt max</t>
  </si>
  <si>
    <t>taxa max</t>
  </si>
  <si>
    <t>ef frio</t>
  </si>
  <si>
    <t>ef quente</t>
  </si>
  <si>
    <t>u dtln</t>
  </si>
  <si>
    <t>u ef</t>
  </si>
  <si>
    <t>massa</t>
  </si>
  <si>
    <t>diametro</t>
  </si>
  <si>
    <t>t(min)</t>
  </si>
  <si>
    <t>C</t>
  </si>
  <si>
    <t>t(s)</t>
  </si>
  <si>
    <t>t (s)</t>
  </si>
  <si>
    <t>V (L)</t>
  </si>
  <si>
    <t>viscosidade cP</t>
  </si>
  <si>
    <t>área m2</t>
  </si>
  <si>
    <t>c kgm/m3</t>
  </si>
  <si>
    <t>degrau</t>
  </si>
  <si>
    <t>massa total</t>
  </si>
  <si>
    <t>pulso</t>
  </si>
  <si>
    <t>Teste de dimensionamento de filtro prensa</t>
  </si>
  <si>
    <t>teste para interpolação polinomial</t>
  </si>
  <si>
    <t>teste pra integração numerica</t>
  </si>
  <si>
    <t>teste para regressão linear</t>
  </si>
  <si>
    <t>rm</t>
  </si>
  <si>
    <t>571000000000</t>
  </si>
  <si>
    <t>1/m</t>
  </si>
  <si>
    <t>x^2+1</t>
  </si>
  <si>
    <t>alfa</t>
  </si>
  <si>
    <t>1670000000000</t>
  </si>
  <si>
    <t>m/kg</t>
  </si>
  <si>
    <t>visc</t>
  </si>
  <si>
    <t>cP</t>
  </si>
  <si>
    <t>kg/m3</t>
  </si>
  <si>
    <t>deltaP</t>
  </si>
  <si>
    <t>atm</t>
  </si>
  <si>
    <t>volume lav</t>
  </si>
  <si>
    <t>L</t>
  </si>
  <si>
    <t>X</t>
  </si>
  <si>
    <t>f(X)</t>
  </si>
  <si>
    <t>volume filtrado</t>
  </si>
  <si>
    <t>tempo nao-op</t>
  </si>
  <si>
    <t>min</t>
  </si>
  <si>
    <t>produção</t>
  </si>
  <si>
    <t>L/h</t>
  </si>
  <si>
    <t>área total</t>
  </si>
  <si>
    <t>m2</t>
  </si>
  <si>
    <t>área quado</t>
  </si>
  <si>
    <t>cm2</t>
  </si>
  <si>
    <t>tempo operaçao</t>
  </si>
  <si>
    <t>s</t>
  </si>
  <si>
    <t>num. quadros</t>
  </si>
  <si>
    <t>Teste para regressão de ell</t>
  </si>
  <si>
    <t>c beta</t>
  </si>
  <si>
    <t>c alfa</t>
  </si>
  <si>
    <t>razão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</si>
</sst>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0" borderId="2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2" borderId="4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"/>
  <sheetViews>
    <sheetView tabSelected="1" topLeftCell="A73" workbookViewId="0">
      <selection activeCell="D81" sqref="D81"/>
    </sheetView>
  </sheetViews>
  <sheetFormatPr defaultColWidth="9.14285714285714" defaultRowHeight="12.75"/>
  <cols>
    <col min="1" max="8" width="12.8571428571429"/>
    <col min="10" max="13" width="12.8571428571429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>
        <f>J2/60</f>
        <v>0.0166666666666667</v>
      </c>
      <c r="B2">
        <f>K2/60</f>
        <v>0.0166666666666667</v>
      </c>
      <c r="C2">
        <v>21.7</v>
      </c>
      <c r="D2">
        <v>50.4</v>
      </c>
      <c r="E2">
        <v>34.7</v>
      </c>
      <c r="F2">
        <v>36.2</v>
      </c>
      <c r="J2">
        <v>1</v>
      </c>
      <c r="K2">
        <v>1</v>
      </c>
    </row>
    <row r="3" spans="1:11">
      <c r="A3">
        <f t="shared" ref="A3:A10" si="0">J3/60</f>
        <v>0.0166666666666667</v>
      </c>
      <c r="B3">
        <f t="shared" ref="B3:B10" si="1">K3/60</f>
        <v>0.025</v>
      </c>
      <c r="C3">
        <v>21.7</v>
      </c>
      <c r="D3">
        <v>50.7</v>
      </c>
      <c r="E3">
        <v>34.2</v>
      </c>
      <c r="F3">
        <v>35.2</v>
      </c>
      <c r="H3" t="s">
        <v>6</v>
      </c>
      <c r="J3">
        <v>1</v>
      </c>
      <c r="K3">
        <v>1.5</v>
      </c>
    </row>
    <row r="4" spans="1:13">
      <c r="A4">
        <f t="shared" si="0"/>
        <v>0.0166666666666667</v>
      </c>
      <c r="B4">
        <f t="shared" si="1"/>
        <v>0.0333333333333333</v>
      </c>
      <c r="C4">
        <v>21.7</v>
      </c>
      <c r="D4">
        <v>50.6</v>
      </c>
      <c r="E4">
        <v>33.2</v>
      </c>
      <c r="F4">
        <v>34.1</v>
      </c>
      <c r="H4" t="s">
        <v>7</v>
      </c>
      <c r="I4">
        <v>4180</v>
      </c>
      <c r="J4">
        <v>1</v>
      </c>
      <c r="K4">
        <v>2</v>
      </c>
      <c r="M4" t="s">
        <v>8</v>
      </c>
    </row>
    <row r="5" spans="1:13">
      <c r="A5">
        <f t="shared" si="0"/>
        <v>0.0166666666666667</v>
      </c>
      <c r="B5">
        <f t="shared" si="1"/>
        <v>0.0416666666666667</v>
      </c>
      <c r="C5">
        <v>21.7</v>
      </c>
      <c r="D5">
        <v>50.8</v>
      </c>
      <c r="E5">
        <v>32.5</v>
      </c>
      <c r="F5">
        <v>33.4</v>
      </c>
      <c r="H5" t="s">
        <v>9</v>
      </c>
      <c r="I5">
        <v>4180</v>
      </c>
      <c r="J5">
        <v>1</v>
      </c>
      <c r="K5">
        <v>2.5</v>
      </c>
      <c r="M5" t="s">
        <v>8</v>
      </c>
    </row>
    <row r="6" spans="1:13">
      <c r="A6">
        <f t="shared" si="0"/>
        <v>0.0166666666666667</v>
      </c>
      <c r="B6">
        <f t="shared" si="1"/>
        <v>0.05</v>
      </c>
      <c r="C6">
        <v>21.7</v>
      </c>
      <c r="D6">
        <v>51.1</v>
      </c>
      <c r="E6">
        <v>31.8</v>
      </c>
      <c r="F6">
        <v>32.7</v>
      </c>
      <c r="J6">
        <v>1</v>
      </c>
      <c r="K6">
        <v>3</v>
      </c>
      <c r="M6" t="s">
        <v>8</v>
      </c>
    </row>
    <row r="7" spans="1:13">
      <c r="A7">
        <f t="shared" si="0"/>
        <v>0.0166666666666667</v>
      </c>
      <c r="B7">
        <f t="shared" si="1"/>
        <v>0.0583333333333333</v>
      </c>
      <c r="C7">
        <v>21.7</v>
      </c>
      <c r="D7">
        <v>51.2</v>
      </c>
      <c r="E7">
        <v>31.3</v>
      </c>
      <c r="F7">
        <v>32.2</v>
      </c>
      <c r="J7">
        <v>1</v>
      </c>
      <c r="K7">
        <v>3.5</v>
      </c>
      <c r="M7" t="s">
        <v>8</v>
      </c>
    </row>
    <row r="8" spans="1:13">
      <c r="A8">
        <f t="shared" si="0"/>
        <v>0.0166666666666667</v>
      </c>
      <c r="B8">
        <f t="shared" si="1"/>
        <v>0.0666666666666667</v>
      </c>
      <c r="C8">
        <v>21.7</v>
      </c>
      <c r="D8">
        <v>51.4</v>
      </c>
      <c r="E8">
        <v>30.8</v>
      </c>
      <c r="F8">
        <v>31.8</v>
      </c>
      <c r="J8">
        <v>1</v>
      </c>
      <c r="K8">
        <v>4</v>
      </c>
      <c r="M8" t="s">
        <v>8</v>
      </c>
    </row>
    <row r="9" spans="1:13">
      <c r="A9">
        <f t="shared" si="0"/>
        <v>0.0166666666666667</v>
      </c>
      <c r="B9">
        <f t="shared" si="1"/>
        <v>0.075</v>
      </c>
      <c r="C9">
        <v>21.7</v>
      </c>
      <c r="D9">
        <v>51.5</v>
      </c>
      <c r="E9">
        <v>30.1</v>
      </c>
      <c r="F9">
        <v>31.3</v>
      </c>
      <c r="J9">
        <v>1</v>
      </c>
      <c r="K9">
        <v>4.5</v>
      </c>
      <c r="M9" t="s">
        <v>8</v>
      </c>
    </row>
    <row r="10" spans="1:13">
      <c r="A10">
        <f t="shared" si="0"/>
        <v>0.0166666666666667</v>
      </c>
      <c r="B10">
        <f t="shared" si="1"/>
        <v>0.0833333333333333</v>
      </c>
      <c r="C10">
        <v>21.7</v>
      </c>
      <c r="D10">
        <v>50.6</v>
      </c>
      <c r="E10">
        <v>29.6</v>
      </c>
      <c r="F10">
        <v>30.7</v>
      </c>
      <c r="J10">
        <v>1</v>
      </c>
      <c r="K10">
        <v>5</v>
      </c>
      <c r="M10" t="s">
        <v>8</v>
      </c>
    </row>
    <row r="11" spans="13:13">
      <c r="M11" t="s">
        <v>8</v>
      </c>
    </row>
    <row r="12" spans="13:13">
      <c r="M12" t="s">
        <v>6</v>
      </c>
    </row>
    <row r="13" spans="3:14"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3:13">
      <c r="C14">
        <f>A2*$I$4*(E2-C2)</f>
        <v>905.666666666667</v>
      </c>
      <c r="D14">
        <f>B2*$I$5*(D2-F2)</f>
        <v>989.266666666666</v>
      </c>
      <c r="E14">
        <f>((D2-C2)-(F2-E2))/LN((D2-C2)/(F2-E2))</f>
        <v>9.21586533754438</v>
      </c>
      <c r="F14">
        <f>$I$4*A2</f>
        <v>69.6666666666667</v>
      </c>
      <c r="G14">
        <f>$I$5*B2</f>
        <v>69.6666666666667</v>
      </c>
      <c r="H14">
        <f>F14/G14</f>
        <v>1</v>
      </c>
      <c r="I14">
        <f>D2-C2</f>
        <v>28.7</v>
      </c>
      <c r="J14">
        <f>I14*F14</f>
        <v>1999.43333333333</v>
      </c>
      <c r="K14">
        <f>C14/J14</f>
        <v>0.452961672473868</v>
      </c>
      <c r="L14">
        <f>D14/J14</f>
        <v>0.494773519163763</v>
      </c>
      <c r="M14">
        <f>C14/(E14*9*0.037)</f>
        <v>295.112788664554</v>
      </c>
    </row>
    <row r="15" spans="3:12">
      <c r="C15">
        <f t="shared" ref="C15:C22" si="2">A3*$I$4*(E3-C3)</f>
        <v>870.833333333334</v>
      </c>
      <c r="D15">
        <f t="shared" ref="D15:D22" si="3">B3*$I$5*(D3-F3)</f>
        <v>1619.75</v>
      </c>
      <c r="E15">
        <f t="shared" ref="E15:E22" si="4">((D3-C3)-(F3-E3))/LN((D3-C3)/(F3-E3))</f>
        <v>8.31527772245436</v>
      </c>
      <c r="F15">
        <f t="shared" ref="F15:F22" si="5">$I$4*A3</f>
        <v>69.6666666666667</v>
      </c>
      <c r="G15">
        <f t="shared" ref="G15:G22" si="6">$I$5*B3</f>
        <v>104.5</v>
      </c>
      <c r="H15">
        <f t="shared" ref="H15:H22" si="7">F15/G15</f>
        <v>0.666666666666667</v>
      </c>
      <c r="I15">
        <f t="shared" ref="I15:I22" si="8">D3-C3</f>
        <v>29</v>
      </c>
      <c r="J15">
        <f t="shared" ref="J15:J22" si="9">I15*F15</f>
        <v>2020.33333333333</v>
      </c>
      <c r="K15">
        <f t="shared" ref="K15:K22" si="10">C15/J15</f>
        <v>0.431034482758621</v>
      </c>
      <c r="L15">
        <f t="shared" ref="L15:L22" si="11">D15/J15</f>
        <v>0.801724137931034</v>
      </c>
    </row>
    <row r="16" spans="3:12">
      <c r="C16">
        <f t="shared" si="2"/>
        <v>801.166666666667</v>
      </c>
      <c r="D16">
        <f t="shared" si="3"/>
        <v>2299</v>
      </c>
      <c r="E16">
        <f t="shared" si="4"/>
        <v>8.07102010950154</v>
      </c>
      <c r="F16">
        <f t="shared" si="5"/>
        <v>69.6666666666667</v>
      </c>
      <c r="G16">
        <f t="shared" si="6"/>
        <v>139.333333333333</v>
      </c>
      <c r="H16">
        <f t="shared" si="7"/>
        <v>0.5</v>
      </c>
      <c r="I16">
        <f t="shared" si="8"/>
        <v>28.9</v>
      </c>
      <c r="J16">
        <f t="shared" si="9"/>
        <v>2013.36666666667</v>
      </c>
      <c r="K16">
        <f t="shared" si="10"/>
        <v>0.397923875432526</v>
      </c>
      <c r="L16">
        <f t="shared" si="11"/>
        <v>1.14186851211073</v>
      </c>
    </row>
    <row r="17" spans="3:12">
      <c r="C17">
        <f t="shared" si="2"/>
        <v>752.4</v>
      </c>
      <c r="D17">
        <f t="shared" si="3"/>
        <v>3030.5</v>
      </c>
      <c r="E17">
        <f t="shared" si="4"/>
        <v>8.11254297309273</v>
      </c>
      <c r="F17">
        <f t="shared" si="5"/>
        <v>69.6666666666667</v>
      </c>
      <c r="G17">
        <f t="shared" si="6"/>
        <v>174.166666666667</v>
      </c>
      <c r="H17">
        <f t="shared" si="7"/>
        <v>0.4</v>
      </c>
      <c r="I17">
        <f t="shared" si="8"/>
        <v>29.1</v>
      </c>
      <c r="J17">
        <f t="shared" si="9"/>
        <v>2027.3</v>
      </c>
      <c r="K17">
        <f t="shared" si="10"/>
        <v>0.371134020618557</v>
      </c>
      <c r="L17">
        <f t="shared" si="11"/>
        <v>1.49484536082474</v>
      </c>
    </row>
    <row r="18" spans="3:12">
      <c r="C18">
        <f t="shared" si="2"/>
        <v>703.633333333333</v>
      </c>
      <c r="D18">
        <f t="shared" si="3"/>
        <v>3845.6</v>
      </c>
      <c r="E18">
        <f t="shared" si="4"/>
        <v>8.17472645407076</v>
      </c>
      <c r="F18">
        <f t="shared" si="5"/>
        <v>69.6666666666667</v>
      </c>
      <c r="G18">
        <f t="shared" si="6"/>
        <v>209</v>
      </c>
      <c r="H18">
        <f t="shared" si="7"/>
        <v>0.333333333333333</v>
      </c>
      <c r="I18">
        <f t="shared" si="8"/>
        <v>29.4</v>
      </c>
      <c r="J18">
        <f t="shared" si="9"/>
        <v>2048.2</v>
      </c>
      <c r="K18">
        <f t="shared" si="10"/>
        <v>0.343537414965986</v>
      </c>
      <c r="L18">
        <f t="shared" si="11"/>
        <v>1.87755102040816</v>
      </c>
    </row>
    <row r="19" spans="3:12">
      <c r="C19">
        <f t="shared" si="2"/>
        <v>668.8</v>
      </c>
      <c r="D19">
        <f t="shared" si="3"/>
        <v>4632.83333333333</v>
      </c>
      <c r="E19">
        <f t="shared" si="4"/>
        <v>8.19542764259113</v>
      </c>
      <c r="F19">
        <f t="shared" si="5"/>
        <v>69.6666666666667</v>
      </c>
      <c r="G19">
        <f t="shared" si="6"/>
        <v>243.833333333333</v>
      </c>
      <c r="H19">
        <f t="shared" si="7"/>
        <v>0.285714285714286</v>
      </c>
      <c r="I19">
        <f t="shared" si="8"/>
        <v>29.5</v>
      </c>
      <c r="J19">
        <f t="shared" si="9"/>
        <v>2055.16666666667</v>
      </c>
      <c r="K19">
        <f t="shared" si="10"/>
        <v>0.325423728813559</v>
      </c>
      <c r="L19">
        <f t="shared" si="11"/>
        <v>2.25423728813559</v>
      </c>
    </row>
    <row r="20" spans="3:12">
      <c r="C20">
        <f t="shared" si="2"/>
        <v>633.966666666667</v>
      </c>
      <c r="D20">
        <f t="shared" si="3"/>
        <v>5461.86666666667</v>
      </c>
      <c r="E20">
        <f t="shared" si="4"/>
        <v>8.46321306988803</v>
      </c>
      <c r="F20">
        <f t="shared" si="5"/>
        <v>69.6666666666667</v>
      </c>
      <c r="G20">
        <f t="shared" si="6"/>
        <v>278.666666666667</v>
      </c>
      <c r="H20">
        <f t="shared" si="7"/>
        <v>0.25</v>
      </c>
      <c r="I20">
        <f t="shared" si="8"/>
        <v>29.7</v>
      </c>
      <c r="J20">
        <f t="shared" si="9"/>
        <v>2069.1</v>
      </c>
      <c r="K20">
        <f t="shared" si="10"/>
        <v>0.306397306397307</v>
      </c>
      <c r="L20">
        <f t="shared" si="11"/>
        <v>2.63973063973064</v>
      </c>
    </row>
    <row r="21" spans="3:12">
      <c r="C21">
        <f t="shared" si="2"/>
        <v>585.2</v>
      </c>
      <c r="D21">
        <f t="shared" si="3"/>
        <v>6332.7</v>
      </c>
      <c r="E21">
        <f t="shared" si="4"/>
        <v>8.90359168186708</v>
      </c>
      <c r="F21">
        <f t="shared" si="5"/>
        <v>69.6666666666667</v>
      </c>
      <c r="G21">
        <f t="shared" si="6"/>
        <v>313.5</v>
      </c>
      <c r="H21">
        <f t="shared" si="7"/>
        <v>0.222222222222222</v>
      </c>
      <c r="I21">
        <f t="shared" si="8"/>
        <v>29.8</v>
      </c>
      <c r="J21">
        <f t="shared" si="9"/>
        <v>2076.06666666667</v>
      </c>
      <c r="K21">
        <f t="shared" si="10"/>
        <v>0.281879194630873</v>
      </c>
      <c r="L21">
        <f t="shared" si="11"/>
        <v>3.0503355704698</v>
      </c>
    </row>
    <row r="22" spans="3:12">
      <c r="C22">
        <f t="shared" si="2"/>
        <v>550.366666666667</v>
      </c>
      <c r="D22">
        <f t="shared" si="3"/>
        <v>6931.83333333333</v>
      </c>
      <c r="E22">
        <f t="shared" si="4"/>
        <v>8.50534887617985</v>
      </c>
      <c r="F22">
        <f t="shared" si="5"/>
        <v>69.6666666666667</v>
      </c>
      <c r="G22">
        <f t="shared" si="6"/>
        <v>348.333333333333</v>
      </c>
      <c r="H22">
        <f t="shared" si="7"/>
        <v>0.2</v>
      </c>
      <c r="I22">
        <f t="shared" si="8"/>
        <v>28.9</v>
      </c>
      <c r="J22">
        <f t="shared" si="9"/>
        <v>2013.36666666667</v>
      </c>
      <c r="K22">
        <f t="shared" si="10"/>
        <v>0.273356401384083</v>
      </c>
      <c r="L22">
        <f t="shared" si="11"/>
        <v>3.44290657439446</v>
      </c>
    </row>
    <row r="25" spans="1:6">
      <c r="A25">
        <v>1</v>
      </c>
      <c r="B25">
        <v>1</v>
      </c>
      <c r="C25">
        <v>21.7</v>
      </c>
      <c r="D25">
        <v>50.4</v>
      </c>
      <c r="E25">
        <v>34.7</v>
      </c>
      <c r="F25">
        <v>36.2</v>
      </c>
    </row>
    <row r="26" spans="1:6">
      <c r="A26">
        <v>1</v>
      </c>
      <c r="B26">
        <v>1.5</v>
      </c>
      <c r="C26">
        <v>21.7</v>
      </c>
      <c r="D26">
        <v>50.7</v>
      </c>
      <c r="E26">
        <v>34.2</v>
      </c>
      <c r="F26">
        <v>35.2</v>
      </c>
    </row>
    <row r="27" spans="1:6">
      <c r="A27">
        <v>1</v>
      </c>
      <c r="B27">
        <v>2</v>
      </c>
      <c r="C27">
        <v>21.7</v>
      </c>
      <c r="D27">
        <v>50.6</v>
      </c>
      <c r="E27">
        <v>33.2</v>
      </c>
      <c r="F27">
        <v>34.1</v>
      </c>
    </row>
    <row r="28" spans="1:6">
      <c r="A28">
        <v>1</v>
      </c>
      <c r="B28">
        <v>2.5</v>
      </c>
      <c r="C28">
        <v>21.7</v>
      </c>
      <c r="D28">
        <v>50.8</v>
      </c>
      <c r="E28">
        <v>32.5</v>
      </c>
      <c r="F28">
        <v>33.4</v>
      </c>
    </row>
    <row r="29" spans="1:6">
      <c r="A29">
        <v>1</v>
      </c>
      <c r="B29">
        <v>3</v>
      </c>
      <c r="C29">
        <v>21.7</v>
      </c>
      <c r="D29">
        <v>51.1</v>
      </c>
      <c r="E29">
        <v>31.8</v>
      </c>
      <c r="F29">
        <v>32.7</v>
      </c>
    </row>
    <row r="30" spans="1:6">
      <c r="A30">
        <v>1</v>
      </c>
      <c r="B30">
        <v>3.5</v>
      </c>
      <c r="C30">
        <v>21.7</v>
      </c>
      <c r="D30">
        <v>51.2</v>
      </c>
      <c r="E30">
        <v>31.3</v>
      </c>
      <c r="F30">
        <v>32.2</v>
      </c>
    </row>
    <row r="31" spans="1:6">
      <c r="A31">
        <v>1</v>
      </c>
      <c r="B31">
        <v>4</v>
      </c>
      <c r="C31">
        <v>21.7</v>
      </c>
      <c r="D31">
        <v>51.4</v>
      </c>
      <c r="E31">
        <v>30.8</v>
      </c>
      <c r="F31">
        <v>31.8</v>
      </c>
    </row>
    <row r="32" spans="1:6">
      <c r="A32">
        <v>1</v>
      </c>
      <c r="B32">
        <v>4.5</v>
      </c>
      <c r="C32">
        <v>21.7</v>
      </c>
      <c r="D32">
        <v>51.5</v>
      </c>
      <c r="E32">
        <v>30.1</v>
      </c>
      <c r="F32">
        <v>31.3</v>
      </c>
    </row>
    <row r="33" spans="1:6">
      <c r="A33">
        <v>1</v>
      </c>
      <c r="B33">
        <v>5</v>
      </c>
      <c r="C33">
        <v>21.7</v>
      </c>
      <c r="D33">
        <v>50.6</v>
      </c>
      <c r="E33">
        <v>29.6</v>
      </c>
      <c r="F33">
        <v>30.7</v>
      </c>
    </row>
    <row r="35" spans="1:13">
      <c r="A35" t="s">
        <v>22</v>
      </c>
      <c r="B35" t="s">
        <v>23</v>
      </c>
      <c r="D35" t="s">
        <v>24</v>
      </c>
      <c r="E35" t="s">
        <v>25</v>
      </c>
      <c r="G35" t="s">
        <v>26</v>
      </c>
      <c r="H35" t="s">
        <v>15</v>
      </c>
      <c r="J35" t="s">
        <v>27</v>
      </c>
      <c r="K35" t="s">
        <v>28</v>
      </c>
      <c r="L35" t="s">
        <v>29</v>
      </c>
      <c r="M35">
        <v>2</v>
      </c>
    </row>
    <row r="36" spans="1:13">
      <c r="A36">
        <v>2</v>
      </c>
      <c r="B36">
        <v>1850</v>
      </c>
      <c r="D36">
        <v>0</v>
      </c>
      <c r="E36">
        <v>0</v>
      </c>
      <c r="G36">
        <v>0</v>
      </c>
      <c r="H36">
        <v>0</v>
      </c>
      <c r="J36">
        <v>14.2</v>
      </c>
      <c r="K36">
        <v>1</v>
      </c>
      <c r="L36" t="s">
        <v>30</v>
      </c>
      <c r="M36">
        <v>0.35</v>
      </c>
    </row>
    <row r="37" spans="1:13">
      <c r="A37">
        <v>4.5</v>
      </c>
      <c r="B37">
        <v>1550</v>
      </c>
      <c r="D37">
        <v>1</v>
      </c>
      <c r="E37">
        <v>1</v>
      </c>
      <c r="G37">
        <v>120</v>
      </c>
      <c r="H37">
        <v>0.15</v>
      </c>
      <c r="J37">
        <v>24.2</v>
      </c>
      <c r="K37">
        <v>1.5</v>
      </c>
      <c r="L37" t="s">
        <v>31</v>
      </c>
      <c r="M37">
        <v>106</v>
      </c>
    </row>
    <row r="38" spans="1:11">
      <c r="A38">
        <v>5</v>
      </c>
      <c r="B38">
        <v>1290</v>
      </c>
      <c r="D38">
        <v>2</v>
      </c>
      <c r="E38">
        <v>5</v>
      </c>
      <c r="G38">
        <v>240</v>
      </c>
      <c r="H38">
        <v>0.38</v>
      </c>
      <c r="J38">
        <v>37</v>
      </c>
      <c r="K38">
        <v>2</v>
      </c>
    </row>
    <row r="39" spans="1:11">
      <c r="A39">
        <v>6.5</v>
      </c>
      <c r="B39">
        <v>1090</v>
      </c>
      <c r="D39">
        <v>3</v>
      </c>
      <c r="E39">
        <v>8</v>
      </c>
      <c r="G39">
        <v>360</v>
      </c>
      <c r="H39">
        <v>0.63</v>
      </c>
      <c r="J39">
        <v>51.7</v>
      </c>
      <c r="K39">
        <v>2.5</v>
      </c>
    </row>
    <row r="40" spans="1:11">
      <c r="A40">
        <v>6.5</v>
      </c>
      <c r="B40">
        <v>925</v>
      </c>
      <c r="D40">
        <v>4</v>
      </c>
      <c r="E40">
        <v>10</v>
      </c>
      <c r="G40">
        <v>480</v>
      </c>
      <c r="H40">
        <v>0.83</v>
      </c>
      <c r="J40">
        <v>69</v>
      </c>
      <c r="K40">
        <v>3</v>
      </c>
    </row>
    <row r="41" spans="1:11">
      <c r="A41">
        <v>6.5</v>
      </c>
      <c r="B41">
        <v>780</v>
      </c>
      <c r="D41">
        <v>5</v>
      </c>
      <c r="E41">
        <v>8</v>
      </c>
      <c r="G41">
        <v>600</v>
      </c>
      <c r="H41">
        <v>0.93</v>
      </c>
      <c r="J41">
        <v>88.8</v>
      </c>
      <c r="K41">
        <v>3.5</v>
      </c>
    </row>
    <row r="42" spans="1:11">
      <c r="A42">
        <v>5</v>
      </c>
      <c r="B42">
        <v>655</v>
      </c>
      <c r="D42">
        <v>6</v>
      </c>
      <c r="E42">
        <v>6</v>
      </c>
      <c r="G42">
        <v>720</v>
      </c>
      <c r="H42">
        <v>0.98</v>
      </c>
      <c r="J42">
        <v>110</v>
      </c>
      <c r="K42">
        <v>4</v>
      </c>
    </row>
    <row r="43" spans="1:11">
      <c r="A43">
        <v>4</v>
      </c>
      <c r="B43">
        <v>550</v>
      </c>
      <c r="D43">
        <v>7</v>
      </c>
      <c r="E43">
        <v>4</v>
      </c>
      <c r="G43">
        <v>840</v>
      </c>
      <c r="H43">
        <v>1</v>
      </c>
      <c r="J43">
        <v>134</v>
      </c>
      <c r="K43">
        <v>4.5</v>
      </c>
    </row>
    <row r="44" spans="1:11">
      <c r="A44">
        <v>3</v>
      </c>
      <c r="B44">
        <v>462.5</v>
      </c>
      <c r="D44">
        <v>8</v>
      </c>
      <c r="E44">
        <v>3</v>
      </c>
      <c r="G44">
        <v>960</v>
      </c>
      <c r="H44">
        <v>1</v>
      </c>
      <c r="J44">
        <v>160</v>
      </c>
      <c r="K44">
        <v>5</v>
      </c>
    </row>
    <row r="45" spans="1:8">
      <c r="A45">
        <v>2.5</v>
      </c>
      <c r="B45">
        <v>390</v>
      </c>
      <c r="D45">
        <v>9</v>
      </c>
      <c r="E45">
        <v>2.2</v>
      </c>
      <c r="G45">
        <v>1080</v>
      </c>
      <c r="H45">
        <v>1</v>
      </c>
    </row>
    <row r="46" spans="1:8">
      <c r="A46">
        <v>1</v>
      </c>
      <c r="B46">
        <v>327.5</v>
      </c>
      <c r="D46">
        <v>10</v>
      </c>
      <c r="E46">
        <v>1.5</v>
      </c>
      <c r="G46" s="1" t="s">
        <v>32</v>
      </c>
      <c r="H46" s="1"/>
    </row>
    <row r="47" spans="4:5">
      <c r="D47">
        <v>11</v>
      </c>
      <c r="E47">
        <v>1</v>
      </c>
    </row>
    <row r="48" spans="1:5">
      <c r="A48" t="s">
        <v>33</v>
      </c>
      <c r="B48">
        <v>48</v>
      </c>
      <c r="D48">
        <v>12</v>
      </c>
      <c r="E48">
        <v>0.6</v>
      </c>
    </row>
    <row r="49" spans="4:5">
      <c r="D49">
        <v>13</v>
      </c>
      <c r="E49">
        <v>0</v>
      </c>
    </row>
    <row r="50" spans="4:5">
      <c r="D50" s="1" t="s">
        <v>34</v>
      </c>
      <c r="E50" s="1"/>
    </row>
    <row r="54" spans="1:11">
      <c r="A54" t="s">
        <v>35</v>
      </c>
      <c r="E54" t="s">
        <v>36</v>
      </c>
      <c r="H54" t="s">
        <v>37</v>
      </c>
      <c r="K54" t="s">
        <v>38</v>
      </c>
    </row>
    <row r="55" spans="1:12">
      <c r="A55" t="s">
        <v>39</v>
      </c>
      <c r="B55" s="3" t="s">
        <v>40</v>
      </c>
      <c r="C55" t="s">
        <v>41</v>
      </c>
      <c r="E55">
        <v>12</v>
      </c>
      <c r="F55">
        <v>0</v>
      </c>
      <c r="H55" t="s">
        <v>42</v>
      </c>
      <c r="K55">
        <v>90.01</v>
      </c>
      <c r="L55">
        <v>0.99</v>
      </c>
    </row>
    <row r="56" spans="1:12">
      <c r="A56" t="s">
        <v>43</v>
      </c>
      <c r="B56" s="3" t="s">
        <v>44</v>
      </c>
      <c r="C56" t="s">
        <v>45</v>
      </c>
      <c r="E56">
        <v>12.16</v>
      </c>
      <c r="F56">
        <v>2</v>
      </c>
      <c r="H56">
        <v>1</v>
      </c>
      <c r="I56">
        <v>0</v>
      </c>
      <c r="K56">
        <v>89.05</v>
      </c>
      <c r="L56">
        <v>1.02</v>
      </c>
    </row>
    <row r="57" spans="1:12">
      <c r="A57" t="s">
        <v>46</v>
      </c>
      <c r="B57">
        <v>2</v>
      </c>
      <c r="C57" t="s">
        <v>47</v>
      </c>
      <c r="E57">
        <v>14.1</v>
      </c>
      <c r="F57">
        <v>7</v>
      </c>
      <c r="H57">
        <v>2</v>
      </c>
      <c r="I57">
        <v>1</v>
      </c>
      <c r="K57">
        <v>91.43</v>
      </c>
      <c r="L57">
        <v>1.15</v>
      </c>
    </row>
    <row r="58" spans="1:12">
      <c r="A58" t="s">
        <v>25</v>
      </c>
      <c r="B58">
        <v>106</v>
      </c>
      <c r="C58" t="s">
        <v>48</v>
      </c>
      <c r="E58">
        <v>15.53</v>
      </c>
      <c r="F58">
        <v>9</v>
      </c>
      <c r="H58">
        <v>5</v>
      </c>
      <c r="I58">
        <v>2</v>
      </c>
      <c r="K58">
        <v>93.74</v>
      </c>
      <c r="L58">
        <v>1.29</v>
      </c>
    </row>
    <row r="59" spans="1:12">
      <c r="A59" t="s">
        <v>49</v>
      </c>
      <c r="B59">
        <v>12</v>
      </c>
      <c r="C59" t="s">
        <v>50</v>
      </c>
      <c r="E59">
        <v>18.51</v>
      </c>
      <c r="F59">
        <v>12</v>
      </c>
      <c r="H59">
        <v>10</v>
      </c>
      <c r="I59">
        <v>3</v>
      </c>
      <c r="K59">
        <v>96.73</v>
      </c>
      <c r="L59">
        <v>1.46</v>
      </c>
    </row>
    <row r="60" spans="1:12">
      <c r="A60" t="s">
        <v>51</v>
      </c>
      <c r="B60">
        <v>2</v>
      </c>
      <c r="C60" t="s">
        <v>52</v>
      </c>
      <c r="E60" t="s">
        <v>53</v>
      </c>
      <c r="F60" t="s">
        <v>54</v>
      </c>
      <c r="H60">
        <v>17</v>
      </c>
      <c r="I60">
        <v>4</v>
      </c>
      <c r="K60">
        <v>94.45</v>
      </c>
      <c r="L60">
        <v>1.36</v>
      </c>
    </row>
    <row r="61" spans="1:12">
      <c r="A61" t="s">
        <v>55</v>
      </c>
      <c r="B61">
        <v>50</v>
      </c>
      <c r="C61" t="s">
        <v>52</v>
      </c>
      <c r="H61">
        <v>26</v>
      </c>
      <c r="I61">
        <v>5</v>
      </c>
      <c r="K61">
        <v>87.59</v>
      </c>
      <c r="L61">
        <v>0.87</v>
      </c>
    </row>
    <row r="62" spans="1:12">
      <c r="A62" t="s">
        <v>56</v>
      </c>
      <c r="B62">
        <v>5</v>
      </c>
      <c r="C62" t="s">
        <v>57</v>
      </c>
      <c r="H62">
        <v>37</v>
      </c>
      <c r="I62">
        <v>6</v>
      </c>
      <c r="K62">
        <v>91.77</v>
      </c>
      <c r="L62">
        <v>1.23</v>
      </c>
    </row>
    <row r="63" spans="1:12">
      <c r="A63" t="s">
        <v>58</v>
      </c>
      <c r="B63">
        <v>40.6</v>
      </c>
      <c r="C63" t="s">
        <v>59</v>
      </c>
      <c r="K63">
        <v>99.42</v>
      </c>
      <c r="L63">
        <v>1.55</v>
      </c>
    </row>
    <row r="64" spans="1:12">
      <c r="A64" t="s">
        <v>60</v>
      </c>
      <c r="B64">
        <v>0.35</v>
      </c>
      <c r="C64" t="s">
        <v>61</v>
      </c>
      <c r="K64">
        <v>93.65</v>
      </c>
      <c r="L64">
        <v>1.4</v>
      </c>
    </row>
    <row r="65" spans="1:12">
      <c r="A65" t="s">
        <v>62</v>
      </c>
      <c r="B65">
        <f>15.1*15</f>
        <v>226.5</v>
      </c>
      <c r="C65" t="s">
        <v>63</v>
      </c>
      <c r="K65">
        <v>93.54</v>
      </c>
      <c r="L65">
        <v>1.19</v>
      </c>
    </row>
    <row r="66" spans="1:12">
      <c r="A66" t="s">
        <v>64</v>
      </c>
      <c r="B66">
        <v>3147</v>
      </c>
      <c r="C66" t="s">
        <v>65</v>
      </c>
      <c r="K66">
        <v>92.52</v>
      </c>
      <c r="L66">
        <v>1.15</v>
      </c>
    </row>
    <row r="67" spans="1:12">
      <c r="A67" t="s">
        <v>66</v>
      </c>
      <c r="B67">
        <v>7.6</v>
      </c>
      <c r="K67">
        <v>90.56</v>
      </c>
      <c r="L67">
        <v>0.98</v>
      </c>
    </row>
    <row r="68" spans="11:12">
      <c r="K68">
        <v>89.54</v>
      </c>
      <c r="L68">
        <v>1.01</v>
      </c>
    </row>
    <row r="69" spans="11:12">
      <c r="K69">
        <v>89.85</v>
      </c>
      <c r="L69">
        <v>1.11</v>
      </c>
    </row>
    <row r="70" spans="11:12">
      <c r="K70">
        <v>90.39</v>
      </c>
      <c r="L70">
        <v>1.2</v>
      </c>
    </row>
    <row r="71" spans="11:12">
      <c r="K71">
        <v>93.25</v>
      </c>
      <c r="L71">
        <v>1.26</v>
      </c>
    </row>
    <row r="72" spans="11:12">
      <c r="K72">
        <v>93.41</v>
      </c>
      <c r="L72">
        <v>1.32</v>
      </c>
    </row>
    <row r="73" spans="11:12">
      <c r="K73">
        <v>94.98</v>
      </c>
      <c r="L73">
        <v>1.43</v>
      </c>
    </row>
    <row r="74" spans="11:12">
      <c r="K74">
        <v>87.33</v>
      </c>
      <c r="L74">
        <v>0.95</v>
      </c>
    </row>
    <row r="77" spans="1:1">
      <c r="A77" t="s">
        <v>67</v>
      </c>
    </row>
    <row r="78" spans="1:4">
      <c r="A78" t="s">
        <v>68</v>
      </c>
      <c r="B78" t="s">
        <v>69</v>
      </c>
      <c r="C78" t="s">
        <v>70</v>
      </c>
      <c r="D78">
        <v>0.4</v>
      </c>
    </row>
    <row r="79" spans="1:4">
      <c r="A79" s="2">
        <v>13.8162</v>
      </c>
      <c r="B79">
        <v>40.008</v>
      </c>
      <c r="C79" t="s">
        <v>69</v>
      </c>
      <c r="D79">
        <v>45</v>
      </c>
    </row>
    <row r="80" spans="1:4">
      <c r="A80">
        <v>17.2249</v>
      </c>
      <c r="B80">
        <v>36.2837</v>
      </c>
      <c r="C80" t="s">
        <v>68</v>
      </c>
      <c r="D80">
        <v>30</v>
      </c>
    </row>
    <row r="81" spans="1:2">
      <c r="A81">
        <v>20.4364</v>
      </c>
      <c r="B81">
        <v>32.7682</v>
      </c>
    </row>
    <row r="82" spans="1:2">
      <c r="A82">
        <v>23.6918</v>
      </c>
      <c r="B82">
        <v>29.4562</v>
      </c>
    </row>
    <row r="83" spans="1:2">
      <c r="A83">
        <v>26.9993</v>
      </c>
      <c r="B83">
        <v>23.8606</v>
      </c>
    </row>
    <row r="84" spans="1:2">
      <c r="A84">
        <v>30.509</v>
      </c>
      <c r="B84">
        <v>22.8112</v>
      </c>
    </row>
    <row r="85" spans="1:2">
      <c r="A85">
        <v>32.0689</v>
      </c>
      <c r="B85">
        <v>21.5804</v>
      </c>
    </row>
    <row r="86" spans="1:2">
      <c r="A86">
        <v>33.4194</v>
      </c>
      <c r="B86">
        <v>20.3485</v>
      </c>
    </row>
    <row r="87" spans="1:2">
      <c r="A87">
        <v>35.0252</v>
      </c>
      <c r="B87">
        <v>19.5216</v>
      </c>
    </row>
    <row r="88" spans="1:2">
      <c r="A88">
        <v>36.3849</v>
      </c>
      <c r="B88">
        <v>18.6104</v>
      </c>
    </row>
    <row r="89" spans="1:2">
      <c r="A89">
        <v>37.384</v>
      </c>
      <c r="B89">
        <v>18.6104</v>
      </c>
    </row>
    <row r="90" spans="1:2">
      <c r="A90">
        <v>37.8768</v>
      </c>
      <c r="B90">
        <v>18.1721</v>
      </c>
    </row>
    <row r="91" spans="1:2">
      <c r="A91">
        <v>38.9744</v>
      </c>
      <c r="B91">
        <v>17.5915</v>
      </c>
    </row>
    <row r="92" spans="1:2">
      <c r="A92">
        <v>40.1692</v>
      </c>
      <c r="B92">
        <v>17.0433</v>
      </c>
    </row>
    <row r="93" spans="1:2">
      <c r="A93">
        <v>41.3864</v>
      </c>
      <c r="B93">
        <v>16.4545</v>
      </c>
    </row>
    <row r="94" spans="1:2">
      <c r="A94">
        <v>42.4937</v>
      </c>
      <c r="B94">
        <v>15.6183</v>
      </c>
    </row>
    <row r="95" spans="1:2">
      <c r="A95">
        <v>43.5484</v>
      </c>
      <c r="B95">
        <v>14.9529</v>
      </c>
    </row>
    <row r="96" spans="1:2">
      <c r="A96">
        <v>44.5169</v>
      </c>
      <c r="B96">
        <v>14.5427</v>
      </c>
    </row>
    <row r="97" spans="1:2">
      <c r="A97">
        <v>45.0273</v>
      </c>
      <c r="B97">
        <v>14.0549</v>
      </c>
    </row>
    <row r="98" spans="1:2">
      <c r="A98">
        <v>46.9244</v>
      </c>
      <c r="B98">
        <v>13.3904</v>
      </c>
    </row>
    <row r="99" spans="1:2">
      <c r="A99">
        <v>48.3368</v>
      </c>
      <c r="B99">
        <v>12.8728</v>
      </c>
    </row>
    <row r="100" spans="1:2">
      <c r="A100">
        <v>48.9807</v>
      </c>
      <c r="B100">
        <v>12.2452</v>
      </c>
    </row>
    <row r="101" spans="1:2">
      <c r="A101">
        <v>50.5893</v>
      </c>
      <c r="B101">
        <v>11.5233</v>
      </c>
    </row>
    <row r="102" spans="1:2">
      <c r="A102">
        <v>50.3268</v>
      </c>
      <c r="B102">
        <v>10.8188</v>
      </c>
    </row>
    <row r="103" spans="1:2">
      <c r="A103">
        <v>53.4739</v>
      </c>
      <c r="B103">
        <v>9.81046</v>
      </c>
    </row>
    <row r="104" spans="1:2">
      <c r="A104">
        <v>58.4664</v>
      </c>
      <c r="B104">
        <v>8.40441</v>
      </c>
    </row>
  </sheetData>
  <mergeCells count="2">
    <mergeCell ref="G46:H46"/>
    <mergeCell ref="D50:E5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</dc:creator>
  <cp:lastModifiedBy>bruno</cp:lastModifiedBy>
  <dcterms:created xsi:type="dcterms:W3CDTF">2018-01-08T16:39:00Z</dcterms:created>
  <dcterms:modified xsi:type="dcterms:W3CDTF">2018-04-05T23:07:35Z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1046-10.2.0.5978</vt:lpwstr>
  </property>
</Properties>
</file>