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ee7104fc7a3784/Documentos/"/>
    </mc:Choice>
  </mc:AlternateContent>
  <xr:revisionPtr revIDLastSave="0" documentId="8_{2B0E1D8D-6C3C-476F-8CCB-F0F71808DCEE}" xr6:coauthVersionLast="47" xr6:coauthVersionMax="47" xr10:uidLastSave="{00000000-0000-0000-0000-000000000000}"/>
  <bookViews>
    <workbookView xWindow="-108" yWindow="-108" windowWidth="23256" windowHeight="12456" tabRatio="0" xr2:uid="{76BCF91F-267F-44FC-9054-69E9FF1F8321}"/>
  </bookViews>
  <sheets>
    <sheet name="Planilha1" sheetId="1" r:id="rId1"/>
    <sheet name="Planilha2" sheetId="2" r:id="rId2"/>
  </sheets>
  <definedNames>
    <definedName name="aporte">Planilha1!$G$17</definedName>
    <definedName name="patrimonio">Planilha1!$G$19</definedName>
    <definedName name="percentual_perfil">Tabela1[#All]</definedName>
    <definedName name="plperfil">Tabela1[#All]</definedName>
    <definedName name="qtd_anos">Planilha1!$G$18</definedName>
    <definedName name="rendimento_carteira">Planilha1!$G$13</definedName>
    <definedName name="salario">Planilha1!$G$12</definedName>
    <definedName name="sugestao">Planilha1!$G$14</definedName>
    <definedName name="sugestao_investimento">Planilha1!$I$14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G37" i="1" s="1"/>
  <c r="E36" i="1"/>
  <c r="G36" i="1" s="1"/>
  <c r="E35" i="1"/>
  <c r="G35" i="1" s="1"/>
  <c r="E34" i="1"/>
  <c r="G34" i="1" s="1"/>
  <c r="E33" i="1"/>
  <c r="G33" i="1" s="1"/>
  <c r="E32" i="1"/>
  <c r="G32" i="1" s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3" i="2"/>
  <c r="G14" i="1"/>
  <c r="G19" i="1"/>
  <c r="G20" i="1" s="1"/>
  <c r="E27" i="1"/>
  <c r="G27" i="1" s="1"/>
  <c r="E26" i="1"/>
  <c r="G26" i="1" s="1"/>
  <c r="E25" i="1"/>
  <c r="G25" i="1" s="1"/>
  <c r="E24" i="1"/>
  <c r="G24" i="1" s="1"/>
  <c r="E23" i="1"/>
  <c r="G23" i="1" s="1"/>
</calcChain>
</file>

<file path=xl/sharedStrings.xml><?xml version="1.0" encoding="utf-8"?>
<sst xmlns="http://schemas.openxmlformats.org/spreadsheetml/2006/main" count="68" uniqueCount="32">
  <si>
    <t>Quanto investir por mês?</t>
  </si>
  <si>
    <t>Por quantos anos?</t>
  </si>
  <si>
    <t>Patrimonio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</si>
  <si>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</si>
  <si>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</si>
  <si>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</si>
  <si>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</si>
  <si>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</si>
  <si>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</si>
  <si>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Patrimonio Acumulado</t>
  </si>
  <si>
    <t>Rendimento Carteira</t>
  </si>
  <si>
    <t>Salário</t>
  </si>
  <si>
    <t>Sugestão de Investimento</t>
  </si>
  <si>
    <t>Dividendos Mensais</t>
  </si>
  <si>
    <t>CONFIGURAÇÕES</t>
  </si>
  <si>
    <t>INVESTIMENTO INICIAL</t>
  </si>
  <si>
    <t>CENÁRIOS</t>
  </si>
  <si>
    <t>Agressivo</t>
  </si>
  <si>
    <t>PERFIL</t>
  </si>
  <si>
    <t>TIPOS DE FII</t>
  </si>
  <si>
    <t>Percentual Sugerido</t>
  </si>
  <si>
    <t>Valores</t>
  </si>
  <si>
    <t>PAPEL</t>
  </si>
  <si>
    <t>TIJOLO</t>
  </si>
  <si>
    <t>HIBRIDO</t>
  </si>
  <si>
    <t>FOF</t>
  </si>
  <si>
    <t>DESENVOLVIMENTO</t>
  </si>
  <si>
    <t>HOTELARIA</t>
  </si>
  <si>
    <t>Conservador</t>
  </si>
  <si>
    <t>Moderado</t>
  </si>
  <si>
    <t>CHAVE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</si>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</sst>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20"/>
      <color theme="0"/>
      <name val="Aptos Narrow"/>
      <family val="2"/>
      <scheme val="minor"/>
    </font>
    <font>
      <sz val="22"/>
      <color theme="0"/>
      <name val="Aptos Narrow"/>
      <family val="2"/>
      <scheme val="minor"/>
    </font>
    <font>
      <sz val="14"/>
      <color theme="1"/>
      <name val="Aptos"/>
      <family val="2"/>
    </font>
    <font>
      <sz val="14"/>
      <color theme="1"/>
      <name val="Aptos Narrow"/>
      <family val="2"/>
      <scheme val="minor"/>
    </font>
    <font>
      <sz val="14"/>
      <color theme="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5" tint="0.39994506668294322"/>
      </right>
      <top style="thin">
        <color indexed="64"/>
      </top>
      <bottom style="thin">
        <color theme="5" tint="0.39994506668294322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indexed="64"/>
      </top>
      <bottom style="thin">
        <color theme="5" tint="0.39994506668294322"/>
      </bottom>
      <diagonal/>
    </border>
    <border>
      <left style="thin">
        <color theme="5" tint="0.39994506668294322"/>
      </left>
      <right style="thin">
        <color indexed="64"/>
      </right>
      <top style="thin">
        <color indexed="64"/>
      </top>
      <bottom style="thin">
        <color theme="5" tint="0.39994506668294322"/>
      </bottom>
      <diagonal/>
    </border>
    <border>
      <left style="thin">
        <color indexed="64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5" tint="0.39994506668294322"/>
      </left>
      <right style="thin">
        <color indexed="64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indexed="64"/>
      </left>
      <right style="thin">
        <color theme="5" tint="0.39994506668294322"/>
      </right>
      <top style="thin">
        <color theme="5" tint="0.39994506668294322"/>
      </top>
      <bottom style="thin">
        <color indexed="64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indexed="64"/>
      </bottom>
      <diagonal/>
    </border>
    <border>
      <left style="thin">
        <color theme="5" tint="0.39994506668294322"/>
      </left>
      <right style="thin">
        <color indexed="64"/>
      </right>
      <top style="thin">
        <color theme="5" tint="0.39994506668294322"/>
      </top>
      <bottom style="thin">
        <color indexed="64"/>
      </bottom>
      <diagonal/>
    </border>
    <border>
      <left style="thin">
        <color indexed="64"/>
      </left>
      <right style="thin">
        <color theme="3" tint="0.24994659260841701"/>
      </right>
      <top style="thin">
        <color indexed="64"/>
      </top>
      <bottom style="thin">
        <color theme="3" tint="0.24994659260841701"/>
      </bottom>
      <diagonal/>
    </border>
    <border>
      <left style="thin">
        <color theme="3" tint="0.24994659260841701"/>
      </left>
      <right style="thin">
        <color theme="3" tint="0.24994659260841701"/>
      </right>
      <top style="thin">
        <color indexed="64"/>
      </top>
      <bottom style="thin">
        <color theme="3" tint="0.24994659260841701"/>
      </bottom>
      <diagonal/>
    </border>
    <border>
      <left style="thin">
        <color theme="3" tint="0.24994659260841701"/>
      </left>
      <right style="thin">
        <color indexed="64"/>
      </right>
      <top style="thin">
        <color indexed="64"/>
      </top>
      <bottom style="thin">
        <color theme="3" tint="0.24994659260841701"/>
      </bottom>
      <diagonal/>
    </border>
    <border>
      <left style="thin">
        <color indexed="64"/>
      </left>
      <right style="thin">
        <color theme="3" tint="0.24994659260841701"/>
      </right>
      <top style="thin">
        <color theme="3" tint="0.24994659260841701"/>
      </top>
      <bottom style="thin">
        <color theme="3" tint="0.24994659260841701"/>
      </bottom>
      <diagonal/>
    </border>
    <border>
      <left style="thin">
        <color theme="3" tint="0.24994659260841701"/>
      </left>
      <right style="thin">
        <color theme="3" tint="0.24994659260841701"/>
      </right>
      <top style="thin">
        <color theme="3" tint="0.24994659260841701"/>
      </top>
      <bottom style="thin">
        <color theme="3" tint="0.24994659260841701"/>
      </bottom>
      <diagonal/>
    </border>
    <border>
      <left style="thin">
        <color theme="3" tint="0.24994659260841701"/>
      </left>
      <right style="thin">
        <color indexed="64"/>
      </right>
      <top style="thin">
        <color theme="3" tint="0.24994659260841701"/>
      </top>
      <bottom style="thin">
        <color theme="3" tint="0.24994659260841701"/>
      </bottom>
      <diagonal/>
    </border>
    <border>
      <left style="thin">
        <color indexed="64"/>
      </left>
      <right style="thin">
        <color theme="3" tint="0.24994659260841701"/>
      </right>
      <top style="thin">
        <color theme="3" tint="0.24994659260841701"/>
      </top>
      <bottom style="thin">
        <color indexed="64"/>
      </bottom>
      <diagonal/>
    </border>
    <border>
      <left style="thin">
        <color theme="3" tint="0.24994659260841701"/>
      </left>
      <right style="thin">
        <color theme="3" tint="0.24994659260841701"/>
      </right>
      <top style="thin">
        <color theme="3" tint="0.24994659260841701"/>
      </top>
      <bottom style="thin">
        <color indexed="64"/>
      </bottom>
      <diagonal/>
    </border>
    <border>
      <left style="thin">
        <color theme="3" tint="0.24994659260841701"/>
      </left>
      <right style="thin">
        <color indexed="64"/>
      </right>
      <top style="thin">
        <color theme="3" tint="0.24994659260841701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5" fillId="4" borderId="1" xfId="3" applyFont="1" applyFill="1" applyBorder="1" applyAlignment="1">
      <alignment horizontal="center" vertical="center"/>
    </xf>
    <xf numFmtId="0" fontId="6" fillId="2" borderId="1" xfId="3" applyFont="1" applyBorder="1" applyAlignment="1">
      <alignment horizontal="center" vertical="center"/>
    </xf>
    <xf numFmtId="0" fontId="4" fillId="2" borderId="1" xfId="3" applyFont="1" applyBorder="1" applyAlignment="1">
      <alignment horizontal="center" vertical="center" wrapText="1"/>
    </xf>
    <xf numFmtId="0" fontId="8" fillId="5" borderId="5" xfId="0" applyFont="1" applyFill="1" applyBorder="1" applyAlignment="1">
      <alignment horizontal="left"/>
    </xf>
    <xf numFmtId="0" fontId="8" fillId="5" borderId="6" xfId="0" applyFont="1" applyFill="1" applyBorder="1" applyAlignment="1">
      <alignment horizontal="left"/>
    </xf>
    <xf numFmtId="0" fontId="8" fillId="5" borderId="8" xfId="0" applyFont="1" applyFill="1" applyBorder="1" applyAlignment="1">
      <alignment horizontal="left"/>
    </xf>
    <xf numFmtId="0" fontId="8" fillId="5" borderId="9" xfId="0" applyFont="1" applyFill="1" applyBorder="1" applyAlignment="1">
      <alignment horizontal="left"/>
    </xf>
    <xf numFmtId="0" fontId="8" fillId="5" borderId="11" xfId="0" applyFont="1" applyFill="1" applyBorder="1" applyAlignment="1">
      <alignment horizontal="left"/>
    </xf>
    <xf numFmtId="0" fontId="8" fillId="5" borderId="12" xfId="0" applyFont="1" applyFill="1" applyBorder="1" applyAlignment="1">
      <alignment horizontal="left"/>
    </xf>
    <xf numFmtId="0" fontId="7" fillId="6" borderId="14" xfId="0" applyFont="1" applyFill="1" applyBorder="1" applyAlignment="1">
      <alignment horizontal="left"/>
    </xf>
    <xf numFmtId="0" fontId="7" fillId="6" borderId="15" xfId="0" applyFont="1" applyFill="1" applyBorder="1" applyAlignment="1">
      <alignment horizontal="left"/>
    </xf>
    <xf numFmtId="166" fontId="7" fillId="6" borderId="15" xfId="1" applyNumberFormat="1" applyFont="1" applyFill="1" applyBorder="1" applyAlignment="1">
      <alignment horizontal="center"/>
    </xf>
    <xf numFmtId="0" fontId="7" fillId="6" borderId="17" xfId="0" applyFont="1" applyFill="1" applyBorder="1" applyAlignment="1">
      <alignment horizontal="left"/>
    </xf>
    <xf numFmtId="0" fontId="7" fillId="6" borderId="18" xfId="0" applyFont="1" applyFill="1" applyBorder="1" applyAlignment="1">
      <alignment horizontal="left"/>
    </xf>
    <xf numFmtId="0" fontId="7" fillId="3" borderId="17" xfId="0" applyFont="1" applyFill="1" applyBorder="1" applyAlignment="1">
      <alignment horizontal="left"/>
    </xf>
    <xf numFmtId="0" fontId="7" fillId="3" borderId="18" xfId="0" applyFont="1" applyFill="1" applyBorder="1" applyAlignment="1">
      <alignment horizontal="left"/>
    </xf>
    <xf numFmtId="8" fontId="7" fillId="3" borderId="18" xfId="0" applyNumberFormat="1" applyFont="1" applyFill="1" applyBorder="1" applyAlignment="1">
      <alignment horizontal="center"/>
    </xf>
    <xf numFmtId="8" fontId="7" fillId="3" borderId="19" xfId="0" applyNumberFormat="1" applyFont="1" applyFill="1" applyBorder="1" applyAlignment="1">
      <alignment horizontal="center"/>
    </xf>
    <xf numFmtId="0" fontId="7" fillId="3" borderId="20" xfId="0" applyFont="1" applyFill="1" applyBorder="1" applyAlignment="1">
      <alignment horizontal="left"/>
    </xf>
    <xf numFmtId="0" fontId="7" fillId="3" borderId="21" xfId="0" applyFont="1" applyFill="1" applyBorder="1" applyAlignment="1">
      <alignment horizontal="left"/>
    </xf>
    <xf numFmtId="8" fontId="7" fillId="3" borderId="21" xfId="0" applyNumberFormat="1" applyFont="1" applyFill="1" applyBorder="1" applyAlignment="1">
      <alignment horizontal="center"/>
    </xf>
    <xf numFmtId="8" fontId="7" fillId="3" borderId="22" xfId="0" applyNumberFormat="1" applyFont="1" applyFill="1" applyBorder="1" applyAlignment="1">
      <alignment horizontal="center"/>
    </xf>
    <xf numFmtId="166" fontId="8" fillId="6" borderId="15" xfId="0" applyNumberFormat="1" applyFont="1" applyFill="1" applyBorder="1" applyAlignment="1">
      <alignment horizontal="center"/>
    </xf>
    <xf numFmtId="166" fontId="8" fillId="6" borderId="16" xfId="0" applyNumberFormat="1" applyFont="1" applyFill="1" applyBorder="1" applyAlignment="1">
      <alignment horizontal="center"/>
    </xf>
    <xf numFmtId="166" fontId="7" fillId="6" borderId="18" xfId="1" applyNumberFormat="1" applyFont="1" applyFill="1" applyBorder="1" applyAlignment="1">
      <alignment horizontal="center"/>
    </xf>
    <xf numFmtId="166" fontId="8" fillId="6" borderId="18" xfId="0" applyNumberFormat="1" applyFont="1" applyFill="1" applyBorder="1" applyAlignment="1">
      <alignment horizontal="center"/>
    </xf>
    <xf numFmtId="166" fontId="8" fillId="6" borderId="19" xfId="0" applyNumberFormat="1" applyFont="1" applyFill="1" applyBorder="1" applyAlignment="1">
      <alignment horizontal="center"/>
    </xf>
    <xf numFmtId="0" fontId="7" fillId="6" borderId="20" xfId="0" applyFont="1" applyFill="1" applyBorder="1" applyAlignment="1">
      <alignment horizontal="left"/>
    </xf>
    <xf numFmtId="0" fontId="7" fillId="6" borderId="21" xfId="0" applyFont="1" applyFill="1" applyBorder="1" applyAlignment="1">
      <alignment horizontal="left"/>
    </xf>
    <xf numFmtId="166" fontId="7" fillId="6" borderId="21" xfId="1" applyNumberFormat="1" applyFont="1" applyFill="1" applyBorder="1" applyAlignment="1">
      <alignment horizontal="center"/>
    </xf>
    <xf numFmtId="166" fontId="8" fillId="6" borderId="21" xfId="0" applyNumberFormat="1" applyFont="1" applyFill="1" applyBorder="1" applyAlignment="1">
      <alignment horizontal="center"/>
    </xf>
    <xf numFmtId="166" fontId="8" fillId="6" borderId="22" xfId="0" applyNumberFormat="1" applyFont="1" applyFill="1" applyBorder="1" applyAlignment="1">
      <alignment horizontal="center"/>
    </xf>
    <xf numFmtId="0" fontId="0" fillId="0" borderId="0" xfId="0" applyAlignment="1"/>
    <xf numFmtId="9" fontId="0" fillId="0" borderId="0" xfId="2" applyFont="1" applyAlignment="1">
      <alignment horizontal="center"/>
    </xf>
    <xf numFmtId="9" fontId="0" fillId="0" borderId="0" xfId="2" applyFont="1" applyAlignment="1"/>
    <xf numFmtId="9" fontId="0" fillId="0" borderId="0" xfId="0" applyNumberFormat="1" applyAlignment="1">
      <alignment horizontal="center"/>
    </xf>
    <xf numFmtId="0" fontId="6" fillId="7" borderId="1" xfId="3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left"/>
    </xf>
    <xf numFmtId="0" fontId="9" fillId="7" borderId="15" xfId="0" applyFont="1" applyFill="1" applyBorder="1" applyAlignment="1">
      <alignment horizontal="left"/>
    </xf>
    <xf numFmtId="166" fontId="9" fillId="7" borderId="15" xfId="1" applyNumberFormat="1" applyFont="1" applyFill="1" applyBorder="1" applyAlignment="1">
      <alignment horizontal="center"/>
    </xf>
    <xf numFmtId="166" fontId="3" fillId="7" borderId="15" xfId="0" applyNumberFormat="1" applyFont="1" applyFill="1" applyBorder="1" applyAlignment="1">
      <alignment horizontal="center"/>
    </xf>
    <xf numFmtId="166" fontId="3" fillId="7" borderId="16" xfId="0" applyNumberFormat="1" applyFont="1" applyFill="1" applyBorder="1" applyAlignment="1">
      <alignment horizontal="center"/>
    </xf>
    <xf numFmtId="9" fontId="7" fillId="6" borderId="15" xfId="2" applyFont="1" applyFill="1" applyBorder="1" applyAlignment="1">
      <alignment horizontal="center"/>
    </xf>
    <xf numFmtId="166" fontId="8" fillId="5" borderId="6" xfId="1" applyNumberFormat="1" applyFont="1" applyFill="1" applyBorder="1" applyAlignment="1" applyProtection="1">
      <alignment horizontal="center"/>
      <protection locked="0"/>
    </xf>
    <xf numFmtId="166" fontId="8" fillId="5" borderId="7" xfId="1" applyNumberFormat="1" applyFont="1" applyFill="1" applyBorder="1" applyAlignment="1" applyProtection="1">
      <alignment horizontal="center"/>
      <protection locked="0"/>
    </xf>
    <xf numFmtId="10" fontId="8" fillId="5" borderId="9" xfId="2" applyNumberFormat="1" applyFont="1" applyFill="1" applyBorder="1" applyAlignment="1" applyProtection="1">
      <alignment horizontal="center"/>
      <protection locked="0"/>
    </xf>
    <xf numFmtId="10" fontId="8" fillId="5" borderId="10" xfId="2" applyNumberFormat="1" applyFont="1" applyFill="1" applyBorder="1" applyAlignment="1" applyProtection="1">
      <alignment horizontal="center"/>
      <protection locked="0"/>
    </xf>
    <xf numFmtId="166" fontId="7" fillId="6" borderId="15" xfId="1" applyNumberFormat="1" applyFont="1" applyFill="1" applyBorder="1" applyAlignment="1" applyProtection="1">
      <alignment horizontal="center"/>
      <protection locked="0"/>
    </xf>
    <xf numFmtId="166" fontId="7" fillId="6" borderId="16" xfId="1" applyNumberFormat="1" applyFont="1" applyFill="1" applyBorder="1" applyAlignment="1" applyProtection="1">
      <alignment horizontal="center"/>
      <protection locked="0"/>
    </xf>
    <xf numFmtId="0" fontId="7" fillId="6" borderId="18" xfId="0" applyFont="1" applyFill="1" applyBorder="1" applyAlignment="1" applyProtection="1">
      <alignment horizontal="center"/>
      <protection locked="0"/>
    </xf>
    <xf numFmtId="0" fontId="7" fillId="6" borderId="19" xfId="0" applyFont="1" applyFill="1" applyBorder="1" applyAlignment="1" applyProtection="1">
      <alignment horizontal="center"/>
      <protection locked="0"/>
    </xf>
    <xf numFmtId="0" fontId="4" fillId="7" borderId="2" xfId="3" applyFont="1" applyFill="1" applyBorder="1" applyAlignment="1" applyProtection="1">
      <alignment horizontal="center" vertical="center" wrapText="1"/>
      <protection locked="0"/>
    </xf>
    <xf numFmtId="0" fontId="4" fillId="7" borderId="4" xfId="3" applyFont="1" applyFill="1" applyBorder="1" applyAlignment="1" applyProtection="1">
      <alignment horizontal="center" vertical="center" wrapText="1"/>
      <protection locked="0"/>
    </xf>
    <xf numFmtId="0" fontId="4" fillId="7" borderId="3" xfId="3" applyFont="1" applyFill="1" applyBorder="1" applyAlignment="1" applyProtection="1">
      <alignment horizontal="center" vertical="center" wrapText="1"/>
      <protection locked="0"/>
    </xf>
    <xf numFmtId="166" fontId="8" fillId="5" borderId="12" xfId="1" applyNumberFormat="1" applyFont="1" applyFill="1" applyBorder="1" applyAlignment="1" applyProtection="1">
      <alignment horizontal="center"/>
    </xf>
    <xf numFmtId="166" fontId="8" fillId="5" borderId="13" xfId="1" applyNumberFormat="1" applyFont="1" applyFill="1" applyBorder="1" applyAlignment="1" applyProtection="1">
      <alignment horizontal="center"/>
    </xf>
  </cellXfs>
  <cellStyles count="4">
    <cellStyle name="Ênfase1" xfId="3" builtinId="29"/>
    <cellStyle name="Moeda" xfId="1" builtinId="4"/>
    <cellStyle name="Normal" xfId="0" builtinId="0"/>
    <cellStyle name="Porcentagem" xfId="2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13802</xdr:colOff>
      <xdr:row>1</xdr:row>
      <xdr:rowOff>140928</xdr:rowOff>
    </xdr:from>
    <xdr:to>
      <xdr:col>9</xdr:col>
      <xdr:colOff>0</xdr:colOff>
      <xdr:row>9</xdr:row>
      <xdr:rowOff>119743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02A14EA-AED6-A072-FD72-5E2994689F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380" t="45066" b="41248"/>
        <a:stretch>
          <a:fillRect/>
        </a:stretch>
      </xdr:blipFill>
      <xdr:spPr>
        <a:xfrm>
          <a:off x="253288" y="325985"/>
          <a:ext cx="6169283" cy="1459272"/>
        </a:xfrm>
        <a:prstGeom prst="rect">
          <a:avLst/>
        </a:prstGeom>
      </xdr:spPr>
    </xdr:pic>
    <xdr:clientData/>
  </xdr:twoCellAnchor>
  <xdr:twoCellAnchor editAs="oneCell">
    <xdr:from>
      <xdr:col>4</xdr:col>
      <xdr:colOff>65313</xdr:colOff>
      <xdr:row>28</xdr:row>
      <xdr:rowOff>16329</xdr:rowOff>
    </xdr:from>
    <xdr:to>
      <xdr:col>4</xdr:col>
      <xdr:colOff>315684</xdr:colOff>
      <xdr:row>29</xdr:row>
      <xdr:rowOff>21772</xdr:rowOff>
    </xdr:to>
    <xdr:pic>
      <xdr:nvPicPr>
        <xdr:cNvPr id="8" name="Gráfico 7" descr="Filtro com preenchimento sólido">
          <a:extLst>
            <a:ext uri="{FF2B5EF4-FFF2-40B4-BE49-F238E27FC236}">
              <a16:creationId xmlns:a16="http://schemas.microsoft.com/office/drawing/2014/main" id="{E32D4BD5-66EC-4283-960E-E7F24AE90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200399" y="8235043"/>
          <a:ext cx="250371" cy="37555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D3F34E-BFA1-4A30-A017-4529E485DC86}" name="Tabela1" displayName="Tabela1" ref="B2:E20" totalsRowShown="0">
  <autoFilter ref="B2:E20" xr:uid="{7ED3F34E-BFA1-4A30-A017-4529E485DC86}"/>
  <tableColumns count="4">
    <tableColumn id="1" xr3:uid="{DF229570-9B25-48C8-AC2E-01E87D1C335F}" name="CHAVE">
      <calculatedColumnFormula>C3&amp;"-"&amp;D3</calculatedColumnFormula>
    </tableColumn>
    <tableColumn id="2" xr3:uid="{227BD585-82FE-4F93-9D23-4FD2BE228475}" name="PERFIL"/>
    <tableColumn id="3" xr3:uid="{7988D094-AD8E-4B26-A337-E690F7EF27C6}" name="TIPOS DE FII"/>
    <tableColumn id="4" xr3:uid="{51548D04-11A5-4537-B4B1-7D4783EFE78C}" name="%" dataDxfId="0" dataCellStyle="Porcenta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E679-0540-4C9B-812B-D99491DDFDB0}">
  <dimension ref="A1:I38"/>
  <sheetViews>
    <sheetView showGridLines="0" showRowColHeaders="0" tabSelected="1" topLeftCell="A7" zoomScale="70" zoomScaleNormal="69" workbookViewId="0">
      <selection activeCell="G36" sqref="G36:I3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4" zeroHeight="1" x14ac:dyDescent="0.3"/>
  <cols>
    <col min="1" max="1" width="3.44140625" customWidth="1"/>
    <col min="2" max="2" width="22" customWidth="1"/>
    <col min="3" max="3" width="11.21875" customWidth="1"/>
    <col min="4" max="4" width="8.88671875" customWidth="1"/>
    <col min="5" max="6" width="11.77734375" customWidth="1"/>
    <col min="7" max="8" width="10.77734375" customWidth="1"/>
    <col min="9" max="9" width="2.77734375" customWidth="1"/>
    <col min="10" max="10" width="3.44140625" customWidth="1"/>
    <col min="11" max="11" width="8.88671875" hidden="1" customWidth="1"/>
    <col min="12" max="16384" width="8.88671875" hidden="1"/>
  </cols>
  <sheetData>
    <row r="1" spans="2:9" x14ac:dyDescent="0.3"/>
    <row r="2" spans="2:9" x14ac:dyDescent="0.3"/>
    <row r="3" spans="2:9" x14ac:dyDescent="0.3"/>
    <row r="4" spans="2:9" x14ac:dyDescent="0.3"/>
    <row r="5" spans="2:9" x14ac:dyDescent="0.3"/>
    <row r="6" spans="2:9" x14ac:dyDescent="0.3"/>
    <row r="7" spans="2:9" x14ac:dyDescent="0.3"/>
    <row r="8" spans="2:9" x14ac:dyDescent="0.3"/>
    <row r="9" spans="2:9" x14ac:dyDescent="0.3"/>
    <row r="10" spans="2:9" x14ac:dyDescent="0.3"/>
    <row r="11" spans="2:9" ht="25.8" x14ac:dyDescent="0.3">
      <c r="B11" s="3" t="s">
        <v>14</v>
      </c>
      <c r="C11" s="3"/>
      <c r="D11" s="3"/>
      <c r="E11" s="3"/>
      <c r="F11" s="3"/>
      <c r="G11" s="3"/>
      <c r="H11" s="3"/>
      <c r="I11" s="3"/>
    </row>
    <row r="12" spans="2:9" ht="18" x14ac:dyDescent="0.35">
      <c r="B12" s="6" t="s">
        <v>11</v>
      </c>
      <c r="C12" s="7"/>
      <c r="D12" s="7"/>
      <c r="E12" s="7"/>
      <c r="F12" s="7"/>
      <c r="G12" s="46">
        <v>5000</v>
      </c>
      <c r="H12" s="46"/>
      <c r="I12" s="47"/>
    </row>
    <row r="13" spans="2:9" ht="18" x14ac:dyDescent="0.35">
      <c r="B13" s="8" t="s">
        <v>10</v>
      </c>
      <c r="C13" s="9"/>
      <c r="D13" s="9"/>
      <c r="E13" s="9"/>
      <c r="F13" s="9"/>
      <c r="G13" s="48">
        <v>0.01</v>
      </c>
      <c r="H13" s="48"/>
      <c r="I13" s="49"/>
    </row>
    <row r="14" spans="2:9" ht="18" x14ac:dyDescent="0.35">
      <c r="B14" s="10" t="s">
        <v>12</v>
      </c>
      <c r="C14" s="11"/>
      <c r="D14" s="11"/>
      <c r="E14" s="11"/>
      <c r="F14" s="11"/>
      <c r="G14" s="57">
        <f>salario*0.3</f>
        <v>1500</v>
      </c>
      <c r="H14" s="57"/>
      <c r="I14" s="58"/>
    </row>
    <row r="15" spans="2:9" x14ac:dyDescent="0.3"/>
    <row r="16" spans="2:9" ht="28.8" x14ac:dyDescent="0.3">
      <c r="B16" s="4" t="s">
        <v>15</v>
      </c>
      <c r="C16" s="4"/>
      <c r="D16" s="4"/>
      <c r="E16" s="4"/>
      <c r="F16" s="4"/>
      <c r="G16" s="4"/>
      <c r="H16" s="4"/>
      <c r="I16" s="4"/>
    </row>
    <row r="17" spans="1:9" ht="18" x14ac:dyDescent="0.35">
      <c r="B17" s="12" t="s">
        <v>0</v>
      </c>
      <c r="C17" s="13"/>
      <c r="D17" s="13"/>
      <c r="E17" s="13"/>
      <c r="F17" s="13"/>
      <c r="G17" s="50">
        <v>200</v>
      </c>
      <c r="H17" s="50"/>
      <c r="I17" s="51"/>
    </row>
    <row r="18" spans="1:9" ht="18" x14ac:dyDescent="0.35">
      <c r="B18" s="15" t="s">
        <v>1</v>
      </c>
      <c r="C18" s="16"/>
      <c r="D18" s="16"/>
      <c r="E18" s="16"/>
      <c r="F18" s="16"/>
      <c r="G18" s="52">
        <v>5</v>
      </c>
      <c r="H18" s="52"/>
      <c r="I18" s="53"/>
    </row>
    <row r="19" spans="1:9" ht="18" x14ac:dyDescent="0.35">
      <c r="B19" s="17" t="s">
        <v>2</v>
      </c>
      <c r="C19" s="18"/>
      <c r="D19" s="18"/>
      <c r="E19" s="18"/>
      <c r="F19" s="18"/>
      <c r="G19" s="19">
        <f>FV(rendimento_carteira,qtd_anos*12,aporte*-1)</f>
        <v>16333.933971281826</v>
      </c>
      <c r="H19" s="19"/>
      <c r="I19" s="20"/>
    </row>
    <row r="20" spans="1:9" ht="18" x14ac:dyDescent="0.35">
      <c r="B20" s="21" t="s">
        <v>3</v>
      </c>
      <c r="C20" s="22"/>
      <c r="D20" s="22"/>
      <c r="E20" s="22"/>
      <c r="F20" s="22"/>
      <c r="G20" s="23">
        <f>patrimonio*rendimento_carteira</f>
        <v>163.33933971281826</v>
      </c>
      <c r="H20" s="23"/>
      <c r="I20" s="24"/>
    </row>
    <row r="21" spans="1:9" x14ac:dyDescent="0.3"/>
    <row r="22" spans="1:9" ht="40.799999999999997" customHeight="1" x14ac:dyDescent="0.3">
      <c r="B22" s="4" t="s">
        <v>16</v>
      </c>
      <c r="C22" s="4"/>
      <c r="D22" s="4"/>
      <c r="E22" s="5" t="s">
        <v>9</v>
      </c>
      <c r="F22" s="5"/>
      <c r="G22" s="5" t="s">
        <v>13</v>
      </c>
      <c r="H22" s="5"/>
      <c r="I22" s="5"/>
    </row>
    <row r="23" spans="1:9" ht="18" x14ac:dyDescent="0.35">
      <c r="A23" s="2">
        <v>2</v>
      </c>
      <c r="B23" s="12" t="s">
        <v>4</v>
      </c>
      <c r="C23" s="13"/>
      <c r="D23" s="13"/>
      <c r="E23" s="14">
        <f>FV($I$13,A23*12,$G$17*-1)</f>
        <v>4800</v>
      </c>
      <c r="F23" s="14"/>
      <c r="G23" s="25">
        <f>E23*rendimento_carteira</f>
        <v>48</v>
      </c>
      <c r="H23" s="25"/>
      <c r="I23" s="26"/>
    </row>
    <row r="24" spans="1:9" ht="18" x14ac:dyDescent="0.35">
      <c r="A24" s="2">
        <v>5</v>
      </c>
      <c r="B24" s="15" t="s">
        <v>5</v>
      </c>
      <c r="C24" s="16"/>
      <c r="D24" s="16"/>
      <c r="E24" s="27">
        <f>FV($I$13,A24*12,$G$17*-1)</f>
        <v>12000</v>
      </c>
      <c r="F24" s="27"/>
      <c r="G24" s="28">
        <f>E24*rendimento_carteira</f>
        <v>120</v>
      </c>
      <c r="H24" s="28"/>
      <c r="I24" s="29"/>
    </row>
    <row r="25" spans="1:9" ht="18" x14ac:dyDescent="0.35">
      <c r="A25" s="2">
        <v>10</v>
      </c>
      <c r="B25" s="15" t="s">
        <v>6</v>
      </c>
      <c r="C25" s="16"/>
      <c r="D25" s="16"/>
      <c r="E25" s="27">
        <f>FV($I$13,A25*12,$G$17*-1)</f>
        <v>24000</v>
      </c>
      <c r="F25" s="27"/>
      <c r="G25" s="28">
        <f>E25*rendimento_carteira</f>
        <v>240</v>
      </c>
      <c r="H25" s="28"/>
      <c r="I25" s="29"/>
    </row>
    <row r="26" spans="1:9" ht="18" x14ac:dyDescent="0.35">
      <c r="A26" s="2">
        <v>20</v>
      </c>
      <c r="B26" s="15" t="s">
        <v>7</v>
      </c>
      <c r="C26" s="16"/>
      <c r="D26" s="16"/>
      <c r="E26" s="27">
        <f>FV($I$13,A26*12,$G$17*-1)</f>
        <v>48000</v>
      </c>
      <c r="F26" s="27"/>
      <c r="G26" s="28">
        <f>E26*rendimento_carteira</f>
        <v>480</v>
      </c>
      <c r="H26" s="28"/>
      <c r="I26" s="29"/>
    </row>
    <row r="27" spans="1:9" ht="18" x14ac:dyDescent="0.35">
      <c r="A27" s="2">
        <v>30</v>
      </c>
      <c r="B27" s="30" t="s">
        <v>8</v>
      </c>
      <c r="C27" s="31"/>
      <c r="D27" s="31"/>
      <c r="E27" s="32">
        <f>FV($I$13,A27*12,$G$17*-1)</f>
        <v>72000</v>
      </c>
      <c r="F27" s="32"/>
      <c r="G27" s="33">
        <f>E27*rendimento_carteira</f>
        <v>720</v>
      </c>
      <c r="H27" s="33"/>
      <c r="I27" s="34"/>
    </row>
    <row r="28" spans="1:9" x14ac:dyDescent="0.3"/>
    <row r="29" spans="1:9" ht="28.8" customHeight="1" x14ac:dyDescent="0.3">
      <c r="B29" s="39" t="s">
        <v>18</v>
      </c>
      <c r="C29" s="39"/>
      <c r="D29" s="39"/>
      <c r="E29" s="54" t="s">
        <v>28</v>
      </c>
      <c r="F29" s="55"/>
      <c r="G29" s="55"/>
      <c r="H29" s="55"/>
      <c r="I29" s="56"/>
    </row>
    <row r="30" spans="1:9" x14ac:dyDescent="0.3"/>
    <row r="31" spans="1:9" ht="18" x14ac:dyDescent="0.35">
      <c r="B31" s="40" t="s">
        <v>19</v>
      </c>
      <c r="C31" s="41"/>
      <c r="D31" s="41"/>
      <c r="E31" s="42" t="s">
        <v>20</v>
      </c>
      <c r="F31" s="42"/>
      <c r="G31" s="43" t="s">
        <v>21</v>
      </c>
      <c r="H31" s="43"/>
      <c r="I31" s="44"/>
    </row>
    <row r="32" spans="1:9" ht="18" x14ac:dyDescent="0.35">
      <c r="B32" s="12" t="s">
        <v>22</v>
      </c>
      <c r="C32" s="13"/>
      <c r="D32" s="13"/>
      <c r="E32" s="45">
        <f>VLOOKUP($E$29&amp;"-"&amp;B32,Tabela1[],4,)</f>
        <v>0.3</v>
      </c>
      <c r="F32" s="45"/>
      <c r="G32" s="25">
        <f>aporte*E32</f>
        <v>60</v>
      </c>
      <c r="H32" s="25"/>
      <c r="I32" s="26"/>
    </row>
    <row r="33" spans="2:9" ht="18" x14ac:dyDescent="0.35">
      <c r="B33" s="12" t="s">
        <v>23</v>
      </c>
      <c r="C33" s="13"/>
      <c r="D33" s="13"/>
      <c r="E33" s="45">
        <f>VLOOKUP($E$29&amp;"-"&amp;B33,Tabela1[],4,)</f>
        <v>0.5</v>
      </c>
      <c r="F33" s="45"/>
      <c r="G33" s="25">
        <f>aporte*E33</f>
        <v>100</v>
      </c>
      <c r="H33" s="25"/>
      <c r="I33" s="26"/>
    </row>
    <row r="34" spans="2:9" ht="18" x14ac:dyDescent="0.35">
      <c r="B34" s="12" t="s">
        <v>24</v>
      </c>
      <c r="C34" s="13"/>
      <c r="D34" s="13"/>
      <c r="E34" s="45">
        <f>VLOOKUP($E$29&amp;"-"&amp;B34,Tabela1[],4,)</f>
        <v>0.1</v>
      </c>
      <c r="F34" s="45"/>
      <c r="G34" s="25">
        <f>aporte*E34</f>
        <v>20</v>
      </c>
      <c r="H34" s="25"/>
      <c r="I34" s="26"/>
    </row>
    <row r="35" spans="2:9" ht="18" x14ac:dyDescent="0.35">
      <c r="B35" s="12" t="s">
        <v>25</v>
      </c>
      <c r="C35" s="13"/>
      <c r="D35" s="13"/>
      <c r="E35" s="45">
        <f>VLOOKUP($E$29&amp;"-"&amp;B35,Tabela1[],4,)</f>
        <v>0.1</v>
      </c>
      <c r="F35" s="45"/>
      <c r="G35" s="25">
        <f>aporte*E35</f>
        <v>20</v>
      </c>
      <c r="H35" s="25"/>
      <c r="I35" s="26"/>
    </row>
    <row r="36" spans="2:9" ht="18" x14ac:dyDescent="0.35">
      <c r="B36" s="12" t="s">
        <v>26</v>
      </c>
      <c r="C36" s="13"/>
      <c r="D36" s="13"/>
      <c r="E36" s="45">
        <f>VLOOKUP($E$29&amp;"-"&amp;B36,Tabela1[],4,)</f>
        <v>0</v>
      </c>
      <c r="F36" s="45"/>
      <c r="G36" s="25">
        <f>aporte*E36</f>
        <v>0</v>
      </c>
      <c r="H36" s="25"/>
      <c r="I36" s="26"/>
    </row>
    <row r="37" spans="2:9" ht="18" x14ac:dyDescent="0.35">
      <c r="B37" s="12" t="s">
        <v>27</v>
      </c>
      <c r="C37" s="13"/>
      <c r="D37" s="13"/>
      <c r="E37" s="45">
        <f>VLOOKUP($E$29&amp;"-"&amp;B37,Tabela1[],4,)</f>
        <v>0</v>
      </c>
      <c r="F37" s="45"/>
      <c r="G37" s="25">
        <f>aporte*E37</f>
        <v>0</v>
      </c>
      <c r="H37" s="25"/>
      <c r="I37" s="26"/>
    </row>
    <row r="38" spans="2:9" x14ac:dyDescent="0.3"/>
  </sheetData>
  <sheetProtection sheet="1" objects="1" scenarios="1"/>
  <mergeCells count="57">
    <mergeCell ref="B36:D36"/>
    <mergeCell ref="B37:D37"/>
    <mergeCell ref="B32:D32"/>
    <mergeCell ref="E32:F32"/>
    <mergeCell ref="B33:D33"/>
    <mergeCell ref="E33:F33"/>
    <mergeCell ref="B34:D34"/>
    <mergeCell ref="B35:D35"/>
    <mergeCell ref="E37:F37"/>
    <mergeCell ref="G35:I35"/>
    <mergeCell ref="G36:I36"/>
    <mergeCell ref="G37:I37"/>
    <mergeCell ref="E34:F34"/>
    <mergeCell ref="G32:I32"/>
    <mergeCell ref="E35:F35"/>
    <mergeCell ref="G33:I33"/>
    <mergeCell ref="E36:F36"/>
    <mergeCell ref="G34:I34"/>
    <mergeCell ref="B29:D29"/>
    <mergeCell ref="E29:I29"/>
    <mergeCell ref="B31:D31"/>
    <mergeCell ref="E31:F31"/>
    <mergeCell ref="G31:I31"/>
    <mergeCell ref="G19:I19"/>
    <mergeCell ref="G20:I20"/>
    <mergeCell ref="B17:F17"/>
    <mergeCell ref="B18:F18"/>
    <mergeCell ref="B19:F19"/>
    <mergeCell ref="B20:F20"/>
    <mergeCell ref="B26:D26"/>
    <mergeCell ref="B27:D27"/>
    <mergeCell ref="G12:I12"/>
    <mergeCell ref="G13:I13"/>
    <mergeCell ref="G14:I14"/>
    <mergeCell ref="B12:F12"/>
    <mergeCell ref="B13:F13"/>
    <mergeCell ref="B14:F14"/>
    <mergeCell ref="G17:I17"/>
    <mergeCell ref="G18:I18"/>
    <mergeCell ref="G27:I27"/>
    <mergeCell ref="E22:F22"/>
    <mergeCell ref="E23:F23"/>
    <mergeCell ref="E24:F24"/>
    <mergeCell ref="E25:F25"/>
    <mergeCell ref="E26:F26"/>
    <mergeCell ref="E27:F27"/>
    <mergeCell ref="G22:I22"/>
    <mergeCell ref="G23:I23"/>
    <mergeCell ref="G24:I24"/>
    <mergeCell ref="G25:I25"/>
    <mergeCell ref="G26:I26"/>
    <mergeCell ref="B22:D22"/>
    <mergeCell ref="B23:D23"/>
    <mergeCell ref="B24:D24"/>
    <mergeCell ref="B25:D25"/>
    <mergeCell ref="B16:I16"/>
    <mergeCell ref="B11:I11"/>
  </mergeCells>
  <dataValidations count="1">
    <dataValidation type="list" allowBlank="1" showInputMessage="1" showErrorMessage="1" sqref="E29" xr:uid="{190478D4-51C7-4E1D-8D7E-6B947853C640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8FFF8-358D-46FF-8816-9BC7CB4BD2E8}">
  <dimension ref="B2:F20"/>
  <sheetViews>
    <sheetView workbookViewId="0">
      <selection activeCell="G12" sqref="G12"/>
    </sheetView>
  </sheetViews>
  <sheetFormatPr defaultRowHeight="14.4" x14ac:dyDescent="0.3"/>
  <cols>
    <col min="2" max="2" width="28.77734375" bestFit="1" customWidth="1"/>
    <col min="3" max="3" width="11.21875" bestFit="1" customWidth="1"/>
    <col min="4" max="4" width="17.6640625" bestFit="1" customWidth="1"/>
    <col min="5" max="5" width="13.6640625" style="1" customWidth="1"/>
  </cols>
  <sheetData>
    <row r="2" spans="2:6" x14ac:dyDescent="0.3">
      <c r="B2" t="s">
        <v>30</v>
      </c>
      <c r="C2" t="s">
        <v>18</v>
      </c>
      <c r="D2" s="35" t="s">
        <v>19</v>
      </c>
      <c r="E2" s="1" t="s">
        <v>31</v>
      </c>
      <c r="F2" s="35"/>
    </row>
    <row r="3" spans="2:6" x14ac:dyDescent="0.3">
      <c r="B3" t="str">
        <f>C3&amp;"-"&amp;D3</f>
        <v>Conservador-PAPEL</v>
      </c>
      <c r="C3" t="s">
        <v>28</v>
      </c>
      <c r="D3" t="s">
        <v>22</v>
      </c>
      <c r="E3" s="36">
        <v>0.3</v>
      </c>
      <c r="F3" s="37"/>
    </row>
    <row r="4" spans="2:6" x14ac:dyDescent="0.3">
      <c r="B4" t="str">
        <f t="shared" ref="B4:B20" si="0">C4&amp;"-"&amp;D4</f>
        <v>Conservador-TIJOLO</v>
      </c>
      <c r="C4" t="s">
        <v>28</v>
      </c>
      <c r="D4" t="s">
        <v>23</v>
      </c>
      <c r="E4" s="36">
        <v>0.5</v>
      </c>
      <c r="F4" s="37"/>
    </row>
    <row r="5" spans="2:6" x14ac:dyDescent="0.3">
      <c r="B5" t="str">
        <f t="shared" si="0"/>
        <v>Conservador-HIBRIDO</v>
      </c>
      <c r="C5" t="s">
        <v>28</v>
      </c>
      <c r="D5" t="s">
        <v>24</v>
      </c>
      <c r="E5" s="36">
        <v>0.1</v>
      </c>
      <c r="F5" s="37"/>
    </row>
    <row r="6" spans="2:6" x14ac:dyDescent="0.3">
      <c r="B6" t="str">
        <f t="shared" si="0"/>
        <v>Conservador-FOF</v>
      </c>
      <c r="C6" t="s">
        <v>28</v>
      </c>
      <c r="D6" t="s">
        <v>25</v>
      </c>
      <c r="E6" s="36">
        <v>0.1</v>
      </c>
      <c r="F6" s="37"/>
    </row>
    <row r="7" spans="2:6" x14ac:dyDescent="0.3">
      <c r="B7" t="str">
        <f t="shared" si="0"/>
        <v>Conservador-DESENVOLVIMENTO</v>
      </c>
      <c r="C7" t="s">
        <v>28</v>
      </c>
      <c r="D7" t="s">
        <v>26</v>
      </c>
      <c r="E7" s="36">
        <v>0</v>
      </c>
      <c r="F7" s="37"/>
    </row>
    <row r="8" spans="2:6" x14ac:dyDescent="0.3">
      <c r="B8" t="str">
        <f t="shared" si="0"/>
        <v>Conservador-HOTELARIA</v>
      </c>
      <c r="C8" t="s">
        <v>28</v>
      </c>
      <c r="D8" t="s">
        <v>27</v>
      </c>
      <c r="E8" s="36">
        <v>0</v>
      </c>
      <c r="F8" s="37"/>
    </row>
    <row r="9" spans="2:6" x14ac:dyDescent="0.3">
      <c r="B9" t="str">
        <f t="shared" si="0"/>
        <v>Moderado-PAPEL</v>
      </c>
      <c r="C9" t="s">
        <v>29</v>
      </c>
      <c r="D9" t="s">
        <v>22</v>
      </c>
      <c r="E9" s="38">
        <v>0.32</v>
      </c>
    </row>
    <row r="10" spans="2:6" x14ac:dyDescent="0.3">
      <c r="B10" t="str">
        <f t="shared" si="0"/>
        <v>Moderado-TIJOLO</v>
      </c>
      <c r="C10" t="s">
        <v>29</v>
      </c>
      <c r="D10" t="s">
        <v>23</v>
      </c>
      <c r="E10" s="38">
        <v>0.4</v>
      </c>
    </row>
    <row r="11" spans="2:6" x14ac:dyDescent="0.3">
      <c r="B11" t="str">
        <f t="shared" si="0"/>
        <v>Moderado-HIBRIDO</v>
      </c>
      <c r="C11" t="s">
        <v>29</v>
      </c>
      <c r="D11" t="s">
        <v>24</v>
      </c>
      <c r="E11" s="36">
        <v>0.08</v>
      </c>
    </row>
    <row r="12" spans="2:6" x14ac:dyDescent="0.3">
      <c r="B12" t="str">
        <f t="shared" si="0"/>
        <v>Moderado-FOF</v>
      </c>
      <c r="C12" t="s">
        <v>29</v>
      </c>
      <c r="D12" t="s">
        <v>25</v>
      </c>
      <c r="E12" s="36">
        <v>0.1</v>
      </c>
    </row>
    <row r="13" spans="2:6" x14ac:dyDescent="0.3">
      <c r="B13" t="str">
        <f t="shared" si="0"/>
        <v>Moderado-DESENVOLVIMENTO</v>
      </c>
      <c r="C13" t="s">
        <v>29</v>
      </c>
      <c r="D13" t="s">
        <v>26</v>
      </c>
      <c r="E13" s="36">
        <v>0.05</v>
      </c>
    </row>
    <row r="14" spans="2:6" x14ac:dyDescent="0.3">
      <c r="B14" t="str">
        <f t="shared" si="0"/>
        <v>Moderado-HOTELARIA</v>
      </c>
      <c r="C14" t="s">
        <v>29</v>
      </c>
      <c r="D14" t="s">
        <v>27</v>
      </c>
      <c r="E14" s="36">
        <v>0.05</v>
      </c>
    </row>
    <row r="15" spans="2:6" x14ac:dyDescent="0.3">
      <c r="B15" t="str">
        <f t="shared" si="0"/>
        <v>Agressivo-PAPEL</v>
      </c>
      <c r="C15" t="s">
        <v>17</v>
      </c>
      <c r="D15" t="s">
        <v>22</v>
      </c>
      <c r="E15" s="36">
        <v>0.5</v>
      </c>
    </row>
    <row r="16" spans="2:6" x14ac:dyDescent="0.3">
      <c r="B16" t="str">
        <f t="shared" si="0"/>
        <v>Agressivo-TIJOLO</v>
      </c>
      <c r="C16" t="s">
        <v>17</v>
      </c>
      <c r="D16" t="s">
        <v>23</v>
      </c>
      <c r="E16" s="36">
        <v>0.1</v>
      </c>
    </row>
    <row r="17" spans="2:5" x14ac:dyDescent="0.3">
      <c r="B17" t="str">
        <f t="shared" si="0"/>
        <v>Agressivo-HIBRIDO</v>
      </c>
      <c r="C17" t="s">
        <v>17</v>
      </c>
      <c r="D17" t="s">
        <v>24</v>
      </c>
      <c r="E17" s="36">
        <v>0.05</v>
      </c>
    </row>
    <row r="18" spans="2:5" x14ac:dyDescent="0.3">
      <c r="B18" t="str">
        <f t="shared" si="0"/>
        <v>Agressivo-FOF</v>
      </c>
      <c r="C18" t="s">
        <v>17</v>
      </c>
      <c r="D18" t="s">
        <v>25</v>
      </c>
      <c r="E18" s="36">
        <v>0.05</v>
      </c>
    </row>
    <row r="19" spans="2:5" x14ac:dyDescent="0.3">
      <c r="B19" t="str">
        <f t="shared" si="0"/>
        <v>Agressivo-DESENVOLVIMENTO</v>
      </c>
      <c r="C19" t="s">
        <v>17</v>
      </c>
      <c r="D19" t="s">
        <v>26</v>
      </c>
      <c r="E19" s="36">
        <v>0.2</v>
      </c>
    </row>
    <row r="20" spans="2:5" x14ac:dyDescent="0.3">
      <c r="B20" t="str">
        <f t="shared" si="0"/>
        <v>Agressivo-HOTELARIA</v>
      </c>
      <c r="C20" t="s">
        <v>17</v>
      </c>
      <c r="D20" t="s">
        <v>27</v>
      </c>
      <c r="E20" s="36">
        <v>0.1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9</vt:i4>
      </vt:variant>
    </vt:vector>
  </HeadingPairs>
  <TitlesOfParts>
    <vt:vector size="11" baseType="lpstr">
      <vt:lpstr>Planilha1</vt:lpstr>
      <vt:lpstr>Planilha2</vt:lpstr>
      <vt:lpstr>aporte</vt:lpstr>
      <vt:lpstr>patrimonio</vt:lpstr>
      <vt:lpstr>percentual_perfil</vt:lpstr>
      <vt:lpstr>plperfil</vt:lpstr>
      <vt:lpstr>qtd_anos</vt:lpstr>
      <vt:lpstr>rendimento_carteira</vt:lpstr>
      <vt:lpstr>salario</vt:lpstr>
      <vt:lpstr>sugestao</vt:lpstr>
      <vt:lpstr>sugestao_investimento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Souza Dias Garcia</dc:creator>
  <cp:lastModifiedBy>Bruno Souza Dias Garcia</cp:lastModifiedBy>
  <dcterms:created xsi:type="dcterms:W3CDTF">2025-12-30T13:01:09Z</dcterms:created>
  <dcterms:modified xsi:type="dcterms:W3CDTF">2025-12-30T15:07:15Z</dcterms:modified>
</cp:coreProperties>
</file>