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uno Tabet\Documents\ENOVA\MVP\"/>
    </mc:Choice>
  </mc:AlternateContent>
  <bookViews>
    <workbookView xWindow="0" yWindow="0" windowWidth="16740" windowHeight="5385" firstSheet="3" activeTab="3"/>
  </bookViews>
  <sheets>
    <sheet name="_location" sheetId="2" state="hidden" r:id="rId1"/>
    <sheet name="_type" sheetId="7" state="hidden" r:id="rId2"/>
    <sheet name="_units" sheetId="9" state="hidden" r:id="rId3"/>
    <sheet name="Project" sheetId="1" r:id="rId4"/>
    <sheet name="Baseline" sheetId="3" r:id="rId5"/>
    <sheet name="Variables" sheetId="4" r:id="rId6"/>
  </sheets>
  <definedNames>
    <definedName name="Chilled_Water">_units!$C$2:$C$4</definedName>
    <definedName name="Electricity">_units!$A$2:$A$4</definedName>
    <definedName name="Gas">_units!$D$2:$D$4</definedName>
    <definedName name="Hospital">_type!$C$2:$C$8</definedName>
    <definedName name="Hotel">_type!$B$2:$B$8</definedName>
    <definedName name="Industrial">_type!$I$2:$I$8</definedName>
    <definedName name="Institutional">_type!$G$2:$G$8</definedName>
    <definedName name="kWh">_units!$B$2:$D$2</definedName>
    <definedName name="Leisure">_type!$F$2:$F$8</definedName>
    <definedName name="MWh">_units!$B$3:$D$3</definedName>
    <definedName name="Residential">_type!$D$2:$D$8</definedName>
    <definedName name="School">_type!$E$2:$E$8</definedName>
    <definedName name="Shopping_center">_type!$A$2:$A$8</definedName>
    <definedName name="Storage">_type!$J$2:$J$8</definedName>
    <definedName name="Transportation">_type!$H$2:$H$8</definedName>
    <definedName name="Water">_units!$B$2:$B$4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3" l="1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10" i="3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10" i="4"/>
  <c r="B9" i="4" l="1"/>
  <c r="B8" i="4"/>
  <c r="B7" i="4"/>
  <c r="B6" i="4"/>
  <c r="B5" i="4"/>
  <c r="B4" i="4"/>
  <c r="B3" i="4"/>
  <c r="B2" i="4"/>
  <c r="E21" i="1" l="1"/>
  <c r="D20" i="1"/>
  <c r="D22" i="1" l="1"/>
  <c r="E23" i="1" s="1"/>
  <c r="B9" i="3"/>
  <c r="B8" i="3"/>
  <c r="B7" i="3"/>
  <c r="B6" i="3"/>
  <c r="B5" i="3"/>
  <c r="B4" i="3"/>
  <c r="B3" i="3"/>
  <c r="B2" i="3"/>
</calcChain>
</file>

<file path=xl/comments1.xml><?xml version="1.0" encoding="utf-8"?>
<comments xmlns="http://schemas.openxmlformats.org/spreadsheetml/2006/main">
  <authors>
    <author>Nicolas Ramirez</author>
  </authors>
  <commentList>
    <comment ref="C3" authorId="0" shapeId="0">
      <text>
        <r>
          <rPr>
            <sz val="9"/>
            <color indexed="81"/>
            <rFont val="Tahoma"/>
            <family val="2"/>
          </rPr>
          <t>Group of buildings, building, zone, area...</t>
        </r>
      </text>
    </comment>
    <comment ref="C20" authorId="0" shapeId="0">
      <text>
        <r>
          <rPr>
            <sz val="9"/>
            <color indexed="81"/>
            <rFont val="Tahoma"/>
            <family val="2"/>
          </rPr>
          <t>Free text.
Project scope by default</t>
        </r>
      </text>
    </comment>
  </commentList>
</comments>
</file>

<file path=xl/sharedStrings.xml><?xml version="1.0" encoding="utf-8"?>
<sst xmlns="http://schemas.openxmlformats.org/spreadsheetml/2006/main" count="147" uniqueCount="113">
  <si>
    <t>Locator</t>
  </si>
  <si>
    <t>Latitude</t>
  </si>
  <si>
    <t>Longitude</t>
  </si>
  <si>
    <t>Altitude</t>
  </si>
  <si>
    <t>Project name</t>
  </si>
  <si>
    <t>TRY</t>
  </si>
  <si>
    <t>Location</t>
  </si>
  <si>
    <t>City</t>
  </si>
  <si>
    <t>From (incl)</t>
  </si>
  <si>
    <t>To (excl)</t>
  </si>
  <si>
    <t>Hotel</t>
  </si>
  <si>
    <t>Resort</t>
  </si>
  <si>
    <t>Shopping center</t>
  </si>
  <si>
    <t>Hospital</t>
  </si>
  <si>
    <t>Residential</t>
  </si>
  <si>
    <t>School</t>
  </si>
  <si>
    <t>Leisure</t>
  </si>
  <si>
    <t>Institutional</t>
  </si>
  <si>
    <t>Transportation</t>
  </si>
  <si>
    <t>Industrial</t>
  </si>
  <si>
    <t>Storage</t>
  </si>
  <si>
    <t>Community center</t>
  </si>
  <si>
    <t>Mall</t>
  </si>
  <si>
    <t>Grocery Store</t>
  </si>
  <si>
    <t>Other</t>
  </si>
  <si>
    <t>Hotel and hotel apartments</t>
  </si>
  <si>
    <t>Clinic</t>
  </si>
  <si>
    <t>Small hospitals: Fewer than 100 beds</t>
  </si>
  <si>
    <t>Medium hospitals: 100 to 499 beds</t>
  </si>
  <si>
    <t>Large hospitals: 500 or more beds</t>
  </si>
  <si>
    <t>Villas</t>
  </si>
  <si>
    <t>Apartment building</t>
  </si>
  <si>
    <t>Labor Accommodation</t>
  </si>
  <si>
    <t>KG</t>
  </si>
  <si>
    <t>KG and primary</t>
  </si>
  <si>
    <t>KG to secondary</t>
  </si>
  <si>
    <t>Primary</t>
  </si>
  <si>
    <t>Primary and secondary</t>
  </si>
  <si>
    <t>Secondary</t>
  </si>
  <si>
    <t>Theme park</t>
  </si>
  <si>
    <t>Snow park</t>
  </si>
  <si>
    <t>Cinema</t>
  </si>
  <si>
    <t>Sport/Gym</t>
  </si>
  <si>
    <t>Governmental</t>
  </si>
  <si>
    <t>Police</t>
  </si>
  <si>
    <t>Military</t>
  </si>
  <si>
    <t>Airport</t>
  </si>
  <si>
    <t>Ports</t>
  </si>
  <si>
    <t>Railway/metro</t>
  </si>
  <si>
    <t>Bus</t>
  </si>
  <si>
    <t>Manufacturing / Heavy Manufacturing</t>
  </si>
  <si>
    <t>Light Assembly</t>
  </si>
  <si>
    <t>Food and Beverage</t>
  </si>
  <si>
    <t>Warehouse</t>
  </si>
  <si>
    <t>Built-up area</t>
  </si>
  <si>
    <t>m2</t>
  </si>
  <si>
    <t>Gross floor conditioned area</t>
  </si>
  <si>
    <t>Number of floors including ground</t>
  </si>
  <si>
    <t>Number of parking floors/basements</t>
  </si>
  <si>
    <t>Cooling source</t>
  </si>
  <si>
    <t>Renewable energy sources</t>
  </si>
  <si>
    <t>Sewage Treatment Plant (STP)</t>
  </si>
  <si>
    <t>Project details</t>
  </si>
  <si>
    <t>TRH</t>
  </si>
  <si>
    <t>M&amp;V option</t>
  </si>
  <si>
    <t>Utility</t>
  </si>
  <si>
    <t>M&amp;V</t>
  </si>
  <si>
    <t>Electricity</t>
  </si>
  <si>
    <t>kWh</t>
  </si>
  <si>
    <t>Water</t>
  </si>
  <si>
    <t>m3</t>
  </si>
  <si>
    <t>IG</t>
  </si>
  <si>
    <t>l</t>
  </si>
  <si>
    <t>Chilled Water</t>
  </si>
  <si>
    <t>MWh</t>
  </si>
  <si>
    <t>TRh</t>
  </si>
  <si>
    <t>Gas</t>
  </si>
  <si>
    <t>Scope</t>
  </si>
  <si>
    <t>Option C</t>
  </si>
  <si>
    <t>Dubai (UAE)</t>
  </si>
  <si>
    <t>Abu Dhabi (UAE)</t>
  </si>
  <si>
    <t>Al Ain (UAE)</t>
  </si>
  <si>
    <t>Sharjah (UAE)</t>
  </si>
  <si>
    <t>Fujairah (UAE)</t>
  </si>
  <si>
    <t>Ras Al Khaimah (UAE)</t>
  </si>
  <si>
    <t>Muscat (Oman)</t>
  </si>
  <si>
    <t>Beirut (Lebanon)</t>
  </si>
  <si>
    <t>Bahrain (Bahrain)</t>
  </si>
  <si>
    <t>Cairo (Egypt)</t>
  </si>
  <si>
    <t>Alexandria (Egypt)</t>
  </si>
  <si>
    <t>Istanbul (Turkey)</t>
  </si>
  <si>
    <t>Number of buildings</t>
  </si>
  <si>
    <t>Currency</t>
  </si>
  <si>
    <t>AED</t>
  </si>
  <si>
    <t>OMR</t>
  </si>
  <si>
    <t>LBP</t>
  </si>
  <si>
    <t>BHD</t>
  </si>
  <si>
    <t>EGP</t>
  </si>
  <si>
    <t>Base tariff without VAT</t>
  </si>
  <si>
    <t>Construction year</t>
  </si>
  <si>
    <t>`</t>
  </si>
  <si>
    <t>Address</t>
  </si>
  <si>
    <t>Type</t>
  </si>
  <si>
    <t>Subtype</t>
  </si>
  <si>
    <t>M&amp;V scope</t>
  </si>
  <si>
    <t>Baseline from</t>
  </si>
  <si>
    <t>Baseline to</t>
  </si>
  <si>
    <t>Savings across baseline period</t>
  </si>
  <si>
    <t>Test</t>
  </si>
  <si>
    <t>Air-cooled chiller</t>
  </si>
  <si>
    <t>Electricity (&gt;1 MW)</t>
  </si>
  <si>
    <t>Yes</t>
  </si>
  <si>
    <t>Dubai 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</si>
</sst>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#\ \m"/>
    <numFmt numFmtId="166" formatCode="dd/mmm/yy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3" xfId="0" applyBorder="1" applyAlignment="1">
      <alignment horizontal="right" vertical="center"/>
    </xf>
    <xf numFmtId="165" fontId="0" fillId="0" borderId="5" xfId="0" applyNumberFormat="1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4" xfId="0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/>
    </xf>
    <xf numFmtId="0" fontId="0" fillId="0" borderId="0" xfId="0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right" vertical="center"/>
    </xf>
    <xf numFmtId="166" fontId="0" fillId="0" borderId="0" xfId="0" applyNumberFormat="1" applyBorder="1" applyAlignment="1">
      <alignment horizontal="right" vertical="center"/>
    </xf>
    <xf numFmtId="2" fontId="0" fillId="0" borderId="0" xfId="0" applyNumberFormat="1" applyBorder="1" applyAlignment="1">
      <alignment horizontal="right" vertical="center"/>
    </xf>
    <xf numFmtId="2" fontId="0" fillId="0" borderId="0" xfId="0" applyNumberFormat="1"/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3 2" xfId="1"/>
  </cellStyles>
  <dxfs count="14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auto="1"/>
      </font>
      <fill>
        <patternFill>
          <bgColor theme="2"/>
        </patternFill>
      </fill>
    </dxf>
    <dxf>
      <font>
        <color theme="2"/>
      </font>
      <fill>
        <patternFill>
          <bgColor theme="2"/>
        </patternFill>
      </fill>
    </dxf>
    <dxf>
      <numFmt numFmtId="167" formatCode="_-* #,##0_-;\-* #,##0_-;_-* &quot;-&quot;??_-;_-@_-"/>
    </dxf>
    <dxf>
      <numFmt numFmtId="166" formatCode="dd/mmm/yyyy"/>
      <alignment horizontal="center" vertical="center" textRotation="0" wrapText="0" indent="0" justifyLastLine="0" shrinkToFit="0" readingOrder="0"/>
    </dxf>
    <dxf>
      <numFmt numFmtId="166" formatCode="dd/mmm/yyyy"/>
      <alignment horizontal="center" vertical="center" textRotation="0" wrapText="0" indent="0" justifyLastLine="0" shrinkToFit="0" readingOrder="0"/>
    </dxf>
    <dxf>
      <numFmt numFmtId="167" formatCode="_-* #,##0_-;\-* #,##0_-;_-* &quot;-&quot;??_-;_-@_-"/>
    </dxf>
    <dxf>
      <numFmt numFmtId="166" formatCode="dd/mmm/yyyy"/>
      <alignment horizontal="center" vertical="center" textRotation="0" wrapText="0" indent="0" justifyLastLine="0" shrinkToFit="0" readingOrder="0"/>
    </dxf>
    <dxf>
      <numFmt numFmtId="166" formatCode="dd/mmm/yyyy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_coords" displayName="_coords" ref="A1:M5" totalsRowShown="0">
  <autoFilter ref="A1:M5"/>
  <tableColumns count="13">
    <tableColumn id="1" name="Locator"/>
    <tableColumn id="2" name="Dubai (UAE)"/>
    <tableColumn id="3" name="Abu Dhabi (UAE)"/>
    <tableColumn id="4" name="Al Ain (UAE)"/>
    <tableColumn id="5" name="Sharjah (UAE)"/>
    <tableColumn id="6" name="Fujairah (UAE)"/>
    <tableColumn id="7" name="Ras Al Khaimah (UAE)"/>
    <tableColumn id="8" name="Muscat (Oman)"/>
    <tableColumn id="9" name="Beirut (Lebanon)"/>
    <tableColumn id="10" name="Bahrain (Bahrain)"/>
    <tableColumn id="11" name="Cairo (Egypt)"/>
    <tableColumn id="12" name="Alexandria (Egypt)"/>
    <tableColumn id="13" name="Istanbul (Turkey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Baseline" displayName="Baseline" ref="A1:C39" totalsRowShown="0">
  <autoFilter ref="A1:C39"/>
  <tableColumns count="3">
    <tableColumn id="1" name="From (incl)" dataDxfId="13"/>
    <tableColumn id="3" name="To (excl)" dataDxfId="12">
      <calculatedColumnFormula>IF(ISBLANK(A3),"",A3)</calculatedColumnFormula>
    </tableColumn>
    <tableColumn id="4" name="TRH" dataDxfId="11" dataCellStyle="Comma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Variables" displayName="Variables" ref="A1:C38" totalsRowShown="0">
  <autoFilter ref="A1:C38"/>
  <tableColumns count="3">
    <tableColumn id="1" name="From (incl)" dataDxfId="10"/>
    <tableColumn id="3" name="To (excl)" dataDxfId="9">
      <calculatedColumnFormula>IF(ISBLANK(A3),"",A3)</calculatedColumnFormula>
    </tableColumn>
    <tableColumn id="4" name="TRH" dataDxfId="8" dataCellStyle="Comma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G15" sqref="G15"/>
    </sheetView>
  </sheetViews>
  <sheetFormatPr defaultRowHeight="15" x14ac:dyDescent="0.25"/>
  <cols>
    <col min="1" max="1" width="11" customWidth="1"/>
    <col min="2" max="2" width="12.28515625" customWidth="1"/>
    <col min="3" max="3" width="12" customWidth="1"/>
    <col min="4" max="4" width="12" bestFit="1" customWidth="1"/>
    <col min="5" max="5" width="12" customWidth="1"/>
    <col min="6" max="6" width="16.5703125" customWidth="1"/>
    <col min="7" max="7" width="12" customWidth="1"/>
  </cols>
  <sheetData>
    <row r="1" spans="1:13" x14ac:dyDescent="0.25">
      <c r="A1" t="s">
        <v>0</v>
      </c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  <c r="M1" t="s">
        <v>90</v>
      </c>
    </row>
    <row r="2" spans="1:13" x14ac:dyDescent="0.25">
      <c r="A2" t="s">
        <v>1</v>
      </c>
      <c r="B2">
        <v>25.252777779999999</v>
      </c>
      <c r="C2">
        <v>24.43305556</v>
      </c>
      <c r="D2">
        <v>24.258691266703501</v>
      </c>
      <c r="E2">
        <v>25.329166669999999</v>
      </c>
      <c r="F2">
        <v>25.11222222</v>
      </c>
      <c r="G2">
        <v>25.61333333</v>
      </c>
      <c r="H2">
        <v>23.601538600000001</v>
      </c>
      <c r="I2">
        <v>33.821111109999997</v>
      </c>
      <c r="J2">
        <v>26.270833329999999</v>
      </c>
      <c r="K2">
        <v>30.12194444</v>
      </c>
      <c r="L2">
        <v>30.917777780000002</v>
      </c>
      <c r="M2">
        <v>41.262222219999998</v>
      </c>
    </row>
    <row r="3" spans="1:13" x14ac:dyDescent="0.25">
      <c r="A3" t="s">
        <v>2</v>
      </c>
      <c r="B3">
        <v>55.36444444</v>
      </c>
      <c r="C3">
        <v>54.651111110000002</v>
      </c>
      <c r="D3">
        <v>55.619352969316701</v>
      </c>
      <c r="E3">
        <v>55.516111109999997</v>
      </c>
      <c r="F3">
        <v>56.324166669999997</v>
      </c>
      <c r="G3">
        <v>55.938888890000001</v>
      </c>
      <c r="H3">
        <v>58.289937600000002</v>
      </c>
      <c r="I3">
        <v>35.488333330000003</v>
      </c>
      <c r="J3">
        <v>50.633611109999997</v>
      </c>
      <c r="K3">
        <v>31.40555556</v>
      </c>
      <c r="L3">
        <v>29.696388890000001</v>
      </c>
      <c r="M3">
        <v>28.72777778</v>
      </c>
    </row>
    <row r="4" spans="1:13" x14ac:dyDescent="0.25">
      <c r="A4" t="s">
        <v>3</v>
      </c>
      <c r="B4">
        <v>27</v>
      </c>
      <c r="C4">
        <v>265</v>
      </c>
      <c r="D4">
        <v>19</v>
      </c>
      <c r="E4">
        <v>34</v>
      </c>
      <c r="F4">
        <v>31</v>
      </c>
      <c r="G4">
        <v>46</v>
      </c>
    </row>
    <row r="5" spans="1:13" x14ac:dyDescent="0.25">
      <c r="A5" t="s">
        <v>92</v>
      </c>
      <c r="B5" t="s">
        <v>93</v>
      </c>
      <c r="C5" t="s">
        <v>93</v>
      </c>
      <c r="D5" t="s">
        <v>93</v>
      </c>
      <c r="E5" t="s">
        <v>93</v>
      </c>
      <c r="F5" t="s">
        <v>93</v>
      </c>
      <c r="G5" t="s">
        <v>93</v>
      </c>
      <c r="H5" t="s">
        <v>94</v>
      </c>
      <c r="I5" t="s">
        <v>95</v>
      </c>
      <c r="J5" t="s">
        <v>96</v>
      </c>
      <c r="K5" t="s">
        <v>97</v>
      </c>
      <c r="L5" t="s">
        <v>97</v>
      </c>
      <c r="M5" t="s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G7" sqref="G7"/>
    </sheetView>
  </sheetViews>
  <sheetFormatPr defaultRowHeight="15" x14ac:dyDescent="0.25"/>
  <cols>
    <col min="1" max="1" width="17.7109375" bestFit="1" customWidth="1"/>
    <col min="2" max="2" width="25.85546875" bestFit="1" customWidth="1"/>
    <col min="3" max="3" width="34.28515625" bestFit="1" customWidth="1"/>
    <col min="4" max="4" width="21" bestFit="1" customWidth="1"/>
    <col min="5" max="5" width="21.42578125" bestFit="1" customWidth="1"/>
    <col min="6" max="6" width="11.42578125" bestFit="1" customWidth="1"/>
    <col min="7" max="7" width="13.85546875" bestFit="1" customWidth="1"/>
    <col min="8" max="8" width="14.28515625" bestFit="1" customWidth="1"/>
    <col min="9" max="9" width="35.140625" bestFit="1" customWidth="1"/>
    <col min="10" max="10" width="11.140625" bestFit="1" customWidth="1"/>
  </cols>
  <sheetData>
    <row r="1" spans="1:10" x14ac:dyDescent="0.25">
      <c r="A1" t="s">
        <v>12</v>
      </c>
      <c r="B1" t="s">
        <v>10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 x14ac:dyDescent="0.25">
      <c r="A2" t="s">
        <v>21</v>
      </c>
      <c r="B2" t="s">
        <v>25</v>
      </c>
      <c r="C2" t="s">
        <v>26</v>
      </c>
      <c r="D2" t="s">
        <v>30</v>
      </c>
      <c r="E2" t="s">
        <v>33</v>
      </c>
      <c r="F2" t="s">
        <v>39</v>
      </c>
      <c r="G2" t="s">
        <v>43</v>
      </c>
      <c r="H2" t="s">
        <v>46</v>
      </c>
      <c r="I2" t="s">
        <v>50</v>
      </c>
      <c r="J2" t="s">
        <v>53</v>
      </c>
    </row>
    <row r="3" spans="1:10" x14ac:dyDescent="0.25">
      <c r="A3" t="s">
        <v>22</v>
      </c>
      <c r="B3" t="s">
        <v>11</v>
      </c>
      <c r="C3" t="s">
        <v>27</v>
      </c>
      <c r="D3" t="s">
        <v>31</v>
      </c>
      <c r="E3" t="s">
        <v>34</v>
      </c>
      <c r="F3" t="s">
        <v>40</v>
      </c>
      <c r="G3" t="s">
        <v>44</v>
      </c>
      <c r="H3" t="s">
        <v>47</v>
      </c>
      <c r="I3" t="s">
        <v>51</v>
      </c>
      <c r="J3" t="s">
        <v>24</v>
      </c>
    </row>
    <row r="4" spans="1:10" x14ac:dyDescent="0.25">
      <c r="A4" t="s">
        <v>23</v>
      </c>
      <c r="B4" t="s">
        <v>24</v>
      </c>
      <c r="C4" t="s">
        <v>28</v>
      </c>
      <c r="D4" t="s">
        <v>32</v>
      </c>
      <c r="E4" t="s">
        <v>35</v>
      </c>
      <c r="F4" t="s">
        <v>41</v>
      </c>
      <c r="G4" t="s">
        <v>45</v>
      </c>
      <c r="H4" t="s">
        <v>48</v>
      </c>
      <c r="I4" t="s">
        <v>52</v>
      </c>
    </row>
    <row r="5" spans="1:10" x14ac:dyDescent="0.25">
      <c r="A5" t="s">
        <v>24</v>
      </c>
      <c r="C5" t="s">
        <v>29</v>
      </c>
      <c r="D5" t="s">
        <v>24</v>
      </c>
      <c r="E5" t="s">
        <v>36</v>
      </c>
      <c r="F5" t="s">
        <v>42</v>
      </c>
      <c r="G5" t="s">
        <v>24</v>
      </c>
      <c r="H5" t="s">
        <v>49</v>
      </c>
      <c r="I5" t="s">
        <v>24</v>
      </c>
    </row>
    <row r="6" spans="1:10" x14ac:dyDescent="0.25">
      <c r="C6" t="s">
        <v>24</v>
      </c>
      <c r="E6" t="s">
        <v>37</v>
      </c>
      <c r="F6" t="s">
        <v>24</v>
      </c>
      <c r="H6" t="s">
        <v>24</v>
      </c>
    </row>
    <row r="7" spans="1:10" x14ac:dyDescent="0.25">
      <c r="E7" t="s">
        <v>38</v>
      </c>
    </row>
    <row r="8" spans="1:10" x14ac:dyDescent="0.25">
      <c r="E8" t="s">
        <v>24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G7" sqref="G7"/>
    </sheetView>
  </sheetViews>
  <sheetFormatPr defaultRowHeight="15" x14ac:dyDescent="0.25"/>
  <cols>
    <col min="1" max="1" width="9.7109375" bestFit="1" customWidth="1"/>
    <col min="3" max="3" width="13.28515625" bestFit="1" customWidth="1"/>
  </cols>
  <sheetData>
    <row r="1" spans="1:4" x14ac:dyDescent="0.25">
      <c r="A1" t="s">
        <v>67</v>
      </c>
      <c r="B1" t="s">
        <v>69</v>
      </c>
      <c r="C1" t="s">
        <v>73</v>
      </c>
      <c r="D1" t="s">
        <v>76</v>
      </c>
    </row>
    <row r="2" spans="1:4" x14ac:dyDescent="0.25">
      <c r="A2" t="s">
        <v>68</v>
      </c>
      <c r="B2" t="s">
        <v>72</v>
      </c>
      <c r="C2" t="s">
        <v>68</v>
      </c>
      <c r="D2" t="s">
        <v>72</v>
      </c>
    </row>
    <row r="3" spans="1:4" x14ac:dyDescent="0.25">
      <c r="A3" t="s">
        <v>74</v>
      </c>
      <c r="B3" t="s">
        <v>70</v>
      </c>
      <c r="C3" t="s">
        <v>74</v>
      </c>
      <c r="D3" t="s">
        <v>70</v>
      </c>
    </row>
    <row r="4" spans="1:4" x14ac:dyDescent="0.25">
      <c r="B4" t="s">
        <v>71</v>
      </c>
      <c r="C4" t="s">
        <v>75</v>
      </c>
      <c r="D4" t="s">
        <v>71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23"/>
  <sheetViews>
    <sheetView showGridLines="0" tabSelected="1" topLeftCell="A7" zoomScaleNormal="100" workbookViewId="0">
      <selection activeCell="C20" sqref="C20"/>
    </sheetView>
  </sheetViews>
  <sheetFormatPr defaultRowHeight="15" x14ac:dyDescent="0.25"/>
  <cols>
    <col min="1" max="1" width="3.5703125" style="2" customWidth="1"/>
    <col min="2" max="2" width="10" style="2" customWidth="1"/>
    <col min="3" max="3" width="34.5703125" style="2" bestFit="1" customWidth="1"/>
    <col min="4" max="4" width="19.42578125" style="3" bestFit="1" customWidth="1"/>
    <col min="5" max="5" width="9.140625" style="2"/>
    <col min="6" max="6" width="3.85546875" style="2" customWidth="1"/>
    <col min="7" max="7" width="10" style="2" customWidth="1"/>
    <col min="8" max="8" width="17.140625" style="2" customWidth="1"/>
    <col min="9" max="9" width="17.7109375" style="2" customWidth="1"/>
    <col min="10" max="16384" width="9.140625" style="2"/>
  </cols>
  <sheetData>
    <row r="1" spans="2:11" ht="15.75" thickBot="1" x14ac:dyDescent="0.3"/>
    <row r="2" spans="2:11" ht="40.5" customHeight="1" x14ac:dyDescent="0.25">
      <c r="B2" s="30" t="s">
        <v>62</v>
      </c>
      <c r="C2" s="9" t="s">
        <v>4</v>
      </c>
      <c r="D2" s="17" t="s">
        <v>5</v>
      </c>
      <c r="E2" s="4"/>
      <c r="G2" s="24" t="s">
        <v>6</v>
      </c>
      <c r="H2" s="14" t="s">
        <v>101</v>
      </c>
      <c r="I2" s="18" t="s">
        <v>112</v>
      </c>
    </row>
    <row r="3" spans="2:11" x14ac:dyDescent="0.25">
      <c r="B3" s="31"/>
      <c r="C3" s="10" t="s">
        <v>77</v>
      </c>
      <c r="D3" s="19" t="s">
        <v>108</v>
      </c>
      <c r="E3" s="6"/>
      <c r="G3" s="25"/>
      <c r="H3" s="15" t="s">
        <v>7</v>
      </c>
      <c r="I3" s="12" t="s">
        <v>79</v>
      </c>
    </row>
    <row r="4" spans="2:11" x14ac:dyDescent="0.25">
      <c r="B4" s="31"/>
      <c r="C4" s="10" t="s">
        <v>102</v>
      </c>
      <c r="D4" s="5" t="s">
        <v>10</v>
      </c>
      <c r="E4" s="6"/>
      <c r="G4" s="25"/>
      <c r="H4" s="15" t="s">
        <v>1</v>
      </c>
      <c r="I4" s="12">
        <v>25.252777779999999</v>
      </c>
    </row>
    <row r="5" spans="2:11" x14ac:dyDescent="0.25">
      <c r="B5" s="31"/>
      <c r="C5" s="10" t="s">
        <v>103</v>
      </c>
      <c r="D5" s="5" t="s">
        <v>11</v>
      </c>
      <c r="E5" s="6"/>
      <c r="G5" s="25"/>
      <c r="H5" s="15" t="s">
        <v>2</v>
      </c>
      <c r="I5" s="12">
        <v>55.36444444</v>
      </c>
      <c r="K5" s="2" t="s">
        <v>100</v>
      </c>
    </row>
    <row r="6" spans="2:11" ht="15.75" thickBot="1" x14ac:dyDescent="0.3">
      <c r="B6" s="31"/>
      <c r="C6" s="10" t="s">
        <v>99</v>
      </c>
      <c r="D6" s="5">
        <v>2003</v>
      </c>
      <c r="E6" s="6"/>
      <c r="G6" s="26"/>
      <c r="H6" s="16" t="s">
        <v>3</v>
      </c>
      <c r="I6" s="13">
        <v>27</v>
      </c>
    </row>
    <row r="7" spans="2:11" x14ac:dyDescent="0.25">
      <c r="B7" s="31"/>
      <c r="C7" s="10" t="s">
        <v>54</v>
      </c>
      <c r="D7" s="5">
        <v>18787</v>
      </c>
      <c r="E7" s="6" t="s">
        <v>55</v>
      </c>
    </row>
    <row r="8" spans="2:11" x14ac:dyDescent="0.25">
      <c r="B8" s="31"/>
      <c r="C8" s="10" t="s">
        <v>56</v>
      </c>
      <c r="D8" s="5">
        <v>78878</v>
      </c>
      <c r="E8" s="6" t="s">
        <v>55</v>
      </c>
    </row>
    <row r="9" spans="2:11" x14ac:dyDescent="0.25">
      <c r="B9" s="31"/>
      <c r="C9" s="10" t="s">
        <v>91</v>
      </c>
      <c r="D9" s="5">
        <v>3</v>
      </c>
      <c r="E9" s="6"/>
    </row>
    <row r="10" spans="2:11" x14ac:dyDescent="0.25">
      <c r="B10" s="31"/>
      <c r="C10" s="10" t="s">
        <v>57</v>
      </c>
      <c r="D10" s="5">
        <v>7</v>
      </c>
      <c r="E10" s="6"/>
    </row>
    <row r="11" spans="2:11" x14ac:dyDescent="0.25">
      <c r="B11" s="31"/>
      <c r="C11" s="10" t="s">
        <v>58</v>
      </c>
      <c r="D11" s="5">
        <v>4</v>
      </c>
      <c r="E11" s="6"/>
    </row>
    <row r="12" spans="2:11" x14ac:dyDescent="0.25">
      <c r="B12" s="31"/>
      <c r="C12" s="10" t="s">
        <v>59</v>
      </c>
      <c r="D12" s="5" t="s">
        <v>109</v>
      </c>
      <c r="E12" s="6"/>
    </row>
    <row r="13" spans="2:11" x14ac:dyDescent="0.25">
      <c r="B13" s="31"/>
      <c r="C13" s="10" t="s">
        <v>60</v>
      </c>
      <c r="D13" s="5" t="s">
        <v>110</v>
      </c>
      <c r="E13" s="6"/>
    </row>
    <row r="14" spans="2:11" ht="15.75" thickBot="1" x14ac:dyDescent="0.3">
      <c r="B14" s="32"/>
      <c r="C14" s="11" t="s">
        <v>61</v>
      </c>
      <c r="D14" s="7" t="s">
        <v>111</v>
      </c>
      <c r="E14" s="8"/>
    </row>
    <row r="15" spans="2:11" ht="15.75" thickBot="1" x14ac:dyDescent="0.3"/>
    <row r="16" spans="2:11" x14ac:dyDescent="0.25">
      <c r="B16" s="27" t="s">
        <v>66</v>
      </c>
      <c r="C16" s="9" t="s">
        <v>105</v>
      </c>
      <c r="D16" s="20">
        <v>43101</v>
      </c>
      <c r="E16" s="4"/>
    </row>
    <row r="17" spans="2:5" x14ac:dyDescent="0.25">
      <c r="B17" s="28"/>
      <c r="C17" s="10" t="s">
        <v>106</v>
      </c>
      <c r="D17" s="21">
        <v>44713</v>
      </c>
      <c r="E17" s="6"/>
    </row>
    <row r="18" spans="2:5" x14ac:dyDescent="0.25">
      <c r="B18" s="28"/>
      <c r="C18" s="10" t="s">
        <v>64</v>
      </c>
      <c r="D18" s="5" t="s">
        <v>78</v>
      </c>
      <c r="E18" s="6"/>
    </row>
    <row r="19" spans="2:5" x14ac:dyDescent="0.25">
      <c r="B19" s="28"/>
      <c r="C19" s="10" t="s">
        <v>65</v>
      </c>
      <c r="D19" s="5" t="s">
        <v>73</v>
      </c>
      <c r="E19" s="6" t="s">
        <v>74</v>
      </c>
    </row>
    <row r="20" spans="2:5" x14ac:dyDescent="0.25">
      <c r="B20" s="28"/>
      <c r="C20" s="10" t="s">
        <v>104</v>
      </c>
      <c r="D20" s="5" t="str">
        <f>D3</f>
        <v>Test</v>
      </c>
      <c r="E20" s="6"/>
    </row>
    <row r="21" spans="2:5" x14ac:dyDescent="0.25">
      <c r="B21" s="28"/>
      <c r="C21" s="10" t="s">
        <v>107</v>
      </c>
      <c r="D21" s="22">
        <v>200000</v>
      </c>
      <c r="E21" s="6" t="str">
        <f>E19</f>
        <v>MWh</v>
      </c>
    </row>
    <row r="22" spans="2:5" x14ac:dyDescent="0.25">
      <c r="B22" s="28"/>
      <c r="C22" s="10" t="s">
        <v>92</v>
      </c>
      <c r="D22" s="5" t="str">
        <f>INDEX(_location!A5:M5,MATCH(Project!I3,_coords[#Headers],0))</f>
        <v>AED</v>
      </c>
      <c r="E22" s="6"/>
    </row>
    <row r="23" spans="2:5" ht="15.75" thickBot="1" x14ac:dyDescent="0.3">
      <c r="B23" s="29"/>
      <c r="C23" s="11" t="s">
        <v>98</v>
      </c>
      <c r="D23" s="7">
        <v>0.30299999999999999</v>
      </c>
      <c r="E23" s="8" t="str">
        <f>D22&amp;"/"&amp;E19</f>
        <v>AED/MWh</v>
      </c>
    </row>
  </sheetData>
  <mergeCells count="3">
    <mergeCell ref="G2:G6"/>
    <mergeCell ref="B16:B23"/>
    <mergeCell ref="B2:B14"/>
  </mergeCells>
  <conditionalFormatting sqref="H3:I3">
    <cfRule type="expression" dxfId="7" priority="14">
      <formula>IF(#REF!="City",FALSE,TRUE)</formula>
    </cfRule>
  </conditionalFormatting>
  <conditionalFormatting sqref="H4:I6 E23 D22">
    <cfRule type="expression" dxfId="6" priority="11">
      <formula>IF(#REF!="Coordinates",FALSE,TRUE)</formula>
    </cfRule>
  </conditionalFormatting>
  <conditionalFormatting sqref="E7:E8 D2:D14">
    <cfRule type="expression" dxfId="5" priority="10">
      <formula>ISBLANK(D2)</formula>
    </cfRule>
  </conditionalFormatting>
  <conditionalFormatting sqref="D18:D20">
    <cfRule type="expression" dxfId="4" priority="8">
      <formula>ISBLANK(D18)</formula>
    </cfRule>
  </conditionalFormatting>
  <conditionalFormatting sqref="E19">
    <cfRule type="expression" dxfId="3" priority="7">
      <formula>ISBLANK(E19)</formula>
    </cfRule>
  </conditionalFormatting>
  <conditionalFormatting sqref="I2">
    <cfRule type="expression" dxfId="2" priority="4">
      <formula>ISBLANK(I2)</formula>
    </cfRule>
  </conditionalFormatting>
  <conditionalFormatting sqref="D16:D17">
    <cfRule type="expression" dxfId="1" priority="3">
      <formula>ISBLANK(D16)</formula>
    </cfRule>
  </conditionalFormatting>
  <conditionalFormatting sqref="D21">
    <cfRule type="expression" dxfId="0" priority="2">
      <formula>ISBLANK(D21)</formula>
    </cfRule>
  </conditionalFormatting>
  <dataValidations count="12">
    <dataValidation type="list" allowBlank="1" showInputMessage="1" showErrorMessage="1" sqref="D5">
      <formula1>INDIRECT(SUBSTITUTE(D4," ","_"))</formula1>
    </dataValidation>
    <dataValidation type="list" allowBlank="1" showInputMessage="1" showErrorMessage="1" sqref="D12">
      <formula1>"N/A,Air-cooled chiller,Water-cooled chiller,DX,District cooling"</formula1>
    </dataValidation>
    <dataValidation type="list" allowBlank="1" showInputMessage="1" showErrorMessage="1" sqref="D13">
      <formula1>"N/A,Electricity (&gt;1 MW),Electricity (&gt;10 MW)"</formula1>
    </dataValidation>
    <dataValidation type="list" allowBlank="1" showInputMessage="1" showErrorMessage="1" sqref="D14">
      <formula1>"N/A,Yes"</formula1>
    </dataValidation>
    <dataValidation type="list" allowBlank="1" showInputMessage="1" showErrorMessage="1" sqref="E7:E9">
      <formula1>"m2,ft2"</formula1>
    </dataValidation>
    <dataValidation type="list" allowBlank="1" showInputMessage="1" showErrorMessage="1" sqref="D18">
      <formula1>"Option B,Option C,N/A"</formula1>
    </dataValidation>
    <dataValidation type="list" errorStyle="information" allowBlank="1" showInputMessage="1" showErrorMessage="1" errorTitle="User input" error="Custom utility chosen. Are you sure? If not, chose from the dropdown list." sqref="D19">
      <formula1>"Electricity,Water,Chilled Water,Gas"</formula1>
    </dataValidation>
    <dataValidation type="list" errorStyle="information" allowBlank="1" showInputMessage="1" showErrorMessage="1" error="Custom utility units" sqref="E19">
      <formula1>INDIRECT(SUBSTITUTE(D19," ","_"))</formula1>
    </dataValidation>
    <dataValidation type="whole" operator="greaterThan" allowBlank="1" showInputMessage="1" showErrorMessage="1" sqref="D6">
      <formula1>1900</formula1>
    </dataValidation>
    <dataValidation type="whole" operator="greaterThanOrEqual" allowBlank="1" showInputMessage="1" showErrorMessage="1" sqref="D9:D11">
      <formula1>0</formula1>
    </dataValidation>
    <dataValidation type="decimal" operator="greaterThanOrEqual" allowBlank="1" showInputMessage="1" showErrorMessage="1" sqref="D21">
      <formula1>0</formula1>
    </dataValidation>
    <dataValidation type="custom" allowBlank="1" showInputMessage="1" showErrorMessage="1" sqref="E21">
      <formula1>E19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_location!$B$1:$U$1</xm:f>
          </x14:formula1>
          <xm:sqref>I3</xm:sqref>
        </x14:dataValidation>
        <x14:dataValidation type="list" allowBlank="1" showInputMessage="1" showErrorMessage="1">
          <x14:formula1>
            <xm:f>_type!$A$1:$J$1</xm:f>
          </x14:formula1>
          <xm:sqref>D4</xm:sqref>
        </x14:dataValidation>
        <x14:dataValidation type="list" operator="greaterThanOrEqual" allowBlank="1" showInputMessage="1" showErrorMessage="1">
          <x14:formula1>
            <xm:f>Baseline!$A$2:$A$39</xm:f>
          </x14:formula1>
          <xm:sqref>D16</xm:sqref>
        </x14:dataValidation>
        <x14:dataValidation type="list" operator="lessThanOrEqual" allowBlank="1" showInputMessage="1" showErrorMessage="1">
          <x14:formula1>
            <xm:f>Baseline!$B$2:$B$39</xm:f>
          </x14:formula1>
          <xm:sqref>D17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opLeftCell="A25" workbookViewId="0">
      <selection activeCell="E36" sqref="E36"/>
    </sheetView>
  </sheetViews>
  <sheetFormatPr defaultRowHeight="15" x14ac:dyDescent="0.25"/>
  <cols>
    <col min="1" max="2" width="15.7109375" customWidth="1"/>
    <col min="3" max="3" width="11.7109375" bestFit="1" customWidth="1"/>
    <col min="8" max="8" width="9.7109375" bestFit="1" customWidth="1"/>
  </cols>
  <sheetData>
    <row r="1" spans="1:3" x14ac:dyDescent="0.25">
      <c r="A1" t="s">
        <v>8</v>
      </c>
      <c r="B1" t="s">
        <v>9</v>
      </c>
      <c r="C1" t="s">
        <v>63</v>
      </c>
    </row>
    <row r="2" spans="1:3" x14ac:dyDescent="0.25">
      <c r="A2" s="1">
        <v>43101</v>
      </c>
      <c r="B2" s="1">
        <f t="shared" ref="B2:B38" si="0">IF(ISBLANK(A3),"",A3)</f>
        <v>43132</v>
      </c>
      <c r="C2" s="23">
        <v>1337530.5</v>
      </c>
    </row>
    <row r="3" spans="1:3" x14ac:dyDescent="0.25">
      <c r="A3" s="1">
        <v>43132</v>
      </c>
      <c r="B3" s="1">
        <f t="shared" si="0"/>
        <v>43160</v>
      </c>
      <c r="C3" s="23">
        <v>1178340.6000000001</v>
      </c>
    </row>
    <row r="4" spans="1:3" x14ac:dyDescent="0.25">
      <c r="A4" s="1">
        <v>43160</v>
      </c>
      <c r="B4" s="1">
        <f t="shared" si="0"/>
        <v>43191</v>
      </c>
      <c r="C4" s="23">
        <v>1153121.1000000001</v>
      </c>
    </row>
    <row r="5" spans="1:3" x14ac:dyDescent="0.25">
      <c r="A5" s="1">
        <v>43191</v>
      </c>
      <c r="B5" s="1">
        <f t="shared" si="0"/>
        <v>43221</v>
      </c>
      <c r="C5" s="23">
        <v>974286.9</v>
      </c>
    </row>
    <row r="6" spans="1:3" x14ac:dyDescent="0.25">
      <c r="A6" s="1">
        <v>43221</v>
      </c>
      <c r="B6" s="1">
        <f t="shared" si="0"/>
        <v>43252</v>
      </c>
      <c r="C6" s="23">
        <v>1011705.6</v>
      </c>
    </row>
    <row r="7" spans="1:3" x14ac:dyDescent="0.25">
      <c r="A7" s="1">
        <v>43252</v>
      </c>
      <c r="B7" s="1">
        <f t="shared" si="0"/>
        <v>43282</v>
      </c>
      <c r="C7" s="23">
        <v>1219002.3</v>
      </c>
    </row>
    <row r="8" spans="1:3" x14ac:dyDescent="0.25">
      <c r="A8" s="1">
        <v>43282</v>
      </c>
      <c r="B8" s="1">
        <f t="shared" si="0"/>
        <v>43313</v>
      </c>
      <c r="C8" s="23">
        <v>1405074.6</v>
      </c>
    </row>
    <row r="9" spans="1:3" x14ac:dyDescent="0.25">
      <c r="A9" s="1">
        <v>43313</v>
      </c>
      <c r="B9" s="1">
        <f t="shared" si="0"/>
        <v>43344</v>
      </c>
      <c r="C9" s="23">
        <v>1339207.2</v>
      </c>
    </row>
    <row r="10" spans="1:3" x14ac:dyDescent="0.25">
      <c r="A10" s="1">
        <v>43344</v>
      </c>
      <c r="B10" s="1">
        <f>IF(ISBLANK(A11),"",A11)</f>
        <v>43374</v>
      </c>
      <c r="C10" s="23">
        <v>1239612.6000000001</v>
      </c>
    </row>
    <row r="11" spans="1:3" x14ac:dyDescent="0.25">
      <c r="A11" s="1">
        <v>43374</v>
      </c>
      <c r="B11" s="1">
        <f t="shared" si="0"/>
        <v>43405</v>
      </c>
      <c r="C11" s="23">
        <v>1054430.3999999999</v>
      </c>
    </row>
    <row r="12" spans="1:3" x14ac:dyDescent="0.25">
      <c r="A12" s="1">
        <v>43405</v>
      </c>
      <c r="B12" s="1">
        <f t="shared" si="0"/>
        <v>43435</v>
      </c>
      <c r="C12" s="23">
        <v>1037628.9</v>
      </c>
    </row>
    <row r="13" spans="1:3" x14ac:dyDescent="0.25">
      <c r="A13" s="1">
        <v>43435</v>
      </c>
      <c r="B13" s="1">
        <f t="shared" si="0"/>
        <v>43466</v>
      </c>
      <c r="C13" s="23">
        <v>460954.5</v>
      </c>
    </row>
    <row r="14" spans="1:3" x14ac:dyDescent="0.25">
      <c r="A14" s="1">
        <v>43466</v>
      </c>
      <c r="B14" s="1">
        <f t="shared" si="0"/>
        <v>43497</v>
      </c>
      <c r="C14" s="23">
        <v>1386189.3</v>
      </c>
    </row>
    <row r="15" spans="1:3" x14ac:dyDescent="0.25">
      <c r="A15" s="1">
        <v>43497</v>
      </c>
      <c r="B15" s="1">
        <f t="shared" si="0"/>
        <v>43525</v>
      </c>
      <c r="C15" s="23">
        <v>1178340.6000000001</v>
      </c>
    </row>
    <row r="16" spans="1:3" x14ac:dyDescent="0.25">
      <c r="A16" s="1">
        <v>43525</v>
      </c>
      <c r="B16" s="1">
        <f t="shared" si="0"/>
        <v>43556</v>
      </c>
      <c r="C16" s="23">
        <v>1162167</v>
      </c>
    </row>
    <row r="17" spans="1:3" x14ac:dyDescent="0.25">
      <c r="A17" s="1">
        <v>43556</v>
      </c>
      <c r="B17" s="1">
        <f t="shared" si="0"/>
        <v>43586</v>
      </c>
      <c r="C17" s="23">
        <v>1041865.5</v>
      </c>
    </row>
    <row r="18" spans="1:3" x14ac:dyDescent="0.25">
      <c r="A18" s="1">
        <v>43586</v>
      </c>
      <c r="B18" s="1">
        <f t="shared" si="0"/>
        <v>43617</v>
      </c>
      <c r="C18" s="23">
        <v>1029521.4</v>
      </c>
    </row>
    <row r="19" spans="1:3" x14ac:dyDescent="0.25">
      <c r="A19" s="1">
        <v>43617</v>
      </c>
      <c r="B19" s="1">
        <f t="shared" si="0"/>
        <v>43647</v>
      </c>
      <c r="C19" s="23">
        <v>1273194.8999999999</v>
      </c>
    </row>
    <row r="20" spans="1:3" x14ac:dyDescent="0.25">
      <c r="A20" s="1">
        <v>43647</v>
      </c>
      <c r="B20" s="1">
        <f t="shared" si="0"/>
        <v>43678</v>
      </c>
      <c r="C20" s="23">
        <v>1296744.6000000001</v>
      </c>
    </row>
    <row r="21" spans="1:3" x14ac:dyDescent="0.25">
      <c r="A21" s="1">
        <v>43678</v>
      </c>
      <c r="B21" s="1">
        <f t="shared" si="0"/>
        <v>43709</v>
      </c>
      <c r="C21" s="23">
        <v>1339207.2</v>
      </c>
    </row>
    <row r="22" spans="1:3" x14ac:dyDescent="0.25">
      <c r="A22" s="1">
        <v>43709</v>
      </c>
      <c r="B22" s="1">
        <f t="shared" si="0"/>
        <v>43739</v>
      </c>
      <c r="C22" s="23">
        <v>1165520.3999999999</v>
      </c>
    </row>
    <row r="23" spans="1:3" x14ac:dyDescent="0.25">
      <c r="A23" s="1">
        <v>43739</v>
      </c>
      <c r="B23" s="1">
        <f t="shared" si="0"/>
        <v>43770</v>
      </c>
      <c r="C23" s="23">
        <v>1093850.1000000001</v>
      </c>
    </row>
    <row r="24" spans="1:3" x14ac:dyDescent="0.25">
      <c r="A24" s="1">
        <v>43770</v>
      </c>
      <c r="B24" s="1">
        <f t="shared" si="0"/>
        <v>43800</v>
      </c>
      <c r="C24" s="23">
        <v>1037628.9</v>
      </c>
    </row>
    <row r="25" spans="1:3" x14ac:dyDescent="0.25">
      <c r="A25" s="1">
        <v>43800</v>
      </c>
      <c r="B25" s="1">
        <f t="shared" si="0"/>
        <v>43831</v>
      </c>
      <c r="C25" s="23">
        <v>1198999.2</v>
      </c>
    </row>
    <row r="26" spans="1:3" x14ac:dyDescent="0.25">
      <c r="A26" s="1">
        <v>43831</v>
      </c>
      <c r="B26" s="1">
        <f t="shared" si="0"/>
        <v>43862</v>
      </c>
      <c r="C26" s="23">
        <v>1276334.3999999999</v>
      </c>
    </row>
    <row r="27" spans="1:3" x14ac:dyDescent="0.25">
      <c r="A27" s="1">
        <v>43862</v>
      </c>
      <c r="B27" s="1">
        <f t="shared" si="0"/>
        <v>43891</v>
      </c>
      <c r="C27" s="23">
        <v>1148256.6000000001</v>
      </c>
    </row>
    <row r="28" spans="1:3" x14ac:dyDescent="0.25">
      <c r="A28" s="1">
        <v>43891</v>
      </c>
      <c r="B28" s="1">
        <f t="shared" si="0"/>
        <v>43922</v>
      </c>
      <c r="C28" s="23">
        <v>821583</v>
      </c>
    </row>
    <row r="29" spans="1:3" x14ac:dyDescent="0.25">
      <c r="A29" s="1">
        <v>43922</v>
      </c>
      <c r="B29" s="1">
        <f t="shared" si="0"/>
        <v>43952</v>
      </c>
      <c r="C29" s="23">
        <v>236870.1</v>
      </c>
    </row>
    <row r="30" spans="1:3" x14ac:dyDescent="0.25">
      <c r="A30" s="1">
        <v>43952</v>
      </c>
      <c r="B30" s="1">
        <f t="shared" si="0"/>
        <v>43983</v>
      </c>
      <c r="C30" s="23">
        <v>244025.4</v>
      </c>
    </row>
    <row r="31" spans="1:3" x14ac:dyDescent="0.25">
      <c r="A31" s="1">
        <v>43983</v>
      </c>
      <c r="B31" s="1">
        <f t="shared" si="0"/>
        <v>44013</v>
      </c>
      <c r="C31" s="23">
        <v>614148.30000000005</v>
      </c>
    </row>
    <row r="32" spans="1:3" x14ac:dyDescent="0.25">
      <c r="A32" s="1">
        <v>44013</v>
      </c>
      <c r="B32" s="1">
        <f t="shared" si="0"/>
        <v>44044</v>
      </c>
      <c r="C32" s="23">
        <v>946307.4</v>
      </c>
    </row>
    <row r="33" spans="1:3" x14ac:dyDescent="0.25">
      <c r="A33" s="1">
        <v>44044</v>
      </c>
      <c r="B33" s="1">
        <f t="shared" si="0"/>
        <v>44075</v>
      </c>
      <c r="C33" s="23">
        <v>1011864.3</v>
      </c>
    </row>
    <row r="34" spans="1:3" x14ac:dyDescent="0.25">
      <c r="A34" s="1">
        <v>44075</v>
      </c>
      <c r="B34" s="1">
        <f t="shared" si="0"/>
        <v>44105</v>
      </c>
      <c r="C34" s="23">
        <v>944403</v>
      </c>
    </row>
    <row r="35" spans="1:3" x14ac:dyDescent="0.25">
      <c r="A35" s="1">
        <v>44105</v>
      </c>
      <c r="B35" s="1">
        <f t="shared" si="0"/>
        <v>44136</v>
      </c>
      <c r="C35" s="23">
        <v>890721</v>
      </c>
    </row>
    <row r="36" spans="1:3" x14ac:dyDescent="0.25">
      <c r="A36" s="1">
        <v>44136</v>
      </c>
      <c r="B36" s="1">
        <f t="shared" si="0"/>
        <v>44166</v>
      </c>
      <c r="C36" s="23">
        <v>744068.4</v>
      </c>
    </row>
    <row r="37" spans="1:3" x14ac:dyDescent="0.25">
      <c r="A37" s="1">
        <v>44166</v>
      </c>
      <c r="B37" s="1">
        <f t="shared" si="0"/>
        <v>44197</v>
      </c>
      <c r="C37" s="23">
        <v>642383.1</v>
      </c>
    </row>
    <row r="38" spans="1:3" x14ac:dyDescent="0.25">
      <c r="A38" s="1">
        <v>44197</v>
      </c>
      <c r="B38" s="1">
        <f t="shared" si="0"/>
        <v>44228</v>
      </c>
      <c r="C38" s="23">
        <v>643473.30000000005</v>
      </c>
    </row>
    <row r="39" spans="1:3" x14ac:dyDescent="0.25">
      <c r="A39" s="1">
        <v>44228</v>
      </c>
      <c r="B39" s="1"/>
      <c r="C39" s="2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opLeftCell="A33" workbookViewId="0">
      <selection activeCell="F44" sqref="F44"/>
    </sheetView>
  </sheetViews>
  <sheetFormatPr defaultRowHeight="15" x14ac:dyDescent="0.25"/>
  <cols>
    <col min="1" max="1" width="12.85546875" bestFit="1" customWidth="1"/>
    <col min="2" max="2" width="12.42578125" bestFit="1" customWidth="1"/>
    <col min="3" max="3" width="11.7109375" bestFit="1" customWidth="1"/>
  </cols>
  <sheetData>
    <row r="1" spans="1:3" x14ac:dyDescent="0.25">
      <c r="A1" t="s">
        <v>8</v>
      </c>
      <c r="B1" t="s">
        <v>9</v>
      </c>
      <c r="C1" t="s">
        <v>63</v>
      </c>
    </row>
    <row r="2" spans="1:3" x14ac:dyDescent="0.25">
      <c r="A2" s="1">
        <v>43101</v>
      </c>
      <c r="B2" s="1">
        <f t="shared" ref="B2:B37" si="0">IF(ISBLANK(A3),"",A3)</f>
        <v>43132</v>
      </c>
      <c r="C2">
        <v>5</v>
      </c>
    </row>
    <row r="3" spans="1:3" x14ac:dyDescent="0.25">
      <c r="A3" s="1">
        <v>43132</v>
      </c>
      <c r="B3" s="1">
        <f t="shared" si="0"/>
        <v>43160</v>
      </c>
      <c r="C3">
        <v>45</v>
      </c>
    </row>
    <row r="4" spans="1:3" x14ac:dyDescent="0.25">
      <c r="A4" s="1">
        <v>43160</v>
      </c>
      <c r="B4" s="1">
        <f t="shared" si="0"/>
        <v>43191</v>
      </c>
      <c r="C4">
        <v>656</v>
      </c>
    </row>
    <row r="5" spans="1:3" x14ac:dyDescent="0.25">
      <c r="A5" s="1">
        <v>43191</v>
      </c>
      <c r="B5" s="1">
        <f t="shared" si="0"/>
        <v>43221</v>
      </c>
      <c r="C5">
        <v>45</v>
      </c>
    </row>
    <row r="6" spans="1:3" x14ac:dyDescent="0.25">
      <c r="A6" s="1">
        <v>43221</v>
      </c>
      <c r="B6" s="1">
        <f t="shared" si="0"/>
        <v>43252</v>
      </c>
      <c r="C6">
        <v>561</v>
      </c>
    </row>
    <row r="7" spans="1:3" x14ac:dyDescent="0.25">
      <c r="A7" s="1">
        <v>43252</v>
      </c>
      <c r="B7" s="1">
        <f t="shared" si="0"/>
        <v>43282</v>
      </c>
      <c r="C7">
        <v>2</v>
      </c>
    </row>
    <row r="8" spans="1:3" x14ac:dyDescent="0.25">
      <c r="A8" s="1">
        <v>43282</v>
      </c>
      <c r="B8" s="1">
        <f t="shared" si="0"/>
        <v>43313</v>
      </c>
      <c r="C8">
        <v>123</v>
      </c>
    </row>
    <row r="9" spans="1:3" x14ac:dyDescent="0.25">
      <c r="A9" s="1">
        <v>43313</v>
      </c>
      <c r="B9" s="1">
        <f t="shared" si="0"/>
        <v>43344</v>
      </c>
      <c r="C9">
        <v>123</v>
      </c>
    </row>
    <row r="10" spans="1:3" x14ac:dyDescent="0.25">
      <c r="A10" s="1">
        <v>43344</v>
      </c>
      <c r="B10" s="1">
        <f>IF(ISBLANK(A11),"",A11)</f>
        <v>43374</v>
      </c>
      <c r="C10">
        <v>132</v>
      </c>
    </row>
    <row r="11" spans="1:3" x14ac:dyDescent="0.25">
      <c r="A11" s="1">
        <v>43374</v>
      </c>
      <c r="B11" s="1">
        <f t="shared" si="0"/>
        <v>43405</v>
      </c>
      <c r="C11">
        <v>485</v>
      </c>
    </row>
    <row r="12" spans="1:3" x14ac:dyDescent="0.25">
      <c r="A12" s="1">
        <v>43405</v>
      </c>
      <c r="B12" s="1">
        <f t="shared" si="0"/>
        <v>43435</v>
      </c>
      <c r="C12">
        <v>12</v>
      </c>
    </row>
    <row r="13" spans="1:3" x14ac:dyDescent="0.25">
      <c r="A13" s="1">
        <v>43435</v>
      </c>
      <c r="B13" s="1">
        <f t="shared" si="0"/>
        <v>43466</v>
      </c>
      <c r="C13">
        <v>15</v>
      </c>
    </row>
    <row r="14" spans="1:3" x14ac:dyDescent="0.25">
      <c r="A14" s="1">
        <v>43466</v>
      </c>
      <c r="B14" s="1">
        <f t="shared" si="0"/>
        <v>43497</v>
      </c>
      <c r="C14">
        <v>132</v>
      </c>
    </row>
    <row r="15" spans="1:3" x14ac:dyDescent="0.25">
      <c r="A15" s="1">
        <v>43497</v>
      </c>
      <c r="B15" s="1">
        <f t="shared" si="0"/>
        <v>43525</v>
      </c>
      <c r="C15">
        <v>1</v>
      </c>
    </row>
    <row r="16" spans="1:3" x14ac:dyDescent="0.25">
      <c r="A16" s="1">
        <v>43525</v>
      </c>
      <c r="B16" s="1">
        <f t="shared" si="0"/>
        <v>43556</v>
      </c>
      <c r="C16">
        <v>231</v>
      </c>
    </row>
    <row r="17" spans="1:3" x14ac:dyDescent="0.25">
      <c r="A17" s="1">
        <v>43556</v>
      </c>
      <c r="B17" s="1">
        <f t="shared" si="0"/>
        <v>43586</v>
      </c>
      <c r="C17">
        <v>21</v>
      </c>
    </row>
    <row r="18" spans="1:3" x14ac:dyDescent="0.25">
      <c r="A18" s="1">
        <v>43586</v>
      </c>
      <c r="B18" s="1">
        <f t="shared" si="0"/>
        <v>43617</v>
      </c>
      <c r="C18">
        <v>21</v>
      </c>
    </row>
    <row r="19" spans="1:3" x14ac:dyDescent="0.25">
      <c r="A19" s="1">
        <v>43617</v>
      </c>
      <c r="B19" s="1">
        <f t="shared" si="0"/>
        <v>43647</v>
      </c>
      <c r="C19">
        <v>51</v>
      </c>
    </row>
    <row r="20" spans="1:3" x14ac:dyDescent="0.25">
      <c r="A20" s="1">
        <v>43647</v>
      </c>
      <c r="B20" s="1">
        <f t="shared" si="0"/>
        <v>43678</v>
      </c>
      <c r="C20">
        <v>51</v>
      </c>
    </row>
    <row r="21" spans="1:3" x14ac:dyDescent="0.25">
      <c r="A21" s="1">
        <v>43678</v>
      </c>
      <c r="B21" s="1">
        <f t="shared" si="0"/>
        <v>43709</v>
      </c>
      <c r="C21">
        <v>561</v>
      </c>
    </row>
    <row r="22" spans="1:3" x14ac:dyDescent="0.25">
      <c r="A22" s="1">
        <v>43709</v>
      </c>
      <c r="B22" s="1">
        <f t="shared" si="0"/>
        <v>43739</v>
      </c>
      <c r="C22">
        <v>561</v>
      </c>
    </row>
    <row r="23" spans="1:3" x14ac:dyDescent="0.25">
      <c r="A23" s="1">
        <v>43739</v>
      </c>
      <c r="B23" s="1">
        <f t="shared" si="0"/>
        <v>43770</v>
      </c>
      <c r="C23">
        <v>561</v>
      </c>
    </row>
    <row r="24" spans="1:3" x14ac:dyDescent="0.25">
      <c r="A24" s="1">
        <v>43770</v>
      </c>
      <c r="B24" s="1">
        <f t="shared" si="0"/>
        <v>43800</v>
      </c>
      <c r="C24">
        <v>654</v>
      </c>
    </row>
    <row r="25" spans="1:3" x14ac:dyDescent="0.25">
      <c r="A25" s="1">
        <v>43800</v>
      </c>
      <c r="B25" s="1">
        <f t="shared" si="0"/>
        <v>43831</v>
      </c>
      <c r="C25">
        <v>15451</v>
      </c>
    </row>
    <row r="26" spans="1:3" x14ac:dyDescent="0.25">
      <c r="A26" s="1">
        <v>43831</v>
      </c>
      <c r="B26" s="1">
        <f t="shared" si="0"/>
        <v>43862</v>
      </c>
      <c r="C26">
        <v>45</v>
      </c>
    </row>
    <row r="27" spans="1:3" x14ac:dyDescent="0.25">
      <c r="A27" s="1">
        <v>43862</v>
      </c>
      <c r="B27" s="1">
        <f t="shared" si="0"/>
        <v>43891</v>
      </c>
      <c r="C27">
        <v>61</v>
      </c>
    </row>
    <row r="28" spans="1:3" x14ac:dyDescent="0.25">
      <c r="A28" s="1">
        <v>43891</v>
      </c>
      <c r="B28" s="1">
        <f t="shared" si="0"/>
        <v>43922</v>
      </c>
      <c r="C28">
        <v>8</v>
      </c>
    </row>
    <row r="29" spans="1:3" x14ac:dyDescent="0.25">
      <c r="A29" s="1">
        <v>43922</v>
      </c>
      <c r="B29" s="1">
        <f t="shared" si="0"/>
        <v>43952</v>
      </c>
      <c r="C29">
        <v>51</v>
      </c>
    </row>
    <row r="30" spans="1:3" x14ac:dyDescent="0.25">
      <c r="A30" s="1">
        <v>43952</v>
      </c>
      <c r="B30" s="1">
        <f t="shared" si="0"/>
        <v>43983</v>
      </c>
      <c r="C30">
        <v>23</v>
      </c>
    </row>
    <row r="31" spans="1:3" x14ac:dyDescent="0.25">
      <c r="A31" s="1">
        <v>43983</v>
      </c>
      <c r="B31" s="1">
        <f t="shared" si="0"/>
        <v>44013</v>
      </c>
      <c r="C31">
        <v>56</v>
      </c>
    </row>
    <row r="32" spans="1:3" x14ac:dyDescent="0.25">
      <c r="A32" s="1">
        <v>44013</v>
      </c>
      <c r="B32" s="1">
        <f t="shared" si="0"/>
        <v>44044</v>
      </c>
      <c r="C32">
        <v>8</v>
      </c>
    </row>
    <row r="33" spans="1:3" x14ac:dyDescent="0.25">
      <c r="A33" s="1">
        <v>44044</v>
      </c>
      <c r="B33" s="1">
        <f t="shared" si="0"/>
        <v>44075</v>
      </c>
      <c r="C33">
        <v>4656</v>
      </c>
    </row>
    <row r="34" spans="1:3" x14ac:dyDescent="0.25">
      <c r="A34" s="1">
        <v>44075</v>
      </c>
      <c r="B34" s="1">
        <f t="shared" si="0"/>
        <v>44105</v>
      </c>
      <c r="C34">
        <v>856</v>
      </c>
    </row>
    <row r="35" spans="1:3" x14ac:dyDescent="0.25">
      <c r="A35" s="1">
        <v>44105</v>
      </c>
      <c r="B35" s="1">
        <f t="shared" si="0"/>
        <v>44136</v>
      </c>
      <c r="C35">
        <v>5</v>
      </c>
    </row>
    <row r="36" spans="1:3" x14ac:dyDescent="0.25">
      <c r="A36" s="1">
        <v>44136</v>
      </c>
      <c r="B36" s="1">
        <f t="shared" si="0"/>
        <v>44166</v>
      </c>
      <c r="C36">
        <v>648</v>
      </c>
    </row>
    <row r="37" spans="1:3" x14ac:dyDescent="0.25">
      <c r="A37" s="1">
        <v>44166</v>
      </c>
      <c r="B37" s="1">
        <f t="shared" si="0"/>
        <v>44197</v>
      </c>
      <c r="C37">
        <v>652</v>
      </c>
    </row>
    <row r="38" spans="1:3" x14ac:dyDescent="0.25">
      <c r="A38" s="1">
        <v>44197</v>
      </c>
      <c r="B38" s="1">
        <v>44228</v>
      </c>
      <c r="C38">
        <v>456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16</vt:i4>
      </vt:variant>
    </vt:vector>
  </HeadingPairs>
  <TitlesOfParts>
    <vt:vector size="22" baseType="lpstr">
      <vt:lpstr>_location</vt:lpstr>
      <vt:lpstr>_type</vt:lpstr>
      <vt:lpstr>_units</vt:lpstr>
      <vt:lpstr>Project</vt:lpstr>
      <vt:lpstr>Baseline</vt:lpstr>
      <vt:lpstr>Variables</vt:lpstr>
      <vt:lpstr>Chilled_Water</vt:lpstr>
      <vt:lpstr>Electricity</vt:lpstr>
      <vt:lpstr>Gas</vt:lpstr>
      <vt:lpstr>Hospital</vt:lpstr>
      <vt:lpstr>Hotel</vt:lpstr>
      <vt:lpstr>Industrial</vt:lpstr>
      <vt:lpstr>Institutional</vt:lpstr>
      <vt:lpstr>kWh</vt:lpstr>
      <vt:lpstr>Leisure</vt:lpstr>
      <vt:lpstr>MWh</vt:lpstr>
      <vt:lpstr>Residential</vt:lpstr>
      <vt:lpstr>School</vt:lpstr>
      <vt:lpstr>Shopping_center</vt:lpstr>
      <vt:lpstr>Storage</vt:lpstr>
      <vt:lpstr>Transportation</vt:lpstr>
      <vt:lpstr>Water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 Ramirez</dc:creator>
  <cp:keywords/>
  <dc:description/>
  <cp:lastModifiedBy>btabet</cp:lastModifiedBy>
  <cp:revision/>
  <dcterms:created xsi:type="dcterms:W3CDTF">2015-06-05T18:17:20Z</dcterms:created>
  <dcterms:modified xsi:type="dcterms:W3CDTF">2022-09-28T12:14:22Z</dcterms:modified>
  <cp:category/>
  <cp:contentStatus/>
</cp:coreProperties>
</file>