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odigos MAtlab\Grafos\"/>
    </mc:Choice>
  </mc:AlternateContent>
  <bookViews>
    <workbookView xWindow="0" yWindow="0" windowWidth="20490" windowHeight="8820" activeTab="4"/>
  </bookViews>
  <sheets>
    <sheet name="itg03_carga" sheetId="1" r:id="rId1"/>
    <sheet name="itg03_lineas" sheetId="2" r:id="rId2"/>
    <sheet name="itg03_seccionadores" sheetId="3" r:id="rId3"/>
    <sheet name="Grafos" sheetId="4" r:id="rId4"/>
    <sheet name="Datos Iniciales" sheetId="5" r:id="rId5"/>
    <sheet name="Matrices" sheetId="6" r:id="rId6"/>
  </sheets>
  <calcPr calcId="162913"/>
</workbook>
</file>

<file path=xl/calcChain.xml><?xml version="1.0" encoding="utf-8"?>
<calcChain xmlns="http://schemas.openxmlformats.org/spreadsheetml/2006/main">
  <c r="H60" i="5" l="1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61" i="3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N45" i="5" l="1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7" i="5"/>
  <c r="F256" i="6" l="1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H271" i="6" l="1"/>
  <c r="F259" i="6"/>
  <c r="D256" i="6"/>
  <c r="C25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3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2" i="6"/>
  <c r="AM213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1" i="6"/>
  <c r="AL212" i="6"/>
  <c r="AL213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10" i="6"/>
  <c r="AK211" i="6"/>
  <c r="AK212" i="6"/>
  <c r="AK213" i="6"/>
  <c r="AJ197" i="6"/>
  <c r="AJ198" i="6"/>
  <c r="AJ199" i="6"/>
  <c r="AJ200" i="6"/>
  <c r="AJ201" i="6"/>
  <c r="AJ202" i="6"/>
  <c r="AJ203" i="6"/>
  <c r="AJ204" i="6"/>
  <c r="AJ205" i="6"/>
  <c r="AJ206" i="6"/>
  <c r="AJ207" i="6"/>
  <c r="AJ209" i="6"/>
  <c r="AJ210" i="6"/>
  <c r="AJ211" i="6"/>
  <c r="AJ212" i="6"/>
  <c r="AJ213" i="6"/>
  <c r="AI197" i="6"/>
  <c r="AI198" i="6"/>
  <c r="AI199" i="6"/>
  <c r="AI200" i="6"/>
  <c r="AI201" i="6"/>
  <c r="AI202" i="6"/>
  <c r="AI203" i="6"/>
  <c r="AI204" i="6"/>
  <c r="AI205" i="6"/>
  <c r="AI206" i="6"/>
  <c r="AI208" i="6"/>
  <c r="AI209" i="6"/>
  <c r="AI210" i="6"/>
  <c r="AI211" i="6"/>
  <c r="AI212" i="6"/>
  <c r="AI213" i="6"/>
  <c r="AH197" i="6"/>
  <c r="AH198" i="6"/>
  <c r="AH199" i="6"/>
  <c r="AH200" i="6"/>
  <c r="AH201" i="6"/>
  <c r="AH202" i="6"/>
  <c r="AH203" i="6"/>
  <c r="AH204" i="6"/>
  <c r="AH205" i="6"/>
  <c r="AH207" i="6"/>
  <c r="AH208" i="6"/>
  <c r="AH209" i="6"/>
  <c r="AH210" i="6"/>
  <c r="AH211" i="6"/>
  <c r="AH212" i="6"/>
  <c r="AH213" i="6"/>
  <c r="AG197" i="6"/>
  <c r="AG198" i="6"/>
  <c r="AG199" i="6"/>
  <c r="AG200" i="6"/>
  <c r="AG201" i="6"/>
  <c r="AG202" i="6"/>
  <c r="AG203" i="6"/>
  <c r="AG204" i="6"/>
  <c r="AG206" i="6"/>
  <c r="AG207" i="6"/>
  <c r="AG208" i="6"/>
  <c r="AG209" i="6"/>
  <c r="AG210" i="6"/>
  <c r="AG211" i="6"/>
  <c r="AG212" i="6"/>
  <c r="AG213" i="6"/>
  <c r="AF197" i="6"/>
  <c r="AF198" i="6"/>
  <c r="AF199" i="6"/>
  <c r="AF200" i="6"/>
  <c r="AF201" i="6"/>
  <c r="AF202" i="6"/>
  <c r="AF203" i="6"/>
  <c r="AF205" i="6"/>
  <c r="AF206" i="6"/>
  <c r="AF207" i="6"/>
  <c r="AF208" i="6"/>
  <c r="AF209" i="6"/>
  <c r="AF210" i="6"/>
  <c r="AF211" i="6"/>
  <c r="AF212" i="6"/>
  <c r="AF213" i="6"/>
  <c r="AE197" i="6"/>
  <c r="AE198" i="6"/>
  <c r="AE199" i="6"/>
  <c r="AE200" i="6"/>
  <c r="AE201" i="6"/>
  <c r="AE202" i="6"/>
  <c r="AE204" i="6"/>
  <c r="AE205" i="6"/>
  <c r="AE206" i="6"/>
  <c r="AE207" i="6"/>
  <c r="AE208" i="6"/>
  <c r="AE209" i="6"/>
  <c r="AE210" i="6"/>
  <c r="AE211" i="6"/>
  <c r="AE212" i="6"/>
  <c r="AE213" i="6"/>
  <c r="AD197" i="6"/>
  <c r="AD198" i="6"/>
  <c r="AD199" i="6"/>
  <c r="AD200" i="6"/>
  <c r="AD201" i="6"/>
  <c r="AD203" i="6"/>
  <c r="AD204" i="6"/>
  <c r="AD205" i="6"/>
  <c r="AD206" i="6"/>
  <c r="AD207" i="6"/>
  <c r="AD208" i="6"/>
  <c r="AD209" i="6"/>
  <c r="AD210" i="6"/>
  <c r="AD211" i="6"/>
  <c r="AD212" i="6"/>
  <c r="AD213" i="6"/>
  <c r="AC197" i="6"/>
  <c r="AC198" i="6"/>
  <c r="AC199" i="6"/>
  <c r="AC200" i="6"/>
  <c r="AC202" i="6"/>
  <c r="AC203" i="6"/>
  <c r="AC204" i="6"/>
  <c r="AC205" i="6"/>
  <c r="AC206" i="6"/>
  <c r="AC207" i="6"/>
  <c r="AC208" i="6"/>
  <c r="AC209" i="6"/>
  <c r="AC210" i="6"/>
  <c r="AC211" i="6"/>
  <c r="AC212" i="6"/>
  <c r="AC213" i="6"/>
  <c r="AB197" i="6"/>
  <c r="AB198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A197" i="6"/>
  <c r="AA198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Z197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D218" i="6" l="1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17" i="6"/>
  <c r="B218" i="6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H197" i="6" l="1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S174" i="6"/>
  <c r="T174" i="6"/>
  <c r="U174" i="6"/>
  <c r="V174" i="6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AG174" i="6" s="1"/>
  <c r="AH174" i="6" s="1"/>
  <c r="AI174" i="6" s="1"/>
  <c r="AJ174" i="6" s="1"/>
  <c r="AK174" i="6" s="1"/>
  <c r="AL174" i="6" s="1"/>
  <c r="AM174" i="6" s="1"/>
  <c r="AN174" i="6" s="1"/>
  <c r="AO174" i="6" s="1"/>
  <c r="B213" i="6"/>
  <c r="B211" i="6"/>
  <c r="B212" i="6" s="1"/>
  <c r="B208" i="6"/>
  <c r="B209" i="6" s="1"/>
  <c r="B210" i="6" s="1"/>
  <c r="B205" i="6"/>
  <c r="B206" i="6" s="1"/>
  <c r="B207" i="6" s="1"/>
  <c r="B191" i="6"/>
  <c r="B192" i="6"/>
  <c r="B193" i="6"/>
  <c r="B194" i="6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177" i="6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76" i="6"/>
  <c r="D174" i="6"/>
  <c r="E174" i="6" s="1"/>
  <c r="F174" i="6" s="1"/>
  <c r="G174" i="6" s="1"/>
  <c r="H174" i="6" s="1"/>
  <c r="I174" i="6" s="1"/>
  <c r="J174" i="6" s="1"/>
  <c r="K174" i="6" s="1"/>
  <c r="L174" i="6" s="1"/>
  <c r="M174" i="6" s="1"/>
  <c r="N174" i="6" s="1"/>
  <c r="O174" i="6" s="1"/>
  <c r="P174" i="6" s="1"/>
  <c r="Q174" i="6" s="1"/>
  <c r="R174" i="6" s="1"/>
  <c r="S130" i="6"/>
  <c r="T130" i="6" s="1"/>
  <c r="U130" i="6" s="1"/>
  <c r="V130" i="6" s="1"/>
  <c r="W130" i="6" s="1"/>
  <c r="X130" i="6" s="1"/>
  <c r="Y130" i="6" s="1"/>
  <c r="Z130" i="6" s="1"/>
  <c r="AA130" i="6" s="1"/>
  <c r="AB130" i="6" s="1"/>
  <c r="AC130" i="6" s="1"/>
  <c r="AD130" i="6" s="1"/>
  <c r="AE130" i="6" s="1"/>
  <c r="AF130" i="6" s="1"/>
  <c r="AG130" i="6" s="1"/>
  <c r="AH130" i="6" s="1"/>
  <c r="AI130" i="6" s="1"/>
  <c r="AJ130" i="6" s="1"/>
  <c r="AK130" i="6" s="1"/>
  <c r="AL130" i="6" s="1"/>
  <c r="AM130" i="6" s="1"/>
  <c r="AN130" i="6" s="1"/>
  <c r="AO130" i="6" s="1"/>
  <c r="B168" i="6"/>
  <c r="B169" i="6"/>
  <c r="B132" i="6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F130" i="6"/>
  <c r="G130" i="6" s="1"/>
  <c r="H130" i="6" s="1"/>
  <c r="I130" i="6" s="1"/>
  <c r="J130" i="6" s="1"/>
  <c r="K130" i="6" s="1"/>
  <c r="L130" i="6" s="1"/>
  <c r="M130" i="6" s="1"/>
  <c r="N130" i="6" s="1"/>
  <c r="O130" i="6" s="1"/>
  <c r="P130" i="6" s="1"/>
  <c r="Q130" i="6" s="1"/>
  <c r="R130" i="6" s="1"/>
  <c r="E130" i="6"/>
  <c r="D130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N90" i="6"/>
  <c r="AN91" i="6"/>
  <c r="AN92" i="6"/>
  <c r="AN93" i="6"/>
  <c r="AN94" i="6"/>
  <c r="AN95" i="6"/>
  <c r="AN96" i="6"/>
  <c r="AN97" i="6"/>
  <c r="AN98" i="6"/>
  <c r="AN99" i="6"/>
  <c r="AN100" i="6"/>
  <c r="AN101" i="6"/>
  <c r="AN102" i="6"/>
  <c r="AN103" i="6"/>
  <c r="AN104" i="6"/>
  <c r="AN105" i="6"/>
  <c r="AN106" i="6"/>
  <c r="AN107" i="6"/>
  <c r="AN108" i="6"/>
  <c r="AN109" i="6"/>
  <c r="AN110" i="6"/>
  <c r="AN111" i="6"/>
  <c r="AN112" i="6"/>
  <c r="AN113" i="6"/>
  <c r="AN114" i="6"/>
  <c r="AN115" i="6"/>
  <c r="AN116" i="6"/>
  <c r="AN117" i="6"/>
  <c r="AN118" i="6"/>
  <c r="AN119" i="6"/>
  <c r="AN120" i="6"/>
  <c r="AN121" i="6"/>
  <c r="AN122" i="6"/>
  <c r="AN123" i="6"/>
  <c r="AN124" i="6"/>
  <c r="AN125" i="6"/>
  <c r="AN126" i="6"/>
  <c r="AN127" i="6"/>
  <c r="AO90" i="6"/>
  <c r="AO91" i="6"/>
  <c r="AO92" i="6"/>
  <c r="AO93" i="6"/>
  <c r="AO94" i="6"/>
  <c r="AO95" i="6"/>
  <c r="AO96" i="6"/>
  <c r="AO97" i="6"/>
  <c r="AO98" i="6"/>
  <c r="AO99" i="6"/>
  <c r="AO100" i="6"/>
  <c r="AO101" i="6"/>
  <c r="AO102" i="6"/>
  <c r="AO103" i="6"/>
  <c r="AO104" i="6"/>
  <c r="AO105" i="6"/>
  <c r="AO106" i="6"/>
  <c r="AO107" i="6"/>
  <c r="AO108" i="6"/>
  <c r="AO109" i="6"/>
  <c r="AO110" i="6"/>
  <c r="AO111" i="6"/>
  <c r="AO112" i="6"/>
  <c r="AO113" i="6"/>
  <c r="AO114" i="6"/>
  <c r="AO115" i="6"/>
  <c r="AO116" i="6"/>
  <c r="AO117" i="6"/>
  <c r="AO118" i="6"/>
  <c r="AO119" i="6"/>
  <c r="AO120" i="6"/>
  <c r="AO121" i="6"/>
  <c r="AO122" i="6"/>
  <c r="AO123" i="6"/>
  <c r="AO124" i="6"/>
  <c r="AO125" i="6"/>
  <c r="AO126" i="6"/>
  <c r="AO127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R89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N104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K104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D89" i="6"/>
  <c r="C89" i="6"/>
  <c r="B90" i="6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D88" i="6"/>
  <c r="E88" i="6" s="1"/>
  <c r="F88" i="6" s="1"/>
  <c r="G88" i="6" s="1"/>
  <c r="H88" i="6" s="1"/>
  <c r="I88" i="6" s="1"/>
  <c r="J88" i="6" s="1"/>
  <c r="K88" i="6" s="1"/>
  <c r="L88" i="6" s="1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 s="1"/>
  <c r="AC88" i="6" s="1"/>
  <c r="AD88" i="6" s="1"/>
  <c r="AE88" i="6" s="1"/>
  <c r="AF88" i="6" s="1"/>
  <c r="AG88" i="6" s="1"/>
  <c r="AH88" i="6" s="1"/>
  <c r="AI88" i="6" s="1"/>
  <c r="AJ88" i="6" s="1"/>
  <c r="AK88" i="6" s="1"/>
  <c r="AL88" i="6" s="1"/>
  <c r="AM88" i="6" s="1"/>
  <c r="AN88" i="6" s="1"/>
  <c r="AO88" i="6" s="1"/>
  <c r="AH68" i="6"/>
  <c r="AH69" i="6"/>
  <c r="AH70" i="6"/>
  <c r="AH155" i="6" s="1"/>
  <c r="AH71" i="6"/>
  <c r="AH72" i="6"/>
  <c r="AH73" i="6"/>
  <c r="AH74" i="6"/>
  <c r="AH159" i="6" s="1"/>
  <c r="AH75" i="6"/>
  <c r="AH76" i="6"/>
  <c r="AH78" i="6"/>
  <c r="AH79" i="6"/>
  <c r="AH80" i="6"/>
  <c r="AH81" i="6"/>
  <c r="AH82" i="6"/>
  <c r="AH83" i="6"/>
  <c r="AH84" i="6"/>
  <c r="AG68" i="6"/>
  <c r="AG153" i="6" s="1"/>
  <c r="AG69" i="6"/>
  <c r="AG70" i="6"/>
  <c r="AG71" i="6"/>
  <c r="AG72" i="6"/>
  <c r="AG157" i="6" s="1"/>
  <c r="AG73" i="6"/>
  <c r="AG74" i="6"/>
  <c r="AG75" i="6"/>
  <c r="AG77" i="6"/>
  <c r="AG162" i="6" s="1"/>
  <c r="AG78" i="6"/>
  <c r="AG79" i="6"/>
  <c r="AG80" i="6"/>
  <c r="AG165" i="6" s="1"/>
  <c r="AG81" i="6"/>
  <c r="AG166" i="6" s="1"/>
  <c r="AG82" i="6"/>
  <c r="AG83" i="6"/>
  <c r="AG84" i="6"/>
  <c r="AG169" i="6" s="1"/>
  <c r="AF68" i="6"/>
  <c r="AF69" i="6"/>
  <c r="AF70" i="6"/>
  <c r="AF155" i="6" s="1"/>
  <c r="AF71" i="6"/>
  <c r="AF72" i="6"/>
  <c r="AF73" i="6"/>
  <c r="AF74" i="6"/>
  <c r="AF159" i="6" s="1"/>
  <c r="AF76" i="6"/>
  <c r="AF77" i="6"/>
  <c r="AF78" i="6"/>
  <c r="AF79" i="6"/>
  <c r="AF80" i="6"/>
  <c r="AF81" i="6"/>
  <c r="AF82" i="6"/>
  <c r="AF83" i="6"/>
  <c r="AF84" i="6"/>
  <c r="AE68" i="6"/>
  <c r="AE153" i="6" s="1"/>
  <c r="AE69" i="6"/>
  <c r="AE70" i="6"/>
  <c r="AE71" i="6"/>
  <c r="AE72" i="6"/>
  <c r="AE157" i="6" s="1"/>
  <c r="AE73" i="6"/>
  <c r="AE75" i="6"/>
  <c r="AE76" i="6"/>
  <c r="AE161" i="6" s="1"/>
  <c r="AE77" i="6"/>
  <c r="AE162" i="6" s="1"/>
  <c r="AE78" i="6"/>
  <c r="AE79" i="6"/>
  <c r="AE80" i="6"/>
  <c r="AE165" i="6" s="1"/>
  <c r="AE81" i="6"/>
  <c r="AE166" i="6" s="1"/>
  <c r="AE82" i="6"/>
  <c r="AE83" i="6"/>
  <c r="AE84" i="6"/>
  <c r="AE169" i="6" s="1"/>
  <c r="AD68" i="6"/>
  <c r="AD69" i="6"/>
  <c r="AD70" i="6"/>
  <c r="AD155" i="6" s="1"/>
  <c r="AD71" i="6"/>
  <c r="AD72" i="6"/>
  <c r="AD74" i="6"/>
  <c r="AD75" i="6"/>
  <c r="AD76" i="6"/>
  <c r="AD77" i="6"/>
  <c r="AD78" i="6"/>
  <c r="AD79" i="6"/>
  <c r="AD80" i="6"/>
  <c r="AD81" i="6"/>
  <c r="AD82" i="6"/>
  <c r="AD83" i="6"/>
  <c r="AD84" i="6"/>
  <c r="AC68" i="6"/>
  <c r="AC153" i="6" s="1"/>
  <c r="AC69" i="6"/>
  <c r="AC70" i="6"/>
  <c r="AC71" i="6"/>
  <c r="AC73" i="6"/>
  <c r="AC158" i="6" s="1"/>
  <c r="AC74" i="6"/>
  <c r="AC75" i="6"/>
  <c r="AC76" i="6"/>
  <c r="AC161" i="6" s="1"/>
  <c r="AC77" i="6"/>
  <c r="AC162" i="6" s="1"/>
  <c r="AC78" i="6"/>
  <c r="AC79" i="6"/>
  <c r="AC80" i="6"/>
  <c r="AC165" i="6" s="1"/>
  <c r="AC81" i="6"/>
  <c r="AC166" i="6" s="1"/>
  <c r="AC82" i="6"/>
  <c r="AC83" i="6"/>
  <c r="AC84" i="6"/>
  <c r="AC169" i="6" s="1"/>
  <c r="AB68" i="6"/>
  <c r="AB69" i="6"/>
  <c r="AB72" i="6"/>
  <c r="AB73" i="6"/>
  <c r="AB74" i="6"/>
  <c r="AB159" i="6" s="1"/>
  <c r="AB75" i="6"/>
  <c r="AB76" i="6"/>
  <c r="AB77" i="6"/>
  <c r="AB78" i="6"/>
  <c r="AB163" i="6" s="1"/>
  <c r="AB79" i="6"/>
  <c r="AB80" i="6"/>
  <c r="AB81" i="6"/>
  <c r="AB82" i="6"/>
  <c r="AB167" i="6" s="1"/>
  <c r="AB83" i="6"/>
  <c r="AB84" i="6"/>
  <c r="AA68" i="6"/>
  <c r="AA153" i="6" s="1"/>
  <c r="AA69" i="6"/>
  <c r="AA154" i="6" s="1"/>
  <c r="AA71" i="6"/>
  <c r="AA72" i="6"/>
  <c r="AA157" i="6" s="1"/>
  <c r="AA73" i="6"/>
  <c r="AA74" i="6"/>
  <c r="AA75" i="6"/>
  <c r="AA76" i="6"/>
  <c r="AA161" i="6" s="1"/>
  <c r="AA77" i="6"/>
  <c r="AA78" i="6"/>
  <c r="AA79" i="6"/>
  <c r="AA80" i="6"/>
  <c r="AA165" i="6" s="1"/>
  <c r="AA81" i="6"/>
  <c r="AA82" i="6"/>
  <c r="AA83" i="6"/>
  <c r="AA84" i="6"/>
  <c r="AA169" i="6" s="1"/>
  <c r="Z68" i="6"/>
  <c r="Z70" i="6"/>
  <c r="Z155" i="6" s="1"/>
  <c r="Z71" i="6"/>
  <c r="Z72" i="6"/>
  <c r="Z73" i="6"/>
  <c r="Z74" i="6"/>
  <c r="Z159" i="6" s="1"/>
  <c r="Z75" i="6"/>
  <c r="Z76" i="6"/>
  <c r="Z77" i="6"/>
  <c r="Z78" i="6"/>
  <c r="Z163" i="6" s="1"/>
  <c r="Z79" i="6"/>
  <c r="Z80" i="6"/>
  <c r="Z81" i="6"/>
  <c r="Z82" i="6"/>
  <c r="Z167" i="6" s="1"/>
  <c r="Z83" i="6"/>
  <c r="Z84" i="6"/>
  <c r="Y69" i="6"/>
  <c r="Y70" i="6"/>
  <c r="Y71" i="6"/>
  <c r="Y72" i="6"/>
  <c r="Y157" i="6" s="1"/>
  <c r="Y73" i="6"/>
  <c r="Y74" i="6"/>
  <c r="Y75" i="6"/>
  <c r="Y76" i="6"/>
  <c r="Y161" i="6" s="1"/>
  <c r="Y77" i="6"/>
  <c r="Y78" i="6"/>
  <c r="Y79" i="6"/>
  <c r="Y80" i="6"/>
  <c r="Y165" i="6" s="1"/>
  <c r="Y81" i="6"/>
  <c r="Y82" i="6"/>
  <c r="Y83" i="6"/>
  <c r="Y84" i="6"/>
  <c r="Y169" i="6" s="1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W68" i="6"/>
  <c r="W153" i="6" s="1"/>
  <c r="W69" i="6"/>
  <c r="W70" i="6"/>
  <c r="W71" i="6"/>
  <c r="W72" i="6"/>
  <c r="W157" i="6" s="1"/>
  <c r="W73" i="6"/>
  <c r="W74" i="6"/>
  <c r="W75" i="6"/>
  <c r="W76" i="6"/>
  <c r="W161" i="6" s="1"/>
  <c r="W77" i="6"/>
  <c r="W78" i="6"/>
  <c r="W79" i="6"/>
  <c r="W80" i="6"/>
  <c r="W165" i="6" s="1"/>
  <c r="W81" i="6"/>
  <c r="W82" i="6"/>
  <c r="W83" i="6"/>
  <c r="W84" i="6"/>
  <c r="W169" i="6" s="1"/>
  <c r="AI68" i="6"/>
  <c r="AI69" i="6"/>
  <c r="AI70" i="6"/>
  <c r="AI71" i="6"/>
  <c r="AI72" i="6"/>
  <c r="AI73" i="6"/>
  <c r="AI74" i="6"/>
  <c r="AI75" i="6"/>
  <c r="AI76" i="6"/>
  <c r="AI77" i="6"/>
  <c r="AI79" i="6"/>
  <c r="AI80" i="6"/>
  <c r="AI165" i="6" s="1"/>
  <c r="AI81" i="6"/>
  <c r="AI82" i="6"/>
  <c r="AI83" i="6"/>
  <c r="AI84" i="6"/>
  <c r="AI169" i="6" s="1"/>
  <c r="AJ68" i="6"/>
  <c r="AJ69" i="6"/>
  <c r="AJ154" i="6" s="1"/>
  <c r="AJ70" i="6"/>
  <c r="AJ155" i="6" s="1"/>
  <c r="AJ71" i="6"/>
  <c r="AJ156" i="6" s="1"/>
  <c r="AJ72" i="6"/>
  <c r="AJ73" i="6"/>
  <c r="AJ158" i="6" s="1"/>
  <c r="AJ74" i="6"/>
  <c r="AJ159" i="6" s="1"/>
  <c r="AJ75" i="6"/>
  <c r="AJ160" i="6" s="1"/>
  <c r="AJ76" i="6"/>
  <c r="AJ77" i="6"/>
  <c r="AJ162" i="6" s="1"/>
  <c r="AJ78" i="6"/>
  <c r="AJ163" i="6" s="1"/>
  <c r="AJ80" i="6"/>
  <c r="AJ81" i="6"/>
  <c r="AJ82" i="6"/>
  <c r="AJ167" i="6" s="1"/>
  <c r="AJ83" i="6"/>
  <c r="AJ84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1" i="6"/>
  <c r="AK82" i="6"/>
  <c r="AK83" i="6"/>
  <c r="AK84" i="6"/>
  <c r="AK169" i="6" s="1"/>
  <c r="AL68" i="6"/>
  <c r="AL69" i="6"/>
  <c r="AL154" i="6" s="1"/>
  <c r="AL70" i="6"/>
  <c r="AL155" i="6" s="1"/>
  <c r="AL71" i="6"/>
  <c r="AL156" i="6" s="1"/>
  <c r="AL72" i="6"/>
  <c r="AL73" i="6"/>
  <c r="AL158" i="6" s="1"/>
  <c r="AL74" i="6"/>
  <c r="AL159" i="6" s="1"/>
  <c r="AL75" i="6"/>
  <c r="AL160" i="6" s="1"/>
  <c r="AL76" i="6"/>
  <c r="AL77" i="6"/>
  <c r="AL162" i="6" s="1"/>
  <c r="AL78" i="6"/>
  <c r="AL163" i="6" s="1"/>
  <c r="AL79" i="6"/>
  <c r="AL164" i="6" s="1"/>
  <c r="AL80" i="6"/>
  <c r="AL82" i="6"/>
  <c r="AL167" i="6" s="1"/>
  <c r="AL83" i="6"/>
  <c r="AL84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3" i="6"/>
  <c r="AM84" i="6"/>
  <c r="AM169" i="6" s="1"/>
  <c r="AN68" i="6"/>
  <c r="AN69" i="6"/>
  <c r="AN154" i="6" s="1"/>
  <c r="AN70" i="6"/>
  <c r="AN155" i="6" s="1"/>
  <c r="AN71" i="6"/>
  <c r="AN156" i="6" s="1"/>
  <c r="AN72" i="6"/>
  <c r="AN73" i="6"/>
  <c r="AN158" i="6" s="1"/>
  <c r="AN74" i="6"/>
  <c r="AN159" i="6" s="1"/>
  <c r="AN75" i="6"/>
  <c r="AN160" i="6" s="1"/>
  <c r="AN76" i="6"/>
  <c r="AN77" i="6"/>
  <c r="AN162" i="6" s="1"/>
  <c r="AN78" i="6"/>
  <c r="AN163" i="6" s="1"/>
  <c r="AN79" i="6"/>
  <c r="AN164" i="6" s="1"/>
  <c r="AN80" i="6"/>
  <c r="AN81" i="6"/>
  <c r="AN166" i="6" s="1"/>
  <c r="AN82" i="6"/>
  <c r="AN167" i="6" s="1"/>
  <c r="AN84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V68" i="6"/>
  <c r="V69" i="6"/>
  <c r="V154" i="6" s="1"/>
  <c r="V70" i="6"/>
  <c r="V155" i="6" s="1"/>
  <c r="V71" i="6"/>
  <c r="V156" i="6" s="1"/>
  <c r="V72" i="6"/>
  <c r="V73" i="6"/>
  <c r="V158" i="6" s="1"/>
  <c r="V74" i="6"/>
  <c r="V159" i="6" s="1"/>
  <c r="V75" i="6"/>
  <c r="V160" i="6" s="1"/>
  <c r="V76" i="6"/>
  <c r="V77" i="6"/>
  <c r="V162" i="6" s="1"/>
  <c r="V78" i="6"/>
  <c r="V163" i="6" s="1"/>
  <c r="V79" i="6"/>
  <c r="V164" i="6" s="1"/>
  <c r="V80" i="6"/>
  <c r="V81" i="6"/>
  <c r="V166" i="6" s="1"/>
  <c r="V82" i="6"/>
  <c r="V167" i="6" s="1"/>
  <c r="V83" i="6"/>
  <c r="V168" i="6" s="1"/>
  <c r="V84" i="6"/>
  <c r="U68" i="6"/>
  <c r="U153" i="6" s="1"/>
  <c r="U69" i="6"/>
  <c r="U70" i="6"/>
  <c r="U71" i="6"/>
  <c r="U72" i="6"/>
  <c r="U157" i="6" s="1"/>
  <c r="U73" i="6"/>
  <c r="U74" i="6"/>
  <c r="U75" i="6"/>
  <c r="U76" i="6"/>
  <c r="U161" i="6" s="1"/>
  <c r="U77" i="6"/>
  <c r="U78" i="6"/>
  <c r="U79" i="6"/>
  <c r="U80" i="6"/>
  <c r="U165" i="6" s="1"/>
  <c r="U81" i="6"/>
  <c r="U82" i="6"/>
  <c r="U83" i="6"/>
  <c r="U84" i="6"/>
  <c r="U169" i="6" s="1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S68" i="6"/>
  <c r="S153" i="6" s="1"/>
  <c r="S69" i="6"/>
  <c r="S70" i="6"/>
  <c r="S71" i="6"/>
  <c r="S72" i="6"/>
  <c r="S157" i="6" s="1"/>
  <c r="S73" i="6"/>
  <c r="S74" i="6"/>
  <c r="S75" i="6"/>
  <c r="S76" i="6"/>
  <c r="S161" i="6" s="1"/>
  <c r="S77" i="6"/>
  <c r="S78" i="6"/>
  <c r="S79" i="6"/>
  <c r="S80" i="6"/>
  <c r="S165" i="6" s="1"/>
  <c r="S81" i="6"/>
  <c r="S82" i="6"/>
  <c r="S83" i="6"/>
  <c r="S84" i="6"/>
  <c r="S169" i="6" s="1"/>
  <c r="R68" i="6"/>
  <c r="R69" i="6"/>
  <c r="R70" i="6"/>
  <c r="R71" i="6"/>
  <c r="R156" i="6" s="1"/>
  <c r="R72" i="6"/>
  <c r="R73" i="6"/>
  <c r="R74" i="6"/>
  <c r="R75" i="6"/>
  <c r="R160" i="6" s="1"/>
  <c r="R76" i="6"/>
  <c r="R77" i="6"/>
  <c r="R78" i="6"/>
  <c r="R79" i="6"/>
  <c r="R164" i="6" s="1"/>
  <c r="R80" i="6"/>
  <c r="R81" i="6"/>
  <c r="R82" i="6"/>
  <c r="R83" i="6"/>
  <c r="R168" i="6" s="1"/>
  <c r="R84" i="6"/>
  <c r="Q68" i="6"/>
  <c r="Q153" i="6" s="1"/>
  <c r="Q69" i="6"/>
  <c r="Q70" i="6"/>
  <c r="Q71" i="6"/>
  <c r="Q72" i="6"/>
  <c r="Q157" i="6" s="1"/>
  <c r="Q73" i="6"/>
  <c r="Q74" i="6"/>
  <c r="Q75" i="6"/>
  <c r="Q76" i="6"/>
  <c r="Q161" i="6" s="1"/>
  <c r="Q77" i="6"/>
  <c r="Q78" i="6"/>
  <c r="Q79" i="6"/>
  <c r="Q80" i="6"/>
  <c r="Q165" i="6" s="1"/>
  <c r="Q81" i="6"/>
  <c r="Q82" i="6"/>
  <c r="Q83" i="6"/>
  <c r="Q84" i="6"/>
  <c r="Q169" i="6" s="1"/>
  <c r="P68" i="6"/>
  <c r="P69" i="6"/>
  <c r="P154" i="6" s="1"/>
  <c r="P70" i="6"/>
  <c r="P71" i="6"/>
  <c r="P72" i="6"/>
  <c r="P73" i="6"/>
  <c r="P158" i="6" s="1"/>
  <c r="P74" i="6"/>
  <c r="P75" i="6"/>
  <c r="P76" i="6"/>
  <c r="P77" i="6"/>
  <c r="P162" i="6" s="1"/>
  <c r="P78" i="6"/>
  <c r="P79" i="6"/>
  <c r="P80" i="6"/>
  <c r="P81" i="6"/>
  <c r="P166" i="6" s="1"/>
  <c r="P82" i="6"/>
  <c r="P83" i="6"/>
  <c r="P84" i="6"/>
  <c r="O68" i="6"/>
  <c r="O69" i="6"/>
  <c r="O70" i="6"/>
  <c r="O155" i="6" s="1"/>
  <c r="O71" i="6"/>
  <c r="O72" i="6"/>
  <c r="O73" i="6"/>
  <c r="O74" i="6"/>
  <c r="O159" i="6" s="1"/>
  <c r="O75" i="6"/>
  <c r="O76" i="6"/>
  <c r="O77" i="6"/>
  <c r="O78" i="6"/>
  <c r="O163" i="6" s="1"/>
  <c r="O79" i="6"/>
  <c r="O80" i="6"/>
  <c r="O81" i="6"/>
  <c r="O82" i="6"/>
  <c r="O167" i="6" s="1"/>
  <c r="O83" i="6"/>
  <c r="O84" i="6"/>
  <c r="N68" i="6"/>
  <c r="N69" i="6"/>
  <c r="N70" i="6"/>
  <c r="N71" i="6"/>
  <c r="N156" i="6" s="1"/>
  <c r="N72" i="6"/>
  <c r="N73" i="6"/>
  <c r="N74" i="6"/>
  <c r="N75" i="6"/>
  <c r="N160" i="6" s="1"/>
  <c r="N76" i="6"/>
  <c r="N77" i="6"/>
  <c r="N78" i="6"/>
  <c r="N79" i="6"/>
  <c r="N164" i="6" s="1"/>
  <c r="N80" i="6"/>
  <c r="N81" i="6"/>
  <c r="N82" i="6"/>
  <c r="N83" i="6"/>
  <c r="N168" i="6" s="1"/>
  <c r="N84" i="6"/>
  <c r="M68" i="6"/>
  <c r="M153" i="6" s="1"/>
  <c r="M69" i="6"/>
  <c r="M70" i="6"/>
  <c r="M71" i="6"/>
  <c r="M72" i="6"/>
  <c r="M157" i="6" s="1"/>
  <c r="M73" i="6"/>
  <c r="M74" i="6"/>
  <c r="M75" i="6"/>
  <c r="M76" i="6"/>
  <c r="M161" i="6" s="1"/>
  <c r="M77" i="6"/>
  <c r="M78" i="6"/>
  <c r="M79" i="6"/>
  <c r="M80" i="6"/>
  <c r="M165" i="6" s="1"/>
  <c r="M81" i="6"/>
  <c r="M82" i="6"/>
  <c r="M83" i="6"/>
  <c r="M84" i="6"/>
  <c r="M169" i="6" s="1"/>
  <c r="L84" i="6"/>
  <c r="L169" i="6" s="1"/>
  <c r="L82" i="6"/>
  <c r="L83" i="6"/>
  <c r="L75" i="6"/>
  <c r="L160" i="6" s="1"/>
  <c r="L76" i="6"/>
  <c r="L161" i="6" s="1"/>
  <c r="L77" i="6"/>
  <c r="L162" i="6" s="1"/>
  <c r="L78" i="6"/>
  <c r="L79" i="6"/>
  <c r="L164" i="6" s="1"/>
  <c r="L80" i="6"/>
  <c r="L165" i="6" s="1"/>
  <c r="L81" i="6"/>
  <c r="L166" i="6" s="1"/>
  <c r="L68" i="6"/>
  <c r="L69" i="6"/>
  <c r="L70" i="6"/>
  <c r="L71" i="6"/>
  <c r="L72" i="6"/>
  <c r="L73" i="6"/>
  <c r="L74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J68" i="6"/>
  <c r="J69" i="6"/>
  <c r="J154" i="6" s="1"/>
  <c r="J70" i="6"/>
  <c r="J155" i="6" s="1"/>
  <c r="J71" i="6"/>
  <c r="J156" i="6" s="1"/>
  <c r="J72" i="6"/>
  <c r="J73" i="6"/>
  <c r="J158" i="6" s="1"/>
  <c r="J74" i="6"/>
  <c r="J159" i="6" s="1"/>
  <c r="J75" i="6"/>
  <c r="J160" i="6" s="1"/>
  <c r="J76" i="6"/>
  <c r="J77" i="6"/>
  <c r="J162" i="6" s="1"/>
  <c r="J78" i="6"/>
  <c r="J163" i="6" s="1"/>
  <c r="J79" i="6"/>
  <c r="J164" i="6" s="1"/>
  <c r="J80" i="6"/>
  <c r="J81" i="6"/>
  <c r="J166" i="6" s="1"/>
  <c r="J82" i="6"/>
  <c r="J167" i="6" s="1"/>
  <c r="J83" i="6"/>
  <c r="J168" i="6" s="1"/>
  <c r="J84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H68" i="6"/>
  <c r="H153" i="6" s="1"/>
  <c r="H69" i="6"/>
  <c r="H154" i="6" s="1"/>
  <c r="H70" i="6"/>
  <c r="H71" i="6"/>
  <c r="H156" i="6" s="1"/>
  <c r="H72" i="6"/>
  <c r="H157" i="6" s="1"/>
  <c r="H73" i="6"/>
  <c r="H158" i="6" s="1"/>
  <c r="H74" i="6"/>
  <c r="H75" i="6"/>
  <c r="H160" i="6" s="1"/>
  <c r="H76" i="6"/>
  <c r="H161" i="6" s="1"/>
  <c r="H77" i="6"/>
  <c r="H162" i="6" s="1"/>
  <c r="H78" i="6"/>
  <c r="H79" i="6"/>
  <c r="H164" i="6" s="1"/>
  <c r="H80" i="6"/>
  <c r="H165" i="6" s="1"/>
  <c r="H81" i="6"/>
  <c r="H166" i="6" s="1"/>
  <c r="H82" i="6"/>
  <c r="H83" i="6"/>
  <c r="H168" i="6" s="1"/>
  <c r="H84" i="6"/>
  <c r="H169" i="6" s="1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F68" i="6"/>
  <c r="F69" i="6"/>
  <c r="F154" i="6" s="1"/>
  <c r="F70" i="6"/>
  <c r="F155" i="6" s="1"/>
  <c r="F71" i="6"/>
  <c r="F156" i="6" s="1"/>
  <c r="F72" i="6"/>
  <c r="F73" i="6"/>
  <c r="F158" i="6" s="1"/>
  <c r="F74" i="6"/>
  <c r="F159" i="6" s="1"/>
  <c r="F75" i="6"/>
  <c r="F160" i="6" s="1"/>
  <c r="F76" i="6"/>
  <c r="F77" i="6"/>
  <c r="F162" i="6" s="1"/>
  <c r="F78" i="6"/>
  <c r="F163" i="6" s="1"/>
  <c r="F79" i="6"/>
  <c r="F164" i="6" s="1"/>
  <c r="F80" i="6"/>
  <c r="F81" i="6"/>
  <c r="F166" i="6" s="1"/>
  <c r="F82" i="6"/>
  <c r="F167" i="6" s="1"/>
  <c r="F83" i="6"/>
  <c r="F168" i="6" s="1"/>
  <c r="F84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D84" i="6"/>
  <c r="D169" i="6" s="1"/>
  <c r="D82" i="6"/>
  <c r="D83" i="6"/>
  <c r="D75" i="6"/>
  <c r="D160" i="6" s="1"/>
  <c r="D76" i="6"/>
  <c r="D161" i="6" s="1"/>
  <c r="D77" i="6"/>
  <c r="D162" i="6" s="1"/>
  <c r="D78" i="6"/>
  <c r="D79" i="6"/>
  <c r="D80" i="6"/>
  <c r="D165" i="6" s="1"/>
  <c r="D81" i="6"/>
  <c r="D166" i="6" s="1"/>
  <c r="D68" i="6"/>
  <c r="D69" i="6"/>
  <c r="D70" i="6"/>
  <c r="D71" i="6"/>
  <c r="D72" i="6"/>
  <c r="D73" i="6"/>
  <c r="D74" i="6"/>
  <c r="C68" i="6"/>
  <c r="C153" i="6" s="1"/>
  <c r="C69" i="6"/>
  <c r="C154" i="6" s="1"/>
  <c r="C70" i="6"/>
  <c r="C155" i="6" s="1"/>
  <c r="C71" i="6"/>
  <c r="C72" i="6"/>
  <c r="C157" i="6" s="1"/>
  <c r="C73" i="6"/>
  <c r="C158" i="6" s="1"/>
  <c r="C74" i="6"/>
  <c r="C159" i="6" s="1"/>
  <c r="C75" i="6"/>
  <c r="C76" i="6"/>
  <c r="C161" i="6" s="1"/>
  <c r="C77" i="6"/>
  <c r="C162" i="6" s="1"/>
  <c r="C78" i="6"/>
  <c r="C163" i="6" s="1"/>
  <c r="C79" i="6"/>
  <c r="C80" i="6"/>
  <c r="C165" i="6" s="1"/>
  <c r="C81" i="6"/>
  <c r="C166" i="6" s="1"/>
  <c r="C82" i="6"/>
  <c r="C167" i="6" s="1"/>
  <c r="C83" i="6"/>
  <c r="C84" i="6"/>
  <c r="C169" i="6" s="1"/>
  <c r="S45" i="6"/>
  <c r="T45" i="6"/>
  <c r="U45" i="6"/>
  <c r="V45" i="6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AL45" i="6" s="1"/>
  <c r="AM45" i="6" s="1"/>
  <c r="AN45" i="6" s="1"/>
  <c r="AO45" i="6" s="1"/>
  <c r="B47" i="6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D45" i="6"/>
  <c r="E45" i="6" s="1"/>
  <c r="F45" i="6" s="1"/>
  <c r="G45" i="6" s="1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AN3" i="6"/>
  <c r="AO3" i="6"/>
  <c r="AK3" i="6"/>
  <c r="AL3" i="6"/>
  <c r="AM3" i="6"/>
  <c r="AC3" i="6"/>
  <c r="AD3" i="6"/>
  <c r="AE3" i="6" s="1"/>
  <c r="AF3" i="6" s="1"/>
  <c r="AG3" i="6" s="1"/>
  <c r="AH3" i="6" s="1"/>
  <c r="AI3" i="6" s="1"/>
  <c r="AJ3" i="6" s="1"/>
  <c r="S3" i="6"/>
  <c r="T3" i="6" s="1"/>
  <c r="U3" i="6" s="1"/>
  <c r="V3" i="6" s="1"/>
  <c r="W3" i="6" s="1"/>
  <c r="X3" i="6" s="1"/>
  <c r="Y3" i="6" s="1"/>
  <c r="Z3" i="6" s="1"/>
  <c r="AA3" i="6" s="1"/>
  <c r="AB3" i="6" s="1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5" i="6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M162" i="6" l="1"/>
  <c r="M158" i="6"/>
  <c r="O164" i="6"/>
  <c r="O156" i="6"/>
  <c r="Q166" i="6"/>
  <c r="Q158" i="6"/>
  <c r="U162" i="6"/>
  <c r="U154" i="6"/>
  <c r="AL168" i="6"/>
  <c r="AJ168" i="6"/>
  <c r="Y166" i="6"/>
  <c r="Y162" i="6"/>
  <c r="Y158" i="6"/>
  <c r="Y154" i="6"/>
  <c r="AA166" i="6"/>
  <c r="AA162" i="6"/>
  <c r="AA158" i="6"/>
  <c r="AD156" i="6"/>
  <c r="AF156" i="6"/>
  <c r="AH160" i="6"/>
  <c r="AH156" i="6"/>
  <c r="M166" i="6"/>
  <c r="M154" i="6"/>
  <c r="O168" i="6"/>
  <c r="O160" i="6"/>
  <c r="Q162" i="6"/>
  <c r="Q154" i="6"/>
  <c r="U166" i="6"/>
  <c r="U158" i="6"/>
  <c r="D158" i="6"/>
  <c r="D154" i="6"/>
  <c r="E169" i="6"/>
  <c r="E165" i="6"/>
  <c r="E161" i="6"/>
  <c r="E157" i="6"/>
  <c r="E153" i="6"/>
  <c r="G167" i="6"/>
  <c r="G163" i="6"/>
  <c r="G159" i="6"/>
  <c r="G155" i="6"/>
  <c r="I169" i="6"/>
  <c r="I165" i="6"/>
  <c r="I161" i="6"/>
  <c r="I157" i="6"/>
  <c r="I153" i="6"/>
  <c r="K167" i="6"/>
  <c r="K163" i="6"/>
  <c r="K159" i="6"/>
  <c r="K155" i="6"/>
  <c r="L158" i="6"/>
  <c r="L154" i="6"/>
  <c r="T168" i="6"/>
  <c r="T164" i="6"/>
  <c r="T160" i="6"/>
  <c r="T156" i="6"/>
  <c r="AO166" i="6"/>
  <c r="AO162" i="6"/>
  <c r="AO158" i="6"/>
  <c r="AO154" i="6"/>
  <c r="AM166" i="6"/>
  <c r="AM162" i="6"/>
  <c r="AM158" i="6"/>
  <c r="AM154" i="6"/>
  <c r="AK162" i="6"/>
  <c r="AK158" i="6"/>
  <c r="AK154" i="6"/>
  <c r="AI162" i="6"/>
  <c r="AI158" i="6"/>
  <c r="AI154" i="6"/>
  <c r="X168" i="6"/>
  <c r="X164" i="6"/>
  <c r="X160" i="6"/>
  <c r="X156" i="6"/>
  <c r="AD168" i="6"/>
  <c r="AD164" i="6"/>
  <c r="AD160" i="6"/>
  <c r="AF168" i="6"/>
  <c r="AF164" i="6"/>
  <c r="AH168" i="6"/>
  <c r="AH164" i="6"/>
  <c r="D157" i="6"/>
  <c r="D153" i="6"/>
  <c r="E168" i="6"/>
  <c r="E164" i="6"/>
  <c r="E160" i="6"/>
  <c r="E156" i="6"/>
  <c r="G166" i="6"/>
  <c r="G162" i="6"/>
  <c r="G158" i="6"/>
  <c r="G154" i="6"/>
  <c r="I168" i="6"/>
  <c r="I164" i="6"/>
  <c r="I160" i="6"/>
  <c r="I156" i="6"/>
  <c r="K166" i="6"/>
  <c r="K162" i="6"/>
  <c r="K158" i="6"/>
  <c r="K154" i="6"/>
  <c r="L157" i="6"/>
  <c r="L153" i="6"/>
  <c r="N169" i="6"/>
  <c r="N165" i="6"/>
  <c r="N161" i="6"/>
  <c r="N157" i="6"/>
  <c r="N153" i="6"/>
  <c r="P167" i="6"/>
  <c r="P163" i="6"/>
  <c r="P159" i="6"/>
  <c r="P155" i="6"/>
  <c r="R169" i="6"/>
  <c r="R165" i="6"/>
  <c r="R161" i="6"/>
  <c r="R157" i="6"/>
  <c r="R153" i="6"/>
  <c r="S166" i="6"/>
  <c r="S162" i="6"/>
  <c r="S158" i="6"/>
  <c r="S154" i="6"/>
  <c r="T167" i="6"/>
  <c r="T163" i="6"/>
  <c r="T159" i="6"/>
  <c r="T155" i="6"/>
  <c r="AO165" i="6"/>
  <c r="AO161" i="6"/>
  <c r="AO157" i="6"/>
  <c r="AO153" i="6"/>
  <c r="AM165" i="6"/>
  <c r="AM161" i="6"/>
  <c r="AM157" i="6"/>
  <c r="AM153" i="6"/>
  <c r="AK166" i="6"/>
  <c r="AK161" i="6"/>
  <c r="AK157" i="6"/>
  <c r="AK153" i="6"/>
  <c r="AI166" i="6"/>
  <c r="AI161" i="6"/>
  <c r="AI157" i="6"/>
  <c r="AI153" i="6"/>
  <c r="W166" i="6"/>
  <c r="W162" i="6"/>
  <c r="W158" i="6"/>
  <c r="W154" i="6"/>
  <c r="X167" i="6"/>
  <c r="X163" i="6"/>
  <c r="X159" i="6"/>
  <c r="X155" i="6"/>
  <c r="Z168" i="6"/>
  <c r="Z164" i="6"/>
  <c r="Z160" i="6"/>
  <c r="Z156" i="6"/>
  <c r="AB168" i="6"/>
  <c r="AB164" i="6"/>
  <c r="AB160" i="6"/>
  <c r="AC154" i="6"/>
  <c r="AD167" i="6"/>
  <c r="AD163" i="6"/>
  <c r="AD159" i="6"/>
  <c r="AE158" i="6"/>
  <c r="AE154" i="6"/>
  <c r="AF167" i="6"/>
  <c r="AF163" i="6"/>
  <c r="AG158" i="6"/>
  <c r="AG154" i="6"/>
  <c r="AH167" i="6"/>
  <c r="AH163" i="6"/>
  <c r="L168" i="6"/>
  <c r="M164" i="6"/>
  <c r="M156" i="6"/>
  <c r="O166" i="6"/>
  <c r="O158" i="6"/>
  <c r="Q168" i="6"/>
  <c r="Q160" i="6"/>
  <c r="U164" i="6"/>
  <c r="U156" i="6"/>
  <c r="D167" i="6"/>
  <c r="E163" i="6"/>
  <c r="E155" i="6"/>
  <c r="G165" i="6"/>
  <c r="G157" i="6"/>
  <c r="I163" i="6"/>
  <c r="I159" i="6"/>
  <c r="K165" i="6"/>
  <c r="K157" i="6"/>
  <c r="L156" i="6"/>
  <c r="M163" i="6"/>
  <c r="M155" i="6"/>
  <c r="O165" i="6"/>
  <c r="O157" i="6"/>
  <c r="Q167" i="6"/>
  <c r="Q159" i="6"/>
  <c r="T166" i="6"/>
  <c r="T158" i="6"/>
  <c r="U167" i="6"/>
  <c r="U159" i="6"/>
  <c r="AO168" i="6"/>
  <c r="AO160" i="6"/>
  <c r="AN169" i="6"/>
  <c r="AM156" i="6"/>
  <c r="AK160" i="6"/>
  <c r="AJ169" i="6"/>
  <c r="X166" i="6"/>
  <c r="X158" i="6"/>
  <c r="Y163" i="6"/>
  <c r="Y155" i="6"/>
  <c r="AA163" i="6"/>
  <c r="AD157" i="6"/>
  <c r="AF153" i="6"/>
  <c r="AH157" i="6"/>
  <c r="M168" i="6"/>
  <c r="M160" i="6"/>
  <c r="O162" i="6"/>
  <c r="O154" i="6"/>
  <c r="Q164" i="6"/>
  <c r="Q156" i="6"/>
  <c r="U168" i="6"/>
  <c r="U160" i="6"/>
  <c r="AJ166" i="6"/>
  <c r="D156" i="6"/>
  <c r="E167" i="6"/>
  <c r="E159" i="6"/>
  <c r="G169" i="6"/>
  <c r="G161" i="6"/>
  <c r="G153" i="6"/>
  <c r="I167" i="6"/>
  <c r="I155" i="6"/>
  <c r="K169" i="6"/>
  <c r="K161" i="6"/>
  <c r="K153" i="6"/>
  <c r="L167" i="6"/>
  <c r="M167" i="6"/>
  <c r="M159" i="6"/>
  <c r="O169" i="6"/>
  <c r="O161" i="6"/>
  <c r="O153" i="6"/>
  <c r="Q163" i="6"/>
  <c r="Q155" i="6"/>
  <c r="T162" i="6"/>
  <c r="T154" i="6"/>
  <c r="U163" i="6"/>
  <c r="U155" i="6"/>
  <c r="AO164" i="6"/>
  <c r="AO156" i="6"/>
  <c r="AM164" i="6"/>
  <c r="AM160" i="6"/>
  <c r="AL169" i="6"/>
  <c r="AK164" i="6"/>
  <c r="AK156" i="6"/>
  <c r="AJ165" i="6"/>
  <c r="X162" i="6"/>
  <c r="X154" i="6"/>
  <c r="Y167" i="6"/>
  <c r="Y159" i="6"/>
  <c r="AA167" i="6"/>
  <c r="AA159" i="6"/>
  <c r="AB153" i="6"/>
  <c r="AD153" i="6"/>
  <c r="AF157" i="6"/>
  <c r="AH161" i="6"/>
  <c r="AH153" i="6"/>
  <c r="N167" i="6"/>
  <c r="N163" i="6"/>
  <c r="N159" i="6"/>
  <c r="N155" i="6"/>
  <c r="P169" i="6"/>
  <c r="P165" i="6"/>
  <c r="P161" i="6"/>
  <c r="P157" i="6"/>
  <c r="P153" i="6"/>
  <c r="R167" i="6"/>
  <c r="R163" i="6"/>
  <c r="R159" i="6"/>
  <c r="R155" i="6"/>
  <c r="S168" i="6"/>
  <c r="S164" i="6"/>
  <c r="S160" i="6"/>
  <c r="S156" i="6"/>
  <c r="AM168" i="6"/>
  <c r="AK168" i="6"/>
  <c r="W168" i="6"/>
  <c r="W164" i="6"/>
  <c r="W160" i="6"/>
  <c r="W156" i="6"/>
  <c r="D168" i="6"/>
  <c r="D164" i="6"/>
  <c r="C168" i="6"/>
  <c r="C164" i="6"/>
  <c r="C160" i="6"/>
  <c r="C156" i="6"/>
  <c r="D159" i="6"/>
  <c r="D155" i="6"/>
  <c r="E166" i="6"/>
  <c r="E162" i="6"/>
  <c r="E158" i="6"/>
  <c r="E154" i="6"/>
  <c r="G168" i="6"/>
  <c r="G164" i="6"/>
  <c r="G160" i="6"/>
  <c r="G156" i="6"/>
  <c r="I166" i="6"/>
  <c r="I162" i="6"/>
  <c r="I158" i="6"/>
  <c r="I154" i="6"/>
  <c r="K168" i="6"/>
  <c r="K164" i="6"/>
  <c r="K160" i="6"/>
  <c r="K156" i="6"/>
  <c r="L159" i="6"/>
  <c r="L155" i="6"/>
  <c r="T169" i="6"/>
  <c r="T165" i="6"/>
  <c r="T161" i="6"/>
  <c r="T157" i="6"/>
  <c r="T153" i="6"/>
  <c r="AO167" i="6"/>
  <c r="AO163" i="6"/>
  <c r="AO159" i="6"/>
  <c r="AO155" i="6"/>
  <c r="AM163" i="6"/>
  <c r="AM159" i="6"/>
  <c r="AM155" i="6"/>
  <c r="AK163" i="6"/>
  <c r="AK159" i="6"/>
  <c r="AK155" i="6"/>
  <c r="AI159" i="6"/>
  <c r="AI155" i="6"/>
  <c r="X169" i="6"/>
  <c r="X165" i="6"/>
  <c r="X161" i="6"/>
  <c r="X157" i="6"/>
  <c r="X153" i="6"/>
  <c r="Z153" i="6"/>
  <c r="AD169" i="6"/>
  <c r="AD165" i="6"/>
  <c r="AD161" i="6"/>
  <c r="AF169" i="6"/>
  <c r="AF165" i="6"/>
  <c r="AF161" i="6"/>
  <c r="AH169" i="6"/>
  <c r="AH165" i="6"/>
  <c r="N166" i="6"/>
  <c r="N162" i="6"/>
  <c r="N158" i="6"/>
  <c r="N154" i="6"/>
  <c r="P168" i="6"/>
  <c r="P164" i="6"/>
  <c r="P160" i="6"/>
  <c r="P156" i="6"/>
  <c r="R166" i="6"/>
  <c r="R162" i="6"/>
  <c r="R158" i="6"/>
  <c r="R154" i="6"/>
  <c r="S167" i="6"/>
  <c r="S163" i="6"/>
  <c r="S159" i="6"/>
  <c r="S155" i="6"/>
  <c r="AK167" i="6"/>
  <c r="AI167" i="6"/>
  <c r="W167" i="6"/>
  <c r="W163" i="6"/>
  <c r="W159" i="6"/>
  <c r="W155" i="6"/>
  <c r="Z169" i="6"/>
  <c r="Z165" i="6"/>
  <c r="Z161" i="6"/>
  <c r="Z157" i="6"/>
  <c r="AB169" i="6"/>
  <c r="AB165" i="6"/>
  <c r="AB161" i="6"/>
  <c r="AB157" i="6"/>
  <c r="AC155" i="6"/>
  <c r="AE155" i="6"/>
  <c r="AG159" i="6"/>
  <c r="AG155" i="6"/>
  <c r="D163" i="6"/>
  <c r="F169" i="6"/>
  <c r="F165" i="6"/>
  <c r="F161" i="6"/>
  <c r="F157" i="6"/>
  <c r="F153" i="6"/>
  <c r="H167" i="6"/>
  <c r="H163" i="6"/>
  <c r="H159" i="6"/>
  <c r="H155" i="6"/>
  <c r="J169" i="6"/>
  <c r="J165" i="6"/>
  <c r="J161" i="6"/>
  <c r="J157" i="6"/>
  <c r="J153" i="6"/>
  <c r="L163" i="6"/>
  <c r="V169" i="6"/>
  <c r="V165" i="6"/>
  <c r="V161" i="6"/>
  <c r="V157" i="6"/>
  <c r="V153" i="6"/>
  <c r="AN165" i="6"/>
  <c r="AN161" i="6"/>
  <c r="AN157" i="6"/>
  <c r="AN153" i="6"/>
  <c r="AL165" i="6"/>
  <c r="AL161" i="6"/>
  <c r="AL157" i="6"/>
  <c r="AL153" i="6"/>
  <c r="AJ161" i="6"/>
  <c r="AJ157" i="6"/>
  <c r="AJ153" i="6"/>
  <c r="AC167" i="6"/>
  <c r="AC163" i="6"/>
  <c r="AC159" i="6"/>
  <c r="AE167" i="6"/>
  <c r="AE163" i="6"/>
  <c r="AG167" i="6"/>
  <c r="AG163" i="6"/>
  <c r="AI168" i="6"/>
  <c r="AI164" i="6"/>
  <c r="AI160" i="6"/>
  <c r="AI156" i="6"/>
  <c r="Z166" i="6"/>
  <c r="Z162" i="6"/>
  <c r="Z158" i="6"/>
  <c r="AB166" i="6"/>
  <c r="AB162" i="6"/>
  <c r="AB158" i="6"/>
  <c r="AB154" i="6"/>
  <c r="AD166" i="6"/>
  <c r="AD162" i="6"/>
  <c r="AD154" i="6"/>
  <c r="AF166" i="6"/>
  <c r="AF162" i="6"/>
  <c r="AF158" i="6"/>
  <c r="AF154" i="6"/>
  <c r="AH166" i="6"/>
  <c r="AH158" i="6"/>
  <c r="AH154" i="6"/>
  <c r="Y168" i="6"/>
  <c r="Y164" i="6"/>
  <c r="Y160" i="6"/>
  <c r="Y156" i="6"/>
  <c r="AA168" i="6"/>
  <c r="AA164" i="6"/>
  <c r="AA160" i="6"/>
  <c r="AA156" i="6"/>
  <c r="AC168" i="6"/>
  <c r="AC164" i="6"/>
  <c r="AC160" i="6"/>
  <c r="AC156" i="6"/>
  <c r="AE168" i="6"/>
  <c r="AE164" i="6"/>
  <c r="AE160" i="6"/>
  <c r="AE156" i="6"/>
  <c r="AG168" i="6"/>
  <c r="AG164" i="6"/>
  <c r="AG160" i="6"/>
  <c r="AG156" i="6"/>
  <c r="I8" i="5" l="1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7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J23" i="5" l="1"/>
  <c r="J34" i="5"/>
  <c r="J41" i="5"/>
  <c r="J25" i="5"/>
  <c r="J9" i="5"/>
  <c r="J7" i="5"/>
  <c r="J18" i="5"/>
  <c r="J36" i="5"/>
  <c r="J20" i="5"/>
  <c r="F32" i="5"/>
  <c r="AB71" i="6" s="1"/>
  <c r="AB156" i="6" s="1"/>
  <c r="E8" i="5"/>
  <c r="F8" i="5" s="1"/>
  <c r="E12" i="5"/>
  <c r="E16" i="5"/>
  <c r="E20" i="5"/>
  <c r="F20" i="5" s="1"/>
  <c r="E24" i="5"/>
  <c r="F24" i="5" s="1"/>
  <c r="E28" i="5"/>
  <c r="E32" i="5"/>
  <c r="E36" i="5"/>
  <c r="F36" i="5" s="1"/>
  <c r="AF75" i="6" s="1"/>
  <c r="AF160" i="6" s="1"/>
  <c r="E40" i="5"/>
  <c r="F40" i="5" s="1"/>
  <c r="AJ79" i="6" s="1"/>
  <c r="AJ164" i="6" s="1"/>
  <c r="E44" i="5"/>
  <c r="F44" i="5" s="1"/>
  <c r="AN83" i="6" s="1"/>
  <c r="AN168" i="6" s="1"/>
  <c r="E9" i="5"/>
  <c r="E13" i="5"/>
  <c r="F13" i="5" s="1"/>
  <c r="E17" i="5"/>
  <c r="E21" i="5"/>
  <c r="E25" i="5"/>
  <c r="E29" i="5"/>
  <c r="F29" i="5" s="1"/>
  <c r="Y68" i="6" s="1"/>
  <c r="Y153" i="6" s="1"/>
  <c r="E33" i="5"/>
  <c r="F33" i="5" s="1"/>
  <c r="AC72" i="6" s="1"/>
  <c r="AC157" i="6" s="1"/>
  <c r="E37" i="5"/>
  <c r="E41" i="5"/>
  <c r="E45" i="5"/>
  <c r="F45" i="5" s="1"/>
  <c r="AO84" i="6" s="1"/>
  <c r="AO169" i="6" s="1"/>
  <c r="E10" i="5"/>
  <c r="F10" i="5" s="1"/>
  <c r="E14" i="5"/>
  <c r="E18" i="5"/>
  <c r="E22" i="5"/>
  <c r="E26" i="5"/>
  <c r="F26" i="5" s="1"/>
  <c r="E30" i="5"/>
  <c r="E34" i="5"/>
  <c r="E38" i="5"/>
  <c r="F38" i="5" s="1"/>
  <c r="AH77" i="6" s="1"/>
  <c r="AH162" i="6" s="1"/>
  <c r="E42" i="5"/>
  <c r="F42" i="5" s="1"/>
  <c r="AL81" i="6" s="1"/>
  <c r="AL166" i="6" s="1"/>
  <c r="E11" i="5"/>
  <c r="E15" i="5"/>
  <c r="E19" i="5"/>
  <c r="F19" i="5" s="1"/>
  <c r="E23" i="5"/>
  <c r="F23" i="5" s="1"/>
  <c r="E27" i="5"/>
  <c r="E31" i="5"/>
  <c r="F31" i="5" s="1"/>
  <c r="E35" i="5"/>
  <c r="F35" i="5" s="1"/>
  <c r="AE74" i="6" s="1"/>
  <c r="AE159" i="6" s="1"/>
  <c r="E39" i="5"/>
  <c r="F39" i="5" s="1"/>
  <c r="AI78" i="6" s="1"/>
  <c r="AI163" i="6" s="1"/>
  <c r="E43" i="5"/>
  <c r="F43" i="5" s="1"/>
  <c r="AM82" i="6" s="1"/>
  <c r="AM167" i="6" s="1"/>
  <c r="F34" i="5"/>
  <c r="AD73" i="6" s="1"/>
  <c r="AD158" i="6" s="1"/>
  <c r="F30" i="5"/>
  <c r="Z69" i="6" s="1"/>
  <c r="Z154" i="6" s="1"/>
  <c r="F41" i="5"/>
  <c r="AK80" i="6" s="1"/>
  <c r="AK165" i="6" s="1"/>
  <c r="F37" i="5"/>
  <c r="AG76" i="6" s="1"/>
  <c r="AG161" i="6" s="1"/>
  <c r="AL178" i="6"/>
  <c r="AL182" i="6"/>
  <c r="AL186" i="6"/>
  <c r="AL190" i="6"/>
  <c r="AL194" i="6"/>
  <c r="AL210" i="6"/>
  <c r="AL179" i="6"/>
  <c r="AL183" i="6"/>
  <c r="AL187" i="6"/>
  <c r="AL191" i="6"/>
  <c r="AL195" i="6"/>
  <c r="AL175" i="6"/>
  <c r="AL176" i="6"/>
  <c r="AL180" i="6"/>
  <c r="AL184" i="6"/>
  <c r="AL188" i="6"/>
  <c r="AL192" i="6"/>
  <c r="AL196" i="6"/>
  <c r="AL189" i="6"/>
  <c r="AL177" i="6"/>
  <c r="AL193" i="6"/>
  <c r="AL181" i="6"/>
  <c r="AL185" i="6"/>
  <c r="AH176" i="6"/>
  <c r="AH180" i="6"/>
  <c r="AH184" i="6"/>
  <c r="AH188" i="6"/>
  <c r="AH192" i="6"/>
  <c r="AH196" i="6"/>
  <c r="AH177" i="6"/>
  <c r="AH181" i="6"/>
  <c r="AH185" i="6"/>
  <c r="AH189" i="6"/>
  <c r="AH193" i="6"/>
  <c r="AH178" i="6"/>
  <c r="AH182" i="6"/>
  <c r="AH186" i="6"/>
  <c r="AH190" i="6"/>
  <c r="AH194" i="6"/>
  <c r="AH206" i="6"/>
  <c r="AH179" i="6"/>
  <c r="AH195" i="6"/>
  <c r="AH183" i="6"/>
  <c r="AH175" i="6"/>
  <c r="AH187" i="6"/>
  <c r="AH191" i="6"/>
  <c r="Z179" i="6"/>
  <c r="Z183" i="6"/>
  <c r="Z187" i="6"/>
  <c r="Z191" i="6"/>
  <c r="Z195" i="6"/>
  <c r="Z176" i="6"/>
  <c r="Z180" i="6"/>
  <c r="Z184" i="6"/>
  <c r="Z188" i="6"/>
  <c r="Z192" i="6"/>
  <c r="Z196" i="6"/>
  <c r="Z177" i="6"/>
  <c r="Z181" i="6"/>
  <c r="Z185" i="6"/>
  <c r="Z189" i="6"/>
  <c r="Z193" i="6"/>
  <c r="Z186" i="6"/>
  <c r="Z198" i="6"/>
  <c r="Z175" i="6"/>
  <c r="Z190" i="6"/>
  <c r="Z178" i="6"/>
  <c r="Z194" i="6"/>
  <c r="Z182" i="6"/>
  <c r="V178" i="6"/>
  <c r="V182" i="6"/>
  <c r="V186" i="6"/>
  <c r="V190" i="6"/>
  <c r="V194" i="6"/>
  <c r="V179" i="6"/>
  <c r="V183" i="6"/>
  <c r="V187" i="6"/>
  <c r="V191" i="6"/>
  <c r="V195" i="6"/>
  <c r="V176" i="6"/>
  <c r="V180" i="6"/>
  <c r="V184" i="6"/>
  <c r="V188" i="6"/>
  <c r="V192" i="6"/>
  <c r="V196" i="6"/>
  <c r="V185" i="6"/>
  <c r="V175" i="6"/>
  <c r="V189" i="6"/>
  <c r="V181" i="6"/>
  <c r="V177" i="6"/>
  <c r="V193" i="6"/>
  <c r="R176" i="6"/>
  <c r="R180" i="6"/>
  <c r="R184" i="6"/>
  <c r="R188" i="6"/>
  <c r="R192" i="6"/>
  <c r="R196" i="6"/>
  <c r="R179" i="6"/>
  <c r="R187" i="6"/>
  <c r="R177" i="6"/>
  <c r="R181" i="6"/>
  <c r="R185" i="6"/>
  <c r="R189" i="6"/>
  <c r="R193" i="6"/>
  <c r="R183" i="6"/>
  <c r="R195" i="6"/>
  <c r="R178" i="6"/>
  <c r="R182" i="6"/>
  <c r="R186" i="6"/>
  <c r="R190" i="6"/>
  <c r="R194" i="6"/>
  <c r="R175" i="6"/>
  <c r="R191" i="6"/>
  <c r="N176" i="6"/>
  <c r="N180" i="6"/>
  <c r="N184" i="6"/>
  <c r="N188" i="6"/>
  <c r="N192" i="6"/>
  <c r="N196" i="6"/>
  <c r="N175" i="6"/>
  <c r="N187" i="6"/>
  <c r="N177" i="6"/>
  <c r="N181" i="6"/>
  <c r="N185" i="6"/>
  <c r="N189" i="6"/>
  <c r="N193" i="6"/>
  <c r="N179" i="6"/>
  <c r="N191" i="6"/>
  <c r="N178" i="6"/>
  <c r="N182" i="6"/>
  <c r="N186" i="6"/>
  <c r="N190" i="6"/>
  <c r="N194" i="6"/>
  <c r="N183" i="6"/>
  <c r="N195" i="6"/>
  <c r="J179" i="6"/>
  <c r="J183" i="6"/>
  <c r="J187" i="6"/>
  <c r="J191" i="6"/>
  <c r="J195" i="6"/>
  <c r="J186" i="6"/>
  <c r="J194" i="6"/>
  <c r="J175" i="6"/>
  <c r="J176" i="6"/>
  <c r="J180" i="6"/>
  <c r="J184" i="6"/>
  <c r="J188" i="6"/>
  <c r="J192" i="6"/>
  <c r="J196" i="6"/>
  <c r="J182" i="6"/>
  <c r="J190" i="6"/>
  <c r="J177" i="6"/>
  <c r="J181" i="6"/>
  <c r="J185" i="6"/>
  <c r="J189" i="6"/>
  <c r="J193" i="6"/>
  <c r="J178" i="6"/>
  <c r="F178" i="6"/>
  <c r="F182" i="6"/>
  <c r="F186" i="6"/>
  <c r="F190" i="6"/>
  <c r="F194" i="6"/>
  <c r="F179" i="6"/>
  <c r="F183" i="6"/>
  <c r="F187" i="6"/>
  <c r="F191" i="6"/>
  <c r="F195" i="6"/>
  <c r="F176" i="6"/>
  <c r="F180" i="6"/>
  <c r="F184" i="6"/>
  <c r="F188" i="6"/>
  <c r="F192" i="6"/>
  <c r="F196" i="6"/>
  <c r="F181" i="6"/>
  <c r="F185" i="6"/>
  <c r="F189" i="6"/>
  <c r="F177" i="6"/>
  <c r="F193" i="6"/>
  <c r="F175" i="6"/>
  <c r="C46" i="5"/>
  <c r="AO176" i="6"/>
  <c r="AO180" i="6"/>
  <c r="AO184" i="6"/>
  <c r="AO188" i="6"/>
  <c r="AO192" i="6"/>
  <c r="AO196" i="6"/>
  <c r="AO177" i="6"/>
  <c r="AO181" i="6"/>
  <c r="AO185" i="6"/>
  <c r="AO189" i="6"/>
  <c r="AO193" i="6"/>
  <c r="AO213" i="6"/>
  <c r="AO178" i="6"/>
  <c r="AO182" i="6"/>
  <c r="AO186" i="6"/>
  <c r="AO190" i="6"/>
  <c r="AO194" i="6"/>
  <c r="AO175" i="6"/>
  <c r="AO191" i="6"/>
  <c r="AO179" i="6"/>
  <c r="AO195" i="6"/>
  <c r="AO183" i="6"/>
  <c r="AO187" i="6"/>
  <c r="AK176" i="6"/>
  <c r="AK180" i="6"/>
  <c r="AK184" i="6"/>
  <c r="AK188" i="6"/>
  <c r="AK192" i="6"/>
  <c r="AK196" i="6"/>
  <c r="AK177" i="6"/>
  <c r="AK181" i="6"/>
  <c r="AK185" i="6"/>
  <c r="AK189" i="6"/>
  <c r="AK193" i="6"/>
  <c r="AK209" i="6"/>
  <c r="AK178" i="6"/>
  <c r="AK182" i="6"/>
  <c r="AK186" i="6"/>
  <c r="AK190" i="6"/>
  <c r="AK194" i="6"/>
  <c r="AK175" i="6"/>
  <c r="AK187" i="6"/>
  <c r="AK191" i="6"/>
  <c r="AK179" i="6"/>
  <c r="AK195" i="6"/>
  <c r="AK183" i="6"/>
  <c r="AG176" i="6"/>
  <c r="AG180" i="6"/>
  <c r="AG184" i="6"/>
  <c r="AG188" i="6"/>
  <c r="AG192" i="6"/>
  <c r="AG196" i="6"/>
  <c r="AG177" i="6"/>
  <c r="AG181" i="6"/>
  <c r="AG185" i="6"/>
  <c r="AG189" i="6"/>
  <c r="AG193" i="6"/>
  <c r="AG205" i="6"/>
  <c r="AG178" i="6"/>
  <c r="AG182" i="6"/>
  <c r="AG186" i="6"/>
  <c r="AG190" i="6"/>
  <c r="AG194" i="6"/>
  <c r="AG175" i="6"/>
  <c r="AG187" i="6"/>
  <c r="AG191" i="6"/>
  <c r="AG179" i="6"/>
  <c r="AG195" i="6"/>
  <c r="AG183" i="6"/>
  <c r="AC179" i="6"/>
  <c r="AC183" i="6"/>
  <c r="AC187" i="6"/>
  <c r="AC191" i="6"/>
  <c r="AC195" i="6"/>
  <c r="AC176" i="6"/>
  <c r="AC180" i="6"/>
  <c r="AC184" i="6"/>
  <c r="AC188" i="6"/>
  <c r="AC192" i="6"/>
  <c r="AC196" i="6"/>
  <c r="AC177" i="6"/>
  <c r="AC181" i="6"/>
  <c r="AC185" i="6"/>
  <c r="AC189" i="6"/>
  <c r="AC193" i="6"/>
  <c r="AC201" i="6"/>
  <c r="AC175" i="6"/>
  <c r="AC190" i="6"/>
  <c r="AC178" i="6"/>
  <c r="AC194" i="6"/>
  <c r="AC182" i="6"/>
  <c r="AC186" i="6"/>
  <c r="Y176" i="6"/>
  <c r="Y180" i="6"/>
  <c r="Y184" i="6"/>
  <c r="Y188" i="6"/>
  <c r="Y192" i="6"/>
  <c r="Y196" i="6"/>
  <c r="Y177" i="6"/>
  <c r="Y181" i="6"/>
  <c r="Y185" i="6"/>
  <c r="Y189" i="6"/>
  <c r="Y193" i="6"/>
  <c r="Y197" i="6"/>
  <c r="Y178" i="6"/>
  <c r="Y182" i="6"/>
  <c r="Y186" i="6"/>
  <c r="Y190" i="6"/>
  <c r="Y194" i="6"/>
  <c r="Y191" i="6"/>
  <c r="Y179" i="6"/>
  <c r="Y195" i="6"/>
  <c r="Y175" i="6"/>
  <c r="Y187" i="6"/>
  <c r="Y183" i="6"/>
  <c r="U176" i="6"/>
  <c r="U180" i="6"/>
  <c r="U184" i="6"/>
  <c r="U188" i="6"/>
  <c r="U192" i="6"/>
  <c r="U196" i="6"/>
  <c r="U177" i="6"/>
  <c r="U181" i="6"/>
  <c r="U185" i="6"/>
  <c r="U189" i="6"/>
  <c r="U193" i="6"/>
  <c r="U178" i="6"/>
  <c r="U182" i="6"/>
  <c r="U186" i="6"/>
  <c r="U190" i="6"/>
  <c r="U194" i="6"/>
  <c r="U179" i="6"/>
  <c r="U195" i="6"/>
  <c r="U183" i="6"/>
  <c r="U175" i="6"/>
  <c r="U191" i="6"/>
  <c r="U187" i="6"/>
  <c r="Q177" i="6"/>
  <c r="Q181" i="6"/>
  <c r="Q185" i="6"/>
  <c r="Q189" i="6"/>
  <c r="Q193" i="6"/>
  <c r="Q176" i="6"/>
  <c r="Q188" i="6"/>
  <c r="Q178" i="6"/>
  <c r="Q182" i="6"/>
  <c r="Q186" i="6"/>
  <c r="Q190" i="6"/>
  <c r="Q194" i="6"/>
  <c r="Q175" i="6"/>
  <c r="Q180" i="6"/>
  <c r="Q192" i="6"/>
  <c r="Q179" i="6"/>
  <c r="Q183" i="6"/>
  <c r="Q187" i="6"/>
  <c r="Q191" i="6"/>
  <c r="Q195" i="6"/>
  <c r="Q184" i="6"/>
  <c r="Q196" i="6"/>
  <c r="M178" i="6"/>
  <c r="M182" i="6"/>
  <c r="M186" i="6"/>
  <c r="M190" i="6"/>
  <c r="M194" i="6"/>
  <c r="M181" i="6"/>
  <c r="M193" i="6"/>
  <c r="M179" i="6"/>
  <c r="M183" i="6"/>
  <c r="M187" i="6"/>
  <c r="M191" i="6"/>
  <c r="M195" i="6"/>
  <c r="M175" i="6"/>
  <c r="M185" i="6"/>
  <c r="M176" i="6"/>
  <c r="M180" i="6"/>
  <c r="M184" i="6"/>
  <c r="M188" i="6"/>
  <c r="M192" i="6"/>
  <c r="M196" i="6"/>
  <c r="M177" i="6"/>
  <c r="M189" i="6"/>
  <c r="I176" i="6"/>
  <c r="I180" i="6"/>
  <c r="I184" i="6"/>
  <c r="I188" i="6"/>
  <c r="I192" i="6"/>
  <c r="I196" i="6"/>
  <c r="I175" i="6"/>
  <c r="I187" i="6"/>
  <c r="I177" i="6"/>
  <c r="I181" i="6"/>
  <c r="I185" i="6"/>
  <c r="I189" i="6"/>
  <c r="I193" i="6"/>
  <c r="I183" i="6"/>
  <c r="I191" i="6"/>
  <c r="I178" i="6"/>
  <c r="I182" i="6"/>
  <c r="I186" i="6"/>
  <c r="I190" i="6"/>
  <c r="I194" i="6"/>
  <c r="I179" i="6"/>
  <c r="I195" i="6"/>
  <c r="E176" i="6"/>
  <c r="E180" i="6"/>
  <c r="E184" i="6"/>
  <c r="E188" i="6"/>
  <c r="E192" i="6"/>
  <c r="E196" i="6"/>
  <c r="E177" i="6"/>
  <c r="E181" i="6"/>
  <c r="E185" i="6"/>
  <c r="E189" i="6"/>
  <c r="E193" i="6"/>
  <c r="E178" i="6"/>
  <c r="E182" i="6"/>
  <c r="E186" i="6"/>
  <c r="E190" i="6"/>
  <c r="E194" i="6"/>
  <c r="E191" i="6"/>
  <c r="E179" i="6"/>
  <c r="E195" i="6"/>
  <c r="E183" i="6"/>
  <c r="E187" i="6"/>
  <c r="E175" i="6"/>
  <c r="AN178" i="6"/>
  <c r="AN182" i="6"/>
  <c r="AN186" i="6"/>
  <c r="AN190" i="6"/>
  <c r="AN194" i="6"/>
  <c r="AN179" i="6"/>
  <c r="AN183" i="6"/>
  <c r="AN187" i="6"/>
  <c r="AN191" i="6"/>
  <c r="AN195" i="6"/>
  <c r="AN176" i="6"/>
  <c r="AN180" i="6"/>
  <c r="AN184" i="6"/>
  <c r="AN188" i="6"/>
  <c r="AN192" i="6"/>
  <c r="AN196" i="6"/>
  <c r="AN212" i="6"/>
  <c r="AN185" i="6"/>
  <c r="AN189" i="6"/>
  <c r="AN177" i="6"/>
  <c r="AN193" i="6"/>
  <c r="AN175" i="6"/>
  <c r="AN181" i="6"/>
  <c r="AJ177" i="6"/>
  <c r="AJ181" i="6"/>
  <c r="AJ185" i="6"/>
  <c r="AJ189" i="6"/>
  <c r="AJ193" i="6"/>
  <c r="AJ178" i="6"/>
  <c r="AJ182" i="6"/>
  <c r="AJ186" i="6"/>
  <c r="AJ190" i="6"/>
  <c r="AJ194" i="6"/>
  <c r="AJ175" i="6"/>
  <c r="AJ179" i="6"/>
  <c r="AJ183" i="6"/>
  <c r="AJ187" i="6"/>
  <c r="AJ191" i="6"/>
  <c r="AJ195" i="6"/>
  <c r="AJ176" i="6"/>
  <c r="AJ192" i="6"/>
  <c r="AJ180" i="6"/>
  <c r="AJ196" i="6"/>
  <c r="AJ208" i="6"/>
  <c r="AJ184" i="6"/>
  <c r="AJ188" i="6"/>
  <c r="AF177" i="6"/>
  <c r="AF181" i="6"/>
  <c r="AF185" i="6"/>
  <c r="AF189" i="6"/>
  <c r="AF193" i="6"/>
  <c r="AF178" i="6"/>
  <c r="AF182" i="6"/>
  <c r="AF186" i="6"/>
  <c r="AF190" i="6"/>
  <c r="AF194" i="6"/>
  <c r="AF179" i="6"/>
  <c r="AF183" i="6"/>
  <c r="AF187" i="6"/>
  <c r="AF191" i="6"/>
  <c r="AF195" i="6"/>
  <c r="AF180" i="6"/>
  <c r="AF196" i="6"/>
  <c r="AF204" i="6"/>
  <c r="AF184" i="6"/>
  <c r="AF188" i="6"/>
  <c r="AF176" i="6"/>
  <c r="AF175" i="6"/>
  <c r="AF192" i="6"/>
  <c r="AB177" i="6"/>
  <c r="AB181" i="6"/>
  <c r="AB185" i="6"/>
  <c r="AB189" i="6"/>
  <c r="AB193" i="6"/>
  <c r="AB178" i="6"/>
  <c r="AB182" i="6"/>
  <c r="AB186" i="6"/>
  <c r="AB190" i="6"/>
  <c r="AB194" i="6"/>
  <c r="AB175" i="6"/>
  <c r="AB179" i="6"/>
  <c r="AB183" i="6"/>
  <c r="AB187" i="6"/>
  <c r="AB191" i="6"/>
  <c r="AB195" i="6"/>
  <c r="AB199" i="6"/>
  <c r="AB180" i="6"/>
  <c r="AB196" i="6"/>
  <c r="AB176" i="6"/>
  <c r="AB184" i="6"/>
  <c r="AB192" i="6"/>
  <c r="AB188" i="6"/>
  <c r="AB200" i="6"/>
  <c r="X178" i="6"/>
  <c r="X182" i="6"/>
  <c r="X186" i="6"/>
  <c r="X190" i="6"/>
  <c r="X194" i="6"/>
  <c r="X179" i="6"/>
  <c r="X183" i="6"/>
  <c r="X187" i="6"/>
  <c r="X191" i="6"/>
  <c r="X195" i="6"/>
  <c r="X176" i="6"/>
  <c r="X180" i="6"/>
  <c r="X184" i="6"/>
  <c r="X188" i="6"/>
  <c r="X192" i="6"/>
  <c r="X196" i="6"/>
  <c r="X185" i="6"/>
  <c r="X189" i="6"/>
  <c r="X177" i="6"/>
  <c r="X193" i="6"/>
  <c r="X175" i="6"/>
  <c r="X181" i="6"/>
  <c r="T177" i="6"/>
  <c r="T181" i="6"/>
  <c r="T185" i="6"/>
  <c r="T189" i="6"/>
  <c r="T193" i="6"/>
  <c r="T184" i="6"/>
  <c r="T196" i="6"/>
  <c r="T178" i="6"/>
  <c r="T182" i="6"/>
  <c r="T186" i="6"/>
  <c r="T190" i="6"/>
  <c r="T194" i="6"/>
  <c r="T176" i="6"/>
  <c r="T188" i="6"/>
  <c r="T179" i="6"/>
  <c r="T183" i="6"/>
  <c r="T187" i="6"/>
  <c r="T191" i="6"/>
  <c r="T195" i="6"/>
  <c r="T175" i="6"/>
  <c r="T180" i="6"/>
  <c r="T192" i="6"/>
  <c r="P178" i="6"/>
  <c r="P182" i="6"/>
  <c r="P186" i="6"/>
  <c r="P190" i="6"/>
  <c r="P194" i="6"/>
  <c r="P185" i="6"/>
  <c r="P179" i="6"/>
  <c r="P183" i="6"/>
  <c r="P187" i="6"/>
  <c r="P191" i="6"/>
  <c r="P195" i="6"/>
  <c r="P177" i="6"/>
  <c r="P189" i="6"/>
  <c r="P176" i="6"/>
  <c r="P180" i="6"/>
  <c r="P184" i="6"/>
  <c r="P188" i="6"/>
  <c r="P192" i="6"/>
  <c r="P196" i="6"/>
  <c r="P175" i="6"/>
  <c r="P181" i="6"/>
  <c r="P193" i="6"/>
  <c r="L177" i="6"/>
  <c r="L181" i="6"/>
  <c r="L185" i="6"/>
  <c r="L189" i="6"/>
  <c r="L193" i="6"/>
  <c r="L180" i="6"/>
  <c r="L192" i="6"/>
  <c r="L178" i="6"/>
  <c r="L182" i="6"/>
  <c r="L186" i="6"/>
  <c r="L190" i="6"/>
  <c r="L194" i="6"/>
  <c r="L175" i="6"/>
  <c r="L176" i="6"/>
  <c r="L188" i="6"/>
  <c r="L179" i="6"/>
  <c r="L183" i="6"/>
  <c r="L187" i="6"/>
  <c r="L191" i="6"/>
  <c r="L195" i="6"/>
  <c r="L184" i="6"/>
  <c r="L196" i="6"/>
  <c r="H175" i="6"/>
  <c r="H179" i="6"/>
  <c r="H184" i="6"/>
  <c r="H188" i="6"/>
  <c r="H192" i="6"/>
  <c r="H196" i="6"/>
  <c r="H176" i="6"/>
  <c r="H181" i="6"/>
  <c r="H185" i="6"/>
  <c r="H189" i="6"/>
  <c r="H193" i="6"/>
  <c r="H177" i="6"/>
  <c r="H182" i="6"/>
  <c r="H186" i="6"/>
  <c r="H190" i="6"/>
  <c r="H194" i="6"/>
  <c r="H180" i="6"/>
  <c r="H178" i="6"/>
  <c r="H195" i="6"/>
  <c r="H183" i="6"/>
  <c r="H187" i="6"/>
  <c r="H191" i="6"/>
  <c r="D178" i="6"/>
  <c r="D182" i="6"/>
  <c r="D186" i="6"/>
  <c r="D190" i="6"/>
  <c r="D194" i="6"/>
  <c r="D179" i="6"/>
  <c r="D183" i="6"/>
  <c r="D187" i="6"/>
  <c r="D191" i="6"/>
  <c r="D195" i="6"/>
  <c r="D176" i="6"/>
  <c r="D180" i="6"/>
  <c r="D184" i="6"/>
  <c r="D188" i="6"/>
  <c r="D192" i="6"/>
  <c r="D196" i="6"/>
  <c r="D181" i="6"/>
  <c r="D185" i="6"/>
  <c r="D189" i="6"/>
  <c r="D193" i="6"/>
  <c r="D177" i="6"/>
  <c r="D175" i="6"/>
  <c r="B51" i="5"/>
  <c r="D51" i="5" s="1"/>
  <c r="J43" i="5" s="1"/>
  <c r="C177" i="6"/>
  <c r="C181" i="6"/>
  <c r="C185" i="6"/>
  <c r="C189" i="6"/>
  <c r="C193" i="6"/>
  <c r="C178" i="6"/>
  <c r="C182" i="6"/>
  <c r="C186" i="6"/>
  <c r="C190" i="6"/>
  <c r="C194" i="6"/>
  <c r="C175" i="6"/>
  <c r="I46" i="5"/>
  <c r="C179" i="6"/>
  <c r="C183" i="6"/>
  <c r="C187" i="6"/>
  <c r="C191" i="6"/>
  <c r="C195" i="6"/>
  <c r="C176" i="6"/>
  <c r="C192" i="6"/>
  <c r="C180" i="6"/>
  <c r="C196" i="6"/>
  <c r="C184" i="6"/>
  <c r="C188" i="6"/>
  <c r="AD177" i="6"/>
  <c r="AD181" i="6"/>
  <c r="AD185" i="6"/>
  <c r="AD189" i="6"/>
  <c r="AD193" i="6"/>
  <c r="AD178" i="6"/>
  <c r="AD182" i="6"/>
  <c r="AD186" i="6"/>
  <c r="AD190" i="6"/>
  <c r="AD194" i="6"/>
  <c r="AD202" i="6"/>
  <c r="AD175" i="6"/>
  <c r="AD179" i="6"/>
  <c r="AD183" i="6"/>
  <c r="AD187" i="6"/>
  <c r="AD191" i="6"/>
  <c r="AD195" i="6"/>
  <c r="AD180" i="6"/>
  <c r="AD196" i="6"/>
  <c r="AD192" i="6"/>
  <c r="AD184" i="6"/>
  <c r="AD176" i="6"/>
  <c r="AD188" i="6"/>
  <c r="AM176" i="6"/>
  <c r="AM180" i="6"/>
  <c r="AM184" i="6"/>
  <c r="AM188" i="6"/>
  <c r="AM192" i="6"/>
  <c r="AM196" i="6"/>
  <c r="AM175" i="6"/>
  <c r="AM177" i="6"/>
  <c r="AM181" i="6"/>
  <c r="AM185" i="6"/>
  <c r="AM189" i="6"/>
  <c r="AM193" i="6"/>
  <c r="AM178" i="6"/>
  <c r="AM182" i="6"/>
  <c r="AM186" i="6"/>
  <c r="AM190" i="6"/>
  <c r="AM194" i="6"/>
  <c r="AM183" i="6"/>
  <c r="AM187" i="6"/>
  <c r="AM191" i="6"/>
  <c r="AM211" i="6"/>
  <c r="AM179" i="6"/>
  <c r="AM195" i="6"/>
  <c r="AI178" i="6"/>
  <c r="AI182" i="6"/>
  <c r="AI186" i="6"/>
  <c r="AI190" i="6"/>
  <c r="AI194" i="6"/>
  <c r="AI179" i="6"/>
  <c r="AI183" i="6"/>
  <c r="AI187" i="6"/>
  <c r="AI191" i="6"/>
  <c r="AI195" i="6"/>
  <c r="AI207" i="6"/>
  <c r="AI176" i="6"/>
  <c r="AI180" i="6"/>
  <c r="AI184" i="6"/>
  <c r="AI188" i="6"/>
  <c r="AI192" i="6"/>
  <c r="AI196" i="6"/>
  <c r="AI175" i="6"/>
  <c r="AI181" i="6"/>
  <c r="AI185" i="6"/>
  <c r="AI189" i="6"/>
  <c r="AI193" i="6"/>
  <c r="AI177" i="6"/>
  <c r="AE179" i="6"/>
  <c r="AE183" i="6"/>
  <c r="AE187" i="6"/>
  <c r="AE176" i="6"/>
  <c r="AE180" i="6"/>
  <c r="AE184" i="6"/>
  <c r="AE177" i="6"/>
  <c r="AE181" i="6"/>
  <c r="AE185" i="6"/>
  <c r="AE186" i="6"/>
  <c r="AE191" i="6"/>
  <c r="AE195" i="6"/>
  <c r="AE203" i="6"/>
  <c r="AE175" i="6"/>
  <c r="AE188" i="6"/>
  <c r="AE192" i="6"/>
  <c r="AE196" i="6"/>
  <c r="AE178" i="6"/>
  <c r="AE189" i="6"/>
  <c r="AE193" i="6"/>
  <c r="AE182" i="6"/>
  <c r="AE190" i="6"/>
  <c r="AE194" i="6"/>
  <c r="AA178" i="6"/>
  <c r="AA182" i="6"/>
  <c r="AA186" i="6"/>
  <c r="AA190" i="6"/>
  <c r="AA194" i="6"/>
  <c r="AA175" i="6"/>
  <c r="AA179" i="6"/>
  <c r="AA183" i="6"/>
  <c r="AA187" i="6"/>
  <c r="AA191" i="6"/>
  <c r="AA195" i="6"/>
  <c r="AA199" i="6"/>
  <c r="AA176" i="6"/>
  <c r="AA180" i="6"/>
  <c r="AA184" i="6"/>
  <c r="AA188" i="6"/>
  <c r="AA192" i="6"/>
  <c r="AA196" i="6"/>
  <c r="AA189" i="6"/>
  <c r="AA185" i="6"/>
  <c r="AA177" i="6"/>
  <c r="AA193" i="6"/>
  <c r="AA181" i="6"/>
  <c r="W176" i="6"/>
  <c r="W180" i="6"/>
  <c r="W184" i="6"/>
  <c r="W188" i="6"/>
  <c r="W192" i="6"/>
  <c r="W196" i="6"/>
  <c r="W177" i="6"/>
  <c r="W181" i="6"/>
  <c r="W185" i="6"/>
  <c r="W189" i="6"/>
  <c r="W193" i="6"/>
  <c r="W178" i="6"/>
  <c r="W182" i="6"/>
  <c r="W186" i="6"/>
  <c r="W190" i="6"/>
  <c r="W194" i="6"/>
  <c r="W179" i="6"/>
  <c r="W195" i="6"/>
  <c r="W183" i="6"/>
  <c r="W175" i="6"/>
  <c r="W187" i="6"/>
  <c r="W191" i="6"/>
  <c r="S178" i="6"/>
  <c r="S182" i="6"/>
  <c r="S186" i="6"/>
  <c r="S190" i="6"/>
  <c r="S179" i="6"/>
  <c r="S183" i="6"/>
  <c r="S187" i="6"/>
  <c r="S191" i="6"/>
  <c r="S176" i="6"/>
  <c r="S180" i="6"/>
  <c r="S184" i="6"/>
  <c r="S188" i="6"/>
  <c r="S192" i="6"/>
  <c r="S185" i="6"/>
  <c r="S195" i="6"/>
  <c r="S181" i="6"/>
  <c r="S189" i="6"/>
  <c r="S196" i="6"/>
  <c r="S177" i="6"/>
  <c r="S193" i="6"/>
  <c r="S194" i="6"/>
  <c r="S175" i="6"/>
  <c r="O176" i="6"/>
  <c r="O180" i="6"/>
  <c r="O184" i="6"/>
  <c r="O188" i="6"/>
  <c r="O192" i="6"/>
  <c r="O196" i="6"/>
  <c r="O183" i="6"/>
  <c r="O195" i="6"/>
  <c r="O177" i="6"/>
  <c r="O181" i="6"/>
  <c r="O185" i="6"/>
  <c r="O189" i="6"/>
  <c r="O193" i="6"/>
  <c r="O179" i="6"/>
  <c r="O191" i="6"/>
  <c r="O178" i="6"/>
  <c r="O182" i="6"/>
  <c r="O186" i="6"/>
  <c r="O190" i="6"/>
  <c r="O194" i="6"/>
  <c r="O187" i="6"/>
  <c r="O175" i="6"/>
  <c r="K178" i="6"/>
  <c r="K182" i="6"/>
  <c r="K186" i="6"/>
  <c r="K190" i="6"/>
  <c r="K194" i="6"/>
  <c r="K175" i="6"/>
  <c r="K181" i="6"/>
  <c r="K193" i="6"/>
  <c r="K179" i="6"/>
  <c r="K183" i="6"/>
  <c r="K187" i="6"/>
  <c r="K191" i="6"/>
  <c r="K195" i="6"/>
  <c r="K185" i="6"/>
  <c r="K176" i="6"/>
  <c r="K180" i="6"/>
  <c r="K184" i="6"/>
  <c r="K188" i="6"/>
  <c r="K192" i="6"/>
  <c r="K196" i="6"/>
  <c r="K177" i="6"/>
  <c r="K189" i="6"/>
  <c r="G177" i="6"/>
  <c r="G181" i="6"/>
  <c r="G185" i="6"/>
  <c r="G189" i="6"/>
  <c r="G193" i="6"/>
  <c r="G178" i="6"/>
  <c r="G182" i="6"/>
  <c r="G186" i="6"/>
  <c r="G190" i="6"/>
  <c r="G194" i="6"/>
  <c r="G175" i="6"/>
  <c r="G179" i="6"/>
  <c r="G183" i="6"/>
  <c r="G187" i="6"/>
  <c r="G191" i="6"/>
  <c r="G195" i="6"/>
  <c r="G184" i="6"/>
  <c r="G188" i="6"/>
  <c r="G176" i="6"/>
  <c r="G192" i="6"/>
  <c r="G180" i="6"/>
  <c r="G196" i="6"/>
  <c r="F9" i="5"/>
  <c r="F16" i="5"/>
  <c r="F27" i="5"/>
  <c r="F11" i="5"/>
  <c r="F28" i="5"/>
  <c r="F12" i="5"/>
  <c r="F15" i="5"/>
  <c r="E7" i="5"/>
  <c r="F7" i="5" s="1"/>
  <c r="F22" i="5"/>
  <c r="F18" i="5"/>
  <c r="F14" i="5"/>
  <c r="F25" i="5"/>
  <c r="F21" i="5"/>
  <c r="F17" i="5"/>
  <c r="F99" i="3"/>
  <c r="E99" i="3" s="1"/>
  <c r="C99" i="3"/>
  <c r="M155" i="1"/>
  <c r="M154" i="1"/>
  <c r="F155" i="1"/>
  <c r="G155" i="1" s="1"/>
  <c r="H155" i="1" s="1"/>
  <c r="I155" i="1" s="1"/>
  <c r="J155" i="1" s="1"/>
  <c r="E155" i="1"/>
  <c r="A41" i="4"/>
  <c r="AN2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C2" i="4"/>
  <c r="L68" i="3"/>
  <c r="L67" i="3"/>
  <c r="L66" i="3"/>
  <c r="L65" i="3"/>
  <c r="L64" i="3"/>
  <c r="L63" i="3"/>
  <c r="L62" i="3"/>
  <c r="F63" i="3"/>
  <c r="E63" i="3" s="1"/>
  <c r="F64" i="3"/>
  <c r="E64" i="3" s="1"/>
  <c r="F65" i="3"/>
  <c r="E65" i="3" s="1"/>
  <c r="F66" i="3"/>
  <c r="E66" i="3" s="1"/>
  <c r="F67" i="3"/>
  <c r="E67" i="3" s="1"/>
  <c r="F68" i="3"/>
  <c r="E68" i="3" s="1"/>
  <c r="F69" i="3"/>
  <c r="E69" i="3" s="1"/>
  <c r="F70" i="3"/>
  <c r="E70" i="3" s="1"/>
  <c r="F71" i="3"/>
  <c r="E71" i="3" s="1"/>
  <c r="F72" i="3"/>
  <c r="E72" i="3" s="1"/>
  <c r="F73" i="3"/>
  <c r="E73" i="3" s="1"/>
  <c r="F74" i="3"/>
  <c r="E74" i="3" s="1"/>
  <c r="F75" i="3"/>
  <c r="E75" i="3" s="1"/>
  <c r="F76" i="3"/>
  <c r="E76" i="3" s="1"/>
  <c r="F77" i="3"/>
  <c r="E77" i="3" s="1"/>
  <c r="F78" i="3"/>
  <c r="E78" i="3" s="1"/>
  <c r="F79" i="3"/>
  <c r="E79" i="3" s="1"/>
  <c r="F80" i="3"/>
  <c r="E80" i="3" s="1"/>
  <c r="F81" i="3"/>
  <c r="E81" i="3" s="1"/>
  <c r="F82" i="3"/>
  <c r="E82" i="3" s="1"/>
  <c r="F83" i="3"/>
  <c r="E83" i="3" s="1"/>
  <c r="F84" i="3"/>
  <c r="E84" i="3" s="1"/>
  <c r="F85" i="3"/>
  <c r="E85" i="3" s="1"/>
  <c r="F86" i="3"/>
  <c r="E86" i="3" s="1"/>
  <c r="F87" i="3"/>
  <c r="E87" i="3" s="1"/>
  <c r="F88" i="3"/>
  <c r="E88" i="3" s="1"/>
  <c r="F89" i="3"/>
  <c r="E89" i="3" s="1"/>
  <c r="F90" i="3"/>
  <c r="D90" i="3" s="1"/>
  <c r="F91" i="3"/>
  <c r="E91" i="3" s="1"/>
  <c r="F92" i="3"/>
  <c r="E92" i="3" s="1"/>
  <c r="F93" i="3"/>
  <c r="E93" i="3" s="1"/>
  <c r="F94" i="3"/>
  <c r="E94" i="3" s="1"/>
  <c r="F95" i="3"/>
  <c r="E95" i="3" s="1"/>
  <c r="F96" i="3"/>
  <c r="E96" i="3" s="1"/>
  <c r="F97" i="3"/>
  <c r="E97" i="3" s="1"/>
  <c r="F98" i="3"/>
  <c r="E98" i="3" s="1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9" i="3"/>
  <c r="D83" i="3"/>
  <c r="D84" i="3"/>
  <c r="D87" i="3"/>
  <c r="D91" i="3"/>
  <c r="D92" i="3"/>
  <c r="D95" i="3"/>
  <c r="F62" i="3"/>
  <c r="D62" i="3" s="1"/>
  <c r="C62" i="3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J266" i="2"/>
  <c r="D270" i="2"/>
  <c r="E270" i="2" s="1"/>
  <c r="C271" i="2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D308" i="2" s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17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I158" i="1"/>
  <c r="N158" i="1"/>
  <c r="H114" i="1"/>
  <c r="H113" i="1"/>
  <c r="M117" i="1"/>
  <c r="E118" i="1"/>
  <c r="M118" i="1" s="1"/>
  <c r="J8" i="5" l="1"/>
  <c r="J24" i="5"/>
  <c r="J40" i="5"/>
  <c r="J26" i="5"/>
  <c r="J15" i="5"/>
  <c r="J13" i="5"/>
  <c r="J29" i="5"/>
  <c r="J45" i="5"/>
  <c r="J42" i="5"/>
  <c r="J31" i="5"/>
  <c r="J12" i="5"/>
  <c r="J28" i="5"/>
  <c r="J44" i="5"/>
  <c r="J30" i="5"/>
  <c r="J27" i="5"/>
  <c r="J17" i="5"/>
  <c r="J33" i="5"/>
  <c r="J14" i="5"/>
  <c r="J11" i="5"/>
  <c r="J35" i="5"/>
  <c r="J16" i="5"/>
  <c r="J32" i="5"/>
  <c r="J10" i="5"/>
  <c r="J38" i="5"/>
  <c r="J39" i="5"/>
  <c r="J21" i="5"/>
  <c r="J37" i="5"/>
  <c r="J22" i="5"/>
  <c r="J19" i="5"/>
  <c r="AA70" i="6"/>
  <c r="AA155" i="6" s="1"/>
  <c r="AB70" i="6"/>
  <c r="AB155" i="6" s="1"/>
  <c r="AH61" i="6"/>
  <c r="AH146" i="6" s="1"/>
  <c r="AG61" i="6"/>
  <c r="AG146" i="6" s="1"/>
  <c r="AF61" i="6"/>
  <c r="AF146" i="6" s="1"/>
  <c r="AE61" i="6"/>
  <c r="AE146" i="6" s="1"/>
  <c r="AD61" i="6"/>
  <c r="AD146" i="6" s="1"/>
  <c r="AC61" i="6"/>
  <c r="AC146" i="6" s="1"/>
  <c r="AB61" i="6"/>
  <c r="AB146" i="6" s="1"/>
  <c r="AA61" i="6"/>
  <c r="AA146" i="6" s="1"/>
  <c r="Z61" i="6"/>
  <c r="Z146" i="6" s="1"/>
  <c r="Y61" i="6"/>
  <c r="Y146" i="6" s="1"/>
  <c r="L61" i="6"/>
  <c r="L146" i="6" s="1"/>
  <c r="D61" i="6"/>
  <c r="D146" i="6" s="1"/>
  <c r="AJ61" i="6"/>
  <c r="AJ146" i="6" s="1"/>
  <c r="AM61" i="6"/>
  <c r="AM146" i="6" s="1"/>
  <c r="R61" i="6"/>
  <c r="R146" i="6" s="1"/>
  <c r="N61" i="6"/>
  <c r="N146" i="6" s="1"/>
  <c r="H61" i="6"/>
  <c r="H146" i="6" s="1"/>
  <c r="AI61" i="6"/>
  <c r="AI146" i="6" s="1"/>
  <c r="K61" i="6"/>
  <c r="K146" i="6" s="1"/>
  <c r="W61" i="6"/>
  <c r="W146" i="6" s="1"/>
  <c r="AK61" i="6"/>
  <c r="AK146" i="6" s="1"/>
  <c r="AN61" i="6"/>
  <c r="AN146" i="6" s="1"/>
  <c r="U61" i="6"/>
  <c r="U146" i="6" s="1"/>
  <c r="S61" i="6"/>
  <c r="S146" i="6" s="1"/>
  <c r="O61" i="6"/>
  <c r="O146" i="6" s="1"/>
  <c r="I61" i="6"/>
  <c r="I146" i="6" s="1"/>
  <c r="E61" i="6"/>
  <c r="E146" i="6" s="1"/>
  <c r="X61" i="6"/>
  <c r="X146" i="6" s="1"/>
  <c r="Q61" i="6"/>
  <c r="Q146" i="6" s="1"/>
  <c r="G61" i="6"/>
  <c r="G146" i="6" s="1"/>
  <c r="C61" i="6"/>
  <c r="C146" i="6" s="1"/>
  <c r="AL61" i="6"/>
  <c r="AL146" i="6" s="1"/>
  <c r="AO61" i="6"/>
  <c r="AO146" i="6" s="1"/>
  <c r="T61" i="6"/>
  <c r="T146" i="6" s="1"/>
  <c r="P61" i="6"/>
  <c r="P146" i="6" s="1"/>
  <c r="J61" i="6"/>
  <c r="J146" i="6" s="1"/>
  <c r="F61" i="6"/>
  <c r="F146" i="6" s="1"/>
  <c r="V61" i="6"/>
  <c r="V146" i="6" s="1"/>
  <c r="M61" i="6"/>
  <c r="M146" i="6" s="1"/>
  <c r="AH55" i="6"/>
  <c r="AH140" i="6" s="1"/>
  <c r="AG55" i="6"/>
  <c r="AG140" i="6" s="1"/>
  <c r="AF55" i="6"/>
  <c r="AF140" i="6" s="1"/>
  <c r="AE55" i="6"/>
  <c r="AE140" i="6" s="1"/>
  <c r="AD55" i="6"/>
  <c r="AD140" i="6" s="1"/>
  <c r="AC55" i="6"/>
  <c r="AC140" i="6" s="1"/>
  <c r="AB55" i="6"/>
  <c r="AB140" i="6" s="1"/>
  <c r="AA55" i="6"/>
  <c r="AA140" i="6" s="1"/>
  <c r="Z55" i="6"/>
  <c r="Z140" i="6" s="1"/>
  <c r="Y55" i="6"/>
  <c r="Y140" i="6" s="1"/>
  <c r="X55" i="6"/>
  <c r="X140" i="6" s="1"/>
  <c r="W55" i="6"/>
  <c r="W140" i="6" s="1"/>
  <c r="AI55" i="6"/>
  <c r="AI140" i="6" s="1"/>
  <c r="AJ55" i="6"/>
  <c r="AJ140" i="6" s="1"/>
  <c r="AK55" i="6"/>
  <c r="AK140" i="6" s="1"/>
  <c r="AL55" i="6"/>
  <c r="AL140" i="6" s="1"/>
  <c r="AM55" i="6"/>
  <c r="AM140" i="6" s="1"/>
  <c r="AN55" i="6"/>
  <c r="AN140" i="6" s="1"/>
  <c r="AO55" i="6"/>
  <c r="AO140" i="6" s="1"/>
  <c r="V55" i="6"/>
  <c r="V140" i="6" s="1"/>
  <c r="U55" i="6"/>
  <c r="U140" i="6" s="1"/>
  <c r="T55" i="6"/>
  <c r="T140" i="6" s="1"/>
  <c r="S55" i="6"/>
  <c r="S140" i="6" s="1"/>
  <c r="R55" i="6"/>
  <c r="R140" i="6" s="1"/>
  <c r="Q55" i="6"/>
  <c r="Q140" i="6" s="1"/>
  <c r="P55" i="6"/>
  <c r="P140" i="6" s="1"/>
  <c r="O55" i="6"/>
  <c r="O140" i="6" s="1"/>
  <c r="N55" i="6"/>
  <c r="N140" i="6" s="1"/>
  <c r="M55" i="6"/>
  <c r="M140" i="6" s="1"/>
  <c r="K55" i="6"/>
  <c r="K140" i="6" s="1"/>
  <c r="J55" i="6"/>
  <c r="J140" i="6" s="1"/>
  <c r="I55" i="6"/>
  <c r="I140" i="6" s="1"/>
  <c r="H55" i="6"/>
  <c r="H140" i="6" s="1"/>
  <c r="G55" i="6"/>
  <c r="G140" i="6" s="1"/>
  <c r="F55" i="6"/>
  <c r="F140" i="6" s="1"/>
  <c r="E55" i="6"/>
  <c r="E140" i="6" s="1"/>
  <c r="D55" i="6"/>
  <c r="D140" i="6" s="1"/>
  <c r="C55" i="6"/>
  <c r="C140" i="6" s="1"/>
  <c r="L55" i="6"/>
  <c r="L140" i="6" s="1"/>
  <c r="I241" i="6"/>
  <c r="AP199" i="6"/>
  <c r="AP192" i="6"/>
  <c r="I234" i="6"/>
  <c r="AP182" i="6"/>
  <c r="I224" i="6"/>
  <c r="AP210" i="6"/>
  <c r="I252" i="6"/>
  <c r="AH52" i="6"/>
  <c r="AH137" i="6" s="1"/>
  <c r="AG52" i="6"/>
  <c r="AG137" i="6" s="1"/>
  <c r="AF52" i="6"/>
  <c r="AF137" i="6" s="1"/>
  <c r="AE52" i="6"/>
  <c r="AE137" i="6" s="1"/>
  <c r="AD52" i="6"/>
  <c r="AD137" i="6" s="1"/>
  <c r="AC52" i="6"/>
  <c r="AC137" i="6" s="1"/>
  <c r="AB52" i="6"/>
  <c r="AB137" i="6" s="1"/>
  <c r="AA52" i="6"/>
  <c r="AA137" i="6" s="1"/>
  <c r="Z52" i="6"/>
  <c r="Z137" i="6" s="1"/>
  <c r="Y52" i="6"/>
  <c r="Y137" i="6" s="1"/>
  <c r="X52" i="6"/>
  <c r="X137" i="6" s="1"/>
  <c r="L52" i="6"/>
  <c r="L137" i="6" s="1"/>
  <c r="D52" i="6"/>
  <c r="D137" i="6" s="1"/>
  <c r="W52" i="6"/>
  <c r="W137" i="6" s="1"/>
  <c r="AI52" i="6"/>
  <c r="AI137" i="6" s="1"/>
  <c r="AJ52" i="6"/>
  <c r="AJ137" i="6" s="1"/>
  <c r="AK52" i="6"/>
  <c r="AK137" i="6" s="1"/>
  <c r="AL52" i="6"/>
  <c r="AL137" i="6" s="1"/>
  <c r="AM52" i="6"/>
  <c r="AM137" i="6" s="1"/>
  <c r="AN52" i="6"/>
  <c r="AN137" i="6" s="1"/>
  <c r="AO52" i="6"/>
  <c r="AO137" i="6" s="1"/>
  <c r="V52" i="6"/>
  <c r="V137" i="6" s="1"/>
  <c r="U52" i="6"/>
  <c r="U137" i="6" s="1"/>
  <c r="T52" i="6"/>
  <c r="T137" i="6" s="1"/>
  <c r="S52" i="6"/>
  <c r="S137" i="6" s="1"/>
  <c r="R52" i="6"/>
  <c r="R137" i="6" s="1"/>
  <c r="Q52" i="6"/>
  <c r="Q137" i="6" s="1"/>
  <c r="P52" i="6"/>
  <c r="P137" i="6" s="1"/>
  <c r="O52" i="6"/>
  <c r="O137" i="6" s="1"/>
  <c r="N52" i="6"/>
  <c r="N137" i="6" s="1"/>
  <c r="M52" i="6"/>
  <c r="M137" i="6" s="1"/>
  <c r="K52" i="6"/>
  <c r="K137" i="6" s="1"/>
  <c r="J52" i="6"/>
  <c r="J137" i="6" s="1"/>
  <c r="I52" i="6"/>
  <c r="I137" i="6" s="1"/>
  <c r="H52" i="6"/>
  <c r="H137" i="6" s="1"/>
  <c r="G52" i="6"/>
  <c r="G137" i="6" s="1"/>
  <c r="F52" i="6"/>
  <c r="F137" i="6" s="1"/>
  <c r="E52" i="6"/>
  <c r="E137" i="6" s="1"/>
  <c r="C52" i="6"/>
  <c r="C137" i="6" s="1"/>
  <c r="AH65" i="6"/>
  <c r="AH150" i="6" s="1"/>
  <c r="AG65" i="6"/>
  <c r="AG150" i="6" s="1"/>
  <c r="AF65" i="6"/>
  <c r="AF150" i="6" s="1"/>
  <c r="AE65" i="6"/>
  <c r="AE150" i="6" s="1"/>
  <c r="AD65" i="6"/>
  <c r="AD150" i="6" s="1"/>
  <c r="AC65" i="6"/>
  <c r="AC150" i="6" s="1"/>
  <c r="AB65" i="6"/>
  <c r="AB150" i="6" s="1"/>
  <c r="AA65" i="6"/>
  <c r="AA150" i="6" s="1"/>
  <c r="Z65" i="6"/>
  <c r="Z150" i="6" s="1"/>
  <c r="Y65" i="6"/>
  <c r="Y150" i="6" s="1"/>
  <c r="X65" i="6"/>
  <c r="X150" i="6" s="1"/>
  <c r="AI65" i="6"/>
  <c r="AI150" i="6" s="1"/>
  <c r="V65" i="6"/>
  <c r="V150" i="6" s="1"/>
  <c r="T65" i="6"/>
  <c r="T150" i="6" s="1"/>
  <c r="P65" i="6"/>
  <c r="P150" i="6" s="1"/>
  <c r="J65" i="6"/>
  <c r="J150" i="6" s="1"/>
  <c r="F65" i="6"/>
  <c r="F150" i="6" s="1"/>
  <c r="D65" i="6"/>
  <c r="D150" i="6" s="1"/>
  <c r="O65" i="6"/>
  <c r="O150" i="6" s="1"/>
  <c r="I65" i="6"/>
  <c r="I150" i="6" s="1"/>
  <c r="AJ65" i="6"/>
  <c r="AJ150" i="6" s="1"/>
  <c r="AM65" i="6"/>
  <c r="AM150" i="6" s="1"/>
  <c r="Q65" i="6"/>
  <c r="Q150" i="6" s="1"/>
  <c r="M65" i="6"/>
  <c r="M150" i="6" s="1"/>
  <c r="K65" i="6"/>
  <c r="K150" i="6" s="1"/>
  <c r="G65" i="6"/>
  <c r="G150" i="6" s="1"/>
  <c r="AO65" i="6"/>
  <c r="AO150" i="6" s="1"/>
  <c r="W65" i="6"/>
  <c r="W150" i="6" s="1"/>
  <c r="AK65" i="6"/>
  <c r="AK150" i="6" s="1"/>
  <c r="AN65" i="6"/>
  <c r="AN150" i="6" s="1"/>
  <c r="U65" i="6"/>
  <c r="U150" i="6" s="1"/>
  <c r="R65" i="6"/>
  <c r="R150" i="6" s="1"/>
  <c r="N65" i="6"/>
  <c r="N150" i="6" s="1"/>
  <c r="L65" i="6"/>
  <c r="L150" i="6" s="1"/>
  <c r="H65" i="6"/>
  <c r="H150" i="6" s="1"/>
  <c r="AL65" i="6"/>
  <c r="AL150" i="6" s="1"/>
  <c r="S65" i="6"/>
  <c r="S150" i="6" s="1"/>
  <c r="E65" i="6"/>
  <c r="E150" i="6" s="1"/>
  <c r="C65" i="6"/>
  <c r="C150" i="6" s="1"/>
  <c r="AG50" i="6"/>
  <c r="AG135" i="6" s="1"/>
  <c r="AD50" i="6"/>
  <c r="AD135" i="6" s="1"/>
  <c r="W50" i="6"/>
  <c r="W135" i="6" s="1"/>
  <c r="AI50" i="6"/>
  <c r="AI135" i="6" s="1"/>
  <c r="AJ50" i="6"/>
  <c r="AJ135" i="6" s="1"/>
  <c r="AK50" i="6"/>
  <c r="AK135" i="6" s="1"/>
  <c r="AL50" i="6"/>
  <c r="AL135" i="6" s="1"/>
  <c r="AM50" i="6"/>
  <c r="AM135" i="6" s="1"/>
  <c r="AN50" i="6"/>
  <c r="AN135" i="6" s="1"/>
  <c r="AO50" i="6"/>
  <c r="AO135" i="6" s="1"/>
  <c r="V50" i="6"/>
  <c r="V135" i="6" s="1"/>
  <c r="U50" i="6"/>
  <c r="U135" i="6" s="1"/>
  <c r="AF50" i="6"/>
  <c r="AF135" i="6" s="1"/>
  <c r="AC50" i="6"/>
  <c r="AC135" i="6" s="1"/>
  <c r="Z50" i="6"/>
  <c r="Z135" i="6" s="1"/>
  <c r="AE50" i="6"/>
  <c r="AE135" i="6" s="1"/>
  <c r="AB50" i="6"/>
  <c r="AB135" i="6" s="1"/>
  <c r="Y50" i="6"/>
  <c r="Y135" i="6" s="1"/>
  <c r="S50" i="6"/>
  <c r="S135" i="6" s="1"/>
  <c r="O50" i="6"/>
  <c r="O135" i="6" s="1"/>
  <c r="I50" i="6"/>
  <c r="I135" i="6" s="1"/>
  <c r="E50" i="6"/>
  <c r="E135" i="6" s="1"/>
  <c r="C50" i="6"/>
  <c r="C135" i="6" s="1"/>
  <c r="R50" i="6"/>
  <c r="R135" i="6" s="1"/>
  <c r="AA50" i="6"/>
  <c r="AA135" i="6" s="1"/>
  <c r="X50" i="6"/>
  <c r="X135" i="6" s="1"/>
  <c r="T50" i="6"/>
  <c r="T135" i="6" s="1"/>
  <c r="P50" i="6"/>
  <c r="P135" i="6" s="1"/>
  <c r="J50" i="6"/>
  <c r="J135" i="6" s="1"/>
  <c r="F50" i="6"/>
  <c r="F135" i="6" s="1"/>
  <c r="D50" i="6"/>
  <c r="D135" i="6" s="1"/>
  <c r="N50" i="6"/>
  <c r="N135" i="6" s="1"/>
  <c r="H50" i="6"/>
  <c r="H135" i="6" s="1"/>
  <c r="AH50" i="6"/>
  <c r="AH135" i="6" s="1"/>
  <c r="Q50" i="6"/>
  <c r="Q135" i="6" s="1"/>
  <c r="M50" i="6"/>
  <c r="M135" i="6" s="1"/>
  <c r="K50" i="6"/>
  <c r="K135" i="6" s="1"/>
  <c r="G50" i="6"/>
  <c r="G135" i="6" s="1"/>
  <c r="L50" i="6"/>
  <c r="L135" i="6" s="1"/>
  <c r="AH63" i="6"/>
  <c r="AH148" i="6" s="1"/>
  <c r="AG63" i="6"/>
  <c r="AG148" i="6" s="1"/>
  <c r="AF63" i="6"/>
  <c r="AF148" i="6" s="1"/>
  <c r="AE63" i="6"/>
  <c r="AE148" i="6" s="1"/>
  <c r="AD63" i="6"/>
  <c r="AD148" i="6" s="1"/>
  <c r="AC63" i="6"/>
  <c r="AC148" i="6" s="1"/>
  <c r="AB63" i="6"/>
  <c r="AB148" i="6" s="1"/>
  <c r="AA63" i="6"/>
  <c r="AA148" i="6" s="1"/>
  <c r="Z63" i="6"/>
  <c r="Z148" i="6" s="1"/>
  <c r="Y63" i="6"/>
  <c r="Y148" i="6" s="1"/>
  <c r="X63" i="6"/>
  <c r="X148" i="6" s="1"/>
  <c r="W63" i="6"/>
  <c r="W148" i="6" s="1"/>
  <c r="AI63" i="6"/>
  <c r="AI148" i="6" s="1"/>
  <c r="AJ63" i="6"/>
  <c r="AJ148" i="6" s="1"/>
  <c r="AK63" i="6"/>
  <c r="AK148" i="6" s="1"/>
  <c r="AL63" i="6"/>
  <c r="AL148" i="6" s="1"/>
  <c r="AM63" i="6"/>
  <c r="AM148" i="6" s="1"/>
  <c r="AN63" i="6"/>
  <c r="AN148" i="6" s="1"/>
  <c r="AO63" i="6"/>
  <c r="AO148" i="6" s="1"/>
  <c r="V63" i="6"/>
  <c r="V148" i="6" s="1"/>
  <c r="U63" i="6"/>
  <c r="U148" i="6" s="1"/>
  <c r="T63" i="6"/>
  <c r="T148" i="6" s="1"/>
  <c r="S63" i="6"/>
  <c r="S148" i="6" s="1"/>
  <c r="R63" i="6"/>
  <c r="R148" i="6" s="1"/>
  <c r="Q63" i="6"/>
  <c r="Q148" i="6" s="1"/>
  <c r="P63" i="6"/>
  <c r="P148" i="6" s="1"/>
  <c r="O63" i="6"/>
  <c r="O148" i="6" s="1"/>
  <c r="N63" i="6"/>
  <c r="N148" i="6" s="1"/>
  <c r="M63" i="6"/>
  <c r="M148" i="6" s="1"/>
  <c r="K63" i="6"/>
  <c r="K148" i="6" s="1"/>
  <c r="J63" i="6"/>
  <c r="J148" i="6" s="1"/>
  <c r="I63" i="6"/>
  <c r="I148" i="6" s="1"/>
  <c r="H63" i="6"/>
  <c r="H148" i="6" s="1"/>
  <c r="G63" i="6"/>
  <c r="G148" i="6" s="1"/>
  <c r="F63" i="6"/>
  <c r="F148" i="6" s="1"/>
  <c r="E63" i="6"/>
  <c r="E148" i="6" s="1"/>
  <c r="L63" i="6"/>
  <c r="L148" i="6" s="1"/>
  <c r="D63" i="6"/>
  <c r="D148" i="6" s="1"/>
  <c r="C63" i="6"/>
  <c r="C148" i="6" s="1"/>
  <c r="I244" i="6"/>
  <c r="AP202" i="6"/>
  <c r="AP184" i="6"/>
  <c r="I226" i="6"/>
  <c r="I218" i="6"/>
  <c r="AP176" i="6"/>
  <c r="I225" i="6"/>
  <c r="AP183" i="6"/>
  <c r="AP194" i="6"/>
  <c r="I236" i="6"/>
  <c r="AP178" i="6"/>
  <c r="I220" i="6"/>
  <c r="AP181" i="6"/>
  <c r="I223" i="6"/>
  <c r="I246" i="6"/>
  <c r="AP204" i="6"/>
  <c r="AP208" i="6"/>
  <c r="I250" i="6"/>
  <c r="AH64" i="6"/>
  <c r="AH149" i="6" s="1"/>
  <c r="AG64" i="6"/>
  <c r="AG149" i="6" s="1"/>
  <c r="AF64" i="6"/>
  <c r="AF149" i="6" s="1"/>
  <c r="AE64" i="6"/>
  <c r="AE149" i="6" s="1"/>
  <c r="AD64" i="6"/>
  <c r="AD149" i="6" s="1"/>
  <c r="AC64" i="6"/>
  <c r="AC149" i="6" s="1"/>
  <c r="AB64" i="6"/>
  <c r="AB149" i="6" s="1"/>
  <c r="AA64" i="6"/>
  <c r="AA149" i="6" s="1"/>
  <c r="Z64" i="6"/>
  <c r="Z149" i="6" s="1"/>
  <c r="Y64" i="6"/>
  <c r="Y149" i="6" s="1"/>
  <c r="X64" i="6"/>
  <c r="X149" i="6" s="1"/>
  <c r="W64" i="6"/>
  <c r="W149" i="6" s="1"/>
  <c r="AI64" i="6"/>
  <c r="AI149" i="6" s="1"/>
  <c r="AJ64" i="6"/>
  <c r="AJ149" i="6" s="1"/>
  <c r="AK64" i="6"/>
  <c r="AK149" i="6" s="1"/>
  <c r="AL64" i="6"/>
  <c r="AL149" i="6" s="1"/>
  <c r="AM64" i="6"/>
  <c r="AM149" i="6" s="1"/>
  <c r="AN64" i="6"/>
  <c r="AN149" i="6" s="1"/>
  <c r="AO64" i="6"/>
  <c r="AO149" i="6" s="1"/>
  <c r="V64" i="6"/>
  <c r="V149" i="6" s="1"/>
  <c r="U64" i="6"/>
  <c r="U149" i="6" s="1"/>
  <c r="T64" i="6"/>
  <c r="T149" i="6" s="1"/>
  <c r="S64" i="6"/>
  <c r="S149" i="6" s="1"/>
  <c r="R64" i="6"/>
  <c r="R149" i="6" s="1"/>
  <c r="Q64" i="6"/>
  <c r="Q149" i="6" s="1"/>
  <c r="P64" i="6"/>
  <c r="P149" i="6" s="1"/>
  <c r="O64" i="6"/>
  <c r="O149" i="6" s="1"/>
  <c r="N64" i="6"/>
  <c r="N149" i="6" s="1"/>
  <c r="M64" i="6"/>
  <c r="M149" i="6" s="1"/>
  <c r="K64" i="6"/>
  <c r="K149" i="6" s="1"/>
  <c r="J64" i="6"/>
  <c r="J149" i="6" s="1"/>
  <c r="I64" i="6"/>
  <c r="I149" i="6" s="1"/>
  <c r="H64" i="6"/>
  <c r="H149" i="6" s="1"/>
  <c r="G64" i="6"/>
  <c r="G149" i="6" s="1"/>
  <c r="F64" i="6"/>
  <c r="F149" i="6" s="1"/>
  <c r="E64" i="6"/>
  <c r="E149" i="6" s="1"/>
  <c r="C64" i="6"/>
  <c r="C149" i="6" s="1"/>
  <c r="L64" i="6"/>
  <c r="L149" i="6" s="1"/>
  <c r="D64" i="6"/>
  <c r="D149" i="6" s="1"/>
  <c r="AE58" i="6"/>
  <c r="AE143" i="6" s="1"/>
  <c r="AB58" i="6"/>
  <c r="AB143" i="6" s="1"/>
  <c r="Y58" i="6"/>
  <c r="Y143" i="6" s="1"/>
  <c r="X58" i="6"/>
  <c r="X143" i="6" s="1"/>
  <c r="W58" i="6"/>
  <c r="W143" i="6" s="1"/>
  <c r="AI58" i="6"/>
  <c r="AI143" i="6" s="1"/>
  <c r="AJ58" i="6"/>
  <c r="AJ143" i="6" s="1"/>
  <c r="AK58" i="6"/>
  <c r="AK143" i="6" s="1"/>
  <c r="AL58" i="6"/>
  <c r="AL143" i="6" s="1"/>
  <c r="AM58" i="6"/>
  <c r="AM143" i="6" s="1"/>
  <c r="AN58" i="6"/>
  <c r="AN143" i="6" s="1"/>
  <c r="AO58" i="6"/>
  <c r="AO143" i="6" s="1"/>
  <c r="V58" i="6"/>
  <c r="V143" i="6" s="1"/>
  <c r="U58" i="6"/>
  <c r="U143" i="6" s="1"/>
  <c r="AH58" i="6"/>
  <c r="AH143" i="6" s="1"/>
  <c r="AA58" i="6"/>
  <c r="AA143" i="6" s="1"/>
  <c r="AG58" i="6"/>
  <c r="AG143" i="6" s="1"/>
  <c r="AD58" i="6"/>
  <c r="AD143" i="6" s="1"/>
  <c r="AC58" i="6"/>
  <c r="AC143" i="6" s="1"/>
  <c r="S58" i="6"/>
  <c r="S143" i="6" s="1"/>
  <c r="O58" i="6"/>
  <c r="O143" i="6" s="1"/>
  <c r="I58" i="6"/>
  <c r="I143" i="6" s="1"/>
  <c r="E58" i="6"/>
  <c r="E143" i="6" s="1"/>
  <c r="C58" i="6"/>
  <c r="C143" i="6" s="1"/>
  <c r="L58" i="6"/>
  <c r="L143" i="6" s="1"/>
  <c r="H58" i="6"/>
  <c r="H143" i="6" s="1"/>
  <c r="AF58" i="6"/>
  <c r="AF143" i="6" s="1"/>
  <c r="T58" i="6"/>
  <c r="T143" i="6" s="1"/>
  <c r="P58" i="6"/>
  <c r="P143" i="6" s="1"/>
  <c r="J58" i="6"/>
  <c r="J143" i="6" s="1"/>
  <c r="F58" i="6"/>
  <c r="F143" i="6" s="1"/>
  <c r="D58" i="6"/>
  <c r="D143" i="6" s="1"/>
  <c r="R58" i="6"/>
  <c r="R143" i="6" s="1"/>
  <c r="Q58" i="6"/>
  <c r="Q143" i="6" s="1"/>
  <c r="M58" i="6"/>
  <c r="M143" i="6" s="1"/>
  <c r="K58" i="6"/>
  <c r="K143" i="6" s="1"/>
  <c r="G58" i="6"/>
  <c r="G143" i="6" s="1"/>
  <c r="Z58" i="6"/>
  <c r="Z143" i="6" s="1"/>
  <c r="N58" i="6"/>
  <c r="N143" i="6" s="1"/>
  <c r="I230" i="6"/>
  <c r="AP188" i="6"/>
  <c r="AP175" i="6"/>
  <c r="I217" i="6"/>
  <c r="I254" i="6"/>
  <c r="AP212" i="6"/>
  <c r="I243" i="6"/>
  <c r="AP201" i="6"/>
  <c r="AP205" i="6"/>
  <c r="I247" i="6"/>
  <c r="AH49" i="6"/>
  <c r="AH134" i="6" s="1"/>
  <c r="AG49" i="6"/>
  <c r="AG134" i="6" s="1"/>
  <c r="AF49" i="6"/>
  <c r="AF134" i="6" s="1"/>
  <c r="AE49" i="6"/>
  <c r="AE134" i="6" s="1"/>
  <c r="AD49" i="6"/>
  <c r="AD134" i="6" s="1"/>
  <c r="AC49" i="6"/>
  <c r="AC134" i="6" s="1"/>
  <c r="AB49" i="6"/>
  <c r="AB134" i="6" s="1"/>
  <c r="AA49" i="6"/>
  <c r="AA134" i="6" s="1"/>
  <c r="Z49" i="6"/>
  <c r="Z134" i="6" s="1"/>
  <c r="Y49" i="6"/>
  <c r="Y134" i="6" s="1"/>
  <c r="X49" i="6"/>
  <c r="X134" i="6" s="1"/>
  <c r="L49" i="6"/>
  <c r="L134" i="6" s="1"/>
  <c r="D49" i="6"/>
  <c r="D134" i="6" s="1"/>
  <c r="AI49" i="6"/>
  <c r="AI134" i="6" s="1"/>
  <c r="V49" i="6"/>
  <c r="V134" i="6" s="1"/>
  <c r="T49" i="6"/>
  <c r="T134" i="6" s="1"/>
  <c r="P49" i="6"/>
  <c r="P134" i="6" s="1"/>
  <c r="J49" i="6"/>
  <c r="J134" i="6" s="1"/>
  <c r="F49" i="6"/>
  <c r="F134" i="6" s="1"/>
  <c r="AO49" i="6"/>
  <c r="AO134" i="6" s="1"/>
  <c r="E49" i="6"/>
  <c r="E134" i="6" s="1"/>
  <c r="AJ49" i="6"/>
  <c r="AJ134" i="6" s="1"/>
  <c r="AM49" i="6"/>
  <c r="AM134" i="6" s="1"/>
  <c r="Q49" i="6"/>
  <c r="Q134" i="6" s="1"/>
  <c r="M49" i="6"/>
  <c r="M134" i="6" s="1"/>
  <c r="K49" i="6"/>
  <c r="K134" i="6" s="1"/>
  <c r="G49" i="6"/>
  <c r="G134" i="6" s="1"/>
  <c r="AL49" i="6"/>
  <c r="AL134" i="6" s="1"/>
  <c r="S49" i="6"/>
  <c r="S134" i="6" s="1"/>
  <c r="O49" i="6"/>
  <c r="O134" i="6" s="1"/>
  <c r="I49" i="6"/>
  <c r="I134" i="6" s="1"/>
  <c r="C49" i="6"/>
  <c r="C134" i="6" s="1"/>
  <c r="W49" i="6"/>
  <c r="W134" i="6" s="1"/>
  <c r="AK49" i="6"/>
  <c r="AK134" i="6" s="1"/>
  <c r="AN49" i="6"/>
  <c r="AN134" i="6" s="1"/>
  <c r="U49" i="6"/>
  <c r="U134" i="6" s="1"/>
  <c r="R49" i="6"/>
  <c r="R134" i="6" s="1"/>
  <c r="N49" i="6"/>
  <c r="N134" i="6" s="1"/>
  <c r="H49" i="6"/>
  <c r="H134" i="6" s="1"/>
  <c r="AF62" i="6"/>
  <c r="AF147" i="6" s="1"/>
  <c r="AC62" i="6"/>
  <c r="AC147" i="6" s="1"/>
  <c r="Z62" i="6"/>
  <c r="Z147" i="6" s="1"/>
  <c r="X62" i="6"/>
  <c r="X147" i="6" s="1"/>
  <c r="W62" i="6"/>
  <c r="W147" i="6" s="1"/>
  <c r="AI62" i="6"/>
  <c r="AI147" i="6" s="1"/>
  <c r="AJ62" i="6"/>
  <c r="AJ147" i="6" s="1"/>
  <c r="AK62" i="6"/>
  <c r="AK147" i="6" s="1"/>
  <c r="AL62" i="6"/>
  <c r="AL147" i="6" s="1"/>
  <c r="AM62" i="6"/>
  <c r="AM147" i="6" s="1"/>
  <c r="AN62" i="6"/>
  <c r="AN147" i="6" s="1"/>
  <c r="AO62" i="6"/>
  <c r="AO147" i="6" s="1"/>
  <c r="V62" i="6"/>
  <c r="V147" i="6" s="1"/>
  <c r="U62" i="6"/>
  <c r="U147" i="6" s="1"/>
  <c r="AE62" i="6"/>
  <c r="AE147" i="6" s="1"/>
  <c r="AB62" i="6"/>
  <c r="AB147" i="6" s="1"/>
  <c r="Y62" i="6"/>
  <c r="Y147" i="6" s="1"/>
  <c r="L62" i="6"/>
  <c r="L147" i="6" s="1"/>
  <c r="D62" i="6"/>
  <c r="D147" i="6" s="1"/>
  <c r="AH62" i="6"/>
  <c r="AH147" i="6" s="1"/>
  <c r="AA62" i="6"/>
  <c r="AA147" i="6" s="1"/>
  <c r="AG62" i="6"/>
  <c r="AG147" i="6" s="1"/>
  <c r="Q62" i="6"/>
  <c r="Q147" i="6" s="1"/>
  <c r="M62" i="6"/>
  <c r="M147" i="6" s="1"/>
  <c r="K62" i="6"/>
  <c r="K147" i="6" s="1"/>
  <c r="G62" i="6"/>
  <c r="G147" i="6" s="1"/>
  <c r="C62" i="6"/>
  <c r="C147" i="6" s="1"/>
  <c r="J62" i="6"/>
  <c r="J147" i="6" s="1"/>
  <c r="R62" i="6"/>
  <c r="R147" i="6" s="1"/>
  <c r="N62" i="6"/>
  <c r="N147" i="6" s="1"/>
  <c r="H62" i="6"/>
  <c r="H147" i="6" s="1"/>
  <c r="AD62" i="6"/>
  <c r="AD147" i="6" s="1"/>
  <c r="F62" i="6"/>
  <c r="F147" i="6" s="1"/>
  <c r="S62" i="6"/>
  <c r="S147" i="6" s="1"/>
  <c r="O62" i="6"/>
  <c r="O147" i="6" s="1"/>
  <c r="I62" i="6"/>
  <c r="I147" i="6" s="1"/>
  <c r="E62" i="6"/>
  <c r="E147" i="6" s="1"/>
  <c r="T62" i="6"/>
  <c r="T147" i="6" s="1"/>
  <c r="P62" i="6"/>
  <c r="P147" i="6" s="1"/>
  <c r="AH56" i="6"/>
  <c r="AH141" i="6" s="1"/>
  <c r="AG56" i="6"/>
  <c r="AG141" i="6" s="1"/>
  <c r="AF56" i="6"/>
  <c r="AF141" i="6" s="1"/>
  <c r="AE56" i="6"/>
  <c r="AE141" i="6" s="1"/>
  <c r="AD56" i="6"/>
  <c r="AD141" i="6" s="1"/>
  <c r="AC56" i="6"/>
  <c r="AC141" i="6" s="1"/>
  <c r="AB56" i="6"/>
  <c r="AB141" i="6" s="1"/>
  <c r="AA56" i="6"/>
  <c r="AA141" i="6" s="1"/>
  <c r="Z56" i="6"/>
  <c r="Z141" i="6" s="1"/>
  <c r="Y56" i="6"/>
  <c r="Y141" i="6" s="1"/>
  <c r="L56" i="6"/>
  <c r="L141" i="6" s="1"/>
  <c r="D56" i="6"/>
  <c r="D141" i="6" s="1"/>
  <c r="X56" i="6"/>
  <c r="X141" i="6" s="1"/>
  <c r="W56" i="6"/>
  <c r="W141" i="6" s="1"/>
  <c r="AI56" i="6"/>
  <c r="AI141" i="6" s="1"/>
  <c r="AJ56" i="6"/>
  <c r="AJ141" i="6" s="1"/>
  <c r="AK56" i="6"/>
  <c r="AK141" i="6" s="1"/>
  <c r="AL56" i="6"/>
  <c r="AL141" i="6" s="1"/>
  <c r="AM56" i="6"/>
  <c r="AM141" i="6" s="1"/>
  <c r="AN56" i="6"/>
  <c r="AN141" i="6" s="1"/>
  <c r="AO56" i="6"/>
  <c r="AO141" i="6" s="1"/>
  <c r="V56" i="6"/>
  <c r="V141" i="6" s="1"/>
  <c r="U56" i="6"/>
  <c r="U141" i="6" s="1"/>
  <c r="T56" i="6"/>
  <c r="T141" i="6" s="1"/>
  <c r="S56" i="6"/>
  <c r="S141" i="6" s="1"/>
  <c r="R56" i="6"/>
  <c r="R141" i="6" s="1"/>
  <c r="Q56" i="6"/>
  <c r="Q141" i="6" s="1"/>
  <c r="P56" i="6"/>
  <c r="P141" i="6" s="1"/>
  <c r="O56" i="6"/>
  <c r="O141" i="6" s="1"/>
  <c r="N56" i="6"/>
  <c r="N141" i="6" s="1"/>
  <c r="M56" i="6"/>
  <c r="M141" i="6" s="1"/>
  <c r="K56" i="6"/>
  <c r="K141" i="6" s="1"/>
  <c r="J56" i="6"/>
  <c r="J141" i="6" s="1"/>
  <c r="I56" i="6"/>
  <c r="I141" i="6" s="1"/>
  <c r="H56" i="6"/>
  <c r="H141" i="6" s="1"/>
  <c r="G56" i="6"/>
  <c r="G141" i="6" s="1"/>
  <c r="F56" i="6"/>
  <c r="F141" i="6" s="1"/>
  <c r="E56" i="6"/>
  <c r="E141" i="6" s="1"/>
  <c r="C56" i="6"/>
  <c r="C141" i="6" s="1"/>
  <c r="AH53" i="6"/>
  <c r="AH138" i="6" s="1"/>
  <c r="AG53" i="6"/>
  <c r="AG138" i="6" s="1"/>
  <c r="AF53" i="6"/>
  <c r="AF138" i="6" s="1"/>
  <c r="AE53" i="6"/>
  <c r="AE138" i="6" s="1"/>
  <c r="AD53" i="6"/>
  <c r="AD138" i="6" s="1"/>
  <c r="AC53" i="6"/>
  <c r="AC138" i="6" s="1"/>
  <c r="AB53" i="6"/>
  <c r="AB138" i="6" s="1"/>
  <c r="AA53" i="6"/>
  <c r="AA138" i="6" s="1"/>
  <c r="Z53" i="6"/>
  <c r="Z138" i="6" s="1"/>
  <c r="Y53" i="6"/>
  <c r="Y138" i="6" s="1"/>
  <c r="X53" i="6"/>
  <c r="X138" i="6" s="1"/>
  <c r="L53" i="6"/>
  <c r="L138" i="6" s="1"/>
  <c r="D53" i="6"/>
  <c r="D138" i="6" s="1"/>
  <c r="AL53" i="6"/>
  <c r="AL138" i="6" s="1"/>
  <c r="AO53" i="6"/>
  <c r="AO138" i="6" s="1"/>
  <c r="R53" i="6"/>
  <c r="R138" i="6" s="1"/>
  <c r="N53" i="6"/>
  <c r="N138" i="6" s="1"/>
  <c r="H53" i="6"/>
  <c r="H138" i="6" s="1"/>
  <c r="W53" i="6"/>
  <c r="W138" i="6" s="1"/>
  <c r="U53" i="6"/>
  <c r="U138" i="6" s="1"/>
  <c r="Q53" i="6"/>
  <c r="Q138" i="6" s="1"/>
  <c r="G53" i="6"/>
  <c r="G138" i="6" s="1"/>
  <c r="AI53" i="6"/>
  <c r="AI138" i="6" s="1"/>
  <c r="V53" i="6"/>
  <c r="V138" i="6" s="1"/>
  <c r="S53" i="6"/>
  <c r="S138" i="6" s="1"/>
  <c r="O53" i="6"/>
  <c r="O138" i="6" s="1"/>
  <c r="I53" i="6"/>
  <c r="I138" i="6" s="1"/>
  <c r="E53" i="6"/>
  <c r="E138" i="6" s="1"/>
  <c r="M53" i="6"/>
  <c r="M138" i="6" s="1"/>
  <c r="K53" i="6"/>
  <c r="K138" i="6" s="1"/>
  <c r="AJ53" i="6"/>
  <c r="AJ138" i="6" s="1"/>
  <c r="AM53" i="6"/>
  <c r="AM138" i="6" s="1"/>
  <c r="T53" i="6"/>
  <c r="T138" i="6" s="1"/>
  <c r="P53" i="6"/>
  <c r="P138" i="6" s="1"/>
  <c r="J53" i="6"/>
  <c r="J138" i="6" s="1"/>
  <c r="F53" i="6"/>
  <c r="F138" i="6" s="1"/>
  <c r="AK53" i="6"/>
  <c r="AK138" i="6" s="1"/>
  <c r="AN53" i="6"/>
  <c r="AN138" i="6" s="1"/>
  <c r="C53" i="6"/>
  <c r="C138" i="6" s="1"/>
  <c r="H46" i="6"/>
  <c r="L46" i="6"/>
  <c r="P46" i="6"/>
  <c r="T46" i="6"/>
  <c r="X46" i="6"/>
  <c r="AB46" i="6"/>
  <c r="AF46" i="6"/>
  <c r="AJ46" i="6"/>
  <c r="AN46" i="6"/>
  <c r="J46" i="6"/>
  <c r="Z46" i="6"/>
  <c r="AL46" i="6"/>
  <c r="K46" i="6"/>
  <c r="AA46" i="6"/>
  <c r="AM46" i="6"/>
  <c r="E46" i="6"/>
  <c r="I46" i="6"/>
  <c r="M46" i="6"/>
  <c r="Q46" i="6"/>
  <c r="U46" i="6"/>
  <c r="Y46" i="6"/>
  <c r="AC46" i="6"/>
  <c r="AG46" i="6"/>
  <c r="AK46" i="6"/>
  <c r="AO46" i="6"/>
  <c r="R46" i="6"/>
  <c r="AD46" i="6"/>
  <c r="D46" i="6"/>
  <c r="O46" i="6"/>
  <c r="AE46" i="6"/>
  <c r="F46" i="6"/>
  <c r="N46" i="6"/>
  <c r="V46" i="6"/>
  <c r="AH46" i="6"/>
  <c r="G46" i="6"/>
  <c r="S46" i="6"/>
  <c r="W46" i="6"/>
  <c r="AI46" i="6"/>
  <c r="C46" i="6"/>
  <c r="AH51" i="6"/>
  <c r="AH136" i="6" s="1"/>
  <c r="AG51" i="6"/>
  <c r="AG136" i="6" s="1"/>
  <c r="AF51" i="6"/>
  <c r="AF136" i="6" s="1"/>
  <c r="AE51" i="6"/>
  <c r="AE136" i="6" s="1"/>
  <c r="AD51" i="6"/>
  <c r="AD136" i="6" s="1"/>
  <c r="AC51" i="6"/>
  <c r="AC136" i="6" s="1"/>
  <c r="AB51" i="6"/>
  <c r="AB136" i="6" s="1"/>
  <c r="AA51" i="6"/>
  <c r="AA136" i="6" s="1"/>
  <c r="Z51" i="6"/>
  <c r="Z136" i="6" s="1"/>
  <c r="Y51" i="6"/>
  <c r="Y136" i="6" s="1"/>
  <c r="X51" i="6"/>
  <c r="X136" i="6" s="1"/>
  <c r="W51" i="6"/>
  <c r="W136" i="6" s="1"/>
  <c r="AI51" i="6"/>
  <c r="AI136" i="6" s="1"/>
  <c r="AJ51" i="6"/>
  <c r="AJ136" i="6" s="1"/>
  <c r="AK51" i="6"/>
  <c r="AK136" i="6" s="1"/>
  <c r="AL51" i="6"/>
  <c r="AL136" i="6" s="1"/>
  <c r="AM51" i="6"/>
  <c r="AM136" i="6" s="1"/>
  <c r="AN51" i="6"/>
  <c r="AN136" i="6" s="1"/>
  <c r="AO51" i="6"/>
  <c r="AO136" i="6" s="1"/>
  <c r="V51" i="6"/>
  <c r="V136" i="6" s="1"/>
  <c r="U51" i="6"/>
  <c r="U136" i="6" s="1"/>
  <c r="T51" i="6"/>
  <c r="T136" i="6" s="1"/>
  <c r="S51" i="6"/>
  <c r="S136" i="6" s="1"/>
  <c r="R51" i="6"/>
  <c r="R136" i="6" s="1"/>
  <c r="Q51" i="6"/>
  <c r="Q136" i="6" s="1"/>
  <c r="P51" i="6"/>
  <c r="P136" i="6" s="1"/>
  <c r="O51" i="6"/>
  <c r="O136" i="6" s="1"/>
  <c r="N51" i="6"/>
  <c r="N136" i="6" s="1"/>
  <c r="M51" i="6"/>
  <c r="M136" i="6" s="1"/>
  <c r="K51" i="6"/>
  <c r="K136" i="6" s="1"/>
  <c r="J51" i="6"/>
  <c r="J136" i="6" s="1"/>
  <c r="I51" i="6"/>
  <c r="I136" i="6" s="1"/>
  <c r="H51" i="6"/>
  <c r="H136" i="6" s="1"/>
  <c r="G51" i="6"/>
  <c r="G136" i="6" s="1"/>
  <c r="F51" i="6"/>
  <c r="F136" i="6" s="1"/>
  <c r="E51" i="6"/>
  <c r="E136" i="6" s="1"/>
  <c r="L51" i="6"/>
  <c r="L136" i="6" s="1"/>
  <c r="C51" i="6"/>
  <c r="C136" i="6" s="1"/>
  <c r="D51" i="6"/>
  <c r="D136" i="6" s="1"/>
  <c r="AG66" i="6"/>
  <c r="AG151" i="6" s="1"/>
  <c r="AD66" i="6"/>
  <c r="AD151" i="6" s="1"/>
  <c r="X66" i="6"/>
  <c r="X151" i="6" s="1"/>
  <c r="W66" i="6"/>
  <c r="W151" i="6" s="1"/>
  <c r="AI66" i="6"/>
  <c r="AI151" i="6" s="1"/>
  <c r="AJ66" i="6"/>
  <c r="AJ151" i="6" s="1"/>
  <c r="AK66" i="6"/>
  <c r="AK151" i="6" s="1"/>
  <c r="AL66" i="6"/>
  <c r="AL151" i="6" s="1"/>
  <c r="AM66" i="6"/>
  <c r="AM151" i="6" s="1"/>
  <c r="AN66" i="6"/>
  <c r="AN151" i="6" s="1"/>
  <c r="AO66" i="6"/>
  <c r="AO151" i="6" s="1"/>
  <c r="V66" i="6"/>
  <c r="V151" i="6" s="1"/>
  <c r="U66" i="6"/>
  <c r="U151" i="6" s="1"/>
  <c r="AF66" i="6"/>
  <c r="AF151" i="6" s="1"/>
  <c r="AC66" i="6"/>
  <c r="AC151" i="6" s="1"/>
  <c r="Z66" i="6"/>
  <c r="Z151" i="6" s="1"/>
  <c r="L66" i="6"/>
  <c r="L151" i="6" s="1"/>
  <c r="D66" i="6"/>
  <c r="D151" i="6" s="1"/>
  <c r="AE66" i="6"/>
  <c r="AE151" i="6" s="1"/>
  <c r="AB66" i="6"/>
  <c r="AB151" i="6" s="1"/>
  <c r="Y66" i="6"/>
  <c r="Y151" i="6" s="1"/>
  <c r="S66" i="6"/>
  <c r="S151" i="6" s="1"/>
  <c r="O66" i="6"/>
  <c r="O151" i="6" s="1"/>
  <c r="I66" i="6"/>
  <c r="I151" i="6" s="1"/>
  <c r="E66" i="6"/>
  <c r="E151" i="6" s="1"/>
  <c r="C66" i="6"/>
  <c r="C151" i="6" s="1"/>
  <c r="N66" i="6"/>
  <c r="N151" i="6" s="1"/>
  <c r="T66" i="6"/>
  <c r="T151" i="6" s="1"/>
  <c r="P66" i="6"/>
  <c r="P151" i="6" s="1"/>
  <c r="J66" i="6"/>
  <c r="J151" i="6" s="1"/>
  <c r="F66" i="6"/>
  <c r="F151" i="6" s="1"/>
  <c r="AA66" i="6"/>
  <c r="AA151" i="6" s="1"/>
  <c r="Q66" i="6"/>
  <c r="Q151" i="6" s="1"/>
  <c r="M66" i="6"/>
  <c r="M151" i="6" s="1"/>
  <c r="K66" i="6"/>
  <c r="K151" i="6" s="1"/>
  <c r="G66" i="6"/>
  <c r="G151" i="6" s="1"/>
  <c r="AH66" i="6"/>
  <c r="AH151" i="6" s="1"/>
  <c r="R66" i="6"/>
  <c r="R151" i="6" s="1"/>
  <c r="H66" i="6"/>
  <c r="H151" i="6" s="1"/>
  <c r="E48" i="6"/>
  <c r="E133" i="6" s="1"/>
  <c r="I48" i="6"/>
  <c r="I133" i="6" s="1"/>
  <c r="M48" i="6"/>
  <c r="M133" i="6" s="1"/>
  <c r="Q48" i="6"/>
  <c r="Q133" i="6" s="1"/>
  <c r="U48" i="6"/>
  <c r="U133" i="6" s="1"/>
  <c r="Y48" i="6"/>
  <c r="Y133" i="6" s="1"/>
  <c r="AC48" i="6"/>
  <c r="AC133" i="6" s="1"/>
  <c r="AG48" i="6"/>
  <c r="AG133" i="6" s="1"/>
  <c r="AK48" i="6"/>
  <c r="AK133" i="6" s="1"/>
  <c r="AO48" i="6"/>
  <c r="AO133" i="6" s="1"/>
  <c r="L48" i="6"/>
  <c r="L133" i="6" s="1"/>
  <c r="X48" i="6"/>
  <c r="X133" i="6" s="1"/>
  <c r="AJ48" i="6"/>
  <c r="AJ133" i="6" s="1"/>
  <c r="F48" i="6"/>
  <c r="F133" i="6" s="1"/>
  <c r="J48" i="6"/>
  <c r="J133" i="6" s="1"/>
  <c r="N48" i="6"/>
  <c r="N133" i="6" s="1"/>
  <c r="R48" i="6"/>
  <c r="R133" i="6" s="1"/>
  <c r="V48" i="6"/>
  <c r="V133" i="6" s="1"/>
  <c r="Z48" i="6"/>
  <c r="Z133" i="6" s="1"/>
  <c r="AD48" i="6"/>
  <c r="AD133" i="6" s="1"/>
  <c r="AH48" i="6"/>
  <c r="AH133" i="6" s="1"/>
  <c r="AL48" i="6"/>
  <c r="AL133" i="6" s="1"/>
  <c r="D48" i="6"/>
  <c r="D133" i="6" s="1"/>
  <c r="P48" i="6"/>
  <c r="P133" i="6" s="1"/>
  <c r="AB48" i="6"/>
  <c r="AB133" i="6" s="1"/>
  <c r="AN48" i="6"/>
  <c r="AN133" i="6" s="1"/>
  <c r="C48" i="6"/>
  <c r="C133" i="6" s="1"/>
  <c r="G48" i="6"/>
  <c r="G133" i="6" s="1"/>
  <c r="K48" i="6"/>
  <c r="K133" i="6" s="1"/>
  <c r="O48" i="6"/>
  <c r="O133" i="6" s="1"/>
  <c r="S48" i="6"/>
  <c r="S133" i="6" s="1"/>
  <c r="W48" i="6"/>
  <c r="W133" i="6" s="1"/>
  <c r="AA48" i="6"/>
  <c r="AA133" i="6" s="1"/>
  <c r="AE48" i="6"/>
  <c r="AE133" i="6" s="1"/>
  <c r="AI48" i="6"/>
  <c r="AI133" i="6" s="1"/>
  <c r="AM48" i="6"/>
  <c r="AM133" i="6" s="1"/>
  <c r="H48" i="6"/>
  <c r="H133" i="6" s="1"/>
  <c r="T48" i="6"/>
  <c r="T133" i="6" s="1"/>
  <c r="AF48" i="6"/>
  <c r="AF133" i="6" s="1"/>
  <c r="I245" i="6"/>
  <c r="AP203" i="6"/>
  <c r="I238" i="6"/>
  <c r="AP196" i="6"/>
  <c r="I237" i="6"/>
  <c r="AP195" i="6"/>
  <c r="I221" i="6"/>
  <c r="AP179" i="6"/>
  <c r="AP190" i="6"/>
  <c r="I232" i="6"/>
  <c r="I235" i="6"/>
  <c r="AP193" i="6"/>
  <c r="I219" i="6"/>
  <c r="AP177" i="6"/>
  <c r="AP197" i="6"/>
  <c r="I239" i="6"/>
  <c r="AP213" i="6"/>
  <c r="I255" i="6"/>
  <c r="AP198" i="6"/>
  <c r="I240" i="6"/>
  <c r="AP206" i="6"/>
  <c r="I248" i="6"/>
  <c r="AH67" i="6"/>
  <c r="AH152" i="6" s="1"/>
  <c r="AG67" i="6"/>
  <c r="AG152" i="6" s="1"/>
  <c r="AF67" i="6"/>
  <c r="AF152" i="6" s="1"/>
  <c r="AE67" i="6"/>
  <c r="AE152" i="6" s="1"/>
  <c r="AD67" i="6"/>
  <c r="AD152" i="6" s="1"/>
  <c r="AC67" i="6"/>
  <c r="AC152" i="6" s="1"/>
  <c r="AB67" i="6"/>
  <c r="AB152" i="6" s="1"/>
  <c r="AA67" i="6"/>
  <c r="AA152" i="6" s="1"/>
  <c r="Z67" i="6"/>
  <c r="Z152" i="6" s="1"/>
  <c r="Y67" i="6"/>
  <c r="Y152" i="6" s="1"/>
  <c r="X67" i="6"/>
  <c r="X152" i="6" s="1"/>
  <c r="W67" i="6"/>
  <c r="W152" i="6" s="1"/>
  <c r="AI67" i="6"/>
  <c r="AI152" i="6" s="1"/>
  <c r="AJ67" i="6"/>
  <c r="AJ152" i="6" s="1"/>
  <c r="AK67" i="6"/>
  <c r="AK152" i="6" s="1"/>
  <c r="AL67" i="6"/>
  <c r="AL152" i="6" s="1"/>
  <c r="AM67" i="6"/>
  <c r="AM152" i="6" s="1"/>
  <c r="AN67" i="6"/>
  <c r="AN152" i="6" s="1"/>
  <c r="AO67" i="6"/>
  <c r="AO152" i="6" s="1"/>
  <c r="V67" i="6"/>
  <c r="V152" i="6" s="1"/>
  <c r="U67" i="6"/>
  <c r="U152" i="6" s="1"/>
  <c r="T67" i="6"/>
  <c r="T152" i="6" s="1"/>
  <c r="S67" i="6"/>
  <c r="S152" i="6" s="1"/>
  <c r="R67" i="6"/>
  <c r="R152" i="6" s="1"/>
  <c r="Q67" i="6"/>
  <c r="Q152" i="6" s="1"/>
  <c r="P67" i="6"/>
  <c r="P152" i="6" s="1"/>
  <c r="O67" i="6"/>
  <c r="O152" i="6" s="1"/>
  <c r="N67" i="6"/>
  <c r="N152" i="6" s="1"/>
  <c r="M67" i="6"/>
  <c r="M152" i="6" s="1"/>
  <c r="L67" i="6"/>
  <c r="L152" i="6" s="1"/>
  <c r="K67" i="6"/>
  <c r="K152" i="6" s="1"/>
  <c r="J67" i="6"/>
  <c r="J152" i="6" s="1"/>
  <c r="I67" i="6"/>
  <c r="I152" i="6" s="1"/>
  <c r="H67" i="6"/>
  <c r="H152" i="6" s="1"/>
  <c r="G67" i="6"/>
  <c r="G152" i="6" s="1"/>
  <c r="F67" i="6"/>
  <c r="F152" i="6" s="1"/>
  <c r="E67" i="6"/>
  <c r="E152" i="6" s="1"/>
  <c r="D67" i="6"/>
  <c r="D152" i="6" s="1"/>
  <c r="C67" i="6"/>
  <c r="C152" i="6" s="1"/>
  <c r="I253" i="6"/>
  <c r="AP211" i="6"/>
  <c r="I229" i="6"/>
  <c r="AP187" i="6"/>
  <c r="I227" i="6"/>
  <c r="AP185" i="6"/>
  <c r="AP200" i="6"/>
  <c r="I242" i="6"/>
  <c r="AH60" i="6"/>
  <c r="AH145" i="6" s="1"/>
  <c r="AG60" i="6"/>
  <c r="AG145" i="6" s="1"/>
  <c r="AF60" i="6"/>
  <c r="AF145" i="6" s="1"/>
  <c r="AE60" i="6"/>
  <c r="AE145" i="6" s="1"/>
  <c r="AD60" i="6"/>
  <c r="AD145" i="6" s="1"/>
  <c r="AC60" i="6"/>
  <c r="AC145" i="6" s="1"/>
  <c r="AB60" i="6"/>
  <c r="AB145" i="6" s="1"/>
  <c r="AA60" i="6"/>
  <c r="AA145" i="6" s="1"/>
  <c r="Z60" i="6"/>
  <c r="Z145" i="6" s="1"/>
  <c r="Y60" i="6"/>
  <c r="Y145" i="6" s="1"/>
  <c r="L60" i="6"/>
  <c r="L145" i="6" s="1"/>
  <c r="D60" i="6"/>
  <c r="D145" i="6" s="1"/>
  <c r="X60" i="6"/>
  <c r="X145" i="6" s="1"/>
  <c r="W60" i="6"/>
  <c r="W145" i="6" s="1"/>
  <c r="AI60" i="6"/>
  <c r="AI145" i="6" s="1"/>
  <c r="AJ60" i="6"/>
  <c r="AJ145" i="6" s="1"/>
  <c r="AK60" i="6"/>
  <c r="AK145" i="6" s="1"/>
  <c r="AL60" i="6"/>
  <c r="AL145" i="6" s="1"/>
  <c r="AM60" i="6"/>
  <c r="AM145" i="6" s="1"/>
  <c r="AN60" i="6"/>
  <c r="AN145" i="6" s="1"/>
  <c r="AO60" i="6"/>
  <c r="AO145" i="6" s="1"/>
  <c r="V60" i="6"/>
  <c r="V145" i="6" s="1"/>
  <c r="U60" i="6"/>
  <c r="U145" i="6" s="1"/>
  <c r="T60" i="6"/>
  <c r="T145" i="6" s="1"/>
  <c r="S60" i="6"/>
  <c r="S145" i="6" s="1"/>
  <c r="R60" i="6"/>
  <c r="R145" i="6" s="1"/>
  <c r="Q60" i="6"/>
  <c r="Q145" i="6" s="1"/>
  <c r="P60" i="6"/>
  <c r="P145" i="6" s="1"/>
  <c r="O60" i="6"/>
  <c r="O145" i="6" s="1"/>
  <c r="N60" i="6"/>
  <c r="N145" i="6" s="1"/>
  <c r="M60" i="6"/>
  <c r="M145" i="6" s="1"/>
  <c r="K60" i="6"/>
  <c r="K145" i="6" s="1"/>
  <c r="J60" i="6"/>
  <c r="J145" i="6" s="1"/>
  <c r="I60" i="6"/>
  <c r="I145" i="6" s="1"/>
  <c r="H60" i="6"/>
  <c r="H145" i="6" s="1"/>
  <c r="G60" i="6"/>
  <c r="G145" i="6" s="1"/>
  <c r="F60" i="6"/>
  <c r="F145" i="6" s="1"/>
  <c r="E60" i="6"/>
  <c r="E145" i="6" s="1"/>
  <c r="C60" i="6"/>
  <c r="C145" i="6" s="1"/>
  <c r="AH57" i="6"/>
  <c r="AH142" i="6" s="1"/>
  <c r="AG57" i="6"/>
  <c r="AG142" i="6" s="1"/>
  <c r="AF57" i="6"/>
  <c r="AF142" i="6" s="1"/>
  <c r="AE57" i="6"/>
  <c r="AE142" i="6" s="1"/>
  <c r="AD57" i="6"/>
  <c r="AD142" i="6" s="1"/>
  <c r="AC57" i="6"/>
  <c r="AC142" i="6" s="1"/>
  <c r="AB57" i="6"/>
  <c r="AB142" i="6" s="1"/>
  <c r="AA57" i="6"/>
  <c r="AA142" i="6" s="1"/>
  <c r="Z57" i="6"/>
  <c r="Z142" i="6" s="1"/>
  <c r="Y57" i="6"/>
  <c r="Y142" i="6" s="1"/>
  <c r="L57" i="6"/>
  <c r="L142" i="6" s="1"/>
  <c r="D57" i="6"/>
  <c r="D142" i="6" s="1"/>
  <c r="W57" i="6"/>
  <c r="W142" i="6" s="1"/>
  <c r="AK57" i="6"/>
  <c r="AK142" i="6" s="1"/>
  <c r="AN57" i="6"/>
  <c r="AN142" i="6" s="1"/>
  <c r="U57" i="6"/>
  <c r="U142" i="6" s="1"/>
  <c r="T57" i="6"/>
  <c r="T142" i="6" s="1"/>
  <c r="P57" i="6"/>
  <c r="P142" i="6" s="1"/>
  <c r="J57" i="6"/>
  <c r="J142" i="6" s="1"/>
  <c r="F57" i="6"/>
  <c r="F142" i="6" s="1"/>
  <c r="AM57" i="6"/>
  <c r="AM142" i="6" s="1"/>
  <c r="S57" i="6"/>
  <c r="S142" i="6" s="1"/>
  <c r="C57" i="6"/>
  <c r="C142" i="6" s="1"/>
  <c r="AL57" i="6"/>
  <c r="AL142" i="6" s="1"/>
  <c r="AO57" i="6"/>
  <c r="AO142" i="6" s="1"/>
  <c r="Q57" i="6"/>
  <c r="Q142" i="6" s="1"/>
  <c r="M57" i="6"/>
  <c r="M142" i="6" s="1"/>
  <c r="K57" i="6"/>
  <c r="K142" i="6" s="1"/>
  <c r="G57" i="6"/>
  <c r="G142" i="6" s="1"/>
  <c r="E57" i="6"/>
  <c r="E142" i="6" s="1"/>
  <c r="X57" i="6"/>
  <c r="X142" i="6" s="1"/>
  <c r="AI57" i="6"/>
  <c r="AI142" i="6" s="1"/>
  <c r="V57" i="6"/>
  <c r="V142" i="6" s="1"/>
  <c r="R57" i="6"/>
  <c r="R142" i="6" s="1"/>
  <c r="N57" i="6"/>
  <c r="N142" i="6" s="1"/>
  <c r="H57" i="6"/>
  <c r="H142" i="6" s="1"/>
  <c r="AJ57" i="6"/>
  <c r="AJ142" i="6" s="1"/>
  <c r="O57" i="6"/>
  <c r="O142" i="6" s="1"/>
  <c r="I57" i="6"/>
  <c r="I142" i="6" s="1"/>
  <c r="AH54" i="6"/>
  <c r="AH139" i="6" s="1"/>
  <c r="AA54" i="6"/>
  <c r="AA139" i="6" s="1"/>
  <c r="X54" i="6"/>
  <c r="X139" i="6" s="1"/>
  <c r="W54" i="6"/>
  <c r="W139" i="6" s="1"/>
  <c r="AI54" i="6"/>
  <c r="AI139" i="6" s="1"/>
  <c r="AJ54" i="6"/>
  <c r="AJ139" i="6" s="1"/>
  <c r="AK54" i="6"/>
  <c r="AK139" i="6" s="1"/>
  <c r="AL54" i="6"/>
  <c r="AL139" i="6" s="1"/>
  <c r="AM54" i="6"/>
  <c r="AM139" i="6" s="1"/>
  <c r="AN54" i="6"/>
  <c r="AN139" i="6" s="1"/>
  <c r="AO54" i="6"/>
  <c r="AO139" i="6" s="1"/>
  <c r="V54" i="6"/>
  <c r="V139" i="6" s="1"/>
  <c r="U54" i="6"/>
  <c r="U139" i="6" s="1"/>
  <c r="AG54" i="6"/>
  <c r="AG139" i="6" s="1"/>
  <c r="AD54" i="6"/>
  <c r="AD139" i="6" s="1"/>
  <c r="AF54" i="6"/>
  <c r="AF139" i="6" s="1"/>
  <c r="AC54" i="6"/>
  <c r="AC139" i="6" s="1"/>
  <c r="Z54" i="6"/>
  <c r="Z139" i="6" s="1"/>
  <c r="Y54" i="6"/>
  <c r="Y139" i="6" s="1"/>
  <c r="Q54" i="6"/>
  <c r="Q139" i="6" s="1"/>
  <c r="M54" i="6"/>
  <c r="M139" i="6" s="1"/>
  <c r="K54" i="6"/>
  <c r="K139" i="6" s="1"/>
  <c r="G54" i="6"/>
  <c r="G139" i="6" s="1"/>
  <c r="C54" i="6"/>
  <c r="C139" i="6" s="1"/>
  <c r="P54" i="6"/>
  <c r="P139" i="6" s="1"/>
  <c r="D54" i="6"/>
  <c r="D139" i="6" s="1"/>
  <c r="AB54" i="6"/>
  <c r="AB139" i="6" s="1"/>
  <c r="R54" i="6"/>
  <c r="R139" i="6" s="1"/>
  <c r="N54" i="6"/>
  <c r="N139" i="6" s="1"/>
  <c r="L54" i="6"/>
  <c r="L139" i="6" s="1"/>
  <c r="H54" i="6"/>
  <c r="H139" i="6" s="1"/>
  <c r="T54" i="6"/>
  <c r="T139" i="6" s="1"/>
  <c r="AE54" i="6"/>
  <c r="AE139" i="6" s="1"/>
  <c r="S54" i="6"/>
  <c r="S139" i="6" s="1"/>
  <c r="O54" i="6"/>
  <c r="O139" i="6" s="1"/>
  <c r="I54" i="6"/>
  <c r="I139" i="6" s="1"/>
  <c r="E54" i="6"/>
  <c r="E139" i="6" s="1"/>
  <c r="J54" i="6"/>
  <c r="J139" i="6" s="1"/>
  <c r="F54" i="6"/>
  <c r="F139" i="6" s="1"/>
  <c r="AH59" i="6"/>
  <c r="AH144" i="6" s="1"/>
  <c r="AG59" i="6"/>
  <c r="AG144" i="6" s="1"/>
  <c r="AF59" i="6"/>
  <c r="AF144" i="6" s="1"/>
  <c r="AE59" i="6"/>
  <c r="AE144" i="6" s="1"/>
  <c r="AD59" i="6"/>
  <c r="AD144" i="6" s="1"/>
  <c r="AC59" i="6"/>
  <c r="AC144" i="6" s="1"/>
  <c r="AB59" i="6"/>
  <c r="AB144" i="6" s="1"/>
  <c r="AA59" i="6"/>
  <c r="AA144" i="6" s="1"/>
  <c r="Z59" i="6"/>
  <c r="Z144" i="6" s="1"/>
  <c r="Y59" i="6"/>
  <c r="Y144" i="6" s="1"/>
  <c r="X59" i="6"/>
  <c r="X144" i="6" s="1"/>
  <c r="W59" i="6"/>
  <c r="W144" i="6" s="1"/>
  <c r="AI59" i="6"/>
  <c r="AI144" i="6" s="1"/>
  <c r="AJ59" i="6"/>
  <c r="AJ144" i="6" s="1"/>
  <c r="AK59" i="6"/>
  <c r="AK144" i="6" s="1"/>
  <c r="AL59" i="6"/>
  <c r="AL144" i="6" s="1"/>
  <c r="AM59" i="6"/>
  <c r="AM144" i="6" s="1"/>
  <c r="AN59" i="6"/>
  <c r="AN144" i="6" s="1"/>
  <c r="AO59" i="6"/>
  <c r="AO144" i="6" s="1"/>
  <c r="V59" i="6"/>
  <c r="V144" i="6" s="1"/>
  <c r="U59" i="6"/>
  <c r="U144" i="6" s="1"/>
  <c r="T59" i="6"/>
  <c r="T144" i="6" s="1"/>
  <c r="S59" i="6"/>
  <c r="S144" i="6" s="1"/>
  <c r="R59" i="6"/>
  <c r="R144" i="6" s="1"/>
  <c r="Q59" i="6"/>
  <c r="Q144" i="6" s="1"/>
  <c r="P59" i="6"/>
  <c r="P144" i="6" s="1"/>
  <c r="O59" i="6"/>
  <c r="O144" i="6" s="1"/>
  <c r="N59" i="6"/>
  <c r="N144" i="6" s="1"/>
  <c r="M59" i="6"/>
  <c r="M144" i="6" s="1"/>
  <c r="K59" i="6"/>
  <c r="K144" i="6" s="1"/>
  <c r="J59" i="6"/>
  <c r="J144" i="6" s="1"/>
  <c r="I59" i="6"/>
  <c r="I144" i="6" s="1"/>
  <c r="H59" i="6"/>
  <c r="H144" i="6" s="1"/>
  <c r="G59" i="6"/>
  <c r="G144" i="6" s="1"/>
  <c r="F59" i="6"/>
  <c r="F144" i="6" s="1"/>
  <c r="E59" i="6"/>
  <c r="E144" i="6" s="1"/>
  <c r="L59" i="6"/>
  <c r="L144" i="6" s="1"/>
  <c r="C59" i="6"/>
  <c r="C144" i="6" s="1"/>
  <c r="D59" i="6"/>
  <c r="D144" i="6" s="1"/>
  <c r="E47" i="6"/>
  <c r="E132" i="6" s="1"/>
  <c r="I47" i="6"/>
  <c r="I132" i="6" s="1"/>
  <c r="M47" i="6"/>
  <c r="M132" i="6" s="1"/>
  <c r="Q47" i="6"/>
  <c r="Q132" i="6" s="1"/>
  <c r="U47" i="6"/>
  <c r="U132" i="6" s="1"/>
  <c r="F47" i="6"/>
  <c r="F132" i="6" s="1"/>
  <c r="J47" i="6"/>
  <c r="J132" i="6" s="1"/>
  <c r="N47" i="6"/>
  <c r="N132" i="6" s="1"/>
  <c r="R47" i="6"/>
  <c r="R132" i="6" s="1"/>
  <c r="V47" i="6"/>
  <c r="V132" i="6" s="1"/>
  <c r="Z47" i="6"/>
  <c r="Z132" i="6" s="1"/>
  <c r="AD47" i="6"/>
  <c r="AD132" i="6" s="1"/>
  <c r="D47" i="6"/>
  <c r="D132" i="6" s="1"/>
  <c r="L47" i="6"/>
  <c r="L132" i="6" s="1"/>
  <c r="T47" i="6"/>
  <c r="T132" i="6" s="1"/>
  <c r="AA47" i="6"/>
  <c r="AA132" i="6" s="1"/>
  <c r="AF47" i="6"/>
  <c r="AF132" i="6" s="1"/>
  <c r="AJ47" i="6"/>
  <c r="AJ132" i="6" s="1"/>
  <c r="AN47" i="6"/>
  <c r="AN132" i="6" s="1"/>
  <c r="S47" i="6"/>
  <c r="S132" i="6" s="1"/>
  <c r="AM47" i="6"/>
  <c r="AM132" i="6" s="1"/>
  <c r="G47" i="6"/>
  <c r="G132" i="6" s="1"/>
  <c r="O47" i="6"/>
  <c r="O132" i="6" s="1"/>
  <c r="W47" i="6"/>
  <c r="W132" i="6" s="1"/>
  <c r="AB47" i="6"/>
  <c r="AB132" i="6" s="1"/>
  <c r="AG47" i="6"/>
  <c r="AG132" i="6" s="1"/>
  <c r="AK47" i="6"/>
  <c r="AK132" i="6" s="1"/>
  <c r="AO47" i="6"/>
  <c r="AO132" i="6" s="1"/>
  <c r="K47" i="6"/>
  <c r="K132" i="6" s="1"/>
  <c r="AE47" i="6"/>
  <c r="AE132" i="6" s="1"/>
  <c r="H47" i="6"/>
  <c r="H132" i="6" s="1"/>
  <c r="P47" i="6"/>
  <c r="P132" i="6" s="1"/>
  <c r="X47" i="6"/>
  <c r="X132" i="6" s="1"/>
  <c r="AC47" i="6"/>
  <c r="AC132" i="6" s="1"/>
  <c r="AH47" i="6"/>
  <c r="AH132" i="6" s="1"/>
  <c r="AL47" i="6"/>
  <c r="AL132" i="6" s="1"/>
  <c r="C47" i="6"/>
  <c r="C132" i="6" s="1"/>
  <c r="Y47" i="6"/>
  <c r="Y132" i="6" s="1"/>
  <c r="AI47" i="6"/>
  <c r="AI132" i="6" s="1"/>
  <c r="AP207" i="6"/>
  <c r="I249" i="6"/>
  <c r="I222" i="6"/>
  <c r="AP180" i="6"/>
  <c r="AP191" i="6"/>
  <c r="I233" i="6"/>
  <c r="I228" i="6"/>
  <c r="AP186" i="6"/>
  <c r="AP189" i="6"/>
  <c r="I231" i="6"/>
  <c r="E224" i="6"/>
  <c r="E240" i="6"/>
  <c r="E217" i="6"/>
  <c r="E233" i="6"/>
  <c r="E249" i="6"/>
  <c r="E226" i="6"/>
  <c r="E242" i="6"/>
  <c r="E219" i="6"/>
  <c r="E235" i="6"/>
  <c r="E251" i="6"/>
  <c r="E220" i="6"/>
  <c r="E229" i="6"/>
  <c r="E238" i="6"/>
  <c r="E247" i="6"/>
  <c r="E228" i="6"/>
  <c r="E244" i="6"/>
  <c r="E221" i="6"/>
  <c r="E237" i="6"/>
  <c r="E253" i="6"/>
  <c r="E230" i="6"/>
  <c r="E246" i="6"/>
  <c r="E223" i="6"/>
  <c r="E239" i="6"/>
  <c r="E255" i="6"/>
  <c r="E236" i="6"/>
  <c r="E245" i="6"/>
  <c r="E254" i="6"/>
  <c r="E232" i="6"/>
  <c r="E248" i="6"/>
  <c r="E225" i="6"/>
  <c r="E241" i="6"/>
  <c r="E218" i="6"/>
  <c r="E234" i="6"/>
  <c r="E250" i="6"/>
  <c r="E227" i="6"/>
  <c r="E243" i="6"/>
  <c r="E252" i="6"/>
  <c r="E222" i="6"/>
  <c r="E231" i="6"/>
  <c r="I251" i="6"/>
  <c r="AP209" i="6"/>
  <c r="E308" i="2"/>
  <c r="D99" i="3"/>
  <c r="D300" i="2"/>
  <c r="E300" i="2" s="1"/>
  <c r="D296" i="2"/>
  <c r="E296" i="2" s="1"/>
  <c r="D292" i="2"/>
  <c r="E292" i="2" s="1"/>
  <c r="D288" i="2"/>
  <c r="E288" i="2" s="1"/>
  <c r="D284" i="2"/>
  <c r="E284" i="2" s="1"/>
  <c r="D280" i="2"/>
  <c r="E280" i="2" s="1"/>
  <c r="D276" i="2"/>
  <c r="E276" i="2" s="1"/>
  <c r="D272" i="2"/>
  <c r="E272" i="2" s="1"/>
  <c r="D307" i="2"/>
  <c r="E307" i="2" s="1"/>
  <c r="D303" i="2"/>
  <c r="E303" i="2" s="1"/>
  <c r="D299" i="2"/>
  <c r="E299" i="2" s="1"/>
  <c r="D295" i="2"/>
  <c r="E295" i="2" s="1"/>
  <c r="D291" i="2"/>
  <c r="E291" i="2" s="1"/>
  <c r="D287" i="2"/>
  <c r="E287" i="2" s="1"/>
  <c r="D283" i="2"/>
  <c r="E283" i="2" s="1"/>
  <c r="D279" i="2"/>
  <c r="E279" i="2" s="1"/>
  <c r="D275" i="2"/>
  <c r="E275" i="2" s="1"/>
  <c r="D271" i="2"/>
  <c r="E271" i="2" s="1"/>
  <c r="D305" i="2"/>
  <c r="E305" i="2" s="1"/>
  <c r="D301" i="2"/>
  <c r="E301" i="2" s="1"/>
  <c r="D297" i="2"/>
  <c r="E297" i="2" s="1"/>
  <c r="D293" i="2"/>
  <c r="E293" i="2" s="1"/>
  <c r="D289" i="2"/>
  <c r="E289" i="2" s="1"/>
  <c r="D285" i="2"/>
  <c r="E285" i="2" s="1"/>
  <c r="D281" i="2"/>
  <c r="E281" i="2" s="1"/>
  <c r="D277" i="2"/>
  <c r="E277" i="2" s="1"/>
  <c r="D273" i="2"/>
  <c r="E273" i="2" s="1"/>
  <c r="D304" i="2"/>
  <c r="E304" i="2" s="1"/>
  <c r="D306" i="2"/>
  <c r="E306" i="2" s="1"/>
  <c r="D302" i="2"/>
  <c r="E302" i="2" s="1"/>
  <c r="D298" i="2"/>
  <c r="E298" i="2" s="1"/>
  <c r="D294" i="2"/>
  <c r="E294" i="2" s="1"/>
  <c r="D290" i="2"/>
  <c r="E290" i="2" s="1"/>
  <c r="D286" i="2"/>
  <c r="E286" i="2" s="1"/>
  <c r="D282" i="2"/>
  <c r="E282" i="2" s="1"/>
  <c r="D278" i="2"/>
  <c r="E278" i="2" s="1"/>
  <c r="D274" i="2"/>
  <c r="E274" i="2" s="1"/>
  <c r="H152" i="1"/>
  <c r="H148" i="1"/>
  <c r="H144" i="1"/>
  <c r="H140" i="1"/>
  <c r="H136" i="1"/>
  <c r="H132" i="1"/>
  <c r="H128" i="1"/>
  <c r="H124" i="1"/>
  <c r="H120" i="1"/>
  <c r="H151" i="1"/>
  <c r="H147" i="1"/>
  <c r="H143" i="1"/>
  <c r="H139" i="1"/>
  <c r="H135" i="1"/>
  <c r="H131" i="1"/>
  <c r="H127" i="1"/>
  <c r="H123" i="1"/>
  <c r="H119" i="1"/>
  <c r="H154" i="1"/>
  <c r="H150" i="1"/>
  <c r="H146" i="1"/>
  <c r="H142" i="1"/>
  <c r="H138" i="1"/>
  <c r="H134" i="1"/>
  <c r="H130" i="1"/>
  <c r="H126" i="1"/>
  <c r="H122" i="1"/>
  <c r="H118" i="1"/>
  <c r="H153" i="1"/>
  <c r="H149" i="1"/>
  <c r="H145" i="1"/>
  <c r="H141" i="1"/>
  <c r="H137" i="1"/>
  <c r="H133" i="1"/>
  <c r="H129" i="1"/>
  <c r="H125" i="1"/>
  <c r="H121" i="1"/>
  <c r="H117" i="1"/>
  <c r="D96" i="3"/>
  <c r="D88" i="3"/>
  <c r="D80" i="3"/>
  <c r="D94" i="3"/>
  <c r="D86" i="3"/>
  <c r="D78" i="3"/>
  <c r="E90" i="3"/>
  <c r="D97" i="3"/>
  <c r="D93" i="3"/>
  <c r="D89" i="3"/>
  <c r="D85" i="3"/>
  <c r="D81" i="3"/>
  <c r="D98" i="3"/>
  <c r="D82" i="3"/>
  <c r="D77" i="3"/>
  <c r="E62" i="3"/>
  <c r="J158" i="1"/>
  <c r="F158" i="1"/>
  <c r="G158" i="1"/>
  <c r="E119" i="1"/>
  <c r="N131" i="6" l="1"/>
  <c r="N170" i="6" s="1"/>
  <c r="G228" i="6" s="1"/>
  <c r="H228" i="6" s="1"/>
  <c r="N85" i="6"/>
  <c r="U131" i="6"/>
  <c r="U170" i="6" s="1"/>
  <c r="G235" i="6" s="1"/>
  <c r="H235" i="6" s="1"/>
  <c r="U85" i="6"/>
  <c r="AJ131" i="6"/>
  <c r="AJ170" i="6" s="1"/>
  <c r="G250" i="6" s="1"/>
  <c r="AJ85" i="6"/>
  <c r="C131" i="6"/>
  <c r="C170" i="6" s="1"/>
  <c r="G217" i="6" s="1"/>
  <c r="C85" i="6"/>
  <c r="G131" i="6"/>
  <c r="G170" i="6" s="1"/>
  <c r="G221" i="6" s="1"/>
  <c r="H221" i="6" s="1"/>
  <c r="G85" i="6"/>
  <c r="F131" i="6"/>
  <c r="F170" i="6" s="1"/>
  <c r="G220" i="6" s="1"/>
  <c r="H220" i="6" s="1"/>
  <c r="F85" i="6"/>
  <c r="AD131" i="6"/>
  <c r="AD170" i="6" s="1"/>
  <c r="G244" i="6" s="1"/>
  <c r="H244" i="6" s="1"/>
  <c r="AD85" i="6"/>
  <c r="AG131" i="6"/>
  <c r="AG170" i="6" s="1"/>
  <c r="G247" i="6" s="1"/>
  <c r="H247" i="6" s="1"/>
  <c r="AG85" i="6"/>
  <c r="Q131" i="6"/>
  <c r="Q170" i="6" s="1"/>
  <c r="G231" i="6" s="1"/>
  <c r="H231" i="6" s="1"/>
  <c r="Q85" i="6"/>
  <c r="AM131" i="6"/>
  <c r="AM170" i="6" s="1"/>
  <c r="G253" i="6" s="1"/>
  <c r="H253" i="6" s="1"/>
  <c r="AM85" i="6"/>
  <c r="Z131" i="6"/>
  <c r="Z170" i="6" s="1"/>
  <c r="G240" i="6" s="1"/>
  <c r="H240" i="6" s="1"/>
  <c r="Z85" i="6"/>
  <c r="AF131" i="6"/>
  <c r="AF170" i="6" s="1"/>
  <c r="G246" i="6" s="1"/>
  <c r="H246" i="6" s="1"/>
  <c r="AF85" i="6"/>
  <c r="P131" i="6"/>
  <c r="P170" i="6" s="1"/>
  <c r="G230" i="6" s="1"/>
  <c r="H230" i="6" s="1"/>
  <c r="P85" i="6"/>
  <c r="S131" i="6"/>
  <c r="S170" i="6" s="1"/>
  <c r="G233" i="6" s="1"/>
  <c r="H233" i="6" s="1"/>
  <c r="S85" i="6"/>
  <c r="AK131" i="6"/>
  <c r="AK170" i="6" s="1"/>
  <c r="G251" i="6" s="1"/>
  <c r="H251" i="6" s="1"/>
  <c r="AK85" i="6"/>
  <c r="AL131" i="6"/>
  <c r="AL170" i="6" s="1"/>
  <c r="G252" i="6" s="1"/>
  <c r="H252" i="6" s="1"/>
  <c r="AL85" i="6"/>
  <c r="T131" i="6"/>
  <c r="T170" i="6" s="1"/>
  <c r="G234" i="6" s="1"/>
  <c r="T85" i="6"/>
  <c r="AI131" i="6"/>
  <c r="AI170" i="6" s="1"/>
  <c r="G249" i="6" s="1"/>
  <c r="H249" i="6" s="1"/>
  <c r="AI85" i="6"/>
  <c r="AH131" i="6"/>
  <c r="AH170" i="6" s="1"/>
  <c r="G248" i="6" s="1"/>
  <c r="H248" i="6" s="1"/>
  <c r="AH85" i="6"/>
  <c r="AE131" i="6"/>
  <c r="AE170" i="6" s="1"/>
  <c r="G245" i="6" s="1"/>
  <c r="H245" i="6" s="1"/>
  <c r="AE85" i="6"/>
  <c r="R131" i="6"/>
  <c r="R170" i="6" s="1"/>
  <c r="G232" i="6" s="1"/>
  <c r="H232" i="6" s="1"/>
  <c r="R85" i="6"/>
  <c r="AC131" i="6"/>
  <c r="AC170" i="6" s="1"/>
  <c r="G243" i="6" s="1"/>
  <c r="H243" i="6" s="1"/>
  <c r="AC85" i="6"/>
  <c r="M131" i="6"/>
  <c r="M170" i="6" s="1"/>
  <c r="G227" i="6" s="1"/>
  <c r="H227" i="6" s="1"/>
  <c r="M85" i="6"/>
  <c r="AA131" i="6"/>
  <c r="AA170" i="6" s="1"/>
  <c r="G241" i="6" s="1"/>
  <c r="H241" i="6" s="1"/>
  <c r="AA85" i="6"/>
  <c r="J131" i="6"/>
  <c r="J170" i="6" s="1"/>
  <c r="G224" i="6" s="1"/>
  <c r="H224" i="6" s="1"/>
  <c r="J85" i="6"/>
  <c r="AB131" i="6"/>
  <c r="AB170" i="6" s="1"/>
  <c r="G242" i="6" s="1"/>
  <c r="H242" i="6" s="1"/>
  <c r="AB85" i="6"/>
  <c r="L131" i="6"/>
  <c r="L170" i="6" s="1"/>
  <c r="G226" i="6" s="1"/>
  <c r="H226" i="6" s="1"/>
  <c r="L85" i="6"/>
  <c r="I256" i="6"/>
  <c r="C260" i="6" s="1"/>
  <c r="H250" i="6"/>
  <c r="D131" i="6"/>
  <c r="D170" i="6" s="1"/>
  <c r="G218" i="6" s="1"/>
  <c r="H218" i="6" s="1"/>
  <c r="D85" i="6"/>
  <c r="E131" i="6"/>
  <c r="E170" i="6" s="1"/>
  <c r="G219" i="6" s="1"/>
  <c r="H219" i="6" s="1"/>
  <c r="E85" i="6"/>
  <c r="H234" i="6"/>
  <c r="E256" i="6"/>
  <c r="W131" i="6"/>
  <c r="W170" i="6" s="1"/>
  <c r="G237" i="6" s="1"/>
  <c r="H237" i="6" s="1"/>
  <c r="W85" i="6"/>
  <c r="V131" i="6"/>
  <c r="V170" i="6" s="1"/>
  <c r="G236" i="6" s="1"/>
  <c r="H236" i="6" s="1"/>
  <c r="V85" i="6"/>
  <c r="O131" i="6"/>
  <c r="O170" i="6" s="1"/>
  <c r="G229" i="6" s="1"/>
  <c r="H229" i="6" s="1"/>
  <c r="O85" i="6"/>
  <c r="AO131" i="6"/>
  <c r="AO170" i="6" s="1"/>
  <c r="G255" i="6" s="1"/>
  <c r="H255" i="6" s="1"/>
  <c r="AO85" i="6"/>
  <c r="Y131" i="6"/>
  <c r="Y170" i="6" s="1"/>
  <c r="G239" i="6" s="1"/>
  <c r="H239" i="6" s="1"/>
  <c r="Y85" i="6"/>
  <c r="I131" i="6"/>
  <c r="I170" i="6" s="1"/>
  <c r="G223" i="6" s="1"/>
  <c r="H223" i="6" s="1"/>
  <c r="I85" i="6"/>
  <c r="K131" i="6"/>
  <c r="K170" i="6" s="1"/>
  <c r="G225" i="6" s="1"/>
  <c r="H225" i="6" s="1"/>
  <c r="K85" i="6"/>
  <c r="AN131" i="6"/>
  <c r="AN170" i="6" s="1"/>
  <c r="G254" i="6" s="1"/>
  <c r="H254" i="6" s="1"/>
  <c r="AN85" i="6"/>
  <c r="X131" i="6"/>
  <c r="X170" i="6" s="1"/>
  <c r="G238" i="6" s="1"/>
  <c r="H238" i="6" s="1"/>
  <c r="X85" i="6"/>
  <c r="H131" i="6"/>
  <c r="H170" i="6" s="1"/>
  <c r="G222" i="6" s="1"/>
  <c r="H222" i="6" s="1"/>
  <c r="H85" i="6"/>
  <c r="D309" i="2"/>
  <c r="E309" i="2" s="1"/>
  <c r="H158" i="1"/>
  <c r="E120" i="1"/>
  <c r="M119" i="1"/>
  <c r="H217" i="6" l="1"/>
  <c r="H256" i="6" s="1"/>
  <c r="C259" i="6" s="1"/>
  <c r="F260" i="6" s="1"/>
  <c r="G256" i="6"/>
  <c r="E121" i="1"/>
  <c r="M120" i="1"/>
  <c r="E122" i="1" l="1"/>
  <c r="M121" i="1"/>
  <c r="E123" i="1" l="1"/>
  <c r="M122" i="1"/>
  <c r="E124" i="1" l="1"/>
  <c r="M123" i="1"/>
  <c r="E125" i="1" l="1"/>
  <c r="M124" i="1"/>
  <c r="E126" i="1" l="1"/>
  <c r="M125" i="1"/>
  <c r="E127" i="1" l="1"/>
  <c r="M126" i="1"/>
  <c r="E128" i="1" l="1"/>
  <c r="M127" i="1"/>
  <c r="E129" i="1" l="1"/>
  <c r="M128" i="1"/>
  <c r="E130" i="1" l="1"/>
  <c r="M129" i="1"/>
  <c r="E131" i="1" l="1"/>
  <c r="M130" i="1"/>
  <c r="E132" i="1" l="1"/>
  <c r="M131" i="1"/>
  <c r="E133" i="1" l="1"/>
  <c r="M132" i="1"/>
  <c r="E134" i="1" l="1"/>
  <c r="M133" i="1"/>
  <c r="E135" i="1" l="1"/>
  <c r="M134" i="1"/>
  <c r="E136" i="1" l="1"/>
  <c r="M135" i="1"/>
  <c r="E137" i="1" l="1"/>
  <c r="M136" i="1"/>
  <c r="E138" i="1" l="1"/>
  <c r="M137" i="1"/>
  <c r="E139" i="1" l="1"/>
  <c r="M138" i="1"/>
  <c r="E140" i="1" l="1"/>
  <c r="M139" i="1"/>
  <c r="E141" i="1" l="1"/>
  <c r="M140" i="1"/>
  <c r="E142" i="1" l="1"/>
  <c r="M141" i="1"/>
  <c r="E143" i="1" l="1"/>
  <c r="M142" i="1"/>
  <c r="M143" i="1" l="1"/>
  <c r="E144" i="1"/>
  <c r="M144" i="1" l="1"/>
  <c r="E145" i="1"/>
  <c r="E146" i="1" l="1"/>
  <c r="M145" i="1"/>
  <c r="E147" i="1" l="1"/>
  <c r="M146" i="1"/>
  <c r="M147" i="1" l="1"/>
  <c r="E148" i="1"/>
  <c r="M148" i="1" l="1"/>
  <c r="E149" i="1"/>
  <c r="M149" i="1" l="1"/>
  <c r="E150" i="1"/>
  <c r="M150" i="1" l="1"/>
  <c r="E151" i="1"/>
  <c r="E152" i="1" l="1"/>
  <c r="M151" i="1"/>
  <c r="M152" i="1" l="1"/>
  <c r="E153" i="1"/>
  <c r="E154" i="1" l="1"/>
  <c r="M153" i="1"/>
  <c r="M158" i="1" l="1"/>
</calcChain>
</file>

<file path=xl/sharedStrings.xml><?xml version="1.0" encoding="utf-8"?>
<sst xmlns="http://schemas.openxmlformats.org/spreadsheetml/2006/main" count="3514" uniqueCount="592">
  <si>
    <t>cd</t>
  </si>
  <si>
    <t>alim</t>
  </si>
  <si>
    <t>fecha</t>
  </si>
  <si>
    <t>usuario</t>
  </si>
  <si>
    <t>nis</t>
  </si>
  <si>
    <t>pd</t>
  </si>
  <si>
    <t>numande</t>
  </si>
  <si>
    <t>pot</t>
  </si>
  <si>
    <t>numfabri</t>
  </si>
  <si>
    <t>tm</t>
  </si>
  <si>
    <t>marcamedid</t>
  </si>
  <si>
    <t>nummedidor</t>
  </si>
  <si>
    <t>localiza</t>
  </si>
  <si>
    <t>fase</t>
  </si>
  <si>
    <t>anomalias</t>
  </si>
  <si>
    <t>Tramo</t>
  </si>
  <si>
    <t>ITG</t>
  </si>
  <si>
    <t>ITG3</t>
  </si>
  <si>
    <t>20210116</t>
  </si>
  <si>
    <t>SD</t>
  </si>
  <si>
    <t>32764</t>
  </si>
  <si>
    <t>251147</t>
  </si>
  <si>
    <t>A</t>
  </si>
  <si>
    <t>4</t>
  </si>
  <si>
    <t>CLUB NAUTICO PUERTA</t>
  </si>
  <si>
    <t>1049328</t>
  </si>
  <si>
    <t>330042</t>
  </si>
  <si>
    <t>400</t>
  </si>
  <si>
    <t>ELSTER</t>
  </si>
  <si>
    <t>1403295</t>
  </si>
  <si>
    <t>ARIAS LOPEZ M JORGE</t>
  </si>
  <si>
    <t>1049991</t>
  </si>
  <si>
    <t>P74086588</t>
  </si>
  <si>
    <t>60</t>
  </si>
  <si>
    <t>ABB</t>
  </si>
  <si>
    <t>1227251</t>
  </si>
  <si>
    <t>RIQUELME  BLAS N</t>
  </si>
  <si>
    <t>1050065</t>
  </si>
  <si>
    <t>270259</t>
  </si>
  <si>
    <t>40</t>
  </si>
  <si>
    <t>DANUBIA</t>
  </si>
  <si>
    <t>340346</t>
  </si>
  <si>
    <t>SBE26</t>
  </si>
  <si>
    <t>42385</t>
  </si>
  <si>
    <t>272641</t>
  </si>
  <si>
    <t>SBE66</t>
  </si>
  <si>
    <t>52952</t>
  </si>
  <si>
    <t>274326</t>
  </si>
  <si>
    <t>37280</t>
  </si>
  <si>
    <t>271389</t>
  </si>
  <si>
    <t>SBE197</t>
  </si>
  <si>
    <t>7053</t>
  </si>
  <si>
    <t>261205</t>
  </si>
  <si>
    <t>JUAN ANGEL, CHIHAN  A.</t>
  </si>
  <si>
    <t>2523043</t>
  </si>
  <si>
    <t>673880</t>
  </si>
  <si>
    <t>80</t>
  </si>
  <si>
    <t>1407890</t>
  </si>
  <si>
    <t>20230221</t>
  </si>
  <si>
    <t>SBE314</t>
  </si>
  <si>
    <t>24968</t>
  </si>
  <si>
    <t>XA-0472-A004-C</t>
  </si>
  <si>
    <t>SB62</t>
  </si>
  <si>
    <t>51768</t>
  </si>
  <si>
    <t>273434</t>
  </si>
  <si>
    <t>20230814</t>
  </si>
  <si>
    <t>CAIN VON DONNER</t>
  </si>
  <si>
    <t>1049602</t>
  </si>
  <si>
    <t>90814</t>
  </si>
  <si>
    <t>50</t>
  </si>
  <si>
    <t>INEPAR</t>
  </si>
  <si>
    <t>1024773</t>
  </si>
  <si>
    <t>2</t>
  </si>
  <si>
    <t>JUAN ANGEL , NAPUT. B</t>
  </si>
  <si>
    <t>2396016</t>
  </si>
  <si>
    <t>274862</t>
  </si>
  <si>
    <t>120</t>
  </si>
  <si>
    <t>1405674</t>
  </si>
  <si>
    <t>20230105</t>
  </si>
  <si>
    <t>SBE234</t>
  </si>
  <si>
    <t>29632</t>
  </si>
  <si>
    <t>270588</t>
  </si>
  <si>
    <t>SBE69</t>
  </si>
  <si>
    <t>26390</t>
  </si>
  <si>
    <t>9416343</t>
  </si>
  <si>
    <t>PANADERIA  SAN CAYET</t>
  </si>
  <si>
    <t>1049954</t>
  </si>
  <si>
    <t>27.10.022</t>
  </si>
  <si>
    <t>150</t>
  </si>
  <si>
    <t>1403671</t>
  </si>
  <si>
    <t>SBE121</t>
  </si>
  <si>
    <t>4828</t>
  </si>
  <si>
    <t>8004 47543</t>
  </si>
  <si>
    <t>BOHMER  HANS THEODOR</t>
  </si>
  <si>
    <t>1052250</t>
  </si>
  <si>
    <t>204777</t>
  </si>
  <si>
    <t>100</t>
  </si>
  <si>
    <t>MITSUBISHI</t>
  </si>
  <si>
    <t>146439</t>
  </si>
  <si>
    <t>SBE61</t>
  </si>
  <si>
    <t>26499</t>
  </si>
  <si>
    <t>9416452</t>
  </si>
  <si>
    <t>SB200</t>
  </si>
  <si>
    <t>20221</t>
  </si>
  <si>
    <t>SB191</t>
  </si>
  <si>
    <t>52655</t>
  </si>
  <si>
    <t>274023</t>
  </si>
  <si>
    <t>SBE29</t>
  </si>
  <si>
    <t>12000</t>
  </si>
  <si>
    <t>1TN11320 N 24</t>
  </si>
  <si>
    <t>GRUPO AVANTI</t>
  </si>
  <si>
    <t>1050135</t>
  </si>
  <si>
    <t>63</t>
  </si>
  <si>
    <t>1408635</t>
  </si>
  <si>
    <t>SB20</t>
  </si>
  <si>
    <t>4680</t>
  </si>
  <si>
    <t>19037</t>
  </si>
  <si>
    <t>60899</t>
  </si>
  <si>
    <t>100515</t>
  </si>
  <si>
    <t>SBE64</t>
  </si>
  <si>
    <t>52076</t>
  </si>
  <si>
    <t>273742</t>
  </si>
  <si>
    <t>SB220</t>
  </si>
  <si>
    <t>33501</t>
  </si>
  <si>
    <t>96547</t>
  </si>
  <si>
    <t>SBE147</t>
  </si>
  <si>
    <t>5618</t>
  </si>
  <si>
    <t>P8008 20468</t>
  </si>
  <si>
    <t>SB121</t>
  </si>
  <si>
    <t>55753</t>
  </si>
  <si>
    <t>100208</t>
  </si>
  <si>
    <t>TOROCAY AGROP</t>
  </si>
  <si>
    <t>1049914</t>
  </si>
  <si>
    <t>3509781</t>
  </si>
  <si>
    <t>30</t>
  </si>
  <si>
    <t>WESTINHOUS</t>
  </si>
  <si>
    <t>325965</t>
  </si>
  <si>
    <t>20210427</t>
  </si>
  <si>
    <t>SONIA CATALINA RÍOS VILLAGRA</t>
  </si>
  <si>
    <t>2767409</t>
  </si>
  <si>
    <t>125A</t>
  </si>
  <si>
    <t>ISKRA</t>
  </si>
  <si>
    <t>2234493</t>
  </si>
  <si>
    <t>SBE65</t>
  </si>
  <si>
    <t>5038</t>
  </si>
  <si>
    <t>19232</t>
  </si>
  <si>
    <t>SBE223</t>
  </si>
  <si>
    <t>44834</t>
  </si>
  <si>
    <t>3340100</t>
  </si>
  <si>
    <t>SBE219</t>
  </si>
  <si>
    <t>39786</t>
  </si>
  <si>
    <t>272161</t>
  </si>
  <si>
    <t>SBE126</t>
  </si>
  <si>
    <t>13730</t>
  </si>
  <si>
    <t>154000-N</t>
  </si>
  <si>
    <t>56282</t>
  </si>
  <si>
    <t>97156</t>
  </si>
  <si>
    <t>ROMINA MARÍA SERRATI</t>
  </si>
  <si>
    <t>2651367</t>
  </si>
  <si>
    <t>100A</t>
  </si>
  <si>
    <t>EL GAMA</t>
  </si>
  <si>
    <t>2567358</t>
  </si>
  <si>
    <t>SBE67</t>
  </si>
  <si>
    <t>19994</t>
  </si>
  <si>
    <t>68397</t>
  </si>
  <si>
    <t>SN</t>
  </si>
  <si>
    <t>P790414973</t>
  </si>
  <si>
    <t>60901</t>
  </si>
  <si>
    <t>100517</t>
  </si>
  <si>
    <t>75290</t>
  </si>
  <si>
    <t>SBE122</t>
  </si>
  <si>
    <t>75521</t>
  </si>
  <si>
    <t>SBE149</t>
  </si>
  <si>
    <t>103011</t>
  </si>
  <si>
    <t>SBE27</t>
  </si>
  <si>
    <t>7246</t>
  </si>
  <si>
    <t>261398</t>
  </si>
  <si>
    <t>3</t>
  </si>
  <si>
    <t>I.P.S (GERIATRICO)</t>
  </si>
  <si>
    <t>1050040</t>
  </si>
  <si>
    <t>2433890</t>
  </si>
  <si>
    <t>N</t>
  </si>
  <si>
    <t>HOSPITAL</t>
  </si>
  <si>
    <t>BAUMANN  MARIA B DE</t>
  </si>
  <si>
    <t>1049737</t>
  </si>
  <si>
    <t>230073</t>
  </si>
  <si>
    <t>0</t>
  </si>
  <si>
    <t>298028</t>
  </si>
  <si>
    <t>ILEGIBLE</t>
  </si>
  <si>
    <t>1408337</t>
  </si>
  <si>
    <t>SBE28</t>
  </si>
  <si>
    <t>6354</t>
  </si>
  <si>
    <t>260602</t>
  </si>
  <si>
    <t>PIRAPO SA SILOS</t>
  </si>
  <si>
    <t>1050132</t>
  </si>
  <si>
    <t>260036</t>
  </si>
  <si>
    <t>1403431</t>
  </si>
  <si>
    <t>S6 EXPRESS</t>
  </si>
  <si>
    <t>A VERIFICAR</t>
  </si>
  <si>
    <t>GENERAL/VARIAS</t>
  </si>
  <si>
    <t>20221014</t>
  </si>
  <si>
    <t>MANN VWE WASSER</t>
  </si>
  <si>
    <t>1144543</t>
  </si>
  <si>
    <t>23.4.021</t>
  </si>
  <si>
    <t>GALILEO AR</t>
  </si>
  <si>
    <t>563325</t>
  </si>
  <si>
    <t>20220729</t>
  </si>
  <si>
    <t>SBE193</t>
  </si>
  <si>
    <t>99293</t>
  </si>
  <si>
    <t>SB201</t>
  </si>
  <si>
    <t>31145</t>
  </si>
  <si>
    <t>26.1.72</t>
  </si>
  <si>
    <t>32388</t>
  </si>
  <si>
    <t>251104</t>
  </si>
  <si>
    <t>SBE222</t>
  </si>
  <si>
    <t>29629</t>
  </si>
  <si>
    <t>270585</t>
  </si>
  <si>
    <t>68730</t>
  </si>
  <si>
    <t>1</t>
  </si>
  <si>
    <t>ANA MARIA , ORTIZ DE PEREIRA</t>
  </si>
  <si>
    <t>1049608</t>
  </si>
  <si>
    <t>252463</t>
  </si>
  <si>
    <t>ACTARIS</t>
  </si>
  <si>
    <t>1752474</t>
  </si>
  <si>
    <t>SBE185</t>
  </si>
  <si>
    <t>24871</t>
  </si>
  <si>
    <t>XA-0471-A007-C</t>
  </si>
  <si>
    <t>20220203</t>
  </si>
  <si>
    <t>SB114</t>
  </si>
  <si>
    <t>11996</t>
  </si>
  <si>
    <t>1TN11320 N 20</t>
  </si>
  <si>
    <t>RODRIGUEZ DE SACCARE</t>
  </si>
  <si>
    <t>1050049</t>
  </si>
  <si>
    <t>250244</t>
  </si>
  <si>
    <t>340347</t>
  </si>
  <si>
    <t>HANSCHKE  GERO</t>
  </si>
  <si>
    <t>1050007</t>
  </si>
  <si>
    <t>85110</t>
  </si>
  <si>
    <t>SCHLUMBERG</t>
  </si>
  <si>
    <t>349649</t>
  </si>
  <si>
    <t>39827</t>
  </si>
  <si>
    <t>997700</t>
  </si>
  <si>
    <t>SBE181</t>
  </si>
  <si>
    <t>54934</t>
  </si>
  <si>
    <t>60385</t>
  </si>
  <si>
    <t>SBE155</t>
  </si>
  <si>
    <t>61021</t>
  </si>
  <si>
    <t>276815</t>
  </si>
  <si>
    <t>SBE23</t>
  </si>
  <si>
    <t>4956</t>
  </si>
  <si>
    <t>19150</t>
  </si>
  <si>
    <t>SBE113</t>
  </si>
  <si>
    <t>3781</t>
  </si>
  <si>
    <t>16699</t>
  </si>
  <si>
    <t>ACOSTA  MARIA ESTELA</t>
  </si>
  <si>
    <t>1050051</t>
  </si>
  <si>
    <t>2593651</t>
  </si>
  <si>
    <t>20</t>
  </si>
  <si>
    <t>322023</t>
  </si>
  <si>
    <t>BOETTNER  RICARDO L</t>
  </si>
  <si>
    <t>1050006</t>
  </si>
  <si>
    <t>50027</t>
  </si>
  <si>
    <t>203471</t>
  </si>
  <si>
    <t>VUCKOVICH , BRANKO</t>
  </si>
  <si>
    <t>1049892</t>
  </si>
  <si>
    <t>913350</t>
  </si>
  <si>
    <t>825033</t>
  </si>
  <si>
    <t>SBE235</t>
  </si>
  <si>
    <t>54706</t>
  </si>
  <si>
    <t>100058</t>
  </si>
  <si>
    <t>CHAMORRO  PEDRO T</t>
  </si>
  <si>
    <t>1052321</t>
  </si>
  <si>
    <t>2901006</t>
  </si>
  <si>
    <t>LANDIS</t>
  </si>
  <si>
    <t>1644849</t>
  </si>
  <si>
    <t>SBE25</t>
  </si>
  <si>
    <t>60903</t>
  </si>
  <si>
    <t>100519</t>
  </si>
  <si>
    <t>SBE102</t>
  </si>
  <si>
    <t>60904</t>
  </si>
  <si>
    <t>100520</t>
  </si>
  <si>
    <t>SB13</t>
  </si>
  <si>
    <t>43570</t>
  </si>
  <si>
    <t>272965</t>
  </si>
  <si>
    <t>20230810</t>
  </si>
  <si>
    <t>20210426</t>
  </si>
  <si>
    <t>SB149</t>
  </si>
  <si>
    <t>112688</t>
  </si>
  <si>
    <t>C I S A  TROVATO</t>
  </si>
  <si>
    <t>1050005</t>
  </si>
  <si>
    <t>27664</t>
  </si>
  <si>
    <t>225</t>
  </si>
  <si>
    <t>1405819</t>
  </si>
  <si>
    <t>270151</t>
  </si>
  <si>
    <t>CARLOS ALBERTO ALMADA MAIDANA</t>
  </si>
  <si>
    <t>2986686</t>
  </si>
  <si>
    <t>CLOU</t>
  </si>
  <si>
    <t>3313118</t>
  </si>
  <si>
    <t>SBE22</t>
  </si>
  <si>
    <t>6966</t>
  </si>
  <si>
    <t>261534</t>
  </si>
  <si>
    <t>20220831</t>
  </si>
  <si>
    <t>SOMERS  CHRISTIAN W</t>
  </si>
  <si>
    <t>1051854</t>
  </si>
  <si>
    <t>29212</t>
  </si>
  <si>
    <t>295679</t>
  </si>
  <si>
    <t>13904</t>
  </si>
  <si>
    <t>24441-N</t>
  </si>
  <si>
    <t>SBE226</t>
  </si>
  <si>
    <t>52095</t>
  </si>
  <si>
    <t>273761</t>
  </si>
  <si>
    <t>SB111</t>
  </si>
  <si>
    <t>8516</t>
  </si>
  <si>
    <t>P39636</t>
  </si>
  <si>
    <t>PALLARES  JESUS M</t>
  </si>
  <si>
    <t>1049631</t>
  </si>
  <si>
    <t>88845</t>
  </si>
  <si>
    <t>217088</t>
  </si>
  <si>
    <t>SLIVICH  MARKO</t>
  </si>
  <si>
    <t>1051749</t>
  </si>
  <si>
    <t>270451</t>
  </si>
  <si>
    <t>143709</t>
  </si>
  <si>
    <t>SB181</t>
  </si>
  <si>
    <t>52710</t>
  </si>
  <si>
    <t>274084</t>
  </si>
  <si>
    <t>SB107</t>
  </si>
  <si>
    <t>12035</t>
  </si>
  <si>
    <t>1TN11320 N 59</t>
  </si>
  <si>
    <t>CENTRO MILITAR, NAVAL AERNAUTICO</t>
  </si>
  <si>
    <t>1050149</t>
  </si>
  <si>
    <t>274869</t>
  </si>
  <si>
    <t>1409052</t>
  </si>
  <si>
    <t>SBE225</t>
  </si>
  <si>
    <t>6145</t>
  </si>
  <si>
    <t>260393</t>
  </si>
  <si>
    <t>SBE68</t>
  </si>
  <si>
    <t>52030</t>
  </si>
  <si>
    <t>273696</t>
  </si>
  <si>
    <t>SBE24</t>
  </si>
  <si>
    <t>6195</t>
  </si>
  <si>
    <t>260443</t>
  </si>
  <si>
    <t>SBE63</t>
  </si>
  <si>
    <t>52047</t>
  </si>
  <si>
    <t>273713</t>
  </si>
  <si>
    <t>AS MENONITAS DEL P</t>
  </si>
  <si>
    <t>1049993</t>
  </si>
  <si>
    <t>280049</t>
  </si>
  <si>
    <t>145036</t>
  </si>
  <si>
    <t>SBE42</t>
  </si>
  <si>
    <t>12137</t>
  </si>
  <si>
    <t>1TN11321 N 11</t>
  </si>
  <si>
    <t>85039</t>
  </si>
  <si>
    <t>SBE123</t>
  </si>
  <si>
    <t>31141</t>
  </si>
  <si>
    <t>26.1.68</t>
  </si>
  <si>
    <t>SBE54</t>
  </si>
  <si>
    <t>13.6.578</t>
  </si>
  <si>
    <t>SBE229</t>
  </si>
  <si>
    <t>56046</t>
  </si>
  <si>
    <t>501779</t>
  </si>
  <si>
    <t>1053</t>
  </si>
  <si>
    <t>207923</t>
  </si>
  <si>
    <t>ALEXANDRA AIDA STORM PLATE</t>
  </si>
  <si>
    <t>1051832</t>
  </si>
  <si>
    <t>2433122</t>
  </si>
  <si>
    <t>MARKET PLAZA</t>
  </si>
  <si>
    <t>SB164</t>
  </si>
  <si>
    <t>39361</t>
  </si>
  <si>
    <t>89346</t>
  </si>
  <si>
    <t>FUTURNIX</t>
  </si>
  <si>
    <t>2294183</t>
  </si>
  <si>
    <t>270299</t>
  </si>
  <si>
    <t>70</t>
  </si>
  <si>
    <t>1405351</t>
  </si>
  <si>
    <t>20220427</t>
  </si>
  <si>
    <t>SB11</t>
  </si>
  <si>
    <t>33151</t>
  </si>
  <si>
    <t>300642</t>
  </si>
  <si>
    <t>TAKESAKI TAKESAKI SE</t>
  </si>
  <si>
    <t>1049545</t>
  </si>
  <si>
    <t>230207</t>
  </si>
  <si>
    <t>NANSEN</t>
  </si>
  <si>
    <t>1043450</t>
  </si>
  <si>
    <t>ROMAN FERNANDEZ , JORGE D.</t>
  </si>
  <si>
    <t>2535358</t>
  </si>
  <si>
    <t>T-100423</t>
  </si>
  <si>
    <t>1405427</t>
  </si>
  <si>
    <t>material</t>
  </si>
  <si>
    <t>aislacion</t>
  </si>
  <si>
    <t>seccion</t>
  </si>
  <si>
    <t>hilos</t>
  </si>
  <si>
    <t>longitud</t>
  </si>
  <si>
    <t>id</t>
  </si>
  <si>
    <t>Corriente</t>
  </si>
  <si>
    <t>Tramos</t>
  </si>
  <si>
    <t>AA</t>
  </si>
  <si>
    <t>D</t>
  </si>
  <si>
    <t>PO</t>
  </si>
  <si>
    <t>20221011</t>
  </si>
  <si>
    <t>20220825</t>
  </si>
  <si>
    <t>20230110</t>
  </si>
  <si>
    <t>20200612</t>
  </si>
  <si>
    <t>S</t>
  </si>
  <si>
    <t>20220409</t>
  </si>
  <si>
    <t>20230122</t>
  </si>
  <si>
    <t>20180108</t>
  </si>
  <si>
    <t>20211109</t>
  </si>
  <si>
    <t>20181206</t>
  </si>
  <si>
    <t>20221206</t>
  </si>
  <si>
    <t>20230206</t>
  </si>
  <si>
    <t>posicion</t>
  </si>
  <si>
    <t>acople</t>
  </si>
  <si>
    <t>acop</t>
  </si>
  <si>
    <t>tiposecc</t>
  </si>
  <si>
    <t>num</t>
  </si>
  <si>
    <t>C</t>
  </si>
  <si>
    <t>MCD</t>
  </si>
  <si>
    <t>SC</t>
  </si>
  <si>
    <t>20200608</t>
  </si>
  <si>
    <t>50439</t>
  </si>
  <si>
    <t>RTU</t>
  </si>
  <si>
    <t>20190923</t>
  </si>
  <si>
    <t>10117</t>
  </si>
  <si>
    <t>ITG11</t>
  </si>
  <si>
    <t>20171211</t>
  </si>
  <si>
    <t>54245</t>
  </si>
  <si>
    <t>RC</t>
  </si>
  <si>
    <t>55024</t>
  </si>
  <si>
    <t>SF</t>
  </si>
  <si>
    <t>20230817</t>
  </si>
  <si>
    <t>53598</t>
  </si>
  <si>
    <t>20201002</t>
  </si>
  <si>
    <t>54646</t>
  </si>
  <si>
    <t>10109</t>
  </si>
  <si>
    <t>s.n</t>
  </si>
  <si>
    <t>10083</t>
  </si>
  <si>
    <t>20211108</t>
  </si>
  <si>
    <t>53601</t>
  </si>
  <si>
    <t>20191112</t>
  </si>
  <si>
    <t>55107</t>
  </si>
  <si>
    <t>DCD</t>
  </si>
  <si>
    <t>ALT5</t>
  </si>
  <si>
    <t>20211206</t>
  </si>
  <si>
    <t>55109</t>
  </si>
  <si>
    <t>10091</t>
  </si>
  <si>
    <t>54255</t>
  </si>
  <si>
    <t>20220412</t>
  </si>
  <si>
    <t>10084</t>
  </si>
  <si>
    <t>55141</t>
  </si>
  <si>
    <t>51938</t>
  </si>
  <si>
    <t>20201209</t>
  </si>
  <si>
    <t>50414</t>
  </si>
  <si>
    <t>55146</t>
  </si>
  <si>
    <t>INT</t>
  </si>
  <si>
    <t>20220812</t>
  </si>
  <si>
    <t>52825</t>
  </si>
  <si>
    <t>BYPASS EX REG</t>
  </si>
  <si>
    <t>51609</t>
  </si>
  <si>
    <t>54406</t>
  </si>
  <si>
    <t>20180105</t>
  </si>
  <si>
    <t>54256</t>
  </si>
  <si>
    <t>ALT3</t>
  </si>
  <si>
    <t>51945</t>
  </si>
  <si>
    <t>55142</t>
  </si>
  <si>
    <t>20211228</t>
  </si>
  <si>
    <t>53607</t>
  </si>
  <si>
    <t>50170</t>
  </si>
  <si>
    <t>20111221</t>
  </si>
  <si>
    <t>53609</t>
  </si>
  <si>
    <t>20200714</t>
  </si>
  <si>
    <t>10086</t>
  </si>
  <si>
    <t>20111209</t>
  </si>
  <si>
    <t>ITG8</t>
  </si>
  <si>
    <t>54254</t>
  </si>
  <si>
    <t>10080</t>
  </si>
  <si>
    <t>20220428</t>
  </si>
  <si>
    <t>PMF</t>
  </si>
  <si>
    <t>20190116</t>
  </si>
  <si>
    <t>10081</t>
  </si>
  <si>
    <t>20220220</t>
  </si>
  <si>
    <t>55110</t>
  </si>
  <si>
    <t>Tramo "i"</t>
  </si>
  <si>
    <t>Clientes MT</t>
  </si>
  <si>
    <t>Transformadores ANDE p/ Clientes BT</t>
  </si>
  <si>
    <t>Cantidad de Usuarios Baja</t>
  </si>
  <si>
    <t>Cantidad Total de Trafos</t>
  </si>
  <si>
    <t>Potencia Instalada i [kVA]</t>
  </si>
  <si>
    <t>Trafos MT</t>
  </si>
  <si>
    <t>Trafos ANDE p/ BT</t>
  </si>
  <si>
    <t>Trafos ANDE</t>
  </si>
  <si>
    <t>Total</t>
  </si>
  <si>
    <t>Potencia Instalada</t>
  </si>
  <si>
    <t>MVA</t>
  </si>
  <si>
    <t>Capacidad Instalada</t>
  </si>
  <si>
    <t>verificacion</t>
  </si>
  <si>
    <t>Longitud [m]</t>
  </si>
  <si>
    <t>Longitud [km]</t>
  </si>
  <si>
    <t>Longitud Total</t>
  </si>
  <si>
    <t>km</t>
  </si>
  <si>
    <t>Dispositivo en cabecera</t>
  </si>
  <si>
    <t>Abreviacion</t>
  </si>
  <si>
    <t>Operador Lógico</t>
  </si>
  <si>
    <t>Acoples</t>
  </si>
  <si>
    <t>Alimentador Adyacente</t>
  </si>
  <si>
    <t>Seccionador bajo carga</t>
  </si>
  <si>
    <t>Interruptor de Cabecera</t>
  </si>
  <si>
    <t>tramo15</t>
  </si>
  <si>
    <t>tramo7</t>
  </si>
  <si>
    <t>tramo21</t>
  </si>
  <si>
    <t>tramo18</t>
  </si>
  <si>
    <t>tramo20</t>
  </si>
  <si>
    <t>tramo22</t>
  </si>
  <si>
    <t>tramo4</t>
  </si>
  <si>
    <t>cuchilla abierto tramo 15</t>
  </si>
  <si>
    <t>Tramo cabecera</t>
  </si>
  <si>
    <t>Dispositivos de Maniobra y Protección</t>
  </si>
  <si>
    <t>Dispositivo</t>
  </si>
  <si>
    <t>Cantidad</t>
  </si>
  <si>
    <t>Interruptor de cabecera</t>
  </si>
  <si>
    <t>Reconectadores NC</t>
  </si>
  <si>
    <t>Reconectadores NA</t>
  </si>
  <si>
    <t>Seccionadores Cuchilla NC</t>
  </si>
  <si>
    <t>Seccionadores Cuchilla NA</t>
  </si>
  <si>
    <t>Seccionadores Fusibles</t>
  </si>
  <si>
    <t>Seccionadores Bajo Carga/RTU</t>
  </si>
  <si>
    <t>Matriz de Adyacencia</t>
  </si>
  <si>
    <t>Datos para cargar</t>
  </si>
  <si>
    <t>Calculos del Excel</t>
  </si>
  <si>
    <t>Datos Promedios</t>
  </si>
  <si>
    <t>Datos iniciales del Alimentador</t>
  </si>
  <si>
    <t>Longitud 
[km]</t>
  </si>
  <si>
    <t>m 
[cantidad de fallas]</t>
  </si>
  <si>
    <t>b 
[fallas/km-año]</t>
  </si>
  <si>
    <t>Tasa de falla
[fallas/año]</t>
  </si>
  <si>
    <t>ts
[h]</t>
  </si>
  <si>
    <t>tr
[h]</t>
  </si>
  <si>
    <t>Carga Instalada
[kVA]</t>
  </si>
  <si>
    <t xml:space="preserve">Datos de Carga </t>
  </si>
  <si>
    <t>Corriente Instalada [A]</t>
  </si>
  <si>
    <t>Corriente Máxima Declarada[A]</t>
  </si>
  <si>
    <t>Factor de utilización</t>
  </si>
  <si>
    <t>Factor de potencia Trafos</t>
  </si>
  <si>
    <t>Matriz de Estado Inicial</t>
  </si>
  <si>
    <t>Tramos i/j</t>
  </si>
  <si>
    <t>Matriz de Tasa de Falla</t>
  </si>
  <si>
    <t>Tasa de Falla [fallas/año]</t>
  </si>
  <si>
    <t>Sumatoria Total</t>
  </si>
  <si>
    <t>Matriz de Tiempo de Reparación</t>
  </si>
  <si>
    <t>Tiempo de reparación [horas]</t>
  </si>
  <si>
    <t>Matriz de Indisponibilidad Anual</t>
  </si>
  <si>
    <t>Tiempo de indisponibilidad anual [horas/año]</t>
  </si>
  <si>
    <t>Matriz de kVA fsi</t>
  </si>
  <si>
    <t>Carga promedio Li
[kW]</t>
  </si>
  <si>
    <t>Pesos de cada tramo
tramo [1-5]</t>
  </si>
  <si>
    <t>Indisponibilidad
(Ui) [horas/año]</t>
  </si>
  <si>
    <t>ENS i 
[kWh/año]</t>
  </si>
  <si>
    <t>kVAfsi</t>
  </si>
  <si>
    <t>FMIK i</t>
  </si>
  <si>
    <t>Índice de Confiabilidad orientados a potencia y energía</t>
  </si>
  <si>
    <t>Costo de Energía No Suministrada</t>
  </si>
  <si>
    <t>ENS total [kWh/año]</t>
  </si>
  <si>
    <t>Costo [$/kWh]</t>
  </si>
  <si>
    <t>NOTA: Pliego 21</t>
  </si>
  <si>
    <t>FMIK total</t>
  </si>
  <si>
    <t>CENS [$/año]</t>
  </si>
  <si>
    <t>Cantidad de Reconectadores/Interruptor</t>
  </si>
  <si>
    <t>Cantidad de Seccionador Fusibles</t>
  </si>
  <si>
    <t>Cantidad de Seccionador Cuchilla</t>
  </si>
  <si>
    <t>Reconectador Trifásico para 23kV de 12,5 kA de capacidad de Interrupción Simétrica</t>
  </si>
  <si>
    <t>Unidad</t>
  </si>
  <si>
    <t>Equipos Eléctricos (TCs, TPs, Cuchillas, y otros componentes eléctricos necesarios)</t>
  </si>
  <si>
    <t>Accesorios y Herrajes para Montaje Eléctrico / Electromecánico del Reconectador</t>
  </si>
  <si>
    <t>Montaje e Interconexión del Reconectador (incluye todo el montaje electromecánico del reconectador, de todos los accesorios eléctricos y opticos, interconexión eléctrica en 23 kV y opticos a la red de fibra, herrajes, cables, etc.</t>
  </si>
  <si>
    <t>Integración al SCADA/DMS</t>
  </si>
  <si>
    <t>Costo de un Equipo</t>
  </si>
  <si>
    <t>Precio Unitario</t>
  </si>
  <si>
    <t>Puntos de Acoplamientos existentes</t>
  </si>
  <si>
    <t>Carga Promedio Li [kW]</t>
  </si>
  <si>
    <t>Pesos de Tramos</t>
  </si>
  <si>
    <t>Descripcion</t>
  </si>
  <si>
    <t>Dispositivo de Maniobra / Protección</t>
  </si>
  <si>
    <t>Desccipcion</t>
  </si>
  <si>
    <t>IPS CREAM</t>
  </si>
  <si>
    <t>Tramos2</t>
  </si>
  <si>
    <t>ACOPLE2</t>
  </si>
  <si>
    <t>Cantidad Total de Trafos2</t>
  </si>
  <si>
    <t>Columna3</t>
  </si>
  <si>
    <t>kVA</t>
  </si>
  <si>
    <t>ITG 8</t>
  </si>
  <si>
    <t>ALT 3</t>
  </si>
  <si>
    <t>ALT 5</t>
  </si>
  <si>
    <t>OBS: Verificar que todos los nombres ocupen la misma cantidad de caracteres, si es menor agregar un espacio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</si>
</sst>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 &quot;₲&quot;\ * #,##0_ ;_ &quot;₲&quot;\ * \-#,##0_ ;_ &quot;₲&quot;\ * &quot;-&quot;_ ;_ @_ "/>
    <numFmt numFmtId="41" formatCode="_ * #,##0_ ;_ * \-#,##0_ ;_ * &quot;-&quot;_ ;_ @_ "/>
    <numFmt numFmtId="164" formatCode="&quot;$&quot;#,##0.00"/>
    <numFmt numFmtId="165" formatCode="#,##0.0"/>
  </numFmts>
  <fonts count="9" x14ac:knownFonts="1">
    <font>
      <sz val="10"/>
      <name val="Arial"/>
      <family val="2"/>
    </font>
    <font>
      <b/>
      <sz val="10"/>
      <name val="Arial"/>
      <family val="2"/>
    </font>
    <font>
      <b/>
      <sz val="16"/>
      <color theme="0"/>
      <name val="Tahoma"/>
      <family val="2"/>
    </font>
    <font>
      <b/>
      <i/>
      <sz val="11"/>
      <color theme="1"/>
      <name val="Times New Roman"/>
      <family val="1"/>
    </font>
    <font>
      <sz val="11"/>
      <color theme="0"/>
      <name val="Tahoma"/>
      <family val="2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b/>
      <i/>
      <sz val="1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Border="1" applyAlignme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NumberFormat="1" applyBorder="1"/>
    <xf numFmtId="0" fontId="0" fillId="8" borderId="0" xfId="0" applyFill="1"/>
    <xf numFmtId="0" fontId="0" fillId="9" borderId="0" xfId="0" applyFill="1"/>
    <xf numFmtId="0" fontId="4" fillId="11" borderId="10" xfId="0" applyFont="1" applyFill="1" applyBorder="1"/>
    <xf numFmtId="0" fontId="0" fillId="8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9" borderId="1" xfId="0" applyFill="1" applyBorder="1"/>
    <xf numFmtId="0" fontId="5" fillId="14" borderId="11" xfId="0" applyFont="1" applyFill="1" applyBorder="1"/>
    <xf numFmtId="0" fontId="0" fillId="0" borderId="12" xfId="0" applyFill="1" applyBorder="1" applyAlignment="1"/>
    <xf numFmtId="0" fontId="0" fillId="0" borderId="8" xfId="0" applyFill="1" applyBorder="1" applyAlignment="1"/>
    <xf numFmtId="0" fontId="5" fillId="0" borderId="5" xfId="0" applyFont="1" applyBorder="1"/>
    <xf numFmtId="0" fontId="5" fillId="0" borderId="1" xfId="0" applyFont="1" applyBorder="1"/>
    <xf numFmtId="0" fontId="5" fillId="8" borderId="1" xfId="0" applyFont="1" applyFill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14" borderId="1" xfId="0" applyFill="1" applyBorder="1"/>
    <xf numFmtId="0" fontId="0" fillId="0" borderId="3" xfId="0" applyBorder="1"/>
    <xf numFmtId="0" fontId="1" fillId="0" borderId="2" xfId="0" applyFont="1" applyBorder="1"/>
    <xf numFmtId="0" fontId="0" fillId="0" borderId="11" xfId="0" applyBorder="1"/>
    <xf numFmtId="0" fontId="5" fillId="0" borderId="1" xfId="0" applyFont="1" applyBorder="1" applyAlignment="1">
      <alignment horizontal="right"/>
    </xf>
    <xf numFmtId="0" fontId="5" fillId="3" borderId="1" xfId="0" applyFont="1" applyFill="1" applyBorder="1"/>
    <xf numFmtId="0" fontId="5" fillId="0" borderId="1" xfId="0" applyFont="1" applyFill="1" applyBorder="1"/>
    <xf numFmtId="0" fontId="3" fillId="3" borderId="1" xfId="0" applyFont="1" applyFill="1" applyBorder="1"/>
    <xf numFmtId="164" fontId="5" fillId="3" borderId="1" xfId="0" applyNumberFormat="1" applyFont="1" applyFill="1" applyBorder="1"/>
    <xf numFmtId="1" fontId="0" fillId="0" borderId="1" xfId="0" applyNumberFormat="1" applyBorder="1"/>
    <xf numFmtId="165" fontId="0" fillId="0" borderId="1" xfId="1" applyNumberFormat="1" applyFont="1" applyBorder="1"/>
    <xf numFmtId="165" fontId="0" fillId="0" borderId="1" xfId="0" applyNumberFormat="1" applyBorder="1"/>
    <xf numFmtId="42" fontId="0" fillId="0" borderId="1" xfId="0" applyNumberFormat="1" applyBorder="1"/>
    <xf numFmtId="0" fontId="0" fillId="15" borderId="1" xfId="0" applyFill="1" applyBorder="1"/>
    <xf numFmtId="41" fontId="0" fillId="3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16" xfId="0" applyBorder="1"/>
    <xf numFmtId="0" fontId="0" fillId="0" borderId="15" xfId="0" applyBorder="1"/>
    <xf numFmtId="0" fontId="0" fillId="0" borderId="14" xfId="0" applyBorder="1"/>
    <xf numFmtId="0" fontId="0" fillId="0" borderId="9" xfId="0" applyFill="1" applyBorder="1"/>
    <xf numFmtId="0" fontId="0" fillId="0" borderId="13" xfId="0" applyBorder="1"/>
    <xf numFmtId="0" fontId="0" fillId="0" borderId="9" xfId="0" applyBorder="1"/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" xfId="0" applyNumberFormat="1" applyFont="1" applyBorder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17" borderId="17" xfId="0" applyFill="1" applyBorder="1" applyAlignment="1">
      <alignment horizontal="center" vertical="center" wrapText="1"/>
    </xf>
    <xf numFmtId="0" fontId="0" fillId="17" borderId="0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/>
    </xf>
    <xf numFmtId="0" fontId="3" fillId="16" borderId="9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47</xdr:row>
      <xdr:rowOff>28575</xdr:rowOff>
    </xdr:from>
    <xdr:to>
      <xdr:col>1</xdr:col>
      <xdr:colOff>2076450</xdr:colOff>
      <xdr:row>48</xdr:row>
      <xdr:rowOff>200025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0621625"/>
          <a:ext cx="1857375" cy="333375"/>
        </a:xfrm>
        <a:prstGeom prst="rect">
          <a:avLst/>
        </a:prstGeom>
      </xdr:spPr>
    </xdr:pic>
    <xdr:clientData/>
  </xdr:twoCellAnchor>
  <xdr:oneCellAnchor>
    <xdr:from>
      <xdr:col>2</xdr:col>
      <xdr:colOff>1724025</xdr:colOff>
      <xdr:row>47</xdr:row>
      <xdr:rowOff>28575</xdr:rowOff>
    </xdr:from>
    <xdr:ext cx="1562100" cy="3526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/>
            <xdr:cNvSpPr txBox="1"/>
          </xdr:nvSpPr>
          <xdr:spPr>
            <a:xfrm>
              <a:off x="4714875" y="8058150"/>
              <a:ext cx="1562100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Y" sz="1100" b="1" i="1">
                        <a:latin typeface="Cambria Math" panose="02040503050406030204" pitchFamily="18" charset="0"/>
                      </a:rPr>
                      <m:t>𝒇</m:t>
                    </m:r>
                    <m:r>
                      <a:rPr lang="es-PY" sz="11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PY" sz="11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PY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𝑰</m:t>
                            </m:r>
                          </m:e>
                          <m:sub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𝒎𝒂𝒙𝒎𝒂</m:t>
                            </m:r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𝒓𝒆𝒈𝒊𝒔𝒕𝒓𝒂𝒅𝒂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PY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𝑰</m:t>
                            </m:r>
                          </m:e>
                          <m:sub>
                            <m:r>
                              <a:rPr lang="es-PY" sz="1100" b="1" i="1">
                                <a:latin typeface="Cambria Math" panose="02040503050406030204" pitchFamily="18" charset="0"/>
                              </a:rPr>
                              <m:t>𝒊𝒏𝒔𝒕𝒂𝒍𝒂𝒅𝒂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 b="1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4714875" y="8058150"/>
              <a:ext cx="1562100" cy="3526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PY" sz="1100" b="1" i="0">
                  <a:latin typeface="Cambria Math" panose="02040503050406030204" pitchFamily="18" charset="0"/>
                </a:rPr>
                <a:t>𝒇=𝑰_(𝒎𝒂𝒙𝒎𝒂 𝒓𝒆𝒈𝒊𝒔𝒕𝒓𝒂𝒅𝒂)/𝑰_𝒊𝒏𝒔𝒕𝒂𝒍𝒂𝒅𝒂 </a:t>
              </a:r>
              <a:endParaRPr lang="es-MX" sz="1100" b="1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a1" displayName="Tabla1" ref="B1:P112" totalsRowShown="0">
  <autoFilter ref="B1:P112"/>
  <tableColumns count="15">
    <tableColumn id="1" name="alim"/>
    <tableColumn id="2" name="fecha"/>
    <tableColumn id="3" name="usuario"/>
    <tableColumn id="4" name="nis"/>
    <tableColumn id="5" name="pd"/>
    <tableColumn id="6" name="numande"/>
    <tableColumn id="7" name="pot" dataDxfId="20"/>
    <tableColumn id="8" name="numfabri"/>
    <tableColumn id="9" name="tm"/>
    <tableColumn id="10" name="marcamedid"/>
    <tableColumn id="11" name="nummedidor"/>
    <tableColumn id="12" name="localiza"/>
    <tableColumn id="13" name="fase"/>
    <tableColumn id="14" name="anomalias"/>
    <tableColumn id="15" name="Tram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E116:M155" totalsRowShown="0" headerRowDxfId="19" headerRowBorderDxfId="18" tableBorderDxfId="17" totalsRowBorderDxfId="16">
  <autoFilter ref="E116:M155"/>
  <tableColumns count="9">
    <tableColumn id="1" name="Tramo &quot;i&quot;" dataDxfId="15">
      <calculatedColumnFormula>1+E116</calculatedColumnFormula>
    </tableColumn>
    <tableColumn id="2" name="Clientes MT" dataDxfId="14">
      <calculatedColumnFormula>+COUNTIFS($P$2:$P$112,E117,$G$2:$G$112,"")</calculatedColumnFormula>
    </tableColumn>
    <tableColumn id="3" name="Transformadores ANDE p/ Clientes BT" dataDxfId="13"/>
    <tableColumn id="4" name="verificacion" dataDxfId="12"/>
    <tableColumn id="5" name="Cantidad de Usuarios Baja" dataDxfId="11"/>
    <tableColumn id="6" name="Cantidad Total de Trafos" dataDxfId="10"/>
    <tableColumn id="7" name="Cantidad Total de Trafos2" dataDxfId="9"/>
    <tableColumn id="8" name="Columna3" dataDxfId="8"/>
    <tableColumn id="9" name="Potencia Instalada i [kVA]" dataDxfId="7">
      <calculatedColumnFormula>+SUMIFS($H$2:$H$112,$P$2:$P$112,E117)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a2" displayName="Tabla2" ref="C1:N265" totalsRowShown="0">
  <autoFilter ref="C1:N265"/>
  <tableColumns count="12">
    <tableColumn id="1" name="Tramos"/>
    <tableColumn id="2" name="localiza"/>
    <tableColumn id="3" name="material"/>
    <tableColumn id="4" name="aislacion"/>
    <tableColumn id="5" name="seccion"/>
    <tableColumn id="6" name="hilos"/>
    <tableColumn id="7" name="fecha"/>
    <tableColumn id="8" name="longitud" dataDxfId="6"/>
    <tableColumn id="9" name="fase"/>
    <tableColumn id="10" name="id"/>
    <tableColumn id="11" name="Corriente"/>
    <tableColumn id="12" name="Tramos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a3" displayName="Tabla3" ref="C269:E309" totalsRowShown="0" headerRowBorderDxfId="5" tableBorderDxfId="4" totalsRowBorderDxfId="3">
  <autoFilter ref="C269:E309"/>
  <tableColumns count="3">
    <tableColumn id="1" name="Tramo &quot;i&quot;" dataDxfId="2"/>
    <tableColumn id="2" name="Longitud [m]" dataDxfId="1"/>
    <tableColumn id="3" name="Longitud [km]" dataDxfId="0">
      <calculatedColumnFormula>+D270/1000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a4" displayName="Tabla4" ref="B1:K58" totalsRowShown="0">
  <autoFilter ref="B1:K58"/>
  <tableColumns count="10">
    <tableColumn id="1" name="alim"/>
    <tableColumn id="2" name="localiza"/>
    <tableColumn id="3" name="posicion"/>
    <tableColumn id="4" name="acople"/>
    <tableColumn id="5" name="acop"/>
    <tableColumn id="6" name="tiposecc"/>
    <tableColumn id="7" name="fecha"/>
    <tableColumn id="8" name="num"/>
    <tableColumn id="9" name="Tramo cabecera"/>
    <tableColumn id="10" name="ACOPL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opLeftCell="B97" workbookViewId="0">
      <selection activeCell="M114" sqref="M114"/>
    </sheetView>
  </sheetViews>
  <sheetFormatPr baseColWidth="10" defaultRowHeight="12.75" x14ac:dyDescent="0.2"/>
  <cols>
    <col min="1" max="1" width="0" hidden="1" customWidth="1"/>
    <col min="2" max="2" width="15"/>
    <col min="3" max="4" width="0" hidden="1" customWidth="1"/>
    <col min="5" max="5" width="15"/>
    <col min="6" max="6" width="13.7109375" customWidth="1"/>
    <col min="7" max="7" width="37.140625" customWidth="1"/>
    <col min="8" max="8" width="23.28515625" bestFit="1" customWidth="1"/>
    <col min="9" max="9" width="0" hidden="1" customWidth="1"/>
    <col min="10" max="10" width="25.42578125" customWidth="1"/>
    <col min="11" max="11" width="0" hidden="1" customWidth="1"/>
    <col min="12" max="12" width="14.7109375" hidden="1" customWidth="1"/>
    <col min="13" max="13" width="26.42578125" customWidth="1"/>
    <col min="14" max="14" width="15"/>
    <col min="15" max="15" width="0" hidden="1" customWidth="1"/>
    <col min="16" max="1024" width="15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t="s">
        <v>17</v>
      </c>
      <c r="C2" t="s">
        <v>65</v>
      </c>
      <c r="F2" t="s">
        <v>19</v>
      </c>
      <c r="G2" t="s">
        <v>165</v>
      </c>
      <c r="H2" s="1">
        <v>100</v>
      </c>
      <c r="M2" t="s">
        <v>22</v>
      </c>
      <c r="N2" t="s">
        <v>23</v>
      </c>
      <c r="P2">
        <v>3</v>
      </c>
    </row>
    <row r="3" spans="1:16" x14ac:dyDescent="0.2">
      <c r="A3" t="s">
        <v>16</v>
      </c>
      <c r="B3" t="s">
        <v>17</v>
      </c>
      <c r="C3" t="s">
        <v>284</v>
      </c>
      <c r="F3" t="s">
        <v>19</v>
      </c>
      <c r="G3" t="s">
        <v>165</v>
      </c>
      <c r="H3" s="1">
        <v>25</v>
      </c>
      <c r="M3" t="s">
        <v>22</v>
      </c>
      <c r="N3" t="s">
        <v>218</v>
      </c>
      <c r="P3">
        <v>5</v>
      </c>
    </row>
    <row r="4" spans="1:16" x14ac:dyDescent="0.2">
      <c r="A4" t="s">
        <v>16</v>
      </c>
      <c r="B4" t="s">
        <v>17</v>
      </c>
      <c r="C4" t="s">
        <v>18</v>
      </c>
      <c r="G4" t="s">
        <v>217</v>
      </c>
      <c r="H4" s="1">
        <v>25</v>
      </c>
      <c r="M4" t="s">
        <v>22</v>
      </c>
      <c r="N4" t="s">
        <v>218</v>
      </c>
      <c r="P4">
        <v>6</v>
      </c>
    </row>
    <row r="5" spans="1:16" x14ac:dyDescent="0.2">
      <c r="A5" t="s">
        <v>16</v>
      </c>
      <c r="B5" t="s">
        <v>17</v>
      </c>
      <c r="C5" t="s">
        <v>200</v>
      </c>
      <c r="D5" t="s">
        <v>201</v>
      </c>
      <c r="E5" t="s">
        <v>202</v>
      </c>
      <c r="H5" s="1">
        <v>45</v>
      </c>
      <c r="I5" t="s">
        <v>203</v>
      </c>
      <c r="J5" t="s">
        <v>96</v>
      </c>
      <c r="K5" t="s">
        <v>204</v>
      </c>
      <c r="L5" t="s">
        <v>205</v>
      </c>
      <c r="M5" t="s">
        <v>22</v>
      </c>
      <c r="N5" t="s">
        <v>23</v>
      </c>
      <c r="P5">
        <v>7</v>
      </c>
    </row>
    <row r="6" spans="1:16" x14ac:dyDescent="0.2">
      <c r="A6" t="s">
        <v>16</v>
      </c>
      <c r="B6" t="s">
        <v>17</v>
      </c>
      <c r="C6" t="s">
        <v>18</v>
      </c>
      <c r="F6" t="s">
        <v>19</v>
      </c>
      <c r="G6" t="s">
        <v>165</v>
      </c>
      <c r="H6" s="1">
        <v>10</v>
      </c>
      <c r="M6" t="s">
        <v>22</v>
      </c>
      <c r="N6" t="s">
        <v>177</v>
      </c>
      <c r="P6">
        <v>8</v>
      </c>
    </row>
    <row r="7" spans="1:16" x14ac:dyDescent="0.2">
      <c r="A7" t="s">
        <v>16</v>
      </c>
      <c r="B7" t="s">
        <v>17</v>
      </c>
      <c r="C7" t="s">
        <v>200</v>
      </c>
      <c r="D7" t="s">
        <v>270</v>
      </c>
      <c r="E7" t="s">
        <v>271</v>
      </c>
      <c r="H7" s="1">
        <v>25</v>
      </c>
      <c r="I7" t="s">
        <v>272</v>
      </c>
      <c r="J7" t="s">
        <v>134</v>
      </c>
      <c r="K7" t="s">
        <v>273</v>
      </c>
      <c r="L7" t="s">
        <v>274</v>
      </c>
      <c r="M7" t="s">
        <v>22</v>
      </c>
      <c r="N7" t="s">
        <v>218</v>
      </c>
      <c r="P7">
        <v>8</v>
      </c>
    </row>
    <row r="8" spans="1:16" x14ac:dyDescent="0.2">
      <c r="A8" t="s">
        <v>16</v>
      </c>
      <c r="B8" t="s">
        <v>17</v>
      </c>
      <c r="C8" t="s">
        <v>18</v>
      </c>
      <c r="F8" t="s">
        <v>355</v>
      </c>
      <c r="G8" t="s">
        <v>165</v>
      </c>
      <c r="H8" s="1">
        <v>10</v>
      </c>
      <c r="I8" t="s">
        <v>356</v>
      </c>
      <c r="M8" t="s">
        <v>22</v>
      </c>
      <c r="N8" t="s">
        <v>72</v>
      </c>
      <c r="P8">
        <v>8</v>
      </c>
    </row>
    <row r="9" spans="1:16" x14ac:dyDescent="0.2">
      <c r="A9" t="s">
        <v>16</v>
      </c>
      <c r="B9" t="s">
        <v>17</v>
      </c>
      <c r="C9" t="s">
        <v>18</v>
      </c>
      <c r="F9" t="s">
        <v>42</v>
      </c>
      <c r="G9" t="s">
        <v>43</v>
      </c>
      <c r="H9" s="1">
        <v>100</v>
      </c>
      <c r="I9" t="s">
        <v>44</v>
      </c>
      <c r="M9" t="s">
        <v>22</v>
      </c>
      <c r="N9" t="s">
        <v>23</v>
      </c>
      <c r="P9">
        <v>10</v>
      </c>
    </row>
    <row r="10" spans="1:16" x14ac:dyDescent="0.2">
      <c r="A10" t="s">
        <v>16</v>
      </c>
      <c r="B10" t="s">
        <v>17</v>
      </c>
      <c r="C10" t="s">
        <v>18</v>
      </c>
      <c r="F10" t="s">
        <v>19</v>
      </c>
      <c r="G10" t="s">
        <v>155</v>
      </c>
      <c r="H10" s="1">
        <v>25</v>
      </c>
      <c r="I10" t="s">
        <v>156</v>
      </c>
      <c r="M10" t="s">
        <v>22</v>
      </c>
      <c r="N10" t="s">
        <v>72</v>
      </c>
      <c r="P10">
        <v>11</v>
      </c>
    </row>
    <row r="11" spans="1:16" x14ac:dyDescent="0.2">
      <c r="A11" t="s">
        <v>16</v>
      </c>
      <c r="B11" t="s">
        <v>17</v>
      </c>
      <c r="C11" t="s">
        <v>18</v>
      </c>
      <c r="D11" t="s">
        <v>24</v>
      </c>
      <c r="E11" t="s">
        <v>25</v>
      </c>
      <c r="H11" s="1">
        <v>300</v>
      </c>
      <c r="I11" t="s">
        <v>26</v>
      </c>
      <c r="J11" t="s">
        <v>27</v>
      </c>
      <c r="K11" t="s">
        <v>28</v>
      </c>
      <c r="L11" t="s">
        <v>29</v>
      </c>
      <c r="M11" t="s">
        <v>22</v>
      </c>
      <c r="N11" t="s">
        <v>23</v>
      </c>
      <c r="P11">
        <v>12</v>
      </c>
    </row>
    <row r="12" spans="1:16" x14ac:dyDescent="0.2">
      <c r="A12" t="s">
        <v>16</v>
      </c>
      <c r="B12" t="s">
        <v>17</v>
      </c>
      <c r="C12" t="s">
        <v>18</v>
      </c>
      <c r="F12" t="s">
        <v>62</v>
      </c>
      <c r="G12" t="s">
        <v>63</v>
      </c>
      <c r="H12" s="1">
        <v>100</v>
      </c>
      <c r="I12" t="s">
        <v>64</v>
      </c>
      <c r="M12" t="s">
        <v>22</v>
      </c>
      <c r="N12" t="s">
        <v>23</v>
      </c>
      <c r="P12">
        <v>12</v>
      </c>
    </row>
    <row r="13" spans="1:16" x14ac:dyDescent="0.2">
      <c r="A13" t="s">
        <v>16</v>
      </c>
      <c r="B13" t="s">
        <v>17</v>
      </c>
      <c r="C13" t="s">
        <v>18</v>
      </c>
      <c r="F13" t="s">
        <v>99</v>
      </c>
      <c r="G13" t="s">
        <v>100</v>
      </c>
      <c r="H13" s="1">
        <v>100</v>
      </c>
      <c r="I13" t="s">
        <v>101</v>
      </c>
      <c r="M13" t="s">
        <v>22</v>
      </c>
      <c r="N13" t="s">
        <v>23</v>
      </c>
      <c r="P13">
        <v>12</v>
      </c>
    </row>
    <row r="14" spans="1:16" x14ac:dyDescent="0.2">
      <c r="A14" t="s">
        <v>16</v>
      </c>
      <c r="B14" t="s">
        <v>17</v>
      </c>
      <c r="C14" t="s">
        <v>18</v>
      </c>
      <c r="F14" t="s">
        <v>162</v>
      </c>
      <c r="G14" t="s">
        <v>163</v>
      </c>
      <c r="H14" s="1">
        <v>63</v>
      </c>
      <c r="I14" t="s">
        <v>164</v>
      </c>
      <c r="M14" t="s">
        <v>22</v>
      </c>
      <c r="N14" t="s">
        <v>23</v>
      </c>
      <c r="P14">
        <v>12</v>
      </c>
    </row>
    <row r="15" spans="1:16" x14ac:dyDescent="0.2">
      <c r="A15" t="s">
        <v>16</v>
      </c>
      <c r="B15" t="s">
        <v>17</v>
      </c>
      <c r="C15" t="s">
        <v>18</v>
      </c>
      <c r="F15" t="s">
        <v>19</v>
      </c>
      <c r="G15" t="s">
        <v>165</v>
      </c>
      <c r="H15" s="1">
        <v>150</v>
      </c>
      <c r="I15" t="s">
        <v>166</v>
      </c>
      <c r="M15" t="s">
        <v>22</v>
      </c>
      <c r="N15" t="s">
        <v>23</v>
      </c>
      <c r="P15">
        <v>12</v>
      </c>
    </row>
    <row r="16" spans="1:16" x14ac:dyDescent="0.2">
      <c r="A16" t="s">
        <v>16</v>
      </c>
      <c r="B16" t="s">
        <v>17</v>
      </c>
      <c r="C16" t="s">
        <v>18</v>
      </c>
      <c r="F16" t="s">
        <v>341</v>
      </c>
      <c r="G16" t="s">
        <v>342</v>
      </c>
      <c r="H16" s="1">
        <v>100</v>
      </c>
      <c r="I16" t="s">
        <v>343</v>
      </c>
      <c r="M16" t="s">
        <v>22</v>
      </c>
      <c r="N16" t="s">
        <v>23</v>
      </c>
      <c r="P16">
        <v>12</v>
      </c>
    </row>
    <row r="17" spans="1:16" x14ac:dyDescent="0.2">
      <c r="A17" t="s">
        <v>16</v>
      </c>
      <c r="B17" t="s">
        <v>17</v>
      </c>
      <c r="C17" t="s">
        <v>18</v>
      </c>
      <c r="D17" t="s">
        <v>85</v>
      </c>
      <c r="E17" t="s">
        <v>86</v>
      </c>
      <c r="H17" s="1">
        <v>112.5</v>
      </c>
      <c r="I17" t="s">
        <v>87</v>
      </c>
      <c r="J17" t="s">
        <v>88</v>
      </c>
      <c r="K17" t="s">
        <v>28</v>
      </c>
      <c r="L17" t="s">
        <v>89</v>
      </c>
      <c r="M17" t="s">
        <v>22</v>
      </c>
      <c r="N17" t="s">
        <v>23</v>
      </c>
      <c r="P17">
        <v>15</v>
      </c>
    </row>
    <row r="18" spans="1:16" x14ac:dyDescent="0.2">
      <c r="A18" t="s">
        <v>16</v>
      </c>
      <c r="B18" t="s">
        <v>17</v>
      </c>
      <c r="C18" t="s">
        <v>18</v>
      </c>
      <c r="H18" s="1">
        <v>100</v>
      </c>
      <c r="I18" t="s">
        <v>188</v>
      </c>
      <c r="J18" t="s">
        <v>96</v>
      </c>
      <c r="K18" t="s">
        <v>28</v>
      </c>
      <c r="L18" t="s">
        <v>189</v>
      </c>
      <c r="M18" t="s">
        <v>22</v>
      </c>
      <c r="N18" t="s">
        <v>23</v>
      </c>
      <c r="P18">
        <v>15</v>
      </c>
    </row>
    <row r="19" spans="1:16" x14ac:dyDescent="0.2">
      <c r="A19" t="s">
        <v>16</v>
      </c>
      <c r="B19" t="s">
        <v>17</v>
      </c>
      <c r="C19" t="s">
        <v>200</v>
      </c>
      <c r="F19" t="s">
        <v>214</v>
      </c>
      <c r="G19" t="s">
        <v>215</v>
      </c>
      <c r="H19" s="1">
        <v>100</v>
      </c>
      <c r="I19" t="s">
        <v>216</v>
      </c>
      <c r="M19" t="s">
        <v>22</v>
      </c>
      <c r="N19" t="s">
        <v>23</v>
      </c>
      <c r="P19">
        <v>15</v>
      </c>
    </row>
    <row r="20" spans="1:16" x14ac:dyDescent="0.2">
      <c r="A20" t="s">
        <v>16</v>
      </c>
      <c r="B20" t="s">
        <v>17</v>
      </c>
      <c r="C20" t="s">
        <v>18</v>
      </c>
      <c r="F20" t="s">
        <v>308</v>
      </c>
      <c r="G20" t="s">
        <v>309</v>
      </c>
      <c r="H20" s="1">
        <v>100</v>
      </c>
      <c r="I20" t="s">
        <v>310</v>
      </c>
      <c r="M20" t="s">
        <v>22</v>
      </c>
      <c r="N20" t="s">
        <v>23</v>
      </c>
      <c r="P20">
        <v>15</v>
      </c>
    </row>
    <row r="21" spans="1:16" x14ac:dyDescent="0.2">
      <c r="A21" t="s">
        <v>16</v>
      </c>
      <c r="B21" t="s">
        <v>17</v>
      </c>
      <c r="C21" t="s">
        <v>18</v>
      </c>
      <c r="F21" t="s">
        <v>332</v>
      </c>
      <c r="G21" t="s">
        <v>333</v>
      </c>
      <c r="H21" s="1">
        <v>63</v>
      </c>
      <c r="I21" t="s">
        <v>334</v>
      </c>
      <c r="M21" t="s">
        <v>22</v>
      </c>
      <c r="N21" t="s">
        <v>23</v>
      </c>
      <c r="P21">
        <v>15</v>
      </c>
    </row>
    <row r="22" spans="1:16" x14ac:dyDescent="0.2">
      <c r="A22" t="s">
        <v>16</v>
      </c>
      <c r="B22" t="s">
        <v>17</v>
      </c>
      <c r="C22" t="s">
        <v>18</v>
      </c>
      <c r="F22" t="s">
        <v>348</v>
      </c>
      <c r="G22" t="s">
        <v>349</v>
      </c>
      <c r="H22" s="1">
        <v>200</v>
      </c>
      <c r="I22" t="s">
        <v>350</v>
      </c>
      <c r="M22" t="s">
        <v>22</v>
      </c>
      <c r="N22" t="s">
        <v>23</v>
      </c>
      <c r="P22">
        <v>15</v>
      </c>
    </row>
    <row r="23" spans="1:16" x14ac:dyDescent="0.2">
      <c r="A23" t="s">
        <v>16</v>
      </c>
      <c r="B23" t="s">
        <v>17</v>
      </c>
      <c r="C23" t="s">
        <v>18</v>
      </c>
      <c r="F23" t="s">
        <v>357</v>
      </c>
      <c r="G23" t="s">
        <v>358</v>
      </c>
      <c r="H23" s="1">
        <v>100</v>
      </c>
      <c r="I23" t="s">
        <v>359</v>
      </c>
      <c r="M23" t="s">
        <v>22</v>
      </c>
      <c r="N23" t="s">
        <v>23</v>
      </c>
      <c r="P23">
        <v>15</v>
      </c>
    </row>
    <row r="24" spans="1:16" x14ac:dyDescent="0.2">
      <c r="A24" t="s">
        <v>16</v>
      </c>
      <c r="B24" t="s">
        <v>17</v>
      </c>
      <c r="C24" t="s">
        <v>137</v>
      </c>
      <c r="D24" t="s">
        <v>138</v>
      </c>
      <c r="E24" t="s">
        <v>139</v>
      </c>
      <c r="H24" s="1">
        <v>100</v>
      </c>
      <c r="J24" t="s">
        <v>140</v>
      </c>
      <c r="K24" t="s">
        <v>141</v>
      </c>
      <c r="L24" t="s">
        <v>142</v>
      </c>
      <c r="M24" t="s">
        <v>22</v>
      </c>
      <c r="N24" t="s">
        <v>23</v>
      </c>
      <c r="P24">
        <v>16</v>
      </c>
    </row>
    <row r="25" spans="1:16" x14ac:dyDescent="0.2">
      <c r="A25" t="s">
        <v>16</v>
      </c>
      <c r="B25" t="s">
        <v>17</v>
      </c>
      <c r="C25" t="s">
        <v>18</v>
      </c>
      <c r="F25" t="s">
        <v>152</v>
      </c>
      <c r="G25" t="s">
        <v>153</v>
      </c>
      <c r="H25" s="1">
        <v>63</v>
      </c>
      <c r="I25" t="s">
        <v>154</v>
      </c>
      <c r="M25" t="s">
        <v>22</v>
      </c>
      <c r="N25" t="s">
        <v>23</v>
      </c>
      <c r="P25">
        <v>16</v>
      </c>
    </row>
    <row r="26" spans="1:16" x14ac:dyDescent="0.2">
      <c r="A26" t="s">
        <v>16</v>
      </c>
      <c r="B26" t="s">
        <v>17</v>
      </c>
      <c r="C26" t="s">
        <v>137</v>
      </c>
      <c r="D26" t="s">
        <v>157</v>
      </c>
      <c r="E26" t="s">
        <v>158</v>
      </c>
      <c r="H26" s="1">
        <v>63</v>
      </c>
      <c r="J26" t="s">
        <v>159</v>
      </c>
      <c r="K26" t="s">
        <v>160</v>
      </c>
      <c r="L26" t="s">
        <v>161</v>
      </c>
      <c r="M26" t="s">
        <v>22</v>
      </c>
      <c r="N26" t="s">
        <v>23</v>
      </c>
      <c r="P26">
        <v>16</v>
      </c>
    </row>
    <row r="27" spans="1:16" x14ac:dyDescent="0.2">
      <c r="A27" t="s">
        <v>16</v>
      </c>
      <c r="B27" t="s">
        <v>17</v>
      </c>
      <c r="C27" t="s">
        <v>18</v>
      </c>
      <c r="F27" t="s">
        <v>19</v>
      </c>
      <c r="G27" t="s">
        <v>167</v>
      </c>
      <c r="H27" s="1">
        <v>100</v>
      </c>
      <c r="I27" t="s">
        <v>168</v>
      </c>
      <c r="M27" t="s">
        <v>22</v>
      </c>
      <c r="N27" t="s">
        <v>23</v>
      </c>
      <c r="P27">
        <v>16</v>
      </c>
    </row>
    <row r="28" spans="1:16" x14ac:dyDescent="0.2">
      <c r="A28" t="s">
        <v>16</v>
      </c>
      <c r="B28" t="s">
        <v>17</v>
      </c>
      <c r="C28" t="s">
        <v>137</v>
      </c>
      <c r="G28" t="s">
        <v>169</v>
      </c>
      <c r="H28" s="1">
        <v>100</v>
      </c>
      <c r="M28" t="s">
        <v>22</v>
      </c>
      <c r="N28" t="s">
        <v>23</v>
      </c>
      <c r="P28">
        <v>16</v>
      </c>
    </row>
    <row r="29" spans="1:16" x14ac:dyDescent="0.2">
      <c r="A29" t="s">
        <v>16</v>
      </c>
      <c r="B29" t="s">
        <v>17</v>
      </c>
      <c r="C29" t="s">
        <v>137</v>
      </c>
      <c r="F29" t="s">
        <v>170</v>
      </c>
      <c r="G29" t="s">
        <v>171</v>
      </c>
      <c r="H29" s="1">
        <v>100</v>
      </c>
      <c r="M29" t="s">
        <v>22</v>
      </c>
      <c r="N29" t="s">
        <v>23</v>
      </c>
      <c r="P29">
        <v>16</v>
      </c>
    </row>
    <row r="30" spans="1:16" x14ac:dyDescent="0.2">
      <c r="A30" t="s">
        <v>16</v>
      </c>
      <c r="B30" t="s">
        <v>17</v>
      </c>
      <c r="C30" t="s">
        <v>137</v>
      </c>
      <c r="F30" t="s">
        <v>172</v>
      </c>
      <c r="G30" t="s">
        <v>173</v>
      </c>
      <c r="H30" s="1">
        <v>100</v>
      </c>
      <c r="M30" t="s">
        <v>22</v>
      </c>
      <c r="N30" t="s">
        <v>23</v>
      </c>
      <c r="P30">
        <v>16</v>
      </c>
    </row>
    <row r="31" spans="1:16" x14ac:dyDescent="0.2">
      <c r="A31" t="s">
        <v>16</v>
      </c>
      <c r="B31" t="s">
        <v>17</v>
      </c>
      <c r="C31" t="s">
        <v>18</v>
      </c>
      <c r="F31" t="s">
        <v>245</v>
      </c>
      <c r="G31" t="s">
        <v>246</v>
      </c>
      <c r="H31" s="1">
        <v>100</v>
      </c>
      <c r="I31" t="s">
        <v>247</v>
      </c>
      <c r="M31" t="s">
        <v>22</v>
      </c>
      <c r="N31" t="s">
        <v>23</v>
      </c>
      <c r="P31">
        <v>16</v>
      </c>
    </row>
    <row r="32" spans="1:16" x14ac:dyDescent="0.2">
      <c r="A32" t="s">
        <v>16</v>
      </c>
      <c r="B32" t="s">
        <v>17</v>
      </c>
      <c r="C32" t="s">
        <v>137</v>
      </c>
      <c r="F32" t="s">
        <v>251</v>
      </c>
      <c r="G32" t="s">
        <v>252</v>
      </c>
      <c r="H32" s="1">
        <v>100</v>
      </c>
      <c r="I32" t="s">
        <v>253</v>
      </c>
      <c r="M32" t="s">
        <v>22</v>
      </c>
      <c r="N32" t="s">
        <v>23</v>
      </c>
      <c r="P32">
        <v>16</v>
      </c>
    </row>
    <row r="33" spans="1:16" x14ac:dyDescent="0.2">
      <c r="A33" t="s">
        <v>16</v>
      </c>
      <c r="B33" t="s">
        <v>17</v>
      </c>
      <c r="C33" t="s">
        <v>18</v>
      </c>
      <c r="F33" t="s">
        <v>281</v>
      </c>
      <c r="G33" t="s">
        <v>282</v>
      </c>
      <c r="H33" s="1">
        <v>100</v>
      </c>
      <c r="I33" t="s">
        <v>283</v>
      </c>
      <c r="M33" t="s">
        <v>22</v>
      </c>
      <c r="N33" t="s">
        <v>23</v>
      </c>
      <c r="P33">
        <v>16</v>
      </c>
    </row>
    <row r="34" spans="1:16" x14ac:dyDescent="0.2">
      <c r="A34" t="s">
        <v>16</v>
      </c>
      <c r="B34" t="s">
        <v>17</v>
      </c>
      <c r="C34" t="s">
        <v>137</v>
      </c>
      <c r="G34" t="s">
        <v>351</v>
      </c>
      <c r="H34" s="1">
        <v>100</v>
      </c>
      <c r="M34" t="s">
        <v>22</v>
      </c>
      <c r="N34" t="s">
        <v>23</v>
      </c>
      <c r="P34">
        <v>16</v>
      </c>
    </row>
    <row r="35" spans="1:16" x14ac:dyDescent="0.2">
      <c r="A35" t="s">
        <v>16</v>
      </c>
      <c r="B35" t="s">
        <v>17</v>
      </c>
      <c r="C35" t="s">
        <v>18</v>
      </c>
      <c r="F35" t="s">
        <v>19</v>
      </c>
      <c r="G35" t="s">
        <v>48</v>
      </c>
      <c r="H35" s="1">
        <v>100</v>
      </c>
      <c r="I35" t="s">
        <v>49</v>
      </c>
      <c r="M35" t="s">
        <v>22</v>
      </c>
      <c r="N35" t="s">
        <v>23</v>
      </c>
      <c r="P35">
        <v>17</v>
      </c>
    </row>
    <row r="36" spans="1:16" x14ac:dyDescent="0.2">
      <c r="A36" t="s">
        <v>16</v>
      </c>
      <c r="B36" t="s">
        <v>17</v>
      </c>
      <c r="C36" t="s">
        <v>78</v>
      </c>
      <c r="F36" t="s">
        <v>79</v>
      </c>
      <c r="G36" t="s">
        <v>80</v>
      </c>
      <c r="H36" s="1">
        <v>100</v>
      </c>
      <c r="I36" t="s">
        <v>81</v>
      </c>
      <c r="M36" t="s">
        <v>22</v>
      </c>
      <c r="N36" t="s">
        <v>23</v>
      </c>
      <c r="P36">
        <v>17</v>
      </c>
    </row>
    <row r="37" spans="1:16" x14ac:dyDescent="0.2">
      <c r="A37" t="s">
        <v>16</v>
      </c>
      <c r="B37" t="s">
        <v>17</v>
      </c>
      <c r="C37" t="s">
        <v>18</v>
      </c>
      <c r="F37" t="s">
        <v>122</v>
      </c>
      <c r="G37" t="s">
        <v>123</v>
      </c>
      <c r="H37" s="1">
        <v>100</v>
      </c>
      <c r="I37" t="s">
        <v>124</v>
      </c>
      <c r="M37" t="s">
        <v>22</v>
      </c>
      <c r="N37" t="s">
        <v>23</v>
      </c>
      <c r="P37">
        <v>17</v>
      </c>
    </row>
    <row r="38" spans="1:16" x14ac:dyDescent="0.2">
      <c r="A38" t="s">
        <v>16</v>
      </c>
      <c r="B38" t="s">
        <v>17</v>
      </c>
      <c r="C38" t="s">
        <v>18</v>
      </c>
      <c r="F38" t="s">
        <v>125</v>
      </c>
      <c r="G38" t="s">
        <v>126</v>
      </c>
      <c r="H38" s="1">
        <v>63</v>
      </c>
      <c r="I38" t="s">
        <v>127</v>
      </c>
      <c r="M38" t="s">
        <v>22</v>
      </c>
      <c r="N38" t="s">
        <v>23</v>
      </c>
      <c r="P38">
        <v>17</v>
      </c>
    </row>
    <row r="39" spans="1:16" x14ac:dyDescent="0.2">
      <c r="A39" t="s">
        <v>16</v>
      </c>
      <c r="B39" t="s">
        <v>17</v>
      </c>
      <c r="C39" t="s">
        <v>18</v>
      </c>
      <c r="D39" t="s">
        <v>131</v>
      </c>
      <c r="E39" t="s">
        <v>132</v>
      </c>
      <c r="H39" s="1">
        <v>45</v>
      </c>
      <c r="I39" t="s">
        <v>133</v>
      </c>
      <c r="J39" t="s">
        <v>134</v>
      </c>
      <c r="K39" t="s">
        <v>135</v>
      </c>
      <c r="L39" t="s">
        <v>136</v>
      </c>
      <c r="M39" t="s">
        <v>22</v>
      </c>
      <c r="N39" t="s">
        <v>23</v>
      </c>
      <c r="P39">
        <v>17</v>
      </c>
    </row>
    <row r="40" spans="1:16" x14ac:dyDescent="0.2">
      <c r="A40" t="s">
        <v>16</v>
      </c>
      <c r="B40" t="s">
        <v>17</v>
      </c>
      <c r="C40" t="s">
        <v>18</v>
      </c>
      <c r="F40" t="s">
        <v>146</v>
      </c>
      <c r="G40" t="s">
        <v>147</v>
      </c>
      <c r="H40" s="1">
        <v>100</v>
      </c>
      <c r="I40" t="s">
        <v>148</v>
      </c>
      <c r="M40" t="s">
        <v>22</v>
      </c>
      <c r="N40" t="s">
        <v>23</v>
      </c>
      <c r="P40">
        <v>17</v>
      </c>
    </row>
    <row r="41" spans="1:16" x14ac:dyDescent="0.2">
      <c r="A41" t="s">
        <v>16</v>
      </c>
      <c r="B41" t="s">
        <v>17</v>
      </c>
      <c r="C41" t="s">
        <v>18</v>
      </c>
      <c r="D41" t="s">
        <v>263</v>
      </c>
      <c r="E41" t="s">
        <v>264</v>
      </c>
      <c r="H41" s="1">
        <v>63</v>
      </c>
      <c r="I41" t="s">
        <v>265</v>
      </c>
      <c r="J41" t="s">
        <v>96</v>
      </c>
      <c r="K41" t="s">
        <v>34</v>
      </c>
      <c r="L41" t="s">
        <v>266</v>
      </c>
      <c r="M41" t="s">
        <v>22</v>
      </c>
      <c r="N41" t="s">
        <v>23</v>
      </c>
      <c r="P41">
        <v>17</v>
      </c>
    </row>
    <row r="42" spans="1:16" x14ac:dyDescent="0.2">
      <c r="A42" t="s">
        <v>16</v>
      </c>
      <c r="B42" t="s">
        <v>17</v>
      </c>
      <c r="C42" t="s">
        <v>18</v>
      </c>
      <c r="F42" t="s">
        <v>267</v>
      </c>
      <c r="G42" t="s">
        <v>268</v>
      </c>
      <c r="H42" s="1">
        <v>100</v>
      </c>
      <c r="I42" t="s">
        <v>269</v>
      </c>
      <c r="M42" t="s">
        <v>22</v>
      </c>
      <c r="N42" t="s">
        <v>23</v>
      </c>
      <c r="P42">
        <v>17</v>
      </c>
    </row>
    <row r="43" spans="1:16" x14ac:dyDescent="0.2">
      <c r="A43" t="s">
        <v>16</v>
      </c>
      <c r="B43" t="s">
        <v>17</v>
      </c>
      <c r="C43" t="s">
        <v>285</v>
      </c>
      <c r="F43" t="s">
        <v>286</v>
      </c>
      <c r="G43" t="s">
        <v>287</v>
      </c>
      <c r="H43" s="1">
        <v>100</v>
      </c>
      <c r="M43" t="s">
        <v>22</v>
      </c>
      <c r="N43" t="s">
        <v>23</v>
      </c>
      <c r="P43">
        <v>17</v>
      </c>
    </row>
    <row r="44" spans="1:16" x14ac:dyDescent="0.2">
      <c r="A44" t="s">
        <v>16</v>
      </c>
      <c r="B44" t="s">
        <v>17</v>
      </c>
      <c r="C44" t="s">
        <v>137</v>
      </c>
      <c r="D44" t="s">
        <v>294</v>
      </c>
      <c r="E44" t="s">
        <v>295</v>
      </c>
      <c r="H44" s="1">
        <v>25</v>
      </c>
      <c r="K44" t="s">
        <v>296</v>
      </c>
      <c r="L44" t="s">
        <v>297</v>
      </c>
      <c r="M44" t="s">
        <v>22</v>
      </c>
      <c r="N44" t="s">
        <v>23</v>
      </c>
      <c r="P44">
        <v>17</v>
      </c>
    </row>
    <row r="45" spans="1:16" x14ac:dyDescent="0.2">
      <c r="A45" t="s">
        <v>16</v>
      </c>
      <c r="B45" t="s">
        <v>17</v>
      </c>
      <c r="C45" t="s">
        <v>18</v>
      </c>
      <c r="F45" t="s">
        <v>149</v>
      </c>
      <c r="G45" t="s">
        <v>150</v>
      </c>
      <c r="H45" s="1">
        <v>100</v>
      </c>
      <c r="I45" t="s">
        <v>151</v>
      </c>
      <c r="M45" t="s">
        <v>22</v>
      </c>
      <c r="N45" t="s">
        <v>23</v>
      </c>
      <c r="P45">
        <v>18</v>
      </c>
    </row>
    <row r="46" spans="1:16" x14ac:dyDescent="0.2">
      <c r="A46" t="s">
        <v>16</v>
      </c>
      <c r="B46" t="s">
        <v>17</v>
      </c>
      <c r="C46" t="s">
        <v>18</v>
      </c>
      <c r="F46" t="s">
        <v>50</v>
      </c>
      <c r="G46" t="s">
        <v>51</v>
      </c>
      <c r="H46" s="1">
        <v>100</v>
      </c>
      <c r="I46" t="s">
        <v>52</v>
      </c>
      <c r="M46" t="s">
        <v>22</v>
      </c>
      <c r="N46" t="s">
        <v>23</v>
      </c>
      <c r="P46">
        <v>20</v>
      </c>
    </row>
    <row r="47" spans="1:16" x14ac:dyDescent="0.2">
      <c r="A47" t="s">
        <v>16</v>
      </c>
      <c r="B47" t="s">
        <v>17</v>
      </c>
      <c r="C47" t="s">
        <v>18</v>
      </c>
      <c r="F47" t="s">
        <v>102</v>
      </c>
      <c r="G47" t="s">
        <v>103</v>
      </c>
      <c r="H47" s="1">
        <v>63</v>
      </c>
      <c r="M47" t="s">
        <v>22</v>
      </c>
      <c r="N47" t="s">
        <v>23</v>
      </c>
      <c r="P47">
        <v>20</v>
      </c>
    </row>
    <row r="48" spans="1:16" x14ac:dyDescent="0.2">
      <c r="A48" t="s">
        <v>16</v>
      </c>
      <c r="B48" t="s">
        <v>17</v>
      </c>
      <c r="C48" t="s">
        <v>18</v>
      </c>
      <c r="F48" t="s">
        <v>114</v>
      </c>
      <c r="G48" t="s">
        <v>115</v>
      </c>
      <c r="H48" s="1">
        <v>63</v>
      </c>
      <c r="I48" t="s">
        <v>116</v>
      </c>
      <c r="M48" t="s">
        <v>22</v>
      </c>
      <c r="N48" t="s">
        <v>23</v>
      </c>
      <c r="P48">
        <v>20</v>
      </c>
    </row>
    <row r="49" spans="1:16" x14ac:dyDescent="0.2">
      <c r="A49" t="s">
        <v>16</v>
      </c>
      <c r="B49" t="s">
        <v>17</v>
      </c>
      <c r="C49" t="s">
        <v>18</v>
      </c>
      <c r="F49" t="s">
        <v>209</v>
      </c>
      <c r="G49" t="s">
        <v>210</v>
      </c>
      <c r="H49" s="1">
        <v>100</v>
      </c>
      <c r="I49" t="s">
        <v>211</v>
      </c>
      <c r="M49" t="s">
        <v>22</v>
      </c>
      <c r="N49" t="s">
        <v>23</v>
      </c>
      <c r="P49">
        <v>20</v>
      </c>
    </row>
    <row r="50" spans="1:16" x14ac:dyDescent="0.2">
      <c r="A50" t="s">
        <v>16</v>
      </c>
      <c r="B50" t="s">
        <v>17</v>
      </c>
      <c r="C50" t="s">
        <v>18</v>
      </c>
      <c r="D50" t="s">
        <v>235</v>
      </c>
      <c r="E50" t="s">
        <v>236</v>
      </c>
      <c r="H50" s="1">
        <v>10</v>
      </c>
      <c r="I50" t="s">
        <v>237</v>
      </c>
      <c r="J50" t="s">
        <v>69</v>
      </c>
      <c r="K50" t="s">
        <v>238</v>
      </c>
      <c r="L50" t="s">
        <v>239</v>
      </c>
      <c r="M50" t="s">
        <v>22</v>
      </c>
      <c r="N50" t="s">
        <v>72</v>
      </c>
      <c r="P50">
        <v>20</v>
      </c>
    </row>
    <row r="51" spans="1:16" x14ac:dyDescent="0.2">
      <c r="A51" t="s">
        <v>16</v>
      </c>
      <c r="B51" t="s">
        <v>17</v>
      </c>
      <c r="C51" t="s">
        <v>18</v>
      </c>
      <c r="D51" t="s">
        <v>259</v>
      </c>
      <c r="E51" t="s">
        <v>260</v>
      </c>
      <c r="H51" s="1">
        <v>10</v>
      </c>
      <c r="I51" t="s">
        <v>261</v>
      </c>
      <c r="J51" t="s">
        <v>69</v>
      </c>
      <c r="K51" t="s">
        <v>238</v>
      </c>
      <c r="L51" t="s">
        <v>262</v>
      </c>
      <c r="M51" t="s">
        <v>22</v>
      </c>
      <c r="N51" t="s">
        <v>72</v>
      </c>
      <c r="P51">
        <v>20</v>
      </c>
    </row>
    <row r="52" spans="1:16" x14ac:dyDescent="0.2">
      <c r="A52" t="s">
        <v>16</v>
      </c>
      <c r="B52" t="s">
        <v>17</v>
      </c>
      <c r="C52" t="s">
        <v>18</v>
      </c>
      <c r="D52" t="s">
        <v>288</v>
      </c>
      <c r="E52" t="s">
        <v>289</v>
      </c>
      <c r="H52" s="1">
        <v>200</v>
      </c>
      <c r="I52" t="s">
        <v>290</v>
      </c>
      <c r="J52" t="s">
        <v>291</v>
      </c>
      <c r="K52" t="s">
        <v>28</v>
      </c>
      <c r="L52" t="s">
        <v>292</v>
      </c>
      <c r="M52" t="s">
        <v>22</v>
      </c>
      <c r="N52" t="s">
        <v>23</v>
      </c>
      <c r="P52">
        <v>20</v>
      </c>
    </row>
    <row r="53" spans="1:16" x14ac:dyDescent="0.2">
      <c r="A53" t="s">
        <v>16</v>
      </c>
      <c r="B53" t="s">
        <v>17</v>
      </c>
      <c r="C53" t="s">
        <v>301</v>
      </c>
      <c r="F53" t="s">
        <v>311</v>
      </c>
      <c r="G53" t="s">
        <v>312</v>
      </c>
      <c r="H53" s="1">
        <v>100</v>
      </c>
      <c r="I53" t="s">
        <v>313</v>
      </c>
      <c r="M53" t="s">
        <v>22</v>
      </c>
      <c r="N53" t="s">
        <v>23</v>
      </c>
      <c r="P53">
        <v>21</v>
      </c>
    </row>
    <row r="54" spans="1:16" x14ac:dyDescent="0.2">
      <c r="A54" t="s">
        <v>16</v>
      </c>
      <c r="B54" t="s">
        <v>17</v>
      </c>
      <c r="C54" t="s">
        <v>18</v>
      </c>
      <c r="D54" t="s">
        <v>362</v>
      </c>
      <c r="E54" t="s">
        <v>363</v>
      </c>
      <c r="F54" t="s">
        <v>19</v>
      </c>
      <c r="H54" s="1">
        <v>100</v>
      </c>
      <c r="J54" t="s">
        <v>96</v>
      </c>
      <c r="K54" t="s">
        <v>160</v>
      </c>
      <c r="L54" t="s">
        <v>364</v>
      </c>
      <c r="M54" t="s">
        <v>22</v>
      </c>
      <c r="N54" t="s">
        <v>23</v>
      </c>
      <c r="O54" t="s">
        <v>365</v>
      </c>
      <c r="P54">
        <v>21</v>
      </c>
    </row>
    <row r="55" spans="1:16" x14ac:dyDescent="0.2">
      <c r="A55" t="s">
        <v>16</v>
      </c>
      <c r="B55" t="s">
        <v>17</v>
      </c>
      <c r="C55" t="s">
        <v>374</v>
      </c>
      <c r="F55" t="s">
        <v>375</v>
      </c>
      <c r="G55" t="s">
        <v>376</v>
      </c>
      <c r="H55" s="1">
        <v>200</v>
      </c>
      <c r="I55" t="s">
        <v>377</v>
      </c>
      <c r="M55" t="s">
        <v>22</v>
      </c>
      <c r="N55" t="s">
        <v>23</v>
      </c>
      <c r="P55">
        <v>21</v>
      </c>
    </row>
    <row r="56" spans="1:16" x14ac:dyDescent="0.2">
      <c r="A56" t="s">
        <v>16</v>
      </c>
      <c r="B56" t="s">
        <v>17</v>
      </c>
      <c r="C56" t="s">
        <v>58</v>
      </c>
      <c r="F56" t="s">
        <v>59</v>
      </c>
      <c r="G56" t="s">
        <v>60</v>
      </c>
      <c r="H56" s="1">
        <v>100</v>
      </c>
      <c r="I56" t="s">
        <v>61</v>
      </c>
      <c r="M56" t="s">
        <v>22</v>
      </c>
      <c r="N56" t="s">
        <v>23</v>
      </c>
      <c r="P56">
        <v>22</v>
      </c>
    </row>
    <row r="57" spans="1:16" x14ac:dyDescent="0.2">
      <c r="A57" t="s">
        <v>16</v>
      </c>
      <c r="B57" t="s">
        <v>17</v>
      </c>
      <c r="C57" t="s">
        <v>58</v>
      </c>
      <c r="D57" t="s">
        <v>197</v>
      </c>
      <c r="H57" s="1">
        <v>100</v>
      </c>
      <c r="K57" t="s">
        <v>198</v>
      </c>
      <c r="L57" t="s">
        <v>198</v>
      </c>
      <c r="M57" t="s">
        <v>181</v>
      </c>
      <c r="N57" t="s">
        <v>23</v>
      </c>
      <c r="O57" t="s">
        <v>199</v>
      </c>
      <c r="P57">
        <v>22</v>
      </c>
    </row>
    <row r="58" spans="1:16" x14ac:dyDescent="0.2">
      <c r="A58" t="s">
        <v>16</v>
      </c>
      <c r="B58" t="s">
        <v>17</v>
      </c>
      <c r="C58" t="s">
        <v>65</v>
      </c>
      <c r="F58" t="s">
        <v>19</v>
      </c>
      <c r="G58" t="s">
        <v>165</v>
      </c>
      <c r="H58" s="1">
        <v>100</v>
      </c>
      <c r="M58" t="s">
        <v>22</v>
      </c>
      <c r="N58" t="s">
        <v>23</v>
      </c>
      <c r="P58">
        <v>23</v>
      </c>
    </row>
    <row r="59" spans="1:16" x14ac:dyDescent="0.2">
      <c r="A59" t="s">
        <v>16</v>
      </c>
      <c r="B59" t="s">
        <v>17</v>
      </c>
      <c r="C59" t="s">
        <v>18</v>
      </c>
      <c r="F59" t="s">
        <v>190</v>
      </c>
      <c r="G59" t="s">
        <v>191</v>
      </c>
      <c r="H59" s="1">
        <v>63</v>
      </c>
      <c r="I59" t="s">
        <v>192</v>
      </c>
      <c r="M59" t="s">
        <v>22</v>
      </c>
      <c r="N59" t="s">
        <v>23</v>
      </c>
      <c r="P59">
        <v>24</v>
      </c>
    </row>
    <row r="60" spans="1:16" x14ac:dyDescent="0.2">
      <c r="A60" t="s">
        <v>16</v>
      </c>
      <c r="B60" t="s">
        <v>17</v>
      </c>
      <c r="C60" t="s">
        <v>18</v>
      </c>
      <c r="F60" t="s">
        <v>19</v>
      </c>
      <c r="G60" t="s">
        <v>240</v>
      </c>
      <c r="H60" s="1">
        <v>25</v>
      </c>
      <c r="I60" t="s">
        <v>241</v>
      </c>
      <c r="M60" t="s">
        <v>22</v>
      </c>
      <c r="N60" t="s">
        <v>218</v>
      </c>
      <c r="P60">
        <v>24</v>
      </c>
    </row>
    <row r="61" spans="1:16" x14ac:dyDescent="0.2">
      <c r="A61" t="s">
        <v>16</v>
      </c>
      <c r="B61" t="s">
        <v>17</v>
      </c>
      <c r="C61" t="s">
        <v>18</v>
      </c>
      <c r="F61" t="s">
        <v>45</v>
      </c>
      <c r="G61" t="s">
        <v>46</v>
      </c>
      <c r="H61" s="1">
        <v>100</v>
      </c>
      <c r="I61" t="s">
        <v>47</v>
      </c>
      <c r="M61" t="s">
        <v>22</v>
      </c>
      <c r="N61" t="s">
        <v>23</v>
      </c>
      <c r="P61">
        <v>25</v>
      </c>
    </row>
    <row r="62" spans="1:16" x14ac:dyDescent="0.2">
      <c r="A62" t="s">
        <v>16</v>
      </c>
      <c r="B62" t="s">
        <v>17</v>
      </c>
      <c r="C62" t="s">
        <v>18</v>
      </c>
      <c r="F62" t="s">
        <v>82</v>
      </c>
      <c r="G62" t="s">
        <v>83</v>
      </c>
      <c r="H62" s="1">
        <v>100</v>
      </c>
      <c r="I62" t="s">
        <v>84</v>
      </c>
      <c r="M62" t="s">
        <v>22</v>
      </c>
      <c r="N62" t="s">
        <v>23</v>
      </c>
      <c r="P62">
        <v>25</v>
      </c>
    </row>
    <row r="63" spans="1:16" x14ac:dyDescent="0.2">
      <c r="A63" t="s">
        <v>16</v>
      </c>
      <c r="B63" t="s">
        <v>17</v>
      </c>
      <c r="C63" t="s">
        <v>18</v>
      </c>
      <c r="F63" t="s">
        <v>119</v>
      </c>
      <c r="G63" t="s">
        <v>120</v>
      </c>
      <c r="H63" s="1">
        <v>100</v>
      </c>
      <c r="I63" t="s">
        <v>121</v>
      </c>
      <c r="M63" t="s">
        <v>22</v>
      </c>
      <c r="N63" t="s">
        <v>23</v>
      </c>
      <c r="P63">
        <v>25</v>
      </c>
    </row>
    <row r="64" spans="1:16" x14ac:dyDescent="0.2">
      <c r="A64" t="s">
        <v>16</v>
      </c>
      <c r="B64" t="s">
        <v>17</v>
      </c>
      <c r="C64" t="s">
        <v>18</v>
      </c>
      <c r="F64" t="s">
        <v>143</v>
      </c>
      <c r="G64" t="s">
        <v>144</v>
      </c>
      <c r="H64" s="1">
        <v>63</v>
      </c>
      <c r="I64" t="s">
        <v>145</v>
      </c>
      <c r="M64" t="s">
        <v>22</v>
      </c>
      <c r="N64" t="s">
        <v>23</v>
      </c>
      <c r="P64">
        <v>25</v>
      </c>
    </row>
    <row r="65" spans="1:16" x14ac:dyDescent="0.2">
      <c r="A65" t="s">
        <v>16</v>
      </c>
      <c r="B65" t="s">
        <v>17</v>
      </c>
      <c r="C65" t="s">
        <v>18</v>
      </c>
      <c r="F65" t="s">
        <v>335</v>
      </c>
      <c r="G65" t="s">
        <v>336</v>
      </c>
      <c r="H65" s="1">
        <v>100</v>
      </c>
      <c r="I65" t="s">
        <v>337</v>
      </c>
      <c r="M65" t="s">
        <v>22</v>
      </c>
      <c r="N65" t="s">
        <v>23</v>
      </c>
      <c r="P65">
        <v>25</v>
      </c>
    </row>
    <row r="66" spans="1:16" x14ac:dyDescent="0.2">
      <c r="A66" t="s">
        <v>16</v>
      </c>
      <c r="B66" t="s">
        <v>17</v>
      </c>
      <c r="C66" t="s">
        <v>18</v>
      </c>
      <c r="D66" t="s">
        <v>383</v>
      </c>
      <c r="E66" t="s">
        <v>384</v>
      </c>
      <c r="H66" s="1">
        <v>100</v>
      </c>
      <c r="I66" t="s">
        <v>385</v>
      </c>
      <c r="J66" t="s">
        <v>56</v>
      </c>
      <c r="K66" t="s">
        <v>28</v>
      </c>
      <c r="L66" t="s">
        <v>386</v>
      </c>
      <c r="M66" t="s">
        <v>22</v>
      </c>
      <c r="N66" t="s">
        <v>23</v>
      </c>
      <c r="P66">
        <v>25</v>
      </c>
    </row>
    <row r="67" spans="1:16" x14ac:dyDescent="0.2">
      <c r="A67" t="s">
        <v>16</v>
      </c>
      <c r="B67" t="s">
        <v>17</v>
      </c>
      <c r="C67" t="s">
        <v>18</v>
      </c>
      <c r="F67" t="s">
        <v>19</v>
      </c>
      <c r="G67" t="s">
        <v>20</v>
      </c>
      <c r="H67" s="1">
        <v>63</v>
      </c>
      <c r="I67" t="s">
        <v>21</v>
      </c>
      <c r="M67" t="s">
        <v>22</v>
      </c>
      <c r="N67" t="s">
        <v>23</v>
      </c>
      <c r="P67">
        <v>26</v>
      </c>
    </row>
    <row r="68" spans="1:16" x14ac:dyDescent="0.2">
      <c r="A68" t="s">
        <v>16</v>
      </c>
      <c r="B68" t="s">
        <v>17</v>
      </c>
      <c r="C68" t="s">
        <v>18</v>
      </c>
      <c r="F68" t="s">
        <v>19</v>
      </c>
      <c r="G68" t="s">
        <v>212</v>
      </c>
      <c r="H68" s="1">
        <v>63</v>
      </c>
      <c r="I68" t="s">
        <v>213</v>
      </c>
      <c r="M68" t="s">
        <v>22</v>
      </c>
      <c r="N68" t="s">
        <v>23</v>
      </c>
      <c r="P68">
        <v>26</v>
      </c>
    </row>
    <row r="69" spans="1:16" x14ac:dyDescent="0.2">
      <c r="A69" t="s">
        <v>16</v>
      </c>
      <c r="B69" t="s">
        <v>17</v>
      </c>
      <c r="C69" t="s">
        <v>18</v>
      </c>
      <c r="F69" t="s">
        <v>19</v>
      </c>
      <c r="G69" t="s">
        <v>306</v>
      </c>
      <c r="H69" s="1">
        <v>100</v>
      </c>
      <c r="I69" t="s">
        <v>307</v>
      </c>
      <c r="M69" t="s">
        <v>22</v>
      </c>
      <c r="N69" t="s">
        <v>23</v>
      </c>
      <c r="P69">
        <v>26</v>
      </c>
    </row>
    <row r="70" spans="1:16" x14ac:dyDescent="0.2">
      <c r="A70" t="s">
        <v>16</v>
      </c>
      <c r="B70" t="s">
        <v>17</v>
      </c>
      <c r="C70" t="s">
        <v>18</v>
      </c>
      <c r="F70" t="s">
        <v>19</v>
      </c>
      <c r="G70" t="s">
        <v>360</v>
      </c>
      <c r="H70" s="1">
        <v>63</v>
      </c>
      <c r="I70" t="s">
        <v>361</v>
      </c>
      <c r="M70" t="s">
        <v>22</v>
      </c>
      <c r="N70" t="s">
        <v>23</v>
      </c>
      <c r="P70">
        <v>26</v>
      </c>
    </row>
    <row r="71" spans="1:16" x14ac:dyDescent="0.2">
      <c r="A71" t="s">
        <v>16</v>
      </c>
      <c r="B71" t="s">
        <v>17</v>
      </c>
      <c r="C71" t="s">
        <v>18</v>
      </c>
      <c r="F71" t="s">
        <v>19</v>
      </c>
      <c r="G71" t="s">
        <v>165</v>
      </c>
      <c r="H71" s="1">
        <v>100</v>
      </c>
      <c r="I71" t="s">
        <v>293</v>
      </c>
      <c r="M71" t="s">
        <v>22</v>
      </c>
      <c r="N71" t="s">
        <v>23</v>
      </c>
      <c r="P71">
        <v>27</v>
      </c>
    </row>
    <row r="72" spans="1:16" x14ac:dyDescent="0.2">
      <c r="A72" t="s">
        <v>16</v>
      </c>
      <c r="B72" t="s">
        <v>17</v>
      </c>
      <c r="C72" t="s">
        <v>18</v>
      </c>
      <c r="D72" t="s">
        <v>378</v>
      </c>
      <c r="E72" t="s">
        <v>379</v>
      </c>
      <c r="H72" s="1">
        <v>45</v>
      </c>
      <c r="I72" t="s">
        <v>380</v>
      </c>
      <c r="J72" t="s">
        <v>39</v>
      </c>
      <c r="K72" t="s">
        <v>381</v>
      </c>
      <c r="L72" t="s">
        <v>382</v>
      </c>
      <c r="M72" t="s">
        <v>22</v>
      </c>
      <c r="N72" t="s">
        <v>23</v>
      </c>
      <c r="P72">
        <v>27</v>
      </c>
    </row>
    <row r="73" spans="1:16" x14ac:dyDescent="0.2">
      <c r="A73" t="s">
        <v>16</v>
      </c>
      <c r="B73" t="s">
        <v>17</v>
      </c>
      <c r="C73" t="s">
        <v>18</v>
      </c>
      <c r="F73" t="s">
        <v>352</v>
      </c>
      <c r="G73" t="s">
        <v>353</v>
      </c>
      <c r="H73" s="1">
        <v>100</v>
      </c>
      <c r="I73" t="s">
        <v>354</v>
      </c>
      <c r="M73" t="s">
        <v>22</v>
      </c>
      <c r="N73" t="s">
        <v>23</v>
      </c>
      <c r="P73">
        <v>28</v>
      </c>
    </row>
    <row r="74" spans="1:16" x14ac:dyDescent="0.2">
      <c r="A74" t="s">
        <v>16</v>
      </c>
      <c r="B74" t="s">
        <v>17</v>
      </c>
      <c r="C74" t="s">
        <v>18</v>
      </c>
      <c r="F74" t="s">
        <v>366</v>
      </c>
      <c r="G74" t="s">
        <v>367</v>
      </c>
      <c r="H74" s="1">
        <v>25</v>
      </c>
      <c r="I74" t="s">
        <v>368</v>
      </c>
      <c r="M74" t="s">
        <v>22</v>
      </c>
      <c r="N74" t="s">
        <v>72</v>
      </c>
      <c r="P74">
        <v>28</v>
      </c>
    </row>
    <row r="75" spans="1:16" x14ac:dyDescent="0.2">
      <c r="A75" t="s">
        <v>16</v>
      </c>
      <c r="B75" t="s">
        <v>17</v>
      </c>
      <c r="C75" t="s">
        <v>18</v>
      </c>
      <c r="D75" t="s">
        <v>66</v>
      </c>
      <c r="E75" t="s">
        <v>67</v>
      </c>
      <c r="H75" s="1">
        <v>25</v>
      </c>
      <c r="I75" t="s">
        <v>68</v>
      </c>
      <c r="J75" t="s">
        <v>69</v>
      </c>
      <c r="K75" t="s">
        <v>70</v>
      </c>
      <c r="L75" t="s">
        <v>71</v>
      </c>
      <c r="M75" t="s">
        <v>22</v>
      </c>
      <c r="N75" t="s">
        <v>72</v>
      </c>
      <c r="P75">
        <v>29</v>
      </c>
    </row>
    <row r="76" spans="1:16" x14ac:dyDescent="0.2">
      <c r="A76" t="s">
        <v>16</v>
      </c>
      <c r="B76" t="s">
        <v>17</v>
      </c>
      <c r="C76" t="s">
        <v>18</v>
      </c>
      <c r="F76" t="s">
        <v>107</v>
      </c>
      <c r="G76" t="s">
        <v>108</v>
      </c>
      <c r="H76" s="1">
        <v>100</v>
      </c>
      <c r="I76" t="s">
        <v>109</v>
      </c>
      <c r="M76" t="s">
        <v>22</v>
      </c>
      <c r="N76" t="s">
        <v>23</v>
      </c>
      <c r="P76">
        <v>29</v>
      </c>
    </row>
    <row r="77" spans="1:16" x14ac:dyDescent="0.2">
      <c r="A77" t="s">
        <v>16</v>
      </c>
      <c r="B77" t="s">
        <v>17</v>
      </c>
      <c r="C77" t="s">
        <v>18</v>
      </c>
      <c r="F77" t="s">
        <v>174</v>
      </c>
      <c r="G77" t="s">
        <v>175</v>
      </c>
      <c r="H77" s="1">
        <v>100</v>
      </c>
      <c r="I77" t="s">
        <v>176</v>
      </c>
      <c r="M77" t="s">
        <v>22</v>
      </c>
      <c r="N77" t="s">
        <v>23</v>
      </c>
      <c r="P77">
        <v>29</v>
      </c>
    </row>
    <row r="78" spans="1:16" x14ac:dyDescent="0.2">
      <c r="A78" t="s">
        <v>16</v>
      </c>
      <c r="B78" t="s">
        <v>17</v>
      </c>
      <c r="C78" t="s">
        <v>18</v>
      </c>
      <c r="D78" t="s">
        <v>183</v>
      </c>
      <c r="E78" t="s">
        <v>184</v>
      </c>
      <c r="H78" s="1">
        <v>45</v>
      </c>
      <c r="I78" t="s">
        <v>185</v>
      </c>
      <c r="J78" t="s">
        <v>186</v>
      </c>
      <c r="K78" t="s">
        <v>97</v>
      </c>
      <c r="L78" t="s">
        <v>187</v>
      </c>
      <c r="M78" t="s">
        <v>22</v>
      </c>
      <c r="N78" t="s">
        <v>23</v>
      </c>
      <c r="P78">
        <v>29</v>
      </c>
    </row>
    <row r="79" spans="1:16" x14ac:dyDescent="0.2">
      <c r="A79" t="s">
        <v>16</v>
      </c>
      <c r="B79" t="s">
        <v>17</v>
      </c>
      <c r="C79" t="s">
        <v>18</v>
      </c>
      <c r="D79" t="s">
        <v>219</v>
      </c>
      <c r="E79" t="s">
        <v>220</v>
      </c>
      <c r="H79" s="1">
        <v>63</v>
      </c>
      <c r="I79" t="s">
        <v>221</v>
      </c>
      <c r="J79" t="s">
        <v>112</v>
      </c>
      <c r="K79" t="s">
        <v>222</v>
      </c>
      <c r="L79" t="s">
        <v>223</v>
      </c>
      <c r="M79" t="s">
        <v>22</v>
      </c>
      <c r="N79" t="s">
        <v>23</v>
      </c>
      <c r="P79">
        <v>29</v>
      </c>
    </row>
    <row r="80" spans="1:16" x14ac:dyDescent="0.2">
      <c r="A80" t="s">
        <v>16</v>
      </c>
      <c r="B80" t="s">
        <v>17</v>
      </c>
      <c r="C80" t="s">
        <v>18</v>
      </c>
      <c r="F80" t="s">
        <v>248</v>
      </c>
      <c r="G80" t="s">
        <v>249</v>
      </c>
      <c r="H80" s="1">
        <v>63</v>
      </c>
      <c r="I80" t="s">
        <v>250</v>
      </c>
      <c r="M80" t="s">
        <v>22</v>
      </c>
      <c r="N80" t="s">
        <v>23</v>
      </c>
      <c r="P80">
        <v>29</v>
      </c>
    </row>
    <row r="81" spans="1:16" x14ac:dyDescent="0.2">
      <c r="A81" t="s">
        <v>16</v>
      </c>
      <c r="B81" t="s">
        <v>17</v>
      </c>
      <c r="C81" t="s">
        <v>18</v>
      </c>
      <c r="F81" t="s">
        <v>275</v>
      </c>
      <c r="G81" t="s">
        <v>276</v>
      </c>
      <c r="H81" s="1">
        <v>100</v>
      </c>
      <c r="I81" t="s">
        <v>277</v>
      </c>
      <c r="M81" t="s">
        <v>22</v>
      </c>
      <c r="N81" t="s">
        <v>23</v>
      </c>
      <c r="P81">
        <v>29</v>
      </c>
    </row>
    <row r="82" spans="1:16" x14ac:dyDescent="0.2">
      <c r="A82" t="s">
        <v>16</v>
      </c>
      <c r="B82" t="s">
        <v>17</v>
      </c>
      <c r="C82" t="s">
        <v>18</v>
      </c>
      <c r="F82" t="s">
        <v>278</v>
      </c>
      <c r="G82" t="s">
        <v>279</v>
      </c>
      <c r="H82" s="1">
        <v>100</v>
      </c>
      <c r="I82" t="s">
        <v>280</v>
      </c>
      <c r="M82" t="s">
        <v>22</v>
      </c>
      <c r="N82" t="s">
        <v>23</v>
      </c>
      <c r="P82">
        <v>29</v>
      </c>
    </row>
    <row r="83" spans="1:16" x14ac:dyDescent="0.2">
      <c r="A83" t="s">
        <v>16</v>
      </c>
      <c r="B83" t="s">
        <v>17</v>
      </c>
      <c r="C83" t="s">
        <v>18</v>
      </c>
      <c r="F83" t="s">
        <v>298</v>
      </c>
      <c r="G83" t="s">
        <v>299</v>
      </c>
      <c r="H83" s="1">
        <v>63</v>
      </c>
      <c r="I83" t="s">
        <v>300</v>
      </c>
      <c r="M83" t="s">
        <v>22</v>
      </c>
      <c r="N83" t="s">
        <v>23</v>
      </c>
      <c r="P83">
        <v>29</v>
      </c>
    </row>
    <row r="84" spans="1:16" x14ac:dyDescent="0.2">
      <c r="A84" t="s">
        <v>16</v>
      </c>
      <c r="B84" t="s">
        <v>17</v>
      </c>
      <c r="C84" t="s">
        <v>18</v>
      </c>
      <c r="D84" t="s">
        <v>314</v>
      </c>
      <c r="E84" t="s">
        <v>315</v>
      </c>
      <c r="H84" s="1">
        <v>112.5</v>
      </c>
      <c r="I84" t="s">
        <v>316</v>
      </c>
      <c r="J84" t="s">
        <v>112</v>
      </c>
      <c r="K84" t="s">
        <v>238</v>
      </c>
      <c r="L84" t="s">
        <v>317</v>
      </c>
      <c r="M84" t="s">
        <v>22</v>
      </c>
      <c r="N84" t="s">
        <v>23</v>
      </c>
      <c r="P84">
        <v>29</v>
      </c>
    </row>
    <row r="85" spans="1:16" x14ac:dyDescent="0.2">
      <c r="A85" t="s">
        <v>16</v>
      </c>
      <c r="B85" t="s">
        <v>17</v>
      </c>
      <c r="C85" t="s">
        <v>18</v>
      </c>
      <c r="F85" t="s">
        <v>338</v>
      </c>
      <c r="G85" t="s">
        <v>339</v>
      </c>
      <c r="H85" s="1">
        <v>63</v>
      </c>
      <c r="I85" t="s">
        <v>340</v>
      </c>
      <c r="M85" t="s">
        <v>22</v>
      </c>
      <c r="N85" t="s">
        <v>23</v>
      </c>
      <c r="P85">
        <v>29</v>
      </c>
    </row>
    <row r="86" spans="1:16" x14ac:dyDescent="0.2">
      <c r="A86" t="s">
        <v>16</v>
      </c>
      <c r="B86" t="s">
        <v>17</v>
      </c>
      <c r="C86" t="s">
        <v>18</v>
      </c>
      <c r="D86" t="s">
        <v>30</v>
      </c>
      <c r="E86" t="s">
        <v>31</v>
      </c>
      <c r="H86" s="1">
        <v>25</v>
      </c>
      <c r="I86" t="s">
        <v>32</v>
      </c>
      <c r="J86" t="s">
        <v>33</v>
      </c>
      <c r="K86" t="s">
        <v>34</v>
      </c>
      <c r="L86" t="s">
        <v>35</v>
      </c>
      <c r="M86" t="s">
        <v>22</v>
      </c>
      <c r="N86" t="s">
        <v>23</v>
      </c>
      <c r="P86">
        <v>30</v>
      </c>
    </row>
    <row r="87" spans="1:16" x14ac:dyDescent="0.2">
      <c r="A87" t="s">
        <v>16</v>
      </c>
      <c r="B87" t="s">
        <v>17</v>
      </c>
      <c r="C87" t="s">
        <v>18</v>
      </c>
      <c r="D87" t="s">
        <v>93</v>
      </c>
      <c r="E87" t="s">
        <v>94</v>
      </c>
      <c r="H87" s="1">
        <v>100</v>
      </c>
      <c r="I87" t="s">
        <v>95</v>
      </c>
      <c r="J87" t="s">
        <v>96</v>
      </c>
      <c r="K87" t="s">
        <v>97</v>
      </c>
      <c r="L87" t="s">
        <v>98</v>
      </c>
      <c r="M87" t="s">
        <v>22</v>
      </c>
      <c r="N87" t="s">
        <v>23</v>
      </c>
      <c r="P87">
        <v>30</v>
      </c>
    </row>
    <row r="88" spans="1:16" x14ac:dyDescent="0.2">
      <c r="A88" t="s">
        <v>16</v>
      </c>
      <c r="B88" t="s">
        <v>17</v>
      </c>
      <c r="C88" t="s">
        <v>18</v>
      </c>
      <c r="F88" t="s">
        <v>128</v>
      </c>
      <c r="G88" t="s">
        <v>129</v>
      </c>
      <c r="H88" s="1">
        <v>100</v>
      </c>
      <c r="I88" t="s">
        <v>130</v>
      </c>
      <c r="M88" t="s">
        <v>22</v>
      </c>
      <c r="N88" t="s">
        <v>23</v>
      </c>
      <c r="P88">
        <v>30</v>
      </c>
    </row>
    <row r="89" spans="1:16" x14ac:dyDescent="0.2">
      <c r="A89" t="s">
        <v>16</v>
      </c>
      <c r="B89" t="s">
        <v>17</v>
      </c>
      <c r="C89" t="s">
        <v>18</v>
      </c>
      <c r="D89" t="s">
        <v>344</v>
      </c>
      <c r="E89" t="s">
        <v>345</v>
      </c>
      <c r="H89" s="1">
        <v>112.5</v>
      </c>
      <c r="I89" t="s">
        <v>346</v>
      </c>
      <c r="J89" t="s">
        <v>96</v>
      </c>
      <c r="K89" t="s">
        <v>97</v>
      </c>
      <c r="L89" t="s">
        <v>347</v>
      </c>
      <c r="M89" t="s">
        <v>22</v>
      </c>
      <c r="N89" t="s">
        <v>23</v>
      </c>
      <c r="P89">
        <v>30</v>
      </c>
    </row>
    <row r="90" spans="1:16" x14ac:dyDescent="0.2">
      <c r="A90" t="s">
        <v>16</v>
      </c>
      <c r="B90" t="s">
        <v>17</v>
      </c>
      <c r="C90" t="s">
        <v>284</v>
      </c>
      <c r="F90" t="s">
        <v>19</v>
      </c>
      <c r="G90" t="s">
        <v>165</v>
      </c>
      <c r="H90" s="1">
        <v>75</v>
      </c>
      <c r="M90" t="s">
        <v>22</v>
      </c>
      <c r="N90" t="s">
        <v>23</v>
      </c>
      <c r="P90">
        <v>30</v>
      </c>
    </row>
    <row r="91" spans="1:16" x14ac:dyDescent="0.2">
      <c r="A91" t="s">
        <v>16</v>
      </c>
      <c r="B91" t="s">
        <v>17</v>
      </c>
      <c r="C91" t="s">
        <v>18</v>
      </c>
      <c r="D91" t="s">
        <v>178</v>
      </c>
      <c r="E91" t="s">
        <v>179</v>
      </c>
      <c r="H91" s="1">
        <v>750</v>
      </c>
      <c r="K91" t="s">
        <v>160</v>
      </c>
      <c r="L91" t="s">
        <v>180</v>
      </c>
      <c r="M91" t="s">
        <v>181</v>
      </c>
      <c r="N91" t="s">
        <v>23</v>
      </c>
      <c r="O91" t="s">
        <v>182</v>
      </c>
      <c r="P91">
        <v>31</v>
      </c>
    </row>
    <row r="92" spans="1:16" x14ac:dyDescent="0.2">
      <c r="A92" t="s">
        <v>16</v>
      </c>
      <c r="B92" t="s">
        <v>17</v>
      </c>
      <c r="C92" t="s">
        <v>18</v>
      </c>
      <c r="D92" t="s">
        <v>178</v>
      </c>
      <c r="E92" t="s">
        <v>179</v>
      </c>
      <c r="H92" s="1">
        <v>1250</v>
      </c>
      <c r="K92" t="s">
        <v>160</v>
      </c>
      <c r="L92" t="s">
        <v>180</v>
      </c>
      <c r="M92" t="s">
        <v>181</v>
      </c>
      <c r="N92" t="s">
        <v>23</v>
      </c>
      <c r="O92" t="s">
        <v>182</v>
      </c>
      <c r="P92">
        <v>31</v>
      </c>
    </row>
    <row r="93" spans="1:16" x14ac:dyDescent="0.2">
      <c r="A93" t="s">
        <v>16</v>
      </c>
      <c r="B93" t="s">
        <v>17</v>
      </c>
      <c r="C93" t="s">
        <v>78</v>
      </c>
      <c r="F93" t="s">
        <v>224</v>
      </c>
      <c r="G93" t="s">
        <v>225</v>
      </c>
      <c r="H93" s="1">
        <v>100</v>
      </c>
      <c r="I93" t="s">
        <v>226</v>
      </c>
      <c r="M93" t="s">
        <v>22</v>
      </c>
      <c r="N93" t="s">
        <v>23</v>
      </c>
      <c r="P93">
        <v>32</v>
      </c>
    </row>
    <row r="94" spans="1:16" x14ac:dyDescent="0.2">
      <c r="A94" t="s">
        <v>16</v>
      </c>
      <c r="B94" t="s">
        <v>17</v>
      </c>
      <c r="C94" t="s">
        <v>78</v>
      </c>
      <c r="F94" t="s">
        <v>322</v>
      </c>
      <c r="G94" t="s">
        <v>323</v>
      </c>
      <c r="H94" s="1">
        <v>100</v>
      </c>
      <c r="I94" t="s">
        <v>324</v>
      </c>
      <c r="M94" t="s">
        <v>22</v>
      </c>
      <c r="N94" t="s">
        <v>23</v>
      </c>
      <c r="P94">
        <v>32</v>
      </c>
    </row>
    <row r="95" spans="1:16" x14ac:dyDescent="0.2">
      <c r="A95" t="s">
        <v>16</v>
      </c>
      <c r="B95" t="s">
        <v>17</v>
      </c>
      <c r="C95" t="s">
        <v>18</v>
      </c>
      <c r="D95" t="s">
        <v>231</v>
      </c>
      <c r="E95" t="s">
        <v>232</v>
      </c>
      <c r="H95" s="1">
        <v>63</v>
      </c>
      <c r="I95" t="s">
        <v>233</v>
      </c>
      <c r="J95" t="s">
        <v>134</v>
      </c>
      <c r="K95" t="s">
        <v>40</v>
      </c>
      <c r="L95" t="s">
        <v>234</v>
      </c>
      <c r="M95" t="s">
        <v>22</v>
      </c>
      <c r="N95" t="s">
        <v>23</v>
      </c>
      <c r="P95">
        <v>33</v>
      </c>
    </row>
    <row r="96" spans="1:16" x14ac:dyDescent="0.2">
      <c r="A96" t="s">
        <v>16</v>
      </c>
      <c r="B96" t="s">
        <v>17</v>
      </c>
      <c r="C96" t="s">
        <v>18</v>
      </c>
      <c r="D96" t="s">
        <v>254</v>
      </c>
      <c r="E96" t="s">
        <v>255</v>
      </c>
      <c r="H96" s="1">
        <v>63</v>
      </c>
      <c r="I96" t="s">
        <v>256</v>
      </c>
      <c r="J96" t="s">
        <v>257</v>
      </c>
      <c r="K96" t="s">
        <v>135</v>
      </c>
      <c r="L96" t="s">
        <v>258</v>
      </c>
      <c r="M96" t="s">
        <v>22</v>
      </c>
      <c r="N96" t="s">
        <v>23</v>
      </c>
      <c r="P96">
        <v>33</v>
      </c>
    </row>
    <row r="97" spans="1:16" x14ac:dyDescent="0.2">
      <c r="A97" t="s">
        <v>16</v>
      </c>
      <c r="B97" t="s">
        <v>17</v>
      </c>
      <c r="C97" t="s">
        <v>18</v>
      </c>
      <c r="D97" t="s">
        <v>369</v>
      </c>
      <c r="E97" t="s">
        <v>370</v>
      </c>
      <c r="H97" s="1">
        <v>100</v>
      </c>
      <c r="I97" t="s">
        <v>371</v>
      </c>
      <c r="J97" t="s">
        <v>372</v>
      </c>
      <c r="K97" t="s">
        <v>28</v>
      </c>
      <c r="L97" t="s">
        <v>373</v>
      </c>
      <c r="M97" t="s">
        <v>22</v>
      </c>
      <c r="N97" t="s">
        <v>23</v>
      </c>
      <c r="P97">
        <v>33</v>
      </c>
    </row>
    <row r="98" spans="1:16" x14ac:dyDescent="0.2">
      <c r="A98" t="s">
        <v>16</v>
      </c>
      <c r="B98" t="s">
        <v>17</v>
      </c>
      <c r="C98" t="s">
        <v>18</v>
      </c>
      <c r="D98" t="s">
        <v>36</v>
      </c>
      <c r="E98" t="s">
        <v>37</v>
      </c>
      <c r="H98" s="1">
        <v>100</v>
      </c>
      <c r="I98" t="s">
        <v>38</v>
      </c>
      <c r="J98" t="s">
        <v>39</v>
      </c>
      <c r="K98" t="s">
        <v>40</v>
      </c>
      <c r="L98" t="s">
        <v>41</v>
      </c>
      <c r="M98" t="s">
        <v>22</v>
      </c>
      <c r="N98" t="s">
        <v>23</v>
      </c>
      <c r="P98">
        <v>34</v>
      </c>
    </row>
    <row r="99" spans="1:16" x14ac:dyDescent="0.2">
      <c r="A99" t="s">
        <v>16</v>
      </c>
      <c r="B99" t="s">
        <v>17</v>
      </c>
      <c r="C99" t="s">
        <v>18</v>
      </c>
      <c r="F99" t="s">
        <v>242</v>
      </c>
      <c r="G99" t="s">
        <v>243</v>
      </c>
      <c r="H99" s="1">
        <v>100</v>
      </c>
      <c r="I99" t="s">
        <v>244</v>
      </c>
      <c r="M99" t="s">
        <v>22</v>
      </c>
      <c r="N99" t="s">
        <v>23</v>
      </c>
      <c r="P99">
        <v>34</v>
      </c>
    </row>
    <row r="100" spans="1:16" x14ac:dyDescent="0.2">
      <c r="A100" t="s">
        <v>16</v>
      </c>
      <c r="B100" t="s">
        <v>17</v>
      </c>
      <c r="C100" t="s">
        <v>18</v>
      </c>
      <c r="D100" t="s">
        <v>53</v>
      </c>
      <c r="E100" t="s">
        <v>54</v>
      </c>
      <c r="H100" s="1">
        <v>100</v>
      </c>
      <c r="I100" t="s">
        <v>55</v>
      </c>
      <c r="J100" t="s">
        <v>56</v>
      </c>
      <c r="K100" t="s">
        <v>28</v>
      </c>
      <c r="L100" t="s">
        <v>57</v>
      </c>
      <c r="M100" t="s">
        <v>22</v>
      </c>
      <c r="N100" t="s">
        <v>23</v>
      </c>
      <c r="P100">
        <v>35</v>
      </c>
    </row>
    <row r="101" spans="1:16" x14ac:dyDescent="0.2">
      <c r="A101" t="s">
        <v>16</v>
      </c>
      <c r="B101" t="s">
        <v>17</v>
      </c>
      <c r="C101" t="s">
        <v>18</v>
      </c>
      <c r="D101" t="s">
        <v>73</v>
      </c>
      <c r="E101" t="s">
        <v>74</v>
      </c>
      <c r="H101" s="1">
        <v>100</v>
      </c>
      <c r="I101" t="s">
        <v>75</v>
      </c>
      <c r="J101" t="s">
        <v>76</v>
      </c>
      <c r="K101" t="s">
        <v>28</v>
      </c>
      <c r="L101" t="s">
        <v>77</v>
      </c>
      <c r="M101" t="s">
        <v>22</v>
      </c>
      <c r="N101" t="s">
        <v>23</v>
      </c>
      <c r="P101">
        <v>35</v>
      </c>
    </row>
    <row r="102" spans="1:16" x14ac:dyDescent="0.2">
      <c r="A102" t="s">
        <v>16</v>
      </c>
      <c r="B102" t="s">
        <v>17</v>
      </c>
      <c r="C102" t="s">
        <v>18</v>
      </c>
      <c r="F102" t="s">
        <v>90</v>
      </c>
      <c r="G102" t="s">
        <v>91</v>
      </c>
      <c r="H102" s="1">
        <v>100</v>
      </c>
      <c r="I102" t="s">
        <v>92</v>
      </c>
      <c r="M102" t="s">
        <v>22</v>
      </c>
      <c r="N102" t="s">
        <v>23</v>
      </c>
      <c r="P102">
        <v>35</v>
      </c>
    </row>
    <row r="103" spans="1:16" x14ac:dyDescent="0.2">
      <c r="A103" t="s">
        <v>16</v>
      </c>
      <c r="B103" t="s">
        <v>17</v>
      </c>
      <c r="C103" t="s">
        <v>18</v>
      </c>
      <c r="F103" t="s">
        <v>104</v>
      </c>
      <c r="G103" t="s">
        <v>105</v>
      </c>
      <c r="H103" s="1">
        <v>100</v>
      </c>
      <c r="I103" t="s">
        <v>106</v>
      </c>
      <c r="M103" t="s">
        <v>22</v>
      </c>
      <c r="N103" t="s">
        <v>23</v>
      </c>
      <c r="P103">
        <v>35</v>
      </c>
    </row>
    <row r="104" spans="1:16" x14ac:dyDescent="0.2">
      <c r="A104" t="s">
        <v>16</v>
      </c>
      <c r="B104" t="s">
        <v>17</v>
      </c>
      <c r="C104" t="s">
        <v>18</v>
      </c>
      <c r="D104" t="s">
        <v>193</v>
      </c>
      <c r="E104" t="s">
        <v>194</v>
      </c>
      <c r="H104" s="1">
        <v>500</v>
      </c>
      <c r="I104" t="s">
        <v>195</v>
      </c>
      <c r="J104" t="s">
        <v>88</v>
      </c>
      <c r="K104" t="s">
        <v>28</v>
      </c>
      <c r="L104" t="s">
        <v>196</v>
      </c>
      <c r="M104" t="s">
        <v>181</v>
      </c>
      <c r="N104" t="s">
        <v>23</v>
      </c>
      <c r="P104">
        <v>36</v>
      </c>
    </row>
    <row r="105" spans="1:16" x14ac:dyDescent="0.2">
      <c r="A105" t="s">
        <v>16</v>
      </c>
      <c r="B105" t="s">
        <v>17</v>
      </c>
      <c r="C105" t="s">
        <v>206</v>
      </c>
      <c r="F105" t="s">
        <v>207</v>
      </c>
      <c r="G105" t="s">
        <v>208</v>
      </c>
      <c r="H105" s="1">
        <v>100</v>
      </c>
      <c r="M105" t="s">
        <v>22</v>
      </c>
      <c r="N105" t="s">
        <v>23</v>
      </c>
      <c r="P105">
        <v>35</v>
      </c>
    </row>
    <row r="106" spans="1:16" x14ac:dyDescent="0.2">
      <c r="A106" t="s">
        <v>16</v>
      </c>
      <c r="B106" t="s">
        <v>17</v>
      </c>
      <c r="C106" t="s">
        <v>18</v>
      </c>
      <c r="D106" t="s">
        <v>110</v>
      </c>
      <c r="E106" t="s">
        <v>111</v>
      </c>
      <c r="F106" t="s">
        <v>19</v>
      </c>
      <c r="H106" s="1">
        <v>63</v>
      </c>
      <c r="J106" t="s">
        <v>112</v>
      </c>
      <c r="K106" t="s">
        <v>28</v>
      </c>
      <c r="L106" t="s">
        <v>113</v>
      </c>
      <c r="M106" t="s">
        <v>22</v>
      </c>
      <c r="N106" t="s">
        <v>23</v>
      </c>
      <c r="P106">
        <v>36</v>
      </c>
    </row>
    <row r="107" spans="1:16" x14ac:dyDescent="0.2">
      <c r="A107" t="s">
        <v>16</v>
      </c>
      <c r="B107" t="s">
        <v>17</v>
      </c>
      <c r="C107" t="s">
        <v>18</v>
      </c>
      <c r="F107" t="s">
        <v>19</v>
      </c>
      <c r="G107" t="s">
        <v>117</v>
      </c>
      <c r="H107" s="1">
        <v>100</v>
      </c>
      <c r="I107" t="s">
        <v>118</v>
      </c>
      <c r="M107" t="s">
        <v>22</v>
      </c>
      <c r="N107" t="s">
        <v>23</v>
      </c>
      <c r="P107">
        <v>36</v>
      </c>
    </row>
    <row r="108" spans="1:16" x14ac:dyDescent="0.2">
      <c r="A108" t="s">
        <v>16</v>
      </c>
      <c r="B108" t="s">
        <v>17</v>
      </c>
      <c r="C108" t="s">
        <v>301</v>
      </c>
      <c r="D108" t="s">
        <v>302</v>
      </c>
      <c r="E108" t="s">
        <v>303</v>
      </c>
      <c r="H108" s="1">
        <v>25</v>
      </c>
      <c r="I108" t="s">
        <v>304</v>
      </c>
      <c r="J108" t="s">
        <v>96</v>
      </c>
      <c r="K108" t="s">
        <v>238</v>
      </c>
      <c r="L108" t="s">
        <v>305</v>
      </c>
      <c r="M108" t="s">
        <v>22</v>
      </c>
      <c r="N108" t="s">
        <v>72</v>
      </c>
      <c r="P108">
        <v>37</v>
      </c>
    </row>
    <row r="109" spans="1:16" x14ac:dyDescent="0.2">
      <c r="A109" t="s">
        <v>16</v>
      </c>
      <c r="B109" t="s">
        <v>17</v>
      </c>
      <c r="C109" t="s">
        <v>227</v>
      </c>
      <c r="F109" t="s">
        <v>228</v>
      </c>
      <c r="G109" t="s">
        <v>229</v>
      </c>
      <c r="H109" s="1">
        <v>100</v>
      </c>
      <c r="I109" t="s">
        <v>230</v>
      </c>
      <c r="M109" t="s">
        <v>22</v>
      </c>
      <c r="N109" t="s">
        <v>23</v>
      </c>
      <c r="P109">
        <v>38</v>
      </c>
    </row>
    <row r="110" spans="1:16" x14ac:dyDescent="0.2">
      <c r="A110" t="s">
        <v>16</v>
      </c>
      <c r="B110" t="s">
        <v>17</v>
      </c>
      <c r="C110" t="s">
        <v>227</v>
      </c>
      <c r="D110" t="s">
        <v>328</v>
      </c>
      <c r="E110" t="s">
        <v>329</v>
      </c>
      <c r="H110" s="1">
        <v>100</v>
      </c>
      <c r="I110" t="s">
        <v>330</v>
      </c>
      <c r="J110" t="s">
        <v>88</v>
      </c>
      <c r="K110" t="s">
        <v>28</v>
      </c>
      <c r="L110" t="s">
        <v>331</v>
      </c>
      <c r="M110" t="s">
        <v>22</v>
      </c>
      <c r="N110" t="s">
        <v>23</v>
      </c>
      <c r="P110">
        <v>38</v>
      </c>
    </row>
    <row r="111" spans="1:16" x14ac:dyDescent="0.2">
      <c r="A111" t="s">
        <v>16</v>
      </c>
      <c r="B111" t="s">
        <v>17</v>
      </c>
      <c r="C111" t="s">
        <v>227</v>
      </c>
      <c r="D111" t="s">
        <v>318</v>
      </c>
      <c r="E111" t="s">
        <v>319</v>
      </c>
      <c r="H111" s="1">
        <v>100</v>
      </c>
      <c r="I111" t="s">
        <v>320</v>
      </c>
      <c r="J111" t="s">
        <v>39</v>
      </c>
      <c r="K111" t="s">
        <v>97</v>
      </c>
      <c r="L111" t="s">
        <v>321</v>
      </c>
      <c r="M111" t="s">
        <v>22</v>
      </c>
      <c r="N111" t="s">
        <v>23</v>
      </c>
      <c r="P111">
        <v>39</v>
      </c>
    </row>
    <row r="112" spans="1:16" x14ac:dyDescent="0.2">
      <c r="A112" t="s">
        <v>16</v>
      </c>
      <c r="B112" t="s">
        <v>17</v>
      </c>
      <c r="C112" t="s">
        <v>227</v>
      </c>
      <c r="F112" t="s">
        <v>325</v>
      </c>
      <c r="G112" t="s">
        <v>326</v>
      </c>
      <c r="H112" s="1">
        <v>100</v>
      </c>
      <c r="I112" t="s">
        <v>327</v>
      </c>
      <c r="M112" t="s">
        <v>22</v>
      </c>
      <c r="N112" t="s">
        <v>23</v>
      </c>
      <c r="P112">
        <v>39</v>
      </c>
    </row>
    <row r="113" spans="5:14" x14ac:dyDescent="0.2">
      <c r="G113" s="17" t="s">
        <v>491</v>
      </c>
      <c r="H113" s="64">
        <f>+SUM(H2:H112)</f>
        <v>11792.5</v>
      </c>
      <c r="I113" s="65"/>
      <c r="J113" s="17" t="s">
        <v>587</v>
      </c>
    </row>
    <row r="114" spans="5:14" x14ac:dyDescent="0.2">
      <c r="G114" s="65"/>
      <c r="H114" s="64">
        <f>+H113/1000</f>
        <v>11.7925</v>
      </c>
      <c r="I114" s="65"/>
      <c r="J114" s="17" t="s">
        <v>492</v>
      </c>
    </row>
    <row r="116" spans="5:14" x14ac:dyDescent="0.2">
      <c r="E116" s="55" t="s">
        <v>481</v>
      </c>
      <c r="F116" s="15" t="s">
        <v>482</v>
      </c>
      <c r="G116" s="15" t="s">
        <v>483</v>
      </c>
      <c r="H116" s="15" t="s">
        <v>494</v>
      </c>
      <c r="I116" s="15" t="s">
        <v>484</v>
      </c>
      <c r="J116" s="15" t="s">
        <v>485</v>
      </c>
      <c r="K116" s="15" t="s">
        <v>585</v>
      </c>
      <c r="L116" s="15" t="s">
        <v>586</v>
      </c>
      <c r="M116" s="56" t="s">
        <v>486</v>
      </c>
      <c r="N116" s="3"/>
    </row>
    <row r="117" spans="5:14" x14ac:dyDescent="0.2">
      <c r="E117" s="53">
        <v>1</v>
      </c>
      <c r="F117" s="2">
        <f t="shared" ref="F117:F155" si="0">+COUNTIFS($P$2:$P$112,E117,$G$2:$G$112,"")</f>
        <v>0</v>
      </c>
      <c r="G117" s="2">
        <f>+COUNTIFS($P$2:$P$112,E117,$G$2:$G$112,"&lt;&gt;")</f>
        <v>0</v>
      </c>
      <c r="H117" s="2">
        <f>+F117+G117</f>
        <v>0</v>
      </c>
      <c r="I117" s="2"/>
      <c r="J117" s="50">
        <f>+COUNTIFS($P$2:$P$112,E117)</f>
        <v>0</v>
      </c>
      <c r="K117" s="51"/>
      <c r="L117" s="52"/>
      <c r="M117" s="54">
        <f>+SUMIFS($H$2:$H$112,$P$2:$P$112,E117)</f>
        <v>0</v>
      </c>
    </row>
    <row r="118" spans="5:14" x14ac:dyDescent="0.2">
      <c r="E118" s="53">
        <f>1+E117</f>
        <v>2</v>
      </c>
      <c r="F118" s="2">
        <f t="shared" si="0"/>
        <v>0</v>
      </c>
      <c r="G118" s="2">
        <f t="shared" ref="G118:G154" si="1">+COUNTIFS($P$2:$P$112,E118,$G$2:$G$112,"&lt;&gt;")</f>
        <v>0</v>
      </c>
      <c r="H118" s="2">
        <f t="shared" ref="H118:H154" si="2">+F118+G118</f>
        <v>0</v>
      </c>
      <c r="I118" s="2"/>
      <c r="J118" s="50">
        <f t="shared" ref="J118:J154" si="3">+COUNTIFS($P$2:$P$112,E118)</f>
        <v>0</v>
      </c>
      <c r="K118" s="51"/>
      <c r="L118" s="52"/>
      <c r="M118" s="54">
        <f>+SUMIFS($H$2:$H$112,$P$2:$P$112,E118)</f>
        <v>0</v>
      </c>
    </row>
    <row r="119" spans="5:14" x14ac:dyDescent="0.2">
      <c r="E119" s="53">
        <f t="shared" ref="E119:E155" si="4">1+E118</f>
        <v>3</v>
      </c>
      <c r="F119" s="2">
        <f t="shared" si="0"/>
        <v>0</v>
      </c>
      <c r="G119" s="2">
        <f t="shared" si="1"/>
        <v>1</v>
      </c>
      <c r="H119" s="2">
        <f t="shared" si="2"/>
        <v>1</v>
      </c>
      <c r="I119" s="2"/>
      <c r="J119" s="50">
        <f t="shared" si="3"/>
        <v>1</v>
      </c>
      <c r="K119" s="51"/>
      <c r="L119" s="52"/>
      <c r="M119" s="54">
        <f>+SUMIFS($H$2:$H$112,$P$2:$P$112,E119)</f>
        <v>100</v>
      </c>
    </row>
    <row r="120" spans="5:14" x14ac:dyDescent="0.2">
      <c r="E120" s="53">
        <f t="shared" si="4"/>
        <v>4</v>
      </c>
      <c r="F120" s="2">
        <f t="shared" si="0"/>
        <v>0</v>
      </c>
      <c r="G120" s="2">
        <f t="shared" si="1"/>
        <v>0</v>
      </c>
      <c r="H120" s="2">
        <f t="shared" si="2"/>
        <v>0</v>
      </c>
      <c r="I120" s="2"/>
      <c r="J120" s="50">
        <f t="shared" si="3"/>
        <v>0</v>
      </c>
      <c r="K120" s="51"/>
      <c r="L120" s="52"/>
      <c r="M120" s="54">
        <f>+SUMIFS($H$2:$H$112,$P$2:$P$112,E120)</f>
        <v>0</v>
      </c>
    </row>
    <row r="121" spans="5:14" x14ac:dyDescent="0.2">
      <c r="E121" s="53">
        <f t="shared" si="4"/>
        <v>5</v>
      </c>
      <c r="F121" s="2">
        <f t="shared" si="0"/>
        <v>0</v>
      </c>
      <c r="G121" s="2">
        <f t="shared" si="1"/>
        <v>1</v>
      </c>
      <c r="H121" s="2">
        <f t="shared" si="2"/>
        <v>1</v>
      </c>
      <c r="I121" s="2"/>
      <c r="J121" s="50">
        <f t="shared" si="3"/>
        <v>1</v>
      </c>
      <c r="K121" s="51"/>
      <c r="L121" s="52"/>
      <c r="M121" s="54">
        <f>+SUMIFS($H$2:$H$112,$P$2:$P$112,E121)</f>
        <v>25</v>
      </c>
    </row>
    <row r="122" spans="5:14" x14ac:dyDescent="0.2">
      <c r="E122" s="53">
        <f t="shared" si="4"/>
        <v>6</v>
      </c>
      <c r="F122" s="2">
        <f t="shared" si="0"/>
        <v>0</v>
      </c>
      <c r="G122" s="2">
        <f t="shared" si="1"/>
        <v>1</v>
      </c>
      <c r="H122" s="2">
        <f t="shared" si="2"/>
        <v>1</v>
      </c>
      <c r="I122" s="2"/>
      <c r="J122" s="50">
        <f t="shared" si="3"/>
        <v>1</v>
      </c>
      <c r="K122" s="51"/>
      <c r="L122" s="52"/>
      <c r="M122" s="54">
        <f t="shared" ref="M122:M153" si="5">+SUMIFS($H$2:$H$112,$P$2:$P$112,E122)</f>
        <v>25</v>
      </c>
    </row>
    <row r="123" spans="5:14" x14ac:dyDescent="0.2">
      <c r="E123" s="53">
        <f t="shared" si="4"/>
        <v>7</v>
      </c>
      <c r="F123" s="2">
        <f t="shared" si="0"/>
        <v>1</v>
      </c>
      <c r="G123" s="2">
        <f t="shared" si="1"/>
        <v>0</v>
      </c>
      <c r="H123" s="2">
        <f t="shared" si="2"/>
        <v>1</v>
      </c>
      <c r="I123" s="2"/>
      <c r="J123" s="50">
        <f t="shared" si="3"/>
        <v>1</v>
      </c>
      <c r="K123" s="51"/>
      <c r="L123" s="52"/>
      <c r="M123" s="54">
        <f t="shared" si="5"/>
        <v>45</v>
      </c>
    </row>
    <row r="124" spans="5:14" x14ac:dyDescent="0.2">
      <c r="E124" s="53">
        <f t="shared" si="4"/>
        <v>8</v>
      </c>
      <c r="F124" s="2">
        <f t="shared" si="0"/>
        <v>1</v>
      </c>
      <c r="G124" s="2">
        <f t="shared" si="1"/>
        <v>2</v>
      </c>
      <c r="H124" s="2">
        <f t="shared" si="2"/>
        <v>3</v>
      </c>
      <c r="I124" s="2"/>
      <c r="J124" s="50">
        <f t="shared" si="3"/>
        <v>3</v>
      </c>
      <c r="K124" s="51"/>
      <c r="L124" s="52"/>
      <c r="M124" s="54">
        <f t="shared" si="5"/>
        <v>45</v>
      </c>
    </row>
    <row r="125" spans="5:14" x14ac:dyDescent="0.2">
      <c r="E125" s="53">
        <f t="shared" si="4"/>
        <v>9</v>
      </c>
      <c r="F125" s="2">
        <f t="shared" si="0"/>
        <v>0</v>
      </c>
      <c r="G125" s="2">
        <f t="shared" si="1"/>
        <v>0</v>
      </c>
      <c r="H125" s="2">
        <f t="shared" si="2"/>
        <v>0</v>
      </c>
      <c r="I125" s="2"/>
      <c r="J125" s="50">
        <f t="shared" si="3"/>
        <v>0</v>
      </c>
      <c r="K125" s="51"/>
      <c r="L125" s="52"/>
      <c r="M125" s="54">
        <f t="shared" si="5"/>
        <v>0</v>
      </c>
    </row>
    <row r="126" spans="5:14" x14ac:dyDescent="0.2">
      <c r="E126" s="53">
        <f t="shared" si="4"/>
        <v>10</v>
      </c>
      <c r="F126" s="2">
        <f t="shared" si="0"/>
        <v>0</v>
      </c>
      <c r="G126" s="2">
        <f t="shared" si="1"/>
        <v>1</v>
      </c>
      <c r="H126" s="2">
        <f t="shared" si="2"/>
        <v>1</v>
      </c>
      <c r="I126" s="2"/>
      <c r="J126" s="50">
        <f t="shared" si="3"/>
        <v>1</v>
      </c>
      <c r="K126" s="51"/>
      <c r="L126" s="52"/>
      <c r="M126" s="54">
        <f t="shared" si="5"/>
        <v>100</v>
      </c>
    </row>
    <row r="127" spans="5:14" x14ac:dyDescent="0.2">
      <c r="E127" s="53">
        <f t="shared" si="4"/>
        <v>11</v>
      </c>
      <c r="F127" s="2">
        <f t="shared" si="0"/>
        <v>0</v>
      </c>
      <c r="G127" s="2">
        <f t="shared" si="1"/>
        <v>1</v>
      </c>
      <c r="H127" s="2">
        <f t="shared" si="2"/>
        <v>1</v>
      </c>
      <c r="I127" s="2"/>
      <c r="J127" s="50">
        <f t="shared" si="3"/>
        <v>1</v>
      </c>
      <c r="K127" s="51"/>
      <c r="L127" s="52"/>
      <c r="M127" s="54">
        <f t="shared" si="5"/>
        <v>25</v>
      </c>
    </row>
    <row r="128" spans="5:14" x14ac:dyDescent="0.2">
      <c r="E128" s="53">
        <f t="shared" si="4"/>
        <v>12</v>
      </c>
      <c r="F128" s="2">
        <f t="shared" si="0"/>
        <v>1</v>
      </c>
      <c r="G128" s="2">
        <f t="shared" si="1"/>
        <v>5</v>
      </c>
      <c r="H128" s="2">
        <f t="shared" si="2"/>
        <v>6</v>
      </c>
      <c r="I128" s="2"/>
      <c r="J128" s="50">
        <f t="shared" si="3"/>
        <v>6</v>
      </c>
      <c r="K128" s="51"/>
      <c r="L128" s="52"/>
      <c r="M128" s="54">
        <f t="shared" si="5"/>
        <v>813</v>
      </c>
    </row>
    <row r="129" spans="5:13" x14ac:dyDescent="0.2">
      <c r="E129" s="53">
        <f t="shared" si="4"/>
        <v>13</v>
      </c>
      <c r="F129" s="2">
        <f t="shared" si="0"/>
        <v>0</v>
      </c>
      <c r="G129" s="2">
        <f t="shared" si="1"/>
        <v>0</v>
      </c>
      <c r="H129" s="2">
        <f t="shared" si="2"/>
        <v>0</v>
      </c>
      <c r="I129" s="2"/>
      <c r="J129" s="50">
        <f t="shared" si="3"/>
        <v>0</v>
      </c>
      <c r="K129" s="51"/>
      <c r="L129" s="52"/>
      <c r="M129" s="54">
        <f t="shared" si="5"/>
        <v>0</v>
      </c>
    </row>
    <row r="130" spans="5:13" x14ac:dyDescent="0.2">
      <c r="E130" s="53">
        <f t="shared" si="4"/>
        <v>14</v>
      </c>
      <c r="F130" s="2">
        <f t="shared" si="0"/>
        <v>0</v>
      </c>
      <c r="G130" s="2">
        <f t="shared" si="1"/>
        <v>0</v>
      </c>
      <c r="H130" s="2">
        <f t="shared" si="2"/>
        <v>0</v>
      </c>
      <c r="I130" s="2"/>
      <c r="J130" s="50">
        <f t="shared" si="3"/>
        <v>0</v>
      </c>
      <c r="K130" s="51"/>
      <c r="L130" s="52"/>
      <c r="M130" s="54">
        <f t="shared" si="5"/>
        <v>0</v>
      </c>
    </row>
    <row r="131" spans="5:13" x14ac:dyDescent="0.2">
      <c r="E131" s="53">
        <f t="shared" si="4"/>
        <v>15</v>
      </c>
      <c r="F131" s="2">
        <f t="shared" si="0"/>
        <v>2</v>
      </c>
      <c r="G131" s="2">
        <f t="shared" si="1"/>
        <v>5</v>
      </c>
      <c r="H131" s="2">
        <f t="shared" si="2"/>
        <v>7</v>
      </c>
      <c r="I131" s="2"/>
      <c r="J131" s="50">
        <f t="shared" si="3"/>
        <v>7</v>
      </c>
      <c r="K131" s="51"/>
      <c r="L131" s="52"/>
      <c r="M131" s="54">
        <f t="shared" si="5"/>
        <v>775.5</v>
      </c>
    </row>
    <row r="132" spans="5:13" x14ac:dyDescent="0.2">
      <c r="E132" s="53">
        <f t="shared" si="4"/>
        <v>16</v>
      </c>
      <c r="F132" s="2">
        <f t="shared" si="0"/>
        <v>2</v>
      </c>
      <c r="G132" s="2">
        <f t="shared" si="1"/>
        <v>9</v>
      </c>
      <c r="H132" s="2">
        <f t="shared" si="2"/>
        <v>11</v>
      </c>
      <c r="I132" s="2"/>
      <c r="J132" s="50">
        <f t="shared" si="3"/>
        <v>11</v>
      </c>
      <c r="K132" s="51"/>
      <c r="L132" s="52"/>
      <c r="M132" s="54">
        <f t="shared" si="5"/>
        <v>1026</v>
      </c>
    </row>
    <row r="133" spans="5:13" x14ac:dyDescent="0.2">
      <c r="E133" s="53">
        <f t="shared" si="4"/>
        <v>17</v>
      </c>
      <c r="F133" s="2">
        <f t="shared" si="0"/>
        <v>3</v>
      </c>
      <c r="G133" s="2">
        <f t="shared" si="1"/>
        <v>7</v>
      </c>
      <c r="H133" s="2">
        <f t="shared" si="2"/>
        <v>10</v>
      </c>
      <c r="I133" s="2"/>
      <c r="J133" s="50">
        <f t="shared" si="3"/>
        <v>10</v>
      </c>
      <c r="K133" s="51"/>
      <c r="L133" s="52"/>
      <c r="M133" s="54">
        <f t="shared" si="5"/>
        <v>796</v>
      </c>
    </row>
    <row r="134" spans="5:13" x14ac:dyDescent="0.2">
      <c r="E134" s="53">
        <f t="shared" si="4"/>
        <v>18</v>
      </c>
      <c r="F134" s="2">
        <f t="shared" si="0"/>
        <v>0</v>
      </c>
      <c r="G134" s="2">
        <f t="shared" si="1"/>
        <v>1</v>
      </c>
      <c r="H134" s="2">
        <f t="shared" si="2"/>
        <v>1</v>
      </c>
      <c r="I134" s="2"/>
      <c r="J134" s="50">
        <f t="shared" si="3"/>
        <v>1</v>
      </c>
      <c r="K134" s="51"/>
      <c r="L134" s="52"/>
      <c r="M134" s="54">
        <f t="shared" si="5"/>
        <v>100</v>
      </c>
    </row>
    <row r="135" spans="5:13" x14ac:dyDescent="0.2">
      <c r="E135" s="53">
        <f t="shared" si="4"/>
        <v>19</v>
      </c>
      <c r="F135" s="2">
        <f t="shared" si="0"/>
        <v>0</v>
      </c>
      <c r="G135" s="2">
        <f t="shared" si="1"/>
        <v>0</v>
      </c>
      <c r="H135" s="2">
        <f t="shared" si="2"/>
        <v>0</v>
      </c>
      <c r="I135" s="2"/>
      <c r="J135" s="50">
        <f t="shared" si="3"/>
        <v>0</v>
      </c>
      <c r="K135" s="51"/>
      <c r="L135" s="52"/>
      <c r="M135" s="54">
        <f t="shared" si="5"/>
        <v>0</v>
      </c>
    </row>
    <row r="136" spans="5:13" x14ac:dyDescent="0.2">
      <c r="E136" s="53">
        <f t="shared" si="4"/>
        <v>20</v>
      </c>
      <c r="F136" s="2">
        <f t="shared" si="0"/>
        <v>3</v>
      </c>
      <c r="G136" s="2">
        <f t="shared" si="1"/>
        <v>4</v>
      </c>
      <c r="H136" s="2">
        <f t="shared" si="2"/>
        <v>7</v>
      </c>
      <c r="I136" s="2"/>
      <c r="J136" s="50">
        <f t="shared" si="3"/>
        <v>7</v>
      </c>
      <c r="K136" s="51"/>
      <c r="L136" s="52"/>
      <c r="M136" s="54">
        <f t="shared" si="5"/>
        <v>546</v>
      </c>
    </row>
    <row r="137" spans="5:13" x14ac:dyDescent="0.2">
      <c r="E137" s="53">
        <f t="shared" si="4"/>
        <v>21</v>
      </c>
      <c r="F137" s="2">
        <f t="shared" si="0"/>
        <v>1</v>
      </c>
      <c r="G137" s="2">
        <f t="shared" si="1"/>
        <v>2</v>
      </c>
      <c r="H137" s="2">
        <f t="shared" si="2"/>
        <v>3</v>
      </c>
      <c r="I137" s="2"/>
      <c r="J137" s="50">
        <f t="shared" si="3"/>
        <v>3</v>
      </c>
      <c r="K137" s="51"/>
      <c r="L137" s="52"/>
      <c r="M137" s="54">
        <f t="shared" si="5"/>
        <v>400</v>
      </c>
    </row>
    <row r="138" spans="5:13" x14ac:dyDescent="0.2">
      <c r="E138" s="53">
        <f t="shared" si="4"/>
        <v>22</v>
      </c>
      <c r="F138" s="2">
        <f t="shared" si="0"/>
        <v>1</v>
      </c>
      <c r="G138" s="2">
        <f t="shared" si="1"/>
        <v>1</v>
      </c>
      <c r="H138" s="2">
        <f t="shared" si="2"/>
        <v>2</v>
      </c>
      <c r="I138" s="2"/>
      <c r="J138" s="50">
        <f t="shared" si="3"/>
        <v>2</v>
      </c>
      <c r="K138" s="51"/>
      <c r="L138" s="52"/>
      <c r="M138" s="54">
        <f t="shared" si="5"/>
        <v>200</v>
      </c>
    </row>
    <row r="139" spans="5:13" x14ac:dyDescent="0.2">
      <c r="E139" s="53">
        <f t="shared" si="4"/>
        <v>23</v>
      </c>
      <c r="F139" s="2">
        <f t="shared" si="0"/>
        <v>0</v>
      </c>
      <c r="G139" s="2">
        <f t="shared" si="1"/>
        <v>1</v>
      </c>
      <c r="H139" s="2">
        <f t="shared" si="2"/>
        <v>1</v>
      </c>
      <c r="I139" s="2"/>
      <c r="J139" s="50">
        <f t="shared" si="3"/>
        <v>1</v>
      </c>
      <c r="K139" s="51"/>
      <c r="L139" s="52"/>
      <c r="M139" s="54">
        <f t="shared" si="5"/>
        <v>100</v>
      </c>
    </row>
    <row r="140" spans="5:13" x14ac:dyDescent="0.2">
      <c r="E140" s="53">
        <f t="shared" si="4"/>
        <v>24</v>
      </c>
      <c r="F140" s="2">
        <f t="shared" si="0"/>
        <v>0</v>
      </c>
      <c r="G140" s="2">
        <f t="shared" si="1"/>
        <v>2</v>
      </c>
      <c r="H140" s="2">
        <f t="shared" si="2"/>
        <v>2</v>
      </c>
      <c r="I140" s="2"/>
      <c r="J140" s="50">
        <f t="shared" si="3"/>
        <v>2</v>
      </c>
      <c r="K140" s="51"/>
      <c r="L140" s="52"/>
      <c r="M140" s="54">
        <f t="shared" si="5"/>
        <v>88</v>
      </c>
    </row>
    <row r="141" spans="5:13" x14ac:dyDescent="0.2">
      <c r="E141" s="53">
        <f t="shared" si="4"/>
        <v>25</v>
      </c>
      <c r="F141" s="2">
        <f t="shared" si="0"/>
        <v>1</v>
      </c>
      <c r="G141" s="2">
        <f t="shared" si="1"/>
        <v>5</v>
      </c>
      <c r="H141" s="2">
        <f t="shared" si="2"/>
        <v>6</v>
      </c>
      <c r="I141" s="2"/>
      <c r="J141" s="50">
        <f t="shared" si="3"/>
        <v>6</v>
      </c>
      <c r="K141" s="51"/>
      <c r="L141" s="52"/>
      <c r="M141" s="54">
        <f t="shared" si="5"/>
        <v>563</v>
      </c>
    </row>
    <row r="142" spans="5:13" x14ac:dyDescent="0.2">
      <c r="E142" s="53">
        <f t="shared" si="4"/>
        <v>26</v>
      </c>
      <c r="F142" s="2">
        <f t="shared" si="0"/>
        <v>0</v>
      </c>
      <c r="G142" s="2">
        <f t="shared" si="1"/>
        <v>4</v>
      </c>
      <c r="H142" s="2">
        <f t="shared" si="2"/>
        <v>4</v>
      </c>
      <c r="I142" s="2"/>
      <c r="J142" s="50">
        <f t="shared" si="3"/>
        <v>4</v>
      </c>
      <c r="K142" s="51"/>
      <c r="L142" s="52"/>
      <c r="M142" s="54">
        <f t="shared" si="5"/>
        <v>289</v>
      </c>
    </row>
    <row r="143" spans="5:13" x14ac:dyDescent="0.2">
      <c r="E143" s="53">
        <f t="shared" si="4"/>
        <v>27</v>
      </c>
      <c r="F143" s="2">
        <f t="shared" si="0"/>
        <v>1</v>
      </c>
      <c r="G143" s="2">
        <f t="shared" si="1"/>
        <v>1</v>
      </c>
      <c r="H143" s="2">
        <f t="shared" si="2"/>
        <v>2</v>
      </c>
      <c r="I143" s="2"/>
      <c r="J143" s="50">
        <f t="shared" si="3"/>
        <v>2</v>
      </c>
      <c r="K143" s="51"/>
      <c r="L143" s="52"/>
      <c r="M143" s="54">
        <f t="shared" si="5"/>
        <v>145</v>
      </c>
    </row>
    <row r="144" spans="5:13" x14ac:dyDescent="0.2">
      <c r="E144" s="53">
        <f>1+E143</f>
        <v>28</v>
      </c>
      <c r="F144" s="2">
        <f t="shared" si="0"/>
        <v>0</v>
      </c>
      <c r="G144" s="2">
        <f t="shared" si="1"/>
        <v>2</v>
      </c>
      <c r="H144" s="2">
        <f t="shared" si="2"/>
        <v>2</v>
      </c>
      <c r="I144" s="2"/>
      <c r="J144" s="50">
        <f t="shared" si="3"/>
        <v>2</v>
      </c>
      <c r="K144" s="51"/>
      <c r="L144" s="52"/>
      <c r="M144" s="54">
        <f t="shared" si="5"/>
        <v>125</v>
      </c>
    </row>
    <row r="145" spans="5:14" x14ac:dyDescent="0.2">
      <c r="E145" s="53">
        <f t="shared" si="4"/>
        <v>29</v>
      </c>
      <c r="F145" s="2">
        <f t="shared" si="0"/>
        <v>4</v>
      </c>
      <c r="G145" s="2">
        <f t="shared" si="1"/>
        <v>7</v>
      </c>
      <c r="H145" s="2">
        <f t="shared" si="2"/>
        <v>11</v>
      </c>
      <c r="I145" s="2"/>
      <c r="J145" s="50">
        <f t="shared" si="3"/>
        <v>11</v>
      </c>
      <c r="K145" s="51"/>
      <c r="L145" s="52"/>
      <c r="M145" s="54">
        <f t="shared" si="5"/>
        <v>834.5</v>
      </c>
    </row>
    <row r="146" spans="5:14" x14ac:dyDescent="0.2">
      <c r="E146" s="53">
        <f t="shared" si="4"/>
        <v>30</v>
      </c>
      <c r="F146" s="2">
        <f t="shared" si="0"/>
        <v>3</v>
      </c>
      <c r="G146" s="2">
        <f t="shared" si="1"/>
        <v>2</v>
      </c>
      <c r="H146" s="2">
        <f t="shared" si="2"/>
        <v>5</v>
      </c>
      <c r="I146" s="2"/>
      <c r="J146" s="50">
        <f t="shared" si="3"/>
        <v>5</v>
      </c>
      <c r="K146" s="51"/>
      <c r="L146" s="52"/>
      <c r="M146" s="54">
        <f t="shared" si="5"/>
        <v>412.5</v>
      </c>
    </row>
    <row r="147" spans="5:14" x14ac:dyDescent="0.2">
      <c r="E147" s="53">
        <f t="shared" si="4"/>
        <v>31</v>
      </c>
      <c r="F147" s="2">
        <f t="shared" si="0"/>
        <v>2</v>
      </c>
      <c r="G147" s="2">
        <f t="shared" si="1"/>
        <v>0</v>
      </c>
      <c r="H147" s="2">
        <f t="shared" si="2"/>
        <v>2</v>
      </c>
      <c r="I147" s="2"/>
      <c r="J147" s="50">
        <f t="shared" si="3"/>
        <v>2</v>
      </c>
      <c r="K147" s="51"/>
      <c r="L147" s="52"/>
      <c r="M147" s="54">
        <f t="shared" si="5"/>
        <v>2000</v>
      </c>
    </row>
    <row r="148" spans="5:14" x14ac:dyDescent="0.2">
      <c r="E148" s="53">
        <f t="shared" si="4"/>
        <v>32</v>
      </c>
      <c r="F148" s="2">
        <f t="shared" si="0"/>
        <v>0</v>
      </c>
      <c r="G148" s="2">
        <f t="shared" si="1"/>
        <v>2</v>
      </c>
      <c r="H148" s="2">
        <f t="shared" si="2"/>
        <v>2</v>
      </c>
      <c r="I148" s="2"/>
      <c r="J148" s="50">
        <f t="shared" si="3"/>
        <v>2</v>
      </c>
      <c r="K148" s="51"/>
      <c r="L148" s="52"/>
      <c r="M148" s="54">
        <f t="shared" si="5"/>
        <v>200</v>
      </c>
    </row>
    <row r="149" spans="5:14" x14ac:dyDescent="0.2">
      <c r="E149" s="53">
        <f t="shared" si="4"/>
        <v>33</v>
      </c>
      <c r="F149" s="2">
        <f t="shared" si="0"/>
        <v>3</v>
      </c>
      <c r="G149" s="2">
        <f t="shared" si="1"/>
        <v>0</v>
      </c>
      <c r="H149" s="2">
        <f t="shared" si="2"/>
        <v>3</v>
      </c>
      <c r="I149" s="2"/>
      <c r="J149" s="50">
        <f t="shared" si="3"/>
        <v>3</v>
      </c>
      <c r="K149" s="51"/>
      <c r="L149" s="52"/>
      <c r="M149" s="54">
        <f t="shared" si="5"/>
        <v>226</v>
      </c>
    </row>
    <row r="150" spans="5:14" x14ac:dyDescent="0.2">
      <c r="E150" s="53">
        <f t="shared" si="4"/>
        <v>34</v>
      </c>
      <c r="F150" s="2">
        <f t="shared" si="0"/>
        <v>1</v>
      </c>
      <c r="G150" s="2">
        <f t="shared" si="1"/>
        <v>1</v>
      </c>
      <c r="H150" s="2">
        <f t="shared" si="2"/>
        <v>2</v>
      </c>
      <c r="I150" s="2"/>
      <c r="J150" s="50">
        <f t="shared" si="3"/>
        <v>2</v>
      </c>
      <c r="K150" s="51"/>
      <c r="L150" s="52"/>
      <c r="M150" s="54">
        <f t="shared" si="5"/>
        <v>200</v>
      </c>
    </row>
    <row r="151" spans="5:14" x14ac:dyDescent="0.2">
      <c r="E151" s="53">
        <f t="shared" si="4"/>
        <v>35</v>
      </c>
      <c r="F151" s="2">
        <f t="shared" si="0"/>
        <v>2</v>
      </c>
      <c r="G151" s="2">
        <f t="shared" si="1"/>
        <v>3</v>
      </c>
      <c r="H151" s="2">
        <f t="shared" si="2"/>
        <v>5</v>
      </c>
      <c r="I151" s="2"/>
      <c r="J151" s="50">
        <f t="shared" si="3"/>
        <v>5</v>
      </c>
      <c r="K151" s="51"/>
      <c r="L151" s="52"/>
      <c r="M151" s="54">
        <f t="shared" si="5"/>
        <v>500</v>
      </c>
    </row>
    <row r="152" spans="5:14" x14ac:dyDescent="0.2">
      <c r="E152" s="53">
        <f t="shared" si="4"/>
        <v>36</v>
      </c>
      <c r="F152" s="2">
        <f t="shared" si="0"/>
        <v>2</v>
      </c>
      <c r="G152" s="2">
        <f t="shared" si="1"/>
        <v>1</v>
      </c>
      <c r="H152" s="2">
        <f t="shared" si="2"/>
        <v>3</v>
      </c>
      <c r="I152" s="2"/>
      <c r="J152" s="50">
        <f t="shared" si="3"/>
        <v>3</v>
      </c>
      <c r="K152" s="51"/>
      <c r="L152" s="52"/>
      <c r="M152" s="54">
        <f t="shared" si="5"/>
        <v>663</v>
      </c>
    </row>
    <row r="153" spans="5:14" x14ac:dyDescent="0.2">
      <c r="E153" s="53">
        <f t="shared" si="4"/>
        <v>37</v>
      </c>
      <c r="F153" s="2">
        <f t="shared" si="0"/>
        <v>1</v>
      </c>
      <c r="G153" s="2">
        <f t="shared" si="1"/>
        <v>0</v>
      </c>
      <c r="H153" s="2">
        <f t="shared" si="2"/>
        <v>1</v>
      </c>
      <c r="I153" s="2"/>
      <c r="J153" s="50">
        <f t="shared" si="3"/>
        <v>1</v>
      </c>
      <c r="K153" s="51"/>
      <c r="L153" s="52"/>
      <c r="M153" s="54">
        <f t="shared" si="5"/>
        <v>25</v>
      </c>
    </row>
    <row r="154" spans="5:14" x14ac:dyDescent="0.2">
      <c r="E154" s="53">
        <f t="shared" si="4"/>
        <v>38</v>
      </c>
      <c r="F154" s="2">
        <f t="shared" si="0"/>
        <v>1</v>
      </c>
      <c r="G154" s="2">
        <f t="shared" si="1"/>
        <v>1</v>
      </c>
      <c r="H154" s="2">
        <f t="shared" si="2"/>
        <v>2</v>
      </c>
      <c r="I154" s="2"/>
      <c r="J154" s="50">
        <f t="shared" si="3"/>
        <v>2</v>
      </c>
      <c r="K154" s="51"/>
      <c r="L154" s="52"/>
      <c r="M154" s="54">
        <f>+SUMIFS($H$2:$H$112,$P$2:$P$112,E154)</f>
        <v>200</v>
      </c>
    </row>
    <row r="155" spans="5:14" x14ac:dyDescent="0.2">
      <c r="E155" s="57">
        <f t="shared" si="4"/>
        <v>39</v>
      </c>
      <c r="F155" s="60">
        <f t="shared" si="0"/>
        <v>1</v>
      </c>
      <c r="G155" s="60">
        <f>+COUNTIFS($P$2:$P$112,F155,$G$2:$G$112,"")</f>
        <v>0</v>
      </c>
      <c r="H155" s="60">
        <f>+COUNTIFS($P$2:$P$112,G155,$G$2:$G$112,"")</f>
        <v>0</v>
      </c>
      <c r="I155" s="60">
        <f>+COUNTIFS($P$2:$P$112,H155,$G$2:$G$112,"")</f>
        <v>0</v>
      </c>
      <c r="J155" s="61">
        <f>+COUNTIFS($P$2:$P$112,I155,$G$2:$G$112,"")</f>
        <v>0</v>
      </c>
      <c r="K155" s="62"/>
      <c r="L155" s="63"/>
      <c r="M155" s="59">
        <f>+SUMIFS($H$2:$H$112,$P$2:$P$112,E155)</f>
        <v>200</v>
      </c>
    </row>
    <row r="157" spans="5:14" x14ac:dyDescent="0.2">
      <c r="F157" s="2" t="s">
        <v>487</v>
      </c>
      <c r="G157" s="2" t="s">
        <v>488</v>
      </c>
      <c r="H157" s="2"/>
      <c r="I157" s="2" t="s">
        <v>489</v>
      </c>
      <c r="J157" s="66" t="s">
        <v>489</v>
      </c>
      <c r="K157" s="66"/>
      <c r="L157" s="66"/>
      <c r="M157" s="2" t="s">
        <v>493</v>
      </c>
    </row>
    <row r="158" spans="5:14" x14ac:dyDescent="0.2">
      <c r="E158" s="2" t="s">
        <v>490</v>
      </c>
      <c r="F158" s="2">
        <f>+SUM(F117:F154)</f>
        <v>36</v>
      </c>
      <c r="G158" s="2">
        <f>+SUM(G117:G154)</f>
        <v>73</v>
      </c>
      <c r="H158" s="2">
        <f>+SUM(H117:H154)</f>
        <v>109</v>
      </c>
      <c r="I158" s="2">
        <f>+SUM(I117:I154)</f>
        <v>0</v>
      </c>
      <c r="J158" s="67">
        <f>+SUM(J117:J154)</f>
        <v>109</v>
      </c>
      <c r="K158" s="68"/>
      <c r="L158" s="69"/>
      <c r="M158" s="2">
        <f>+SUM(M117:M154)</f>
        <v>11592.5</v>
      </c>
      <c r="N158" s="2">
        <f>+SUM(N117:N154)</f>
        <v>0</v>
      </c>
    </row>
  </sheetData>
  <sortState ref="A2:P114">
    <sortCondition ref="P1"/>
  </sortState>
  <mergeCells count="2">
    <mergeCell ref="J157:L157"/>
    <mergeCell ref="J158:L158"/>
  </mergeCells>
  <pageMargins left="0.7" right="0.7" top="0.75" bottom="0.75" header="0.3" footer="0.3"/>
  <ignoredErrors>
    <ignoredError sqref="M158" formula="1"/>
  </ignoredErrors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9"/>
  <sheetViews>
    <sheetView topLeftCell="C245" workbookViewId="0">
      <selection activeCell="D270" sqref="D270"/>
    </sheetView>
  </sheetViews>
  <sheetFormatPr baseColWidth="10" defaultRowHeight="12.75" x14ac:dyDescent="0.2"/>
  <cols>
    <col min="1" max="2" width="0" hidden="1" customWidth="1"/>
    <col min="3" max="3" width="11.85546875" customWidth="1"/>
    <col min="4" max="4" width="15"/>
    <col min="5" max="5" width="15.5703125" customWidth="1"/>
    <col min="6" max="8" width="15"/>
    <col min="9" max="9" width="0" hidden="1" customWidth="1"/>
    <col min="10" max="11" width="15"/>
    <col min="12" max="13" width="0" hidden="1" customWidth="1"/>
    <col min="14" max="1025" width="15"/>
  </cols>
  <sheetData>
    <row r="1" spans="1:14" x14ac:dyDescent="0.2">
      <c r="A1" t="s">
        <v>0</v>
      </c>
      <c r="B1" t="s">
        <v>1</v>
      </c>
      <c r="C1" t="s">
        <v>394</v>
      </c>
      <c r="D1" t="s">
        <v>12</v>
      </c>
      <c r="E1" t="s">
        <v>387</v>
      </c>
      <c r="F1" t="s">
        <v>388</v>
      </c>
      <c r="G1" t="s">
        <v>389</v>
      </c>
      <c r="H1" t="s">
        <v>390</v>
      </c>
      <c r="I1" t="s">
        <v>2</v>
      </c>
      <c r="J1" t="s">
        <v>391</v>
      </c>
      <c r="K1" t="s">
        <v>13</v>
      </c>
      <c r="L1" t="s">
        <v>392</v>
      </c>
      <c r="M1" t="s">
        <v>393</v>
      </c>
      <c r="N1" t="s">
        <v>583</v>
      </c>
    </row>
    <row r="2" spans="1:14" x14ac:dyDescent="0.2">
      <c r="A2" t="s">
        <v>16</v>
      </c>
      <c r="B2" t="s">
        <v>17</v>
      </c>
      <c r="C2">
        <v>0</v>
      </c>
      <c r="D2" t="s">
        <v>402</v>
      </c>
      <c r="E2" t="s">
        <v>395</v>
      </c>
      <c r="F2" t="s">
        <v>22</v>
      </c>
      <c r="G2">
        <v>240</v>
      </c>
      <c r="H2">
        <v>3</v>
      </c>
      <c r="I2" t="s">
        <v>407</v>
      </c>
      <c r="J2" s="1">
        <v>1.97</v>
      </c>
      <c r="K2" t="s">
        <v>23</v>
      </c>
      <c r="L2">
        <v>144</v>
      </c>
      <c r="N2">
        <v>0</v>
      </c>
    </row>
    <row r="3" spans="1:14" x14ac:dyDescent="0.2">
      <c r="A3" t="s">
        <v>16</v>
      </c>
      <c r="B3" t="s">
        <v>17</v>
      </c>
      <c r="C3">
        <v>1</v>
      </c>
      <c r="D3" t="s">
        <v>22</v>
      </c>
      <c r="E3" t="s">
        <v>395</v>
      </c>
      <c r="F3" t="s">
        <v>397</v>
      </c>
      <c r="G3">
        <v>185</v>
      </c>
      <c r="H3">
        <v>3</v>
      </c>
      <c r="I3" t="s">
        <v>398</v>
      </c>
      <c r="J3" s="1">
        <v>4.1900000000000004</v>
      </c>
      <c r="K3" t="s">
        <v>23</v>
      </c>
      <c r="L3">
        <v>16</v>
      </c>
      <c r="N3">
        <v>1</v>
      </c>
    </row>
    <row r="4" spans="1:14" x14ac:dyDescent="0.2">
      <c r="A4" t="s">
        <v>16</v>
      </c>
      <c r="B4" t="s">
        <v>17</v>
      </c>
      <c r="C4">
        <v>1</v>
      </c>
      <c r="D4" t="s">
        <v>402</v>
      </c>
      <c r="E4" t="s">
        <v>395</v>
      </c>
      <c r="F4" t="s">
        <v>22</v>
      </c>
      <c r="G4">
        <v>240</v>
      </c>
      <c r="H4">
        <v>3</v>
      </c>
      <c r="I4" t="s">
        <v>398</v>
      </c>
      <c r="J4" s="1">
        <v>1.99</v>
      </c>
      <c r="K4" t="s">
        <v>23</v>
      </c>
      <c r="L4">
        <v>56</v>
      </c>
      <c r="N4">
        <v>1</v>
      </c>
    </row>
    <row r="5" spans="1:14" x14ac:dyDescent="0.2">
      <c r="A5" t="s">
        <v>16</v>
      </c>
      <c r="B5" t="s">
        <v>17</v>
      </c>
      <c r="C5">
        <v>1</v>
      </c>
      <c r="D5" t="s">
        <v>402</v>
      </c>
      <c r="E5" t="s">
        <v>395</v>
      </c>
      <c r="F5" t="s">
        <v>22</v>
      </c>
      <c r="G5">
        <v>240</v>
      </c>
      <c r="H5">
        <v>3</v>
      </c>
      <c r="I5" t="s">
        <v>400</v>
      </c>
      <c r="J5" s="1">
        <v>95.62</v>
      </c>
      <c r="K5" t="s">
        <v>23</v>
      </c>
      <c r="L5">
        <v>69</v>
      </c>
      <c r="N5">
        <v>1</v>
      </c>
    </row>
    <row r="6" spans="1:14" x14ac:dyDescent="0.2">
      <c r="A6" t="s">
        <v>16</v>
      </c>
      <c r="B6" t="s">
        <v>17</v>
      </c>
      <c r="C6">
        <v>2</v>
      </c>
      <c r="D6" t="s">
        <v>22</v>
      </c>
      <c r="E6" t="s">
        <v>395</v>
      </c>
      <c r="F6" t="s">
        <v>397</v>
      </c>
      <c r="G6">
        <v>185</v>
      </c>
      <c r="H6">
        <v>3</v>
      </c>
      <c r="I6" t="s">
        <v>400</v>
      </c>
      <c r="J6" s="1">
        <v>1276.07</v>
      </c>
      <c r="K6" t="s">
        <v>23</v>
      </c>
      <c r="L6">
        <v>150</v>
      </c>
      <c r="N6">
        <v>2</v>
      </c>
    </row>
    <row r="7" spans="1:14" x14ac:dyDescent="0.2">
      <c r="A7" t="s">
        <v>16</v>
      </c>
      <c r="B7" t="s">
        <v>17</v>
      </c>
      <c r="C7">
        <v>3</v>
      </c>
      <c r="D7" t="s">
        <v>22</v>
      </c>
      <c r="E7" t="s">
        <v>395</v>
      </c>
      <c r="F7" t="s">
        <v>397</v>
      </c>
      <c r="G7">
        <v>185</v>
      </c>
      <c r="H7">
        <v>3</v>
      </c>
      <c r="I7" t="s">
        <v>65</v>
      </c>
      <c r="J7" s="1">
        <v>3.98</v>
      </c>
      <c r="K7" t="s">
        <v>23</v>
      </c>
      <c r="L7">
        <v>40</v>
      </c>
      <c r="N7">
        <v>3</v>
      </c>
    </row>
    <row r="8" spans="1:14" x14ac:dyDescent="0.2">
      <c r="A8" t="s">
        <v>16</v>
      </c>
      <c r="B8" t="s">
        <v>17</v>
      </c>
      <c r="C8">
        <v>3</v>
      </c>
      <c r="D8" t="s">
        <v>22</v>
      </c>
      <c r="E8" t="s">
        <v>395</v>
      </c>
      <c r="F8" t="s">
        <v>397</v>
      </c>
      <c r="G8">
        <v>185</v>
      </c>
      <c r="H8">
        <v>3</v>
      </c>
      <c r="I8" t="s">
        <v>400</v>
      </c>
      <c r="J8" s="1">
        <v>258.79000000000002</v>
      </c>
      <c r="K8" t="s">
        <v>23</v>
      </c>
      <c r="L8">
        <v>92</v>
      </c>
      <c r="N8">
        <v>3</v>
      </c>
    </row>
    <row r="9" spans="1:14" x14ac:dyDescent="0.2">
      <c r="A9" t="s">
        <v>16</v>
      </c>
      <c r="B9" t="s">
        <v>17</v>
      </c>
      <c r="C9">
        <v>3</v>
      </c>
      <c r="D9" t="s">
        <v>22</v>
      </c>
      <c r="E9" t="s">
        <v>395</v>
      </c>
      <c r="F9" t="s">
        <v>397</v>
      </c>
      <c r="G9">
        <v>185</v>
      </c>
      <c r="H9">
        <v>3</v>
      </c>
      <c r="I9" t="s">
        <v>400</v>
      </c>
      <c r="J9" s="1">
        <v>642.57000000000005</v>
      </c>
      <c r="K9" t="s">
        <v>23</v>
      </c>
      <c r="L9">
        <v>175</v>
      </c>
      <c r="N9">
        <v>3</v>
      </c>
    </row>
    <row r="10" spans="1:14" x14ac:dyDescent="0.2">
      <c r="A10" t="s">
        <v>16</v>
      </c>
      <c r="B10" t="s">
        <v>17</v>
      </c>
      <c r="C10">
        <v>3</v>
      </c>
      <c r="D10" t="s">
        <v>22</v>
      </c>
      <c r="E10" t="s">
        <v>395</v>
      </c>
      <c r="F10" t="s">
        <v>397</v>
      </c>
      <c r="G10">
        <v>185</v>
      </c>
      <c r="H10">
        <v>3</v>
      </c>
      <c r="I10" t="s">
        <v>400</v>
      </c>
      <c r="J10" s="1">
        <v>1553.42</v>
      </c>
      <c r="K10" t="s">
        <v>23</v>
      </c>
      <c r="L10">
        <v>228</v>
      </c>
      <c r="N10">
        <v>3</v>
      </c>
    </row>
    <row r="11" spans="1:14" x14ac:dyDescent="0.2">
      <c r="A11" t="s">
        <v>16</v>
      </c>
      <c r="B11" t="s">
        <v>17</v>
      </c>
      <c r="C11">
        <v>4</v>
      </c>
      <c r="D11" t="s">
        <v>22</v>
      </c>
      <c r="E11" t="s">
        <v>395</v>
      </c>
      <c r="F11" t="s">
        <v>397</v>
      </c>
      <c r="G11">
        <v>185</v>
      </c>
      <c r="H11">
        <v>3</v>
      </c>
      <c r="I11" t="s">
        <v>401</v>
      </c>
      <c r="J11" s="1">
        <v>32.15</v>
      </c>
      <c r="K11" t="s">
        <v>23</v>
      </c>
      <c r="L11">
        <v>45</v>
      </c>
      <c r="N11">
        <v>4</v>
      </c>
    </row>
    <row r="12" spans="1:14" x14ac:dyDescent="0.2">
      <c r="A12" t="s">
        <v>16</v>
      </c>
      <c r="B12" t="s">
        <v>17</v>
      </c>
      <c r="C12">
        <v>4</v>
      </c>
      <c r="D12" t="s">
        <v>22</v>
      </c>
      <c r="E12" t="s">
        <v>395</v>
      </c>
      <c r="F12" t="s">
        <v>397</v>
      </c>
      <c r="G12">
        <v>185</v>
      </c>
      <c r="H12">
        <v>3</v>
      </c>
      <c r="I12" t="s">
        <v>401</v>
      </c>
      <c r="J12" s="1">
        <v>9.43</v>
      </c>
      <c r="K12" t="s">
        <v>23</v>
      </c>
      <c r="L12">
        <v>88</v>
      </c>
      <c r="N12">
        <v>4</v>
      </c>
    </row>
    <row r="13" spans="1:14" x14ac:dyDescent="0.2">
      <c r="A13" t="s">
        <v>16</v>
      </c>
      <c r="B13" t="s">
        <v>17</v>
      </c>
      <c r="C13">
        <v>4</v>
      </c>
      <c r="D13" t="s">
        <v>22</v>
      </c>
      <c r="E13" t="s">
        <v>395</v>
      </c>
      <c r="F13" t="s">
        <v>397</v>
      </c>
      <c r="G13">
        <v>185</v>
      </c>
      <c r="H13">
        <v>3</v>
      </c>
      <c r="I13" t="s">
        <v>405</v>
      </c>
      <c r="J13" s="1">
        <v>136.29</v>
      </c>
      <c r="K13" t="s">
        <v>23</v>
      </c>
      <c r="L13">
        <v>110</v>
      </c>
      <c r="N13">
        <v>4</v>
      </c>
    </row>
    <row r="14" spans="1:14" x14ac:dyDescent="0.2">
      <c r="A14" t="s">
        <v>16</v>
      </c>
      <c r="B14" t="s">
        <v>17</v>
      </c>
      <c r="C14">
        <v>4</v>
      </c>
      <c r="D14" t="s">
        <v>22</v>
      </c>
      <c r="E14" t="s">
        <v>395</v>
      </c>
      <c r="F14" t="s">
        <v>397</v>
      </c>
      <c r="G14">
        <v>185</v>
      </c>
      <c r="H14">
        <v>3</v>
      </c>
      <c r="I14" t="s">
        <v>405</v>
      </c>
      <c r="J14" s="1">
        <v>28.94</v>
      </c>
      <c r="K14" t="s">
        <v>23</v>
      </c>
      <c r="L14">
        <v>138</v>
      </c>
      <c r="N14">
        <v>4</v>
      </c>
    </row>
    <row r="15" spans="1:14" x14ac:dyDescent="0.2">
      <c r="A15" t="s">
        <v>16</v>
      </c>
      <c r="B15" t="s">
        <v>17</v>
      </c>
      <c r="C15">
        <v>4</v>
      </c>
      <c r="D15" t="s">
        <v>22</v>
      </c>
      <c r="E15" t="s">
        <v>395</v>
      </c>
      <c r="F15" t="s">
        <v>397</v>
      </c>
      <c r="G15">
        <v>185</v>
      </c>
      <c r="H15">
        <v>3</v>
      </c>
      <c r="I15" t="s">
        <v>401</v>
      </c>
      <c r="J15" s="1">
        <v>790.32</v>
      </c>
      <c r="K15" t="s">
        <v>23</v>
      </c>
      <c r="L15">
        <v>184</v>
      </c>
      <c r="N15">
        <v>4</v>
      </c>
    </row>
    <row r="16" spans="1:14" x14ac:dyDescent="0.2">
      <c r="A16" t="s">
        <v>16</v>
      </c>
      <c r="B16" t="s">
        <v>17</v>
      </c>
      <c r="C16">
        <v>5</v>
      </c>
      <c r="D16" t="s">
        <v>22</v>
      </c>
      <c r="E16" t="s">
        <v>395</v>
      </c>
      <c r="F16" t="s">
        <v>397</v>
      </c>
      <c r="G16">
        <v>185</v>
      </c>
      <c r="H16">
        <v>3</v>
      </c>
      <c r="I16" t="s">
        <v>401</v>
      </c>
      <c r="J16" s="1">
        <v>62.44</v>
      </c>
      <c r="K16" t="s">
        <v>23</v>
      </c>
      <c r="L16">
        <v>98</v>
      </c>
      <c r="N16">
        <v>5</v>
      </c>
    </row>
    <row r="17" spans="1:14" x14ac:dyDescent="0.2">
      <c r="A17" t="s">
        <v>16</v>
      </c>
      <c r="B17" t="s">
        <v>17</v>
      </c>
      <c r="C17">
        <v>5</v>
      </c>
      <c r="D17" t="s">
        <v>22</v>
      </c>
      <c r="E17" t="s">
        <v>395</v>
      </c>
      <c r="F17" t="s">
        <v>397</v>
      </c>
      <c r="G17">
        <v>185</v>
      </c>
      <c r="H17">
        <v>3</v>
      </c>
      <c r="I17" t="s">
        <v>18</v>
      </c>
      <c r="J17" s="1">
        <v>503.57</v>
      </c>
      <c r="K17" t="s">
        <v>23</v>
      </c>
      <c r="L17">
        <v>162</v>
      </c>
      <c r="N17">
        <v>5</v>
      </c>
    </row>
    <row r="18" spans="1:14" x14ac:dyDescent="0.2">
      <c r="A18" t="s">
        <v>16</v>
      </c>
      <c r="B18" t="s">
        <v>17</v>
      </c>
      <c r="C18">
        <v>6</v>
      </c>
      <c r="D18" t="s">
        <v>22</v>
      </c>
      <c r="E18" t="s">
        <v>395</v>
      </c>
      <c r="F18" t="s">
        <v>397</v>
      </c>
      <c r="G18">
        <v>185</v>
      </c>
      <c r="H18">
        <v>3</v>
      </c>
      <c r="I18" t="s">
        <v>399</v>
      </c>
      <c r="J18" s="1">
        <v>856.54</v>
      </c>
      <c r="K18" t="s">
        <v>23</v>
      </c>
      <c r="L18">
        <v>29</v>
      </c>
      <c r="N18">
        <v>6</v>
      </c>
    </row>
    <row r="19" spans="1:14" x14ac:dyDescent="0.2">
      <c r="A19" t="s">
        <v>16</v>
      </c>
      <c r="B19" t="s">
        <v>17</v>
      </c>
      <c r="C19">
        <v>6</v>
      </c>
      <c r="D19" t="s">
        <v>22</v>
      </c>
      <c r="E19" t="s">
        <v>395</v>
      </c>
      <c r="F19" t="s">
        <v>397</v>
      </c>
      <c r="G19">
        <v>185</v>
      </c>
      <c r="H19">
        <v>3</v>
      </c>
      <c r="I19" t="s">
        <v>399</v>
      </c>
      <c r="J19" s="1">
        <v>9.15</v>
      </c>
      <c r="K19" t="s">
        <v>23</v>
      </c>
      <c r="L19">
        <v>49</v>
      </c>
      <c r="N19">
        <v>6</v>
      </c>
    </row>
    <row r="20" spans="1:14" x14ac:dyDescent="0.2">
      <c r="A20" t="s">
        <v>16</v>
      </c>
      <c r="B20" t="s">
        <v>17</v>
      </c>
      <c r="C20">
        <v>6</v>
      </c>
      <c r="D20" t="s">
        <v>22</v>
      </c>
      <c r="E20" t="s">
        <v>395</v>
      </c>
      <c r="F20" t="s">
        <v>397</v>
      </c>
      <c r="G20">
        <v>185</v>
      </c>
      <c r="H20">
        <v>3</v>
      </c>
      <c r="I20" t="s">
        <v>399</v>
      </c>
      <c r="J20" s="1">
        <v>17.829999999999998</v>
      </c>
      <c r="K20" t="s">
        <v>23</v>
      </c>
      <c r="L20">
        <v>87</v>
      </c>
      <c r="N20">
        <v>6</v>
      </c>
    </row>
    <row r="21" spans="1:14" x14ac:dyDescent="0.2">
      <c r="A21" t="s">
        <v>16</v>
      </c>
      <c r="B21" t="s">
        <v>17</v>
      </c>
      <c r="C21">
        <v>6</v>
      </c>
      <c r="D21" t="s">
        <v>22</v>
      </c>
      <c r="E21" t="s">
        <v>395</v>
      </c>
      <c r="F21" t="s">
        <v>397</v>
      </c>
      <c r="G21">
        <v>185</v>
      </c>
      <c r="H21">
        <v>3</v>
      </c>
      <c r="I21" t="s">
        <v>18</v>
      </c>
      <c r="J21" s="1">
        <v>340.41</v>
      </c>
      <c r="K21" t="s">
        <v>23</v>
      </c>
      <c r="L21">
        <v>185</v>
      </c>
      <c r="N21">
        <v>6</v>
      </c>
    </row>
    <row r="22" spans="1:14" x14ac:dyDescent="0.2">
      <c r="A22" t="s">
        <v>16</v>
      </c>
      <c r="B22" t="s">
        <v>17</v>
      </c>
      <c r="C22">
        <v>7</v>
      </c>
      <c r="D22" t="s">
        <v>22</v>
      </c>
      <c r="E22" t="s">
        <v>395</v>
      </c>
      <c r="F22" t="s">
        <v>396</v>
      </c>
      <c r="G22">
        <v>35</v>
      </c>
      <c r="H22">
        <v>3</v>
      </c>
      <c r="I22" t="s">
        <v>399</v>
      </c>
      <c r="J22" s="1">
        <v>173.84</v>
      </c>
      <c r="K22" t="s">
        <v>23</v>
      </c>
      <c r="L22">
        <v>19</v>
      </c>
      <c r="N22">
        <v>7</v>
      </c>
    </row>
    <row r="23" spans="1:14" x14ac:dyDescent="0.2">
      <c r="A23" t="s">
        <v>16</v>
      </c>
      <c r="B23" t="s">
        <v>17</v>
      </c>
      <c r="C23">
        <v>7</v>
      </c>
      <c r="D23" t="s">
        <v>22</v>
      </c>
      <c r="E23" t="s">
        <v>395</v>
      </c>
      <c r="F23" t="s">
        <v>397</v>
      </c>
      <c r="G23">
        <v>185</v>
      </c>
      <c r="H23">
        <v>3</v>
      </c>
      <c r="I23" t="s">
        <v>399</v>
      </c>
      <c r="J23" s="1">
        <v>149.13999999999999</v>
      </c>
      <c r="K23" t="s">
        <v>23</v>
      </c>
      <c r="L23">
        <v>23</v>
      </c>
      <c r="N23">
        <v>7</v>
      </c>
    </row>
    <row r="24" spans="1:14" x14ac:dyDescent="0.2">
      <c r="A24" t="s">
        <v>16</v>
      </c>
      <c r="B24" t="s">
        <v>17</v>
      </c>
      <c r="C24">
        <v>7</v>
      </c>
      <c r="D24" t="s">
        <v>22</v>
      </c>
      <c r="E24" t="s">
        <v>395</v>
      </c>
      <c r="F24" t="s">
        <v>397</v>
      </c>
      <c r="G24">
        <v>185</v>
      </c>
      <c r="H24">
        <v>3</v>
      </c>
      <c r="I24" t="s">
        <v>399</v>
      </c>
      <c r="J24" s="1">
        <v>8.14</v>
      </c>
      <c r="K24" t="s">
        <v>23</v>
      </c>
      <c r="L24">
        <v>27</v>
      </c>
      <c r="N24">
        <v>7</v>
      </c>
    </row>
    <row r="25" spans="1:14" x14ac:dyDescent="0.2">
      <c r="A25" t="s">
        <v>16</v>
      </c>
      <c r="B25" t="s">
        <v>17</v>
      </c>
      <c r="C25">
        <v>7</v>
      </c>
      <c r="D25" t="s">
        <v>22</v>
      </c>
      <c r="E25" t="s">
        <v>395</v>
      </c>
      <c r="F25" t="s">
        <v>397</v>
      </c>
      <c r="G25">
        <v>185</v>
      </c>
      <c r="H25">
        <v>3</v>
      </c>
      <c r="I25" t="s">
        <v>399</v>
      </c>
      <c r="J25" s="1">
        <v>142.34</v>
      </c>
      <c r="K25" t="s">
        <v>23</v>
      </c>
      <c r="L25">
        <v>33</v>
      </c>
      <c r="N25">
        <v>7</v>
      </c>
    </row>
    <row r="26" spans="1:14" x14ac:dyDescent="0.2">
      <c r="A26" t="s">
        <v>16</v>
      </c>
      <c r="B26" t="s">
        <v>17</v>
      </c>
      <c r="C26">
        <v>7</v>
      </c>
      <c r="D26" t="s">
        <v>22</v>
      </c>
      <c r="E26" t="s">
        <v>395</v>
      </c>
      <c r="F26" t="s">
        <v>397</v>
      </c>
      <c r="G26">
        <v>185</v>
      </c>
      <c r="H26">
        <v>3</v>
      </c>
      <c r="I26" t="s">
        <v>403</v>
      </c>
      <c r="J26" s="1">
        <v>7.9</v>
      </c>
      <c r="K26" t="s">
        <v>23</v>
      </c>
      <c r="L26">
        <v>64</v>
      </c>
      <c r="N26">
        <v>7</v>
      </c>
    </row>
    <row r="27" spans="1:14" x14ac:dyDescent="0.2">
      <c r="A27" t="s">
        <v>16</v>
      </c>
      <c r="B27" t="s">
        <v>17</v>
      </c>
      <c r="C27">
        <v>7</v>
      </c>
      <c r="D27" t="s">
        <v>22</v>
      </c>
      <c r="E27" t="s">
        <v>395</v>
      </c>
      <c r="F27" t="s">
        <v>397</v>
      </c>
      <c r="G27">
        <v>185</v>
      </c>
      <c r="H27">
        <v>3</v>
      </c>
      <c r="I27" t="s">
        <v>399</v>
      </c>
      <c r="J27" s="1">
        <v>41.9</v>
      </c>
      <c r="K27" t="s">
        <v>23</v>
      </c>
      <c r="L27">
        <v>80</v>
      </c>
      <c r="N27">
        <v>7</v>
      </c>
    </row>
    <row r="28" spans="1:14" x14ac:dyDescent="0.2">
      <c r="A28" t="s">
        <v>16</v>
      </c>
      <c r="B28" t="s">
        <v>17</v>
      </c>
      <c r="C28">
        <v>7</v>
      </c>
      <c r="D28" t="s">
        <v>22</v>
      </c>
      <c r="E28" t="s">
        <v>395</v>
      </c>
      <c r="F28" t="s">
        <v>397</v>
      </c>
      <c r="G28">
        <v>185</v>
      </c>
      <c r="H28">
        <v>3</v>
      </c>
      <c r="I28" t="s">
        <v>403</v>
      </c>
      <c r="J28" s="1">
        <v>7.32</v>
      </c>
      <c r="K28" t="s">
        <v>23</v>
      </c>
      <c r="L28">
        <v>93</v>
      </c>
      <c r="N28">
        <v>7</v>
      </c>
    </row>
    <row r="29" spans="1:14" x14ac:dyDescent="0.2">
      <c r="A29" t="s">
        <v>16</v>
      </c>
      <c r="B29" t="s">
        <v>17</v>
      </c>
      <c r="C29">
        <v>7</v>
      </c>
      <c r="D29" t="s">
        <v>22</v>
      </c>
      <c r="E29" t="s">
        <v>395</v>
      </c>
      <c r="F29" t="s">
        <v>397</v>
      </c>
      <c r="G29">
        <v>185</v>
      </c>
      <c r="H29">
        <v>3</v>
      </c>
      <c r="I29" t="s">
        <v>399</v>
      </c>
      <c r="J29" s="1">
        <v>18.309999999999999</v>
      </c>
      <c r="K29" t="s">
        <v>23</v>
      </c>
      <c r="L29">
        <v>99</v>
      </c>
      <c r="N29">
        <v>7</v>
      </c>
    </row>
    <row r="30" spans="1:14" x14ac:dyDescent="0.2">
      <c r="A30" t="s">
        <v>16</v>
      </c>
      <c r="B30" t="s">
        <v>17</v>
      </c>
      <c r="C30">
        <v>7</v>
      </c>
      <c r="D30" t="s">
        <v>402</v>
      </c>
      <c r="E30" t="s">
        <v>395</v>
      </c>
      <c r="F30" t="s">
        <v>22</v>
      </c>
      <c r="G30">
        <v>240</v>
      </c>
      <c r="H30">
        <v>3</v>
      </c>
      <c r="I30" t="s">
        <v>18</v>
      </c>
      <c r="J30" s="1">
        <v>89.98</v>
      </c>
      <c r="K30" t="s">
        <v>23</v>
      </c>
      <c r="L30">
        <v>111</v>
      </c>
      <c r="N30">
        <v>7</v>
      </c>
    </row>
    <row r="31" spans="1:14" x14ac:dyDescent="0.2">
      <c r="A31" t="s">
        <v>16</v>
      </c>
      <c r="B31" t="s">
        <v>17</v>
      </c>
      <c r="C31">
        <v>7</v>
      </c>
      <c r="D31" t="s">
        <v>22</v>
      </c>
      <c r="E31" t="s">
        <v>395</v>
      </c>
      <c r="F31" t="s">
        <v>396</v>
      </c>
      <c r="G31">
        <v>35</v>
      </c>
      <c r="H31">
        <v>3</v>
      </c>
      <c r="I31" t="s">
        <v>399</v>
      </c>
      <c r="J31" s="1">
        <v>164.17</v>
      </c>
      <c r="K31" t="s">
        <v>23</v>
      </c>
      <c r="L31">
        <v>127</v>
      </c>
      <c r="N31">
        <v>7</v>
      </c>
    </row>
    <row r="32" spans="1:14" x14ac:dyDescent="0.2">
      <c r="A32" t="s">
        <v>16</v>
      </c>
      <c r="B32" t="s">
        <v>17</v>
      </c>
      <c r="C32">
        <v>7</v>
      </c>
      <c r="D32" t="s">
        <v>22</v>
      </c>
      <c r="E32" t="s">
        <v>395</v>
      </c>
      <c r="F32" t="s">
        <v>397</v>
      </c>
      <c r="G32">
        <v>185</v>
      </c>
      <c r="H32">
        <v>3</v>
      </c>
      <c r="I32" t="s">
        <v>409</v>
      </c>
      <c r="J32" s="1">
        <v>9.94</v>
      </c>
      <c r="K32" t="s">
        <v>23</v>
      </c>
      <c r="L32">
        <v>197</v>
      </c>
      <c r="N32">
        <v>7</v>
      </c>
    </row>
    <row r="33" spans="1:14" x14ac:dyDescent="0.2">
      <c r="A33" t="s">
        <v>16</v>
      </c>
      <c r="B33" t="s">
        <v>17</v>
      </c>
      <c r="C33">
        <v>7</v>
      </c>
      <c r="D33" t="s">
        <v>22</v>
      </c>
      <c r="E33" t="s">
        <v>395</v>
      </c>
      <c r="F33" t="s">
        <v>397</v>
      </c>
      <c r="G33">
        <v>185</v>
      </c>
      <c r="H33">
        <v>3</v>
      </c>
      <c r="I33" t="s">
        <v>18</v>
      </c>
      <c r="J33" s="1">
        <v>640.21</v>
      </c>
      <c r="K33" t="s">
        <v>23</v>
      </c>
      <c r="L33">
        <v>213</v>
      </c>
      <c r="N33">
        <v>7</v>
      </c>
    </row>
    <row r="34" spans="1:14" x14ac:dyDescent="0.2">
      <c r="A34" t="s">
        <v>16</v>
      </c>
      <c r="B34" t="s">
        <v>17</v>
      </c>
      <c r="C34">
        <v>8</v>
      </c>
      <c r="D34" t="s">
        <v>22</v>
      </c>
      <c r="E34" t="s">
        <v>395</v>
      </c>
      <c r="F34" t="s">
        <v>397</v>
      </c>
      <c r="G34">
        <v>185</v>
      </c>
      <c r="H34">
        <v>3</v>
      </c>
      <c r="I34" t="s">
        <v>399</v>
      </c>
      <c r="J34" s="1">
        <v>377.77</v>
      </c>
      <c r="K34" t="s">
        <v>23</v>
      </c>
      <c r="L34">
        <v>36</v>
      </c>
      <c r="N34">
        <v>8</v>
      </c>
    </row>
    <row r="35" spans="1:14" x14ac:dyDescent="0.2">
      <c r="A35" t="s">
        <v>16</v>
      </c>
      <c r="B35" t="s">
        <v>17</v>
      </c>
      <c r="C35">
        <v>8</v>
      </c>
      <c r="D35" t="s">
        <v>22</v>
      </c>
      <c r="E35" t="s">
        <v>395</v>
      </c>
      <c r="F35" t="s">
        <v>397</v>
      </c>
      <c r="G35">
        <v>185</v>
      </c>
      <c r="H35">
        <v>3</v>
      </c>
      <c r="I35" t="s">
        <v>399</v>
      </c>
      <c r="J35" s="1">
        <v>205.91</v>
      </c>
      <c r="K35" t="s">
        <v>23</v>
      </c>
      <c r="L35">
        <v>71</v>
      </c>
      <c r="N35">
        <v>8</v>
      </c>
    </row>
    <row r="36" spans="1:14" x14ac:dyDescent="0.2">
      <c r="A36" t="s">
        <v>16</v>
      </c>
      <c r="B36" t="s">
        <v>17</v>
      </c>
      <c r="C36">
        <v>8</v>
      </c>
      <c r="D36" t="s">
        <v>22</v>
      </c>
      <c r="E36" t="s">
        <v>395</v>
      </c>
      <c r="F36" t="s">
        <v>397</v>
      </c>
      <c r="G36">
        <v>185</v>
      </c>
      <c r="H36">
        <v>3</v>
      </c>
      <c r="I36" t="s">
        <v>399</v>
      </c>
      <c r="J36" s="1">
        <v>211.99</v>
      </c>
      <c r="K36" t="s">
        <v>23</v>
      </c>
      <c r="L36">
        <v>159</v>
      </c>
      <c r="N36">
        <v>8</v>
      </c>
    </row>
    <row r="37" spans="1:14" x14ac:dyDescent="0.2">
      <c r="A37" t="s">
        <v>16</v>
      </c>
      <c r="B37" t="s">
        <v>17</v>
      </c>
      <c r="C37">
        <v>8</v>
      </c>
      <c r="D37" t="s">
        <v>22</v>
      </c>
      <c r="E37" t="s">
        <v>395</v>
      </c>
      <c r="F37" t="s">
        <v>397</v>
      </c>
      <c r="G37">
        <v>185</v>
      </c>
      <c r="H37">
        <v>3</v>
      </c>
      <c r="I37" t="s">
        <v>399</v>
      </c>
      <c r="J37" s="1">
        <v>313.02</v>
      </c>
      <c r="K37" t="s">
        <v>23</v>
      </c>
      <c r="L37">
        <v>206</v>
      </c>
      <c r="N37">
        <v>8</v>
      </c>
    </row>
    <row r="38" spans="1:14" x14ac:dyDescent="0.2">
      <c r="A38" t="s">
        <v>16</v>
      </c>
      <c r="B38" t="s">
        <v>17</v>
      </c>
      <c r="C38">
        <v>8</v>
      </c>
      <c r="D38" t="s">
        <v>22</v>
      </c>
      <c r="E38" t="s">
        <v>395</v>
      </c>
      <c r="F38" t="s">
        <v>396</v>
      </c>
      <c r="G38">
        <v>35</v>
      </c>
      <c r="H38">
        <v>3</v>
      </c>
      <c r="I38" t="s">
        <v>18</v>
      </c>
      <c r="J38" s="1">
        <v>10.84</v>
      </c>
      <c r="K38" t="s">
        <v>23</v>
      </c>
      <c r="L38">
        <v>240</v>
      </c>
      <c r="N38">
        <v>8</v>
      </c>
    </row>
    <row r="39" spans="1:14" x14ac:dyDescent="0.2">
      <c r="A39" t="s">
        <v>16</v>
      </c>
      <c r="B39" t="s">
        <v>17</v>
      </c>
      <c r="C39">
        <v>9</v>
      </c>
      <c r="D39" t="s">
        <v>22</v>
      </c>
      <c r="E39" t="s">
        <v>395</v>
      </c>
      <c r="F39" t="s">
        <v>397</v>
      </c>
      <c r="G39">
        <v>185</v>
      </c>
      <c r="H39">
        <v>3</v>
      </c>
      <c r="I39" t="s">
        <v>399</v>
      </c>
      <c r="J39" s="1">
        <v>200.01</v>
      </c>
      <c r="K39" t="s">
        <v>23</v>
      </c>
      <c r="L39">
        <v>128</v>
      </c>
      <c r="N39">
        <v>9</v>
      </c>
    </row>
    <row r="40" spans="1:14" x14ac:dyDescent="0.2">
      <c r="A40" t="s">
        <v>16</v>
      </c>
      <c r="B40" t="s">
        <v>17</v>
      </c>
      <c r="C40">
        <v>10</v>
      </c>
      <c r="D40" t="s">
        <v>22</v>
      </c>
      <c r="E40" t="s">
        <v>395</v>
      </c>
      <c r="F40" t="s">
        <v>396</v>
      </c>
      <c r="G40">
        <v>35</v>
      </c>
      <c r="H40">
        <v>3</v>
      </c>
      <c r="I40" t="s">
        <v>18</v>
      </c>
      <c r="J40" s="1">
        <v>9.24</v>
      </c>
      <c r="K40" t="s">
        <v>23</v>
      </c>
      <c r="L40">
        <v>85</v>
      </c>
      <c r="N40">
        <v>10</v>
      </c>
    </row>
    <row r="41" spans="1:14" x14ac:dyDescent="0.2">
      <c r="A41" t="s">
        <v>16</v>
      </c>
      <c r="B41" t="s">
        <v>17</v>
      </c>
      <c r="C41">
        <v>10</v>
      </c>
      <c r="D41" t="s">
        <v>22</v>
      </c>
      <c r="E41" t="s">
        <v>395</v>
      </c>
      <c r="F41" t="s">
        <v>397</v>
      </c>
      <c r="G41">
        <v>185</v>
      </c>
      <c r="H41">
        <v>3</v>
      </c>
      <c r="I41" t="s">
        <v>399</v>
      </c>
      <c r="J41" s="1">
        <v>232.61</v>
      </c>
      <c r="K41" t="s">
        <v>23</v>
      </c>
      <c r="L41">
        <v>116</v>
      </c>
      <c r="N41">
        <v>10</v>
      </c>
    </row>
    <row r="42" spans="1:14" x14ac:dyDescent="0.2">
      <c r="A42" t="s">
        <v>16</v>
      </c>
      <c r="B42" t="s">
        <v>17</v>
      </c>
      <c r="C42">
        <v>10</v>
      </c>
      <c r="D42" t="s">
        <v>22</v>
      </c>
      <c r="E42" t="s">
        <v>395</v>
      </c>
      <c r="F42" t="s">
        <v>397</v>
      </c>
      <c r="G42">
        <v>185</v>
      </c>
      <c r="H42">
        <v>3</v>
      </c>
      <c r="I42" t="s">
        <v>18</v>
      </c>
      <c r="J42" s="1">
        <v>93.81</v>
      </c>
      <c r="K42" t="s">
        <v>23</v>
      </c>
      <c r="L42">
        <v>199</v>
      </c>
      <c r="N42">
        <v>10</v>
      </c>
    </row>
    <row r="43" spans="1:14" x14ac:dyDescent="0.2">
      <c r="A43" t="s">
        <v>16</v>
      </c>
      <c r="B43" t="s">
        <v>17</v>
      </c>
      <c r="C43">
        <v>10</v>
      </c>
      <c r="D43" t="s">
        <v>22</v>
      </c>
      <c r="E43" t="s">
        <v>395</v>
      </c>
      <c r="F43" t="s">
        <v>397</v>
      </c>
      <c r="G43">
        <v>185</v>
      </c>
      <c r="H43">
        <v>3</v>
      </c>
      <c r="I43" t="s">
        <v>18</v>
      </c>
      <c r="J43" s="1">
        <v>120.07</v>
      </c>
      <c r="K43" t="s">
        <v>23</v>
      </c>
      <c r="L43">
        <v>203</v>
      </c>
      <c r="N43">
        <v>10</v>
      </c>
    </row>
    <row r="44" spans="1:14" x14ac:dyDescent="0.2">
      <c r="A44" t="s">
        <v>16</v>
      </c>
      <c r="B44" t="s">
        <v>17</v>
      </c>
      <c r="C44">
        <v>11</v>
      </c>
      <c r="D44" t="s">
        <v>22</v>
      </c>
      <c r="E44" t="s">
        <v>395</v>
      </c>
      <c r="F44" t="s">
        <v>397</v>
      </c>
      <c r="G44">
        <v>185</v>
      </c>
      <c r="H44">
        <v>3</v>
      </c>
      <c r="I44" t="s">
        <v>18</v>
      </c>
      <c r="J44" s="1">
        <v>237.61</v>
      </c>
      <c r="K44" t="s">
        <v>23</v>
      </c>
      <c r="L44">
        <v>76</v>
      </c>
      <c r="N44">
        <v>11</v>
      </c>
    </row>
    <row r="45" spans="1:14" x14ac:dyDescent="0.2">
      <c r="A45" t="s">
        <v>16</v>
      </c>
      <c r="B45" t="s">
        <v>17</v>
      </c>
      <c r="C45">
        <v>11</v>
      </c>
      <c r="D45" t="s">
        <v>22</v>
      </c>
      <c r="E45" t="s">
        <v>395</v>
      </c>
      <c r="F45" t="s">
        <v>397</v>
      </c>
      <c r="G45">
        <v>185</v>
      </c>
      <c r="H45">
        <v>3</v>
      </c>
      <c r="I45" t="s">
        <v>18</v>
      </c>
      <c r="J45" s="1">
        <v>699.28</v>
      </c>
      <c r="K45" t="s">
        <v>23</v>
      </c>
      <c r="L45">
        <v>156</v>
      </c>
      <c r="N45">
        <v>11</v>
      </c>
    </row>
    <row r="46" spans="1:14" x14ac:dyDescent="0.2">
      <c r="A46" t="s">
        <v>16</v>
      </c>
      <c r="B46" t="s">
        <v>17</v>
      </c>
      <c r="C46">
        <v>11</v>
      </c>
      <c r="D46" t="s">
        <v>22</v>
      </c>
      <c r="E46" t="s">
        <v>395</v>
      </c>
      <c r="F46" t="s">
        <v>396</v>
      </c>
      <c r="G46">
        <v>35</v>
      </c>
      <c r="H46">
        <v>3</v>
      </c>
      <c r="I46" t="s">
        <v>18</v>
      </c>
      <c r="J46" s="1">
        <v>15.11</v>
      </c>
      <c r="K46" t="s">
        <v>23</v>
      </c>
      <c r="L46">
        <v>176</v>
      </c>
      <c r="N46">
        <v>11</v>
      </c>
    </row>
    <row r="47" spans="1:14" x14ac:dyDescent="0.2">
      <c r="A47" t="s">
        <v>16</v>
      </c>
      <c r="B47" t="s">
        <v>17</v>
      </c>
      <c r="C47">
        <v>11</v>
      </c>
      <c r="D47" t="s">
        <v>22</v>
      </c>
      <c r="E47" t="s">
        <v>395</v>
      </c>
      <c r="F47" t="s">
        <v>397</v>
      </c>
      <c r="G47">
        <v>185</v>
      </c>
      <c r="H47">
        <v>3</v>
      </c>
      <c r="I47" t="s">
        <v>18</v>
      </c>
      <c r="J47" s="1">
        <v>100.59</v>
      </c>
      <c r="K47" t="s">
        <v>23</v>
      </c>
      <c r="L47">
        <v>258</v>
      </c>
      <c r="N47">
        <v>11</v>
      </c>
    </row>
    <row r="48" spans="1:14" x14ac:dyDescent="0.2">
      <c r="A48" t="s">
        <v>16</v>
      </c>
      <c r="B48" t="s">
        <v>17</v>
      </c>
      <c r="C48">
        <v>12</v>
      </c>
      <c r="D48" t="s">
        <v>22</v>
      </c>
      <c r="E48" t="s">
        <v>395</v>
      </c>
      <c r="F48" t="s">
        <v>396</v>
      </c>
      <c r="G48">
        <v>35</v>
      </c>
      <c r="H48">
        <v>3</v>
      </c>
      <c r="I48" t="s">
        <v>18</v>
      </c>
      <c r="J48" s="1">
        <v>435.43</v>
      </c>
      <c r="K48" t="s">
        <v>23</v>
      </c>
      <c r="L48">
        <v>21</v>
      </c>
      <c r="N48">
        <v>12</v>
      </c>
    </row>
    <row r="49" spans="1:14" x14ac:dyDescent="0.2">
      <c r="A49" t="s">
        <v>16</v>
      </c>
      <c r="B49" t="s">
        <v>17</v>
      </c>
      <c r="C49">
        <v>12</v>
      </c>
      <c r="D49" t="s">
        <v>22</v>
      </c>
      <c r="E49" t="s">
        <v>395</v>
      </c>
      <c r="F49" t="s">
        <v>396</v>
      </c>
      <c r="G49">
        <v>35</v>
      </c>
      <c r="H49">
        <v>3</v>
      </c>
      <c r="I49" t="s">
        <v>18</v>
      </c>
      <c r="J49" s="1">
        <v>48.68</v>
      </c>
      <c r="K49" t="s">
        <v>23</v>
      </c>
      <c r="L49">
        <v>55</v>
      </c>
      <c r="N49">
        <v>12</v>
      </c>
    </row>
    <row r="50" spans="1:14" x14ac:dyDescent="0.2">
      <c r="A50" t="s">
        <v>16</v>
      </c>
      <c r="B50" t="s">
        <v>17</v>
      </c>
      <c r="C50">
        <v>12</v>
      </c>
      <c r="D50" t="s">
        <v>22</v>
      </c>
      <c r="E50" t="s">
        <v>395</v>
      </c>
      <c r="F50" t="s">
        <v>396</v>
      </c>
      <c r="G50">
        <v>35</v>
      </c>
      <c r="H50">
        <v>3</v>
      </c>
      <c r="I50" t="s">
        <v>18</v>
      </c>
      <c r="J50" s="1">
        <v>7.61</v>
      </c>
      <c r="K50" t="s">
        <v>23</v>
      </c>
      <c r="L50">
        <v>66</v>
      </c>
      <c r="N50">
        <v>12</v>
      </c>
    </row>
    <row r="51" spans="1:14" x14ac:dyDescent="0.2">
      <c r="A51" t="s">
        <v>16</v>
      </c>
      <c r="B51" t="s">
        <v>17</v>
      </c>
      <c r="C51">
        <v>12</v>
      </c>
      <c r="D51" t="s">
        <v>22</v>
      </c>
      <c r="E51" t="s">
        <v>395</v>
      </c>
      <c r="F51" t="s">
        <v>396</v>
      </c>
      <c r="G51">
        <v>35</v>
      </c>
      <c r="H51">
        <v>3</v>
      </c>
      <c r="I51" t="s">
        <v>18</v>
      </c>
      <c r="J51" s="1">
        <v>395.06</v>
      </c>
      <c r="K51" t="s">
        <v>23</v>
      </c>
      <c r="L51">
        <v>82</v>
      </c>
      <c r="N51">
        <v>12</v>
      </c>
    </row>
    <row r="52" spans="1:14" x14ac:dyDescent="0.2">
      <c r="A52" t="s">
        <v>16</v>
      </c>
      <c r="B52" t="s">
        <v>17</v>
      </c>
      <c r="C52">
        <v>12</v>
      </c>
      <c r="D52" t="s">
        <v>22</v>
      </c>
      <c r="E52" t="s">
        <v>395</v>
      </c>
      <c r="F52" t="s">
        <v>396</v>
      </c>
      <c r="G52">
        <v>35</v>
      </c>
      <c r="H52">
        <v>3</v>
      </c>
      <c r="I52" t="s">
        <v>18</v>
      </c>
      <c r="J52" s="1">
        <v>80.36</v>
      </c>
      <c r="K52" t="s">
        <v>23</v>
      </c>
      <c r="L52">
        <v>102</v>
      </c>
      <c r="N52">
        <v>12</v>
      </c>
    </row>
    <row r="53" spans="1:14" x14ac:dyDescent="0.2">
      <c r="A53" t="s">
        <v>16</v>
      </c>
      <c r="B53" t="s">
        <v>17</v>
      </c>
      <c r="C53">
        <v>12</v>
      </c>
      <c r="D53" t="s">
        <v>22</v>
      </c>
      <c r="E53" t="s">
        <v>395</v>
      </c>
      <c r="F53" t="s">
        <v>396</v>
      </c>
      <c r="G53">
        <v>35</v>
      </c>
      <c r="H53">
        <v>3</v>
      </c>
      <c r="I53" t="s">
        <v>18</v>
      </c>
      <c r="J53" s="1">
        <v>480.71</v>
      </c>
      <c r="K53" t="s">
        <v>23</v>
      </c>
      <c r="L53">
        <v>124</v>
      </c>
      <c r="N53">
        <v>12</v>
      </c>
    </row>
    <row r="54" spans="1:14" x14ac:dyDescent="0.2">
      <c r="A54" t="s">
        <v>16</v>
      </c>
      <c r="B54" t="s">
        <v>17</v>
      </c>
      <c r="C54">
        <v>12</v>
      </c>
      <c r="D54" t="s">
        <v>22</v>
      </c>
      <c r="E54" t="s">
        <v>395</v>
      </c>
      <c r="F54" t="s">
        <v>396</v>
      </c>
      <c r="G54">
        <v>35</v>
      </c>
      <c r="H54">
        <v>3</v>
      </c>
      <c r="I54" t="s">
        <v>18</v>
      </c>
      <c r="J54" s="1">
        <v>106.77</v>
      </c>
      <c r="K54" t="s">
        <v>23</v>
      </c>
      <c r="L54">
        <v>135</v>
      </c>
      <c r="N54">
        <v>12</v>
      </c>
    </row>
    <row r="55" spans="1:14" x14ac:dyDescent="0.2">
      <c r="A55" t="s">
        <v>16</v>
      </c>
      <c r="B55" t="s">
        <v>17</v>
      </c>
      <c r="C55">
        <v>12</v>
      </c>
      <c r="D55" t="s">
        <v>22</v>
      </c>
      <c r="E55" t="s">
        <v>395</v>
      </c>
      <c r="F55" t="s">
        <v>396</v>
      </c>
      <c r="G55">
        <v>35</v>
      </c>
      <c r="H55">
        <v>3</v>
      </c>
      <c r="I55" t="s">
        <v>18</v>
      </c>
      <c r="J55" s="1">
        <v>200.68</v>
      </c>
      <c r="K55" t="s">
        <v>23</v>
      </c>
      <c r="L55">
        <v>140</v>
      </c>
      <c r="N55">
        <v>12</v>
      </c>
    </row>
    <row r="56" spans="1:14" x14ac:dyDescent="0.2">
      <c r="A56" t="s">
        <v>16</v>
      </c>
      <c r="B56" t="s">
        <v>17</v>
      </c>
      <c r="C56">
        <v>12</v>
      </c>
      <c r="D56" t="s">
        <v>22</v>
      </c>
      <c r="E56" t="s">
        <v>395</v>
      </c>
      <c r="F56" t="s">
        <v>396</v>
      </c>
      <c r="G56">
        <v>35</v>
      </c>
      <c r="H56">
        <v>3</v>
      </c>
      <c r="I56" t="s">
        <v>18</v>
      </c>
      <c r="J56" s="1">
        <v>251.1</v>
      </c>
      <c r="K56" t="s">
        <v>23</v>
      </c>
      <c r="L56">
        <v>163</v>
      </c>
      <c r="N56">
        <v>12</v>
      </c>
    </row>
    <row r="57" spans="1:14" x14ac:dyDescent="0.2">
      <c r="A57" t="s">
        <v>16</v>
      </c>
      <c r="B57" t="s">
        <v>17</v>
      </c>
      <c r="C57">
        <v>12</v>
      </c>
      <c r="D57" t="s">
        <v>22</v>
      </c>
      <c r="E57" t="s">
        <v>395</v>
      </c>
      <c r="F57" t="s">
        <v>396</v>
      </c>
      <c r="G57">
        <v>35</v>
      </c>
      <c r="H57">
        <v>3</v>
      </c>
      <c r="I57" t="s">
        <v>18</v>
      </c>
      <c r="J57" s="1">
        <v>463.4</v>
      </c>
      <c r="K57" t="s">
        <v>23</v>
      </c>
      <c r="L57">
        <v>209</v>
      </c>
      <c r="N57">
        <v>12</v>
      </c>
    </row>
    <row r="58" spans="1:14" x14ac:dyDescent="0.2">
      <c r="A58" t="s">
        <v>16</v>
      </c>
      <c r="B58" t="s">
        <v>17</v>
      </c>
      <c r="C58">
        <v>13</v>
      </c>
      <c r="D58" t="s">
        <v>22</v>
      </c>
      <c r="E58" t="s">
        <v>395</v>
      </c>
      <c r="F58" t="s">
        <v>397</v>
      </c>
      <c r="G58">
        <v>185</v>
      </c>
      <c r="H58">
        <v>3</v>
      </c>
      <c r="I58" t="s">
        <v>400</v>
      </c>
      <c r="J58" s="1">
        <v>133.76</v>
      </c>
      <c r="K58" t="s">
        <v>23</v>
      </c>
      <c r="L58">
        <v>22</v>
      </c>
      <c r="N58">
        <v>13</v>
      </c>
    </row>
    <row r="59" spans="1:14" x14ac:dyDescent="0.2">
      <c r="A59" t="s">
        <v>16</v>
      </c>
      <c r="B59" t="s">
        <v>17</v>
      </c>
      <c r="C59">
        <v>13</v>
      </c>
      <c r="D59" t="s">
        <v>22</v>
      </c>
      <c r="E59" t="s">
        <v>395</v>
      </c>
      <c r="F59" t="s">
        <v>397</v>
      </c>
      <c r="G59">
        <v>185</v>
      </c>
      <c r="H59">
        <v>3</v>
      </c>
      <c r="I59" t="s">
        <v>18</v>
      </c>
      <c r="J59" s="1">
        <v>679.17</v>
      </c>
      <c r="K59" t="s">
        <v>23</v>
      </c>
      <c r="L59">
        <v>104</v>
      </c>
      <c r="N59">
        <v>13</v>
      </c>
    </row>
    <row r="60" spans="1:14" x14ac:dyDescent="0.2">
      <c r="A60" t="s">
        <v>16</v>
      </c>
      <c r="B60" t="s">
        <v>17</v>
      </c>
      <c r="C60">
        <v>13</v>
      </c>
      <c r="D60" t="s">
        <v>22</v>
      </c>
      <c r="E60" t="s">
        <v>395</v>
      </c>
      <c r="F60" t="s">
        <v>396</v>
      </c>
      <c r="G60">
        <v>35</v>
      </c>
      <c r="H60">
        <v>3</v>
      </c>
      <c r="I60" t="s">
        <v>18</v>
      </c>
      <c r="J60" s="1">
        <v>12.35</v>
      </c>
      <c r="K60" t="s">
        <v>23</v>
      </c>
      <c r="L60">
        <v>132</v>
      </c>
      <c r="N60">
        <v>13</v>
      </c>
    </row>
    <row r="61" spans="1:14" x14ac:dyDescent="0.2">
      <c r="A61" t="s">
        <v>16</v>
      </c>
      <c r="B61" t="s">
        <v>17</v>
      </c>
      <c r="C61">
        <v>13</v>
      </c>
      <c r="D61" t="s">
        <v>22</v>
      </c>
      <c r="E61" t="s">
        <v>395</v>
      </c>
      <c r="F61" t="s">
        <v>397</v>
      </c>
      <c r="G61">
        <v>185</v>
      </c>
      <c r="H61">
        <v>3</v>
      </c>
      <c r="I61" t="s">
        <v>18</v>
      </c>
      <c r="J61" s="1">
        <v>182.47</v>
      </c>
      <c r="K61" t="s">
        <v>23</v>
      </c>
      <c r="L61">
        <v>194</v>
      </c>
      <c r="N61">
        <v>13</v>
      </c>
    </row>
    <row r="62" spans="1:14" x14ac:dyDescent="0.2">
      <c r="A62" t="s">
        <v>16</v>
      </c>
      <c r="B62" t="s">
        <v>17</v>
      </c>
      <c r="C62">
        <v>13</v>
      </c>
      <c r="D62" t="s">
        <v>22</v>
      </c>
      <c r="E62" t="s">
        <v>395</v>
      </c>
      <c r="F62" t="s">
        <v>396</v>
      </c>
      <c r="G62">
        <v>35</v>
      </c>
      <c r="H62">
        <v>3</v>
      </c>
      <c r="I62" t="s">
        <v>18</v>
      </c>
      <c r="J62" s="1">
        <v>16.87</v>
      </c>
      <c r="K62" t="s">
        <v>23</v>
      </c>
      <c r="L62">
        <v>195</v>
      </c>
      <c r="N62">
        <v>13</v>
      </c>
    </row>
    <row r="63" spans="1:14" x14ac:dyDescent="0.2">
      <c r="A63" t="s">
        <v>16</v>
      </c>
      <c r="B63" t="s">
        <v>17</v>
      </c>
      <c r="C63">
        <v>13</v>
      </c>
      <c r="D63" t="s">
        <v>22</v>
      </c>
      <c r="E63" t="s">
        <v>395</v>
      </c>
      <c r="F63" t="s">
        <v>397</v>
      </c>
      <c r="G63">
        <v>185</v>
      </c>
      <c r="H63">
        <v>3</v>
      </c>
      <c r="I63" t="s">
        <v>400</v>
      </c>
      <c r="J63" s="1">
        <v>168.83</v>
      </c>
      <c r="K63" t="s">
        <v>23</v>
      </c>
      <c r="L63">
        <v>247</v>
      </c>
      <c r="N63">
        <v>13</v>
      </c>
    </row>
    <row r="64" spans="1:14" x14ac:dyDescent="0.2">
      <c r="A64" t="s">
        <v>16</v>
      </c>
      <c r="B64" t="s">
        <v>17</v>
      </c>
      <c r="C64">
        <v>14</v>
      </c>
      <c r="D64" t="s">
        <v>402</v>
      </c>
      <c r="E64" t="s">
        <v>395</v>
      </c>
      <c r="F64" t="s">
        <v>22</v>
      </c>
      <c r="G64">
        <v>240</v>
      </c>
      <c r="H64">
        <v>3</v>
      </c>
      <c r="I64" t="s">
        <v>18</v>
      </c>
      <c r="J64" s="1">
        <v>89.02</v>
      </c>
      <c r="K64" t="s">
        <v>23</v>
      </c>
      <c r="L64">
        <v>77</v>
      </c>
      <c r="N64">
        <v>14</v>
      </c>
    </row>
    <row r="65" spans="1:14" x14ac:dyDescent="0.2">
      <c r="A65" t="s">
        <v>16</v>
      </c>
      <c r="B65" t="s">
        <v>17</v>
      </c>
      <c r="C65">
        <v>14</v>
      </c>
      <c r="D65" t="s">
        <v>22</v>
      </c>
      <c r="E65" t="s">
        <v>395</v>
      </c>
      <c r="F65" t="s">
        <v>397</v>
      </c>
      <c r="G65">
        <v>185</v>
      </c>
      <c r="H65">
        <v>3</v>
      </c>
      <c r="I65" t="s">
        <v>406</v>
      </c>
      <c r="J65" s="1">
        <v>22.66</v>
      </c>
      <c r="K65" t="s">
        <v>23</v>
      </c>
      <c r="L65">
        <v>115</v>
      </c>
      <c r="N65">
        <v>14</v>
      </c>
    </row>
    <row r="66" spans="1:14" x14ac:dyDescent="0.2">
      <c r="A66" t="s">
        <v>16</v>
      </c>
      <c r="B66" t="s">
        <v>17</v>
      </c>
      <c r="C66">
        <v>14</v>
      </c>
      <c r="D66" t="s">
        <v>22</v>
      </c>
      <c r="E66" t="s">
        <v>395</v>
      </c>
      <c r="F66" t="s">
        <v>397</v>
      </c>
      <c r="G66">
        <v>185</v>
      </c>
      <c r="H66">
        <v>3</v>
      </c>
      <c r="I66" t="s">
        <v>18</v>
      </c>
      <c r="J66" s="1">
        <v>8.51</v>
      </c>
      <c r="K66" t="s">
        <v>23</v>
      </c>
      <c r="L66">
        <v>139</v>
      </c>
      <c r="N66">
        <v>14</v>
      </c>
    </row>
    <row r="67" spans="1:14" x14ac:dyDescent="0.2">
      <c r="A67" t="s">
        <v>16</v>
      </c>
      <c r="B67" t="s">
        <v>17</v>
      </c>
      <c r="C67">
        <v>14</v>
      </c>
      <c r="D67" t="s">
        <v>22</v>
      </c>
      <c r="E67" t="s">
        <v>395</v>
      </c>
      <c r="F67" t="s">
        <v>397</v>
      </c>
      <c r="G67">
        <v>185</v>
      </c>
      <c r="H67">
        <v>3</v>
      </c>
      <c r="I67" t="s">
        <v>18</v>
      </c>
      <c r="J67" s="1">
        <v>68.38</v>
      </c>
      <c r="K67" t="s">
        <v>23</v>
      </c>
      <c r="L67">
        <v>160</v>
      </c>
      <c r="N67">
        <v>14</v>
      </c>
    </row>
    <row r="68" spans="1:14" x14ac:dyDescent="0.2">
      <c r="A68" t="s">
        <v>16</v>
      </c>
      <c r="B68" t="s">
        <v>17</v>
      </c>
      <c r="C68">
        <v>14</v>
      </c>
      <c r="D68" t="s">
        <v>22</v>
      </c>
      <c r="E68" t="s">
        <v>395</v>
      </c>
      <c r="F68" t="s">
        <v>397</v>
      </c>
      <c r="G68">
        <v>185</v>
      </c>
      <c r="H68">
        <v>3</v>
      </c>
      <c r="I68" t="s">
        <v>18</v>
      </c>
      <c r="J68" s="1">
        <v>10.18</v>
      </c>
      <c r="K68" t="s">
        <v>23</v>
      </c>
      <c r="L68">
        <v>196</v>
      </c>
      <c r="N68">
        <v>14</v>
      </c>
    </row>
    <row r="69" spans="1:14" x14ac:dyDescent="0.2">
      <c r="A69" t="s">
        <v>16</v>
      </c>
      <c r="B69" t="s">
        <v>17</v>
      </c>
      <c r="C69">
        <v>15</v>
      </c>
      <c r="D69" t="s">
        <v>22</v>
      </c>
      <c r="E69" t="s">
        <v>395</v>
      </c>
      <c r="F69" t="s">
        <v>396</v>
      </c>
      <c r="G69">
        <v>35</v>
      </c>
      <c r="H69">
        <v>3</v>
      </c>
      <c r="I69" t="s">
        <v>78</v>
      </c>
      <c r="J69" s="1">
        <v>16.91</v>
      </c>
      <c r="K69" t="s">
        <v>23</v>
      </c>
      <c r="L69">
        <v>4</v>
      </c>
      <c r="N69">
        <v>15</v>
      </c>
    </row>
    <row r="70" spans="1:14" x14ac:dyDescent="0.2">
      <c r="A70" t="s">
        <v>16</v>
      </c>
      <c r="B70" t="s">
        <v>17</v>
      </c>
      <c r="C70">
        <v>15</v>
      </c>
      <c r="D70" t="s">
        <v>22</v>
      </c>
      <c r="E70" t="s">
        <v>395</v>
      </c>
      <c r="F70" t="s">
        <v>397</v>
      </c>
      <c r="G70">
        <v>185</v>
      </c>
      <c r="H70">
        <v>3</v>
      </c>
      <c r="I70" t="s">
        <v>78</v>
      </c>
      <c r="J70" s="1">
        <v>120.8</v>
      </c>
      <c r="K70" t="s">
        <v>23</v>
      </c>
      <c r="L70">
        <v>7</v>
      </c>
      <c r="N70">
        <v>15</v>
      </c>
    </row>
    <row r="71" spans="1:14" x14ac:dyDescent="0.2">
      <c r="A71" t="s">
        <v>16</v>
      </c>
      <c r="B71" t="s">
        <v>17</v>
      </c>
      <c r="C71">
        <v>15</v>
      </c>
      <c r="D71" t="s">
        <v>22</v>
      </c>
      <c r="E71" t="s">
        <v>395</v>
      </c>
      <c r="F71" t="s">
        <v>396</v>
      </c>
      <c r="G71">
        <v>150</v>
      </c>
      <c r="H71">
        <v>3</v>
      </c>
      <c r="I71" t="s">
        <v>78</v>
      </c>
      <c r="J71" s="1">
        <v>7.69</v>
      </c>
      <c r="K71" t="s">
        <v>23</v>
      </c>
      <c r="L71">
        <v>8</v>
      </c>
      <c r="N71">
        <v>15</v>
      </c>
    </row>
    <row r="72" spans="1:14" x14ac:dyDescent="0.2">
      <c r="A72" t="s">
        <v>16</v>
      </c>
      <c r="B72" t="s">
        <v>17</v>
      </c>
      <c r="C72">
        <v>15</v>
      </c>
      <c r="D72" t="s">
        <v>22</v>
      </c>
      <c r="E72" t="s">
        <v>395</v>
      </c>
      <c r="F72" t="s">
        <v>397</v>
      </c>
      <c r="G72">
        <v>185</v>
      </c>
      <c r="H72">
        <v>3</v>
      </c>
      <c r="I72" t="s">
        <v>78</v>
      </c>
      <c r="J72" s="1">
        <v>12.15</v>
      </c>
      <c r="K72" t="s">
        <v>23</v>
      </c>
      <c r="L72">
        <v>28</v>
      </c>
      <c r="N72">
        <v>15</v>
      </c>
    </row>
    <row r="73" spans="1:14" x14ac:dyDescent="0.2">
      <c r="A73" t="s">
        <v>16</v>
      </c>
      <c r="B73" t="s">
        <v>17</v>
      </c>
      <c r="C73">
        <v>15</v>
      </c>
      <c r="D73" t="s">
        <v>22</v>
      </c>
      <c r="E73" t="s">
        <v>395</v>
      </c>
      <c r="F73" t="s">
        <v>397</v>
      </c>
      <c r="G73">
        <v>185</v>
      </c>
      <c r="H73">
        <v>3</v>
      </c>
      <c r="I73" t="s">
        <v>78</v>
      </c>
      <c r="J73" s="1">
        <v>171.02</v>
      </c>
      <c r="K73" t="s">
        <v>23</v>
      </c>
      <c r="L73">
        <v>37</v>
      </c>
      <c r="N73">
        <v>15</v>
      </c>
    </row>
    <row r="74" spans="1:14" x14ac:dyDescent="0.2">
      <c r="A74" t="s">
        <v>16</v>
      </c>
      <c r="B74" t="s">
        <v>17</v>
      </c>
      <c r="C74">
        <v>15</v>
      </c>
      <c r="D74" t="s">
        <v>22</v>
      </c>
      <c r="E74" t="s">
        <v>395</v>
      </c>
      <c r="F74" t="s">
        <v>397</v>
      </c>
      <c r="G74">
        <v>185</v>
      </c>
      <c r="H74">
        <v>3</v>
      </c>
      <c r="I74" t="s">
        <v>78</v>
      </c>
      <c r="J74" s="1">
        <v>10.55</v>
      </c>
      <c r="K74" t="s">
        <v>23</v>
      </c>
      <c r="L74">
        <v>47</v>
      </c>
      <c r="N74">
        <v>15</v>
      </c>
    </row>
    <row r="75" spans="1:14" x14ac:dyDescent="0.2">
      <c r="A75" t="s">
        <v>16</v>
      </c>
      <c r="B75" t="s">
        <v>17</v>
      </c>
      <c r="C75">
        <v>15</v>
      </c>
      <c r="D75" t="s">
        <v>22</v>
      </c>
      <c r="E75" t="s">
        <v>395</v>
      </c>
      <c r="F75" t="s">
        <v>397</v>
      </c>
      <c r="G75">
        <v>185</v>
      </c>
      <c r="H75">
        <v>3</v>
      </c>
      <c r="I75" t="s">
        <v>78</v>
      </c>
      <c r="J75" s="1">
        <v>350.3</v>
      </c>
      <c r="K75" t="s">
        <v>23</v>
      </c>
      <c r="L75">
        <v>51</v>
      </c>
      <c r="N75">
        <v>15</v>
      </c>
    </row>
    <row r="76" spans="1:14" x14ac:dyDescent="0.2">
      <c r="A76" t="s">
        <v>16</v>
      </c>
      <c r="B76" t="s">
        <v>17</v>
      </c>
      <c r="C76">
        <v>15</v>
      </c>
      <c r="D76" t="s">
        <v>22</v>
      </c>
      <c r="E76" t="s">
        <v>395</v>
      </c>
      <c r="F76" t="s">
        <v>397</v>
      </c>
      <c r="G76">
        <v>185</v>
      </c>
      <c r="H76">
        <v>3</v>
      </c>
      <c r="I76" t="s">
        <v>78</v>
      </c>
      <c r="J76" s="1">
        <v>87.02</v>
      </c>
      <c r="K76" t="s">
        <v>23</v>
      </c>
      <c r="L76">
        <v>58</v>
      </c>
      <c r="N76">
        <v>15</v>
      </c>
    </row>
    <row r="77" spans="1:14" x14ac:dyDescent="0.2">
      <c r="A77" t="s">
        <v>16</v>
      </c>
      <c r="B77" t="s">
        <v>17</v>
      </c>
      <c r="C77">
        <v>15</v>
      </c>
      <c r="D77" t="s">
        <v>22</v>
      </c>
      <c r="E77" t="s">
        <v>395</v>
      </c>
      <c r="F77" t="s">
        <v>397</v>
      </c>
      <c r="G77">
        <v>70</v>
      </c>
      <c r="H77">
        <v>3</v>
      </c>
      <c r="I77" t="s">
        <v>78</v>
      </c>
      <c r="J77" s="1">
        <v>13.67</v>
      </c>
      <c r="K77" t="s">
        <v>23</v>
      </c>
      <c r="L77">
        <v>113</v>
      </c>
      <c r="N77">
        <v>15</v>
      </c>
    </row>
    <row r="78" spans="1:14" x14ac:dyDescent="0.2">
      <c r="A78" t="s">
        <v>16</v>
      </c>
      <c r="B78" t="s">
        <v>17</v>
      </c>
      <c r="C78">
        <v>15</v>
      </c>
      <c r="D78" t="s">
        <v>22</v>
      </c>
      <c r="E78" t="s">
        <v>395</v>
      </c>
      <c r="F78" t="s">
        <v>397</v>
      </c>
      <c r="G78">
        <v>185</v>
      </c>
      <c r="H78">
        <v>3</v>
      </c>
      <c r="I78" t="s">
        <v>78</v>
      </c>
      <c r="J78" s="1">
        <v>125.3</v>
      </c>
      <c r="K78" t="s">
        <v>23</v>
      </c>
      <c r="L78">
        <v>119</v>
      </c>
      <c r="N78">
        <v>15</v>
      </c>
    </row>
    <row r="79" spans="1:14" x14ac:dyDescent="0.2">
      <c r="A79" t="s">
        <v>16</v>
      </c>
      <c r="B79" t="s">
        <v>17</v>
      </c>
      <c r="C79">
        <v>15</v>
      </c>
      <c r="D79" t="s">
        <v>22</v>
      </c>
      <c r="E79" t="s">
        <v>395</v>
      </c>
      <c r="F79" t="s">
        <v>397</v>
      </c>
      <c r="G79">
        <v>185</v>
      </c>
      <c r="H79">
        <v>3</v>
      </c>
      <c r="I79" t="s">
        <v>78</v>
      </c>
      <c r="J79" s="1">
        <v>50.78</v>
      </c>
      <c r="K79" t="s">
        <v>23</v>
      </c>
      <c r="L79">
        <v>125</v>
      </c>
      <c r="N79">
        <v>15</v>
      </c>
    </row>
    <row r="80" spans="1:14" x14ac:dyDescent="0.2">
      <c r="A80" t="s">
        <v>16</v>
      </c>
      <c r="B80" t="s">
        <v>17</v>
      </c>
      <c r="C80">
        <v>15</v>
      </c>
      <c r="D80" t="s">
        <v>22</v>
      </c>
      <c r="E80" t="s">
        <v>395</v>
      </c>
      <c r="F80" t="s">
        <v>397</v>
      </c>
      <c r="G80">
        <v>185</v>
      </c>
      <c r="H80">
        <v>3</v>
      </c>
      <c r="I80" t="s">
        <v>78</v>
      </c>
      <c r="J80" s="1">
        <v>55.97</v>
      </c>
      <c r="K80" t="s">
        <v>23</v>
      </c>
      <c r="L80">
        <v>136</v>
      </c>
      <c r="N80">
        <v>15</v>
      </c>
    </row>
    <row r="81" spans="1:14" x14ac:dyDescent="0.2">
      <c r="A81" t="s">
        <v>16</v>
      </c>
      <c r="B81" t="s">
        <v>17</v>
      </c>
      <c r="C81">
        <v>15</v>
      </c>
      <c r="D81" t="s">
        <v>22</v>
      </c>
      <c r="E81" t="s">
        <v>395</v>
      </c>
      <c r="F81" t="s">
        <v>397</v>
      </c>
      <c r="G81">
        <v>185</v>
      </c>
      <c r="H81">
        <v>3</v>
      </c>
      <c r="I81" t="s">
        <v>78</v>
      </c>
      <c r="J81" s="1">
        <v>28.39</v>
      </c>
      <c r="K81" t="s">
        <v>23</v>
      </c>
      <c r="L81">
        <v>141</v>
      </c>
      <c r="N81">
        <v>15</v>
      </c>
    </row>
    <row r="82" spans="1:14" x14ac:dyDescent="0.2">
      <c r="A82" t="s">
        <v>16</v>
      </c>
      <c r="B82" t="s">
        <v>17</v>
      </c>
      <c r="C82">
        <v>15</v>
      </c>
      <c r="D82" t="s">
        <v>22</v>
      </c>
      <c r="E82" t="s">
        <v>395</v>
      </c>
      <c r="F82" t="s">
        <v>397</v>
      </c>
      <c r="G82">
        <v>185</v>
      </c>
      <c r="H82">
        <v>3</v>
      </c>
      <c r="I82" t="s">
        <v>78</v>
      </c>
      <c r="J82" s="1">
        <v>30.54</v>
      </c>
      <c r="K82" t="s">
        <v>23</v>
      </c>
      <c r="L82">
        <v>157</v>
      </c>
      <c r="N82">
        <v>15</v>
      </c>
    </row>
    <row r="83" spans="1:14" x14ac:dyDescent="0.2">
      <c r="A83" t="s">
        <v>16</v>
      </c>
      <c r="B83" t="s">
        <v>17</v>
      </c>
      <c r="C83">
        <v>15</v>
      </c>
      <c r="D83" t="s">
        <v>22</v>
      </c>
      <c r="E83" t="s">
        <v>395</v>
      </c>
      <c r="F83" t="s">
        <v>397</v>
      </c>
      <c r="G83">
        <v>185</v>
      </c>
      <c r="H83">
        <v>3</v>
      </c>
      <c r="I83" t="s">
        <v>78</v>
      </c>
      <c r="J83" s="1">
        <v>72.48</v>
      </c>
      <c r="K83" t="s">
        <v>23</v>
      </c>
      <c r="L83">
        <v>180</v>
      </c>
      <c r="N83">
        <v>15</v>
      </c>
    </row>
    <row r="84" spans="1:14" x14ac:dyDescent="0.2">
      <c r="A84" t="s">
        <v>16</v>
      </c>
      <c r="B84" t="s">
        <v>17</v>
      </c>
      <c r="C84">
        <v>15</v>
      </c>
      <c r="D84" t="s">
        <v>22</v>
      </c>
      <c r="E84" t="s">
        <v>395</v>
      </c>
      <c r="F84" t="s">
        <v>396</v>
      </c>
      <c r="G84">
        <v>35</v>
      </c>
      <c r="H84">
        <v>3</v>
      </c>
      <c r="I84" t="s">
        <v>78</v>
      </c>
      <c r="J84" s="1">
        <v>8.51</v>
      </c>
      <c r="K84" t="s">
        <v>23</v>
      </c>
      <c r="L84">
        <v>215</v>
      </c>
      <c r="N84">
        <v>15</v>
      </c>
    </row>
    <row r="85" spans="1:14" x14ac:dyDescent="0.2">
      <c r="A85" t="s">
        <v>16</v>
      </c>
      <c r="B85" t="s">
        <v>17</v>
      </c>
      <c r="C85">
        <v>15</v>
      </c>
      <c r="D85" t="s">
        <v>22</v>
      </c>
      <c r="E85" t="s">
        <v>395</v>
      </c>
      <c r="F85" t="s">
        <v>396</v>
      </c>
      <c r="G85">
        <v>35</v>
      </c>
      <c r="H85">
        <v>3</v>
      </c>
      <c r="I85" t="s">
        <v>78</v>
      </c>
      <c r="J85" s="1">
        <v>134.28</v>
      </c>
      <c r="K85" t="s">
        <v>23</v>
      </c>
      <c r="L85">
        <v>232</v>
      </c>
      <c r="N85">
        <v>15</v>
      </c>
    </row>
    <row r="86" spans="1:14" x14ac:dyDescent="0.2">
      <c r="A86" t="s">
        <v>16</v>
      </c>
      <c r="B86" t="s">
        <v>17</v>
      </c>
      <c r="C86">
        <v>15</v>
      </c>
      <c r="D86" t="s">
        <v>22</v>
      </c>
      <c r="E86" t="s">
        <v>395</v>
      </c>
      <c r="F86" t="s">
        <v>397</v>
      </c>
      <c r="G86">
        <v>185</v>
      </c>
      <c r="H86">
        <v>3</v>
      </c>
      <c r="I86" t="s">
        <v>78</v>
      </c>
      <c r="J86" s="1">
        <v>23.27</v>
      </c>
      <c r="K86" t="s">
        <v>23</v>
      </c>
      <c r="L86">
        <v>250</v>
      </c>
      <c r="N86">
        <v>15</v>
      </c>
    </row>
    <row r="87" spans="1:14" x14ac:dyDescent="0.2">
      <c r="A87" t="s">
        <v>16</v>
      </c>
      <c r="B87" t="s">
        <v>17</v>
      </c>
      <c r="C87">
        <v>15</v>
      </c>
      <c r="D87" t="s">
        <v>22</v>
      </c>
      <c r="E87" t="s">
        <v>395</v>
      </c>
      <c r="F87" t="s">
        <v>396</v>
      </c>
      <c r="G87">
        <v>35</v>
      </c>
      <c r="H87">
        <v>3</v>
      </c>
      <c r="I87" t="s">
        <v>78</v>
      </c>
      <c r="J87" s="1">
        <v>147.59</v>
      </c>
      <c r="K87" t="s">
        <v>23</v>
      </c>
      <c r="L87">
        <v>259</v>
      </c>
      <c r="N87">
        <v>15</v>
      </c>
    </row>
    <row r="88" spans="1:14" x14ac:dyDescent="0.2">
      <c r="A88" t="s">
        <v>16</v>
      </c>
      <c r="B88" t="s">
        <v>17</v>
      </c>
      <c r="C88">
        <v>15</v>
      </c>
      <c r="D88" t="s">
        <v>22</v>
      </c>
      <c r="E88" t="s">
        <v>395</v>
      </c>
      <c r="F88" t="s">
        <v>397</v>
      </c>
      <c r="G88">
        <v>185</v>
      </c>
      <c r="H88">
        <v>3</v>
      </c>
      <c r="I88" t="s">
        <v>78</v>
      </c>
      <c r="J88" s="1">
        <v>102.09</v>
      </c>
      <c r="K88" t="s">
        <v>23</v>
      </c>
      <c r="L88">
        <v>263</v>
      </c>
      <c r="N88">
        <v>15</v>
      </c>
    </row>
    <row r="89" spans="1:14" x14ac:dyDescent="0.2">
      <c r="A89" t="s">
        <v>16</v>
      </c>
      <c r="B89" t="s">
        <v>17</v>
      </c>
      <c r="C89">
        <v>16</v>
      </c>
      <c r="D89" t="s">
        <v>22</v>
      </c>
      <c r="E89" t="s">
        <v>395</v>
      </c>
      <c r="F89" t="s">
        <v>396</v>
      </c>
      <c r="G89">
        <v>35</v>
      </c>
      <c r="H89">
        <v>3</v>
      </c>
      <c r="I89" t="s">
        <v>78</v>
      </c>
      <c r="J89" s="1">
        <v>39.35</v>
      </c>
      <c r="K89" t="s">
        <v>23</v>
      </c>
      <c r="L89">
        <v>5</v>
      </c>
      <c r="N89">
        <v>16</v>
      </c>
    </row>
    <row r="90" spans="1:14" x14ac:dyDescent="0.2">
      <c r="A90" t="s">
        <v>16</v>
      </c>
      <c r="B90" t="s">
        <v>17</v>
      </c>
      <c r="C90">
        <v>16</v>
      </c>
      <c r="D90" t="s">
        <v>22</v>
      </c>
      <c r="E90" t="s">
        <v>395</v>
      </c>
      <c r="F90" t="s">
        <v>396</v>
      </c>
      <c r="G90">
        <v>35</v>
      </c>
      <c r="H90">
        <v>3</v>
      </c>
      <c r="I90" t="s">
        <v>78</v>
      </c>
      <c r="J90" s="1">
        <v>97.69</v>
      </c>
      <c r="K90" t="s">
        <v>23</v>
      </c>
      <c r="L90">
        <v>32</v>
      </c>
      <c r="N90">
        <v>16</v>
      </c>
    </row>
    <row r="91" spans="1:14" x14ac:dyDescent="0.2">
      <c r="A91" t="s">
        <v>16</v>
      </c>
      <c r="B91" t="s">
        <v>17</v>
      </c>
      <c r="C91">
        <v>16</v>
      </c>
      <c r="D91" t="s">
        <v>22</v>
      </c>
      <c r="E91" t="s">
        <v>395</v>
      </c>
      <c r="F91" t="s">
        <v>396</v>
      </c>
      <c r="G91">
        <v>35</v>
      </c>
      <c r="H91">
        <v>3</v>
      </c>
      <c r="I91" t="s">
        <v>78</v>
      </c>
      <c r="J91" s="1">
        <v>28.29</v>
      </c>
      <c r="K91" t="s">
        <v>23</v>
      </c>
      <c r="L91">
        <v>35</v>
      </c>
      <c r="N91">
        <v>16</v>
      </c>
    </row>
    <row r="92" spans="1:14" x14ac:dyDescent="0.2">
      <c r="A92" t="s">
        <v>16</v>
      </c>
      <c r="B92" t="s">
        <v>17</v>
      </c>
      <c r="C92">
        <v>16</v>
      </c>
      <c r="D92" t="s">
        <v>22</v>
      </c>
      <c r="E92" t="s">
        <v>395</v>
      </c>
      <c r="F92" t="s">
        <v>396</v>
      </c>
      <c r="G92">
        <v>35</v>
      </c>
      <c r="H92">
        <v>3</v>
      </c>
      <c r="I92" t="s">
        <v>78</v>
      </c>
      <c r="J92" s="1">
        <v>57.3</v>
      </c>
      <c r="K92" t="s">
        <v>23</v>
      </c>
      <c r="L92">
        <v>43</v>
      </c>
      <c r="N92">
        <v>16</v>
      </c>
    </row>
    <row r="93" spans="1:14" x14ac:dyDescent="0.2">
      <c r="A93" t="s">
        <v>16</v>
      </c>
      <c r="B93" t="s">
        <v>17</v>
      </c>
      <c r="C93">
        <v>16</v>
      </c>
      <c r="D93" t="s">
        <v>22</v>
      </c>
      <c r="E93" t="s">
        <v>395</v>
      </c>
      <c r="F93" t="s">
        <v>396</v>
      </c>
      <c r="G93">
        <v>35</v>
      </c>
      <c r="H93">
        <v>3</v>
      </c>
      <c r="I93" t="s">
        <v>78</v>
      </c>
      <c r="J93" s="1">
        <v>93.53</v>
      </c>
      <c r="K93" t="s">
        <v>23</v>
      </c>
      <c r="L93">
        <v>53</v>
      </c>
      <c r="N93">
        <v>16</v>
      </c>
    </row>
    <row r="94" spans="1:14" x14ac:dyDescent="0.2">
      <c r="A94" t="s">
        <v>16</v>
      </c>
      <c r="B94" t="s">
        <v>17</v>
      </c>
      <c r="C94">
        <v>16</v>
      </c>
      <c r="D94" t="s">
        <v>22</v>
      </c>
      <c r="E94" t="s">
        <v>395</v>
      </c>
      <c r="F94" t="s">
        <v>397</v>
      </c>
      <c r="G94">
        <v>70</v>
      </c>
      <c r="H94">
        <v>3</v>
      </c>
      <c r="I94" t="s">
        <v>78</v>
      </c>
      <c r="J94" s="1">
        <v>192.56</v>
      </c>
      <c r="K94" t="s">
        <v>23</v>
      </c>
      <c r="L94">
        <v>60</v>
      </c>
      <c r="N94">
        <v>16</v>
      </c>
    </row>
    <row r="95" spans="1:14" x14ac:dyDescent="0.2">
      <c r="A95" t="s">
        <v>16</v>
      </c>
      <c r="B95" t="s">
        <v>17</v>
      </c>
      <c r="C95">
        <v>16</v>
      </c>
      <c r="D95" t="s">
        <v>22</v>
      </c>
      <c r="E95" t="s">
        <v>395</v>
      </c>
      <c r="F95" t="s">
        <v>397</v>
      </c>
      <c r="G95">
        <v>70</v>
      </c>
      <c r="H95">
        <v>3</v>
      </c>
      <c r="I95" t="s">
        <v>78</v>
      </c>
      <c r="J95" s="1">
        <v>443.99</v>
      </c>
      <c r="K95" t="s">
        <v>23</v>
      </c>
      <c r="L95">
        <v>67</v>
      </c>
      <c r="N95">
        <v>16</v>
      </c>
    </row>
    <row r="96" spans="1:14" x14ac:dyDescent="0.2">
      <c r="A96" t="s">
        <v>16</v>
      </c>
      <c r="B96" t="s">
        <v>17</v>
      </c>
      <c r="C96">
        <v>16</v>
      </c>
      <c r="D96" t="s">
        <v>22</v>
      </c>
      <c r="E96" t="s">
        <v>395</v>
      </c>
      <c r="F96" t="s">
        <v>396</v>
      </c>
      <c r="G96">
        <v>35</v>
      </c>
      <c r="H96">
        <v>3</v>
      </c>
      <c r="I96" t="s">
        <v>78</v>
      </c>
      <c r="J96" s="1">
        <v>458.26</v>
      </c>
      <c r="K96" t="s">
        <v>23</v>
      </c>
      <c r="L96">
        <v>106</v>
      </c>
      <c r="N96">
        <v>16</v>
      </c>
    </row>
    <row r="97" spans="1:14" x14ac:dyDescent="0.2">
      <c r="A97" t="s">
        <v>16</v>
      </c>
      <c r="B97" t="s">
        <v>17</v>
      </c>
      <c r="C97">
        <v>16</v>
      </c>
      <c r="D97" t="s">
        <v>22</v>
      </c>
      <c r="E97" t="s">
        <v>395</v>
      </c>
      <c r="F97" t="s">
        <v>396</v>
      </c>
      <c r="G97">
        <v>35</v>
      </c>
      <c r="H97">
        <v>3</v>
      </c>
      <c r="I97" t="s">
        <v>78</v>
      </c>
      <c r="J97" s="1">
        <v>156.11000000000001</v>
      </c>
      <c r="K97" t="s">
        <v>23</v>
      </c>
      <c r="L97">
        <v>114</v>
      </c>
      <c r="N97">
        <v>16</v>
      </c>
    </row>
    <row r="98" spans="1:14" x14ac:dyDescent="0.2">
      <c r="A98" t="s">
        <v>16</v>
      </c>
      <c r="B98" t="s">
        <v>17</v>
      </c>
      <c r="C98">
        <v>16</v>
      </c>
      <c r="D98" t="s">
        <v>22</v>
      </c>
      <c r="E98" t="s">
        <v>395</v>
      </c>
      <c r="F98" t="s">
        <v>397</v>
      </c>
      <c r="G98">
        <v>70</v>
      </c>
      <c r="H98">
        <v>3</v>
      </c>
      <c r="I98" t="s">
        <v>78</v>
      </c>
      <c r="J98" s="1">
        <v>559.79</v>
      </c>
      <c r="K98" t="s">
        <v>23</v>
      </c>
      <c r="L98">
        <v>131</v>
      </c>
      <c r="N98">
        <v>16</v>
      </c>
    </row>
    <row r="99" spans="1:14" x14ac:dyDescent="0.2">
      <c r="A99" t="s">
        <v>16</v>
      </c>
      <c r="B99" t="s">
        <v>17</v>
      </c>
      <c r="C99">
        <v>16</v>
      </c>
      <c r="D99" t="s">
        <v>22</v>
      </c>
      <c r="E99" t="s">
        <v>395</v>
      </c>
      <c r="F99" t="s">
        <v>396</v>
      </c>
      <c r="G99">
        <v>35</v>
      </c>
      <c r="H99">
        <v>3</v>
      </c>
      <c r="I99" t="s">
        <v>78</v>
      </c>
      <c r="J99" s="1">
        <v>214.85</v>
      </c>
      <c r="K99" t="s">
        <v>23</v>
      </c>
      <c r="L99">
        <v>165</v>
      </c>
      <c r="N99">
        <v>16</v>
      </c>
    </row>
    <row r="100" spans="1:14" x14ac:dyDescent="0.2">
      <c r="A100" t="s">
        <v>16</v>
      </c>
      <c r="B100" t="s">
        <v>17</v>
      </c>
      <c r="C100">
        <v>16</v>
      </c>
      <c r="D100" t="s">
        <v>22</v>
      </c>
      <c r="E100" t="s">
        <v>395</v>
      </c>
      <c r="F100" t="s">
        <v>396</v>
      </c>
      <c r="G100">
        <v>35</v>
      </c>
      <c r="H100">
        <v>3</v>
      </c>
      <c r="I100" t="s">
        <v>78</v>
      </c>
      <c r="J100" s="1">
        <v>180.34</v>
      </c>
      <c r="K100" t="s">
        <v>23</v>
      </c>
      <c r="L100">
        <v>179</v>
      </c>
      <c r="N100">
        <v>16</v>
      </c>
    </row>
    <row r="101" spans="1:14" x14ac:dyDescent="0.2">
      <c r="A101" t="s">
        <v>16</v>
      </c>
      <c r="B101" t="s">
        <v>17</v>
      </c>
      <c r="C101">
        <v>16</v>
      </c>
      <c r="D101" t="s">
        <v>22</v>
      </c>
      <c r="E101" t="s">
        <v>395</v>
      </c>
      <c r="F101" t="s">
        <v>396</v>
      </c>
      <c r="G101">
        <v>35</v>
      </c>
      <c r="H101">
        <v>3</v>
      </c>
      <c r="I101" t="s">
        <v>78</v>
      </c>
      <c r="J101" s="1">
        <v>25.34</v>
      </c>
      <c r="K101" t="s">
        <v>23</v>
      </c>
      <c r="L101">
        <v>202</v>
      </c>
      <c r="N101">
        <v>16</v>
      </c>
    </row>
    <row r="102" spans="1:14" x14ac:dyDescent="0.2">
      <c r="A102" t="s">
        <v>16</v>
      </c>
      <c r="B102" t="s">
        <v>17</v>
      </c>
      <c r="C102">
        <v>16</v>
      </c>
      <c r="D102" t="s">
        <v>22</v>
      </c>
      <c r="E102" t="s">
        <v>395</v>
      </c>
      <c r="F102" t="s">
        <v>396</v>
      </c>
      <c r="G102">
        <v>35</v>
      </c>
      <c r="H102">
        <v>3</v>
      </c>
      <c r="I102" t="s">
        <v>78</v>
      </c>
      <c r="J102" s="1">
        <v>52.42</v>
      </c>
      <c r="K102" t="s">
        <v>23</v>
      </c>
      <c r="L102">
        <v>208</v>
      </c>
      <c r="N102">
        <v>16</v>
      </c>
    </row>
    <row r="103" spans="1:14" x14ac:dyDescent="0.2">
      <c r="A103" t="s">
        <v>16</v>
      </c>
      <c r="B103" t="s">
        <v>17</v>
      </c>
      <c r="C103">
        <v>16</v>
      </c>
      <c r="D103" t="s">
        <v>22</v>
      </c>
      <c r="E103" t="s">
        <v>395</v>
      </c>
      <c r="F103" t="s">
        <v>396</v>
      </c>
      <c r="G103">
        <v>35</v>
      </c>
      <c r="H103">
        <v>3</v>
      </c>
      <c r="I103" t="s">
        <v>78</v>
      </c>
      <c r="J103" s="1">
        <v>10</v>
      </c>
      <c r="K103" t="s">
        <v>23</v>
      </c>
      <c r="L103">
        <v>211</v>
      </c>
      <c r="N103">
        <v>16</v>
      </c>
    </row>
    <row r="104" spans="1:14" x14ac:dyDescent="0.2">
      <c r="A104" t="s">
        <v>16</v>
      </c>
      <c r="B104" t="s">
        <v>17</v>
      </c>
      <c r="C104">
        <v>16</v>
      </c>
      <c r="D104" t="s">
        <v>22</v>
      </c>
      <c r="E104" t="s">
        <v>395</v>
      </c>
      <c r="F104" t="s">
        <v>396</v>
      </c>
      <c r="G104">
        <v>35</v>
      </c>
      <c r="H104">
        <v>3</v>
      </c>
      <c r="I104" t="s">
        <v>78</v>
      </c>
      <c r="J104" s="1">
        <v>223.89</v>
      </c>
      <c r="K104" t="s">
        <v>23</v>
      </c>
      <c r="L104">
        <v>218</v>
      </c>
      <c r="N104">
        <v>16</v>
      </c>
    </row>
    <row r="105" spans="1:14" x14ac:dyDescent="0.2">
      <c r="A105" t="s">
        <v>16</v>
      </c>
      <c r="B105" t="s">
        <v>17</v>
      </c>
      <c r="C105">
        <v>16</v>
      </c>
      <c r="D105" t="s">
        <v>22</v>
      </c>
      <c r="E105" t="s">
        <v>395</v>
      </c>
      <c r="F105" t="s">
        <v>396</v>
      </c>
      <c r="G105">
        <v>35</v>
      </c>
      <c r="H105">
        <v>3</v>
      </c>
      <c r="I105" t="s">
        <v>78</v>
      </c>
      <c r="J105" s="1">
        <v>50.55</v>
      </c>
      <c r="K105" t="s">
        <v>23</v>
      </c>
      <c r="L105">
        <v>236</v>
      </c>
      <c r="N105">
        <v>16</v>
      </c>
    </row>
    <row r="106" spans="1:14" x14ac:dyDescent="0.2">
      <c r="A106" t="s">
        <v>16</v>
      </c>
      <c r="B106" t="s">
        <v>17</v>
      </c>
      <c r="C106">
        <v>17</v>
      </c>
      <c r="D106" t="s">
        <v>22</v>
      </c>
      <c r="E106" t="s">
        <v>395</v>
      </c>
      <c r="F106" t="s">
        <v>396</v>
      </c>
      <c r="G106">
        <v>35</v>
      </c>
      <c r="H106">
        <v>3</v>
      </c>
      <c r="I106" t="s">
        <v>78</v>
      </c>
      <c r="J106" s="1">
        <v>34.47</v>
      </c>
      <c r="K106" t="s">
        <v>23</v>
      </c>
      <c r="L106">
        <v>6</v>
      </c>
      <c r="N106">
        <v>17</v>
      </c>
    </row>
    <row r="107" spans="1:14" x14ac:dyDescent="0.2">
      <c r="A107" t="s">
        <v>16</v>
      </c>
      <c r="B107" t="s">
        <v>17</v>
      </c>
      <c r="C107">
        <v>17</v>
      </c>
      <c r="D107" t="s">
        <v>22</v>
      </c>
      <c r="E107" t="s">
        <v>395</v>
      </c>
      <c r="F107" t="s">
        <v>396</v>
      </c>
      <c r="G107">
        <v>35</v>
      </c>
      <c r="H107">
        <v>3</v>
      </c>
      <c r="I107" t="s">
        <v>78</v>
      </c>
      <c r="J107" s="1">
        <v>74.13</v>
      </c>
      <c r="K107" t="s">
        <v>23</v>
      </c>
      <c r="L107">
        <v>20</v>
      </c>
      <c r="N107">
        <v>17</v>
      </c>
    </row>
    <row r="108" spans="1:14" x14ac:dyDescent="0.2">
      <c r="A108" t="s">
        <v>16</v>
      </c>
      <c r="B108" t="s">
        <v>17</v>
      </c>
      <c r="C108">
        <v>17</v>
      </c>
      <c r="D108" t="s">
        <v>22</v>
      </c>
      <c r="E108" t="s">
        <v>395</v>
      </c>
      <c r="F108" t="s">
        <v>396</v>
      </c>
      <c r="G108">
        <v>35</v>
      </c>
      <c r="H108">
        <v>3</v>
      </c>
      <c r="I108" t="s">
        <v>78</v>
      </c>
      <c r="J108" s="1">
        <v>52.41</v>
      </c>
      <c r="K108" t="s">
        <v>23</v>
      </c>
      <c r="L108">
        <v>25</v>
      </c>
      <c r="N108">
        <v>17</v>
      </c>
    </row>
    <row r="109" spans="1:14" x14ac:dyDescent="0.2">
      <c r="A109" t="s">
        <v>16</v>
      </c>
      <c r="B109" t="s">
        <v>17</v>
      </c>
      <c r="C109">
        <v>17</v>
      </c>
      <c r="D109" t="s">
        <v>22</v>
      </c>
      <c r="E109" t="s">
        <v>395</v>
      </c>
      <c r="F109" t="s">
        <v>396</v>
      </c>
      <c r="G109">
        <v>35</v>
      </c>
      <c r="H109">
        <v>3</v>
      </c>
      <c r="I109" t="s">
        <v>78</v>
      </c>
      <c r="J109" s="1">
        <v>56.68</v>
      </c>
      <c r="K109" t="s">
        <v>23</v>
      </c>
      <c r="L109">
        <v>31</v>
      </c>
      <c r="N109">
        <v>17</v>
      </c>
    </row>
    <row r="110" spans="1:14" x14ac:dyDescent="0.2">
      <c r="A110" t="s">
        <v>16</v>
      </c>
      <c r="B110" t="s">
        <v>17</v>
      </c>
      <c r="C110">
        <v>17</v>
      </c>
      <c r="D110" t="s">
        <v>22</v>
      </c>
      <c r="E110" t="s">
        <v>395</v>
      </c>
      <c r="F110" t="s">
        <v>396</v>
      </c>
      <c r="G110">
        <v>35</v>
      </c>
      <c r="H110">
        <v>3</v>
      </c>
      <c r="I110" t="s">
        <v>78</v>
      </c>
      <c r="J110" s="1">
        <v>131.47</v>
      </c>
      <c r="K110" t="s">
        <v>23</v>
      </c>
      <c r="L110">
        <v>42</v>
      </c>
      <c r="N110">
        <v>17</v>
      </c>
    </row>
    <row r="111" spans="1:14" x14ac:dyDescent="0.2">
      <c r="A111" t="s">
        <v>16</v>
      </c>
      <c r="B111" t="s">
        <v>17</v>
      </c>
      <c r="C111">
        <v>17</v>
      </c>
      <c r="D111" t="s">
        <v>22</v>
      </c>
      <c r="E111" t="s">
        <v>395</v>
      </c>
      <c r="F111" t="s">
        <v>396</v>
      </c>
      <c r="G111">
        <v>35</v>
      </c>
      <c r="H111">
        <v>3</v>
      </c>
      <c r="I111" t="s">
        <v>78</v>
      </c>
      <c r="J111" s="1">
        <v>104.24</v>
      </c>
      <c r="K111" t="s">
        <v>23</v>
      </c>
      <c r="L111">
        <v>59</v>
      </c>
      <c r="N111">
        <v>17</v>
      </c>
    </row>
    <row r="112" spans="1:14" x14ac:dyDescent="0.2">
      <c r="A112" t="s">
        <v>16</v>
      </c>
      <c r="B112" t="s">
        <v>17</v>
      </c>
      <c r="C112">
        <v>17</v>
      </c>
      <c r="D112" t="s">
        <v>22</v>
      </c>
      <c r="E112" t="s">
        <v>395</v>
      </c>
      <c r="F112" t="s">
        <v>396</v>
      </c>
      <c r="G112">
        <v>35</v>
      </c>
      <c r="H112">
        <v>3</v>
      </c>
      <c r="I112" t="s">
        <v>78</v>
      </c>
      <c r="J112" s="1">
        <v>61.44</v>
      </c>
      <c r="K112" t="s">
        <v>23</v>
      </c>
      <c r="L112">
        <v>70</v>
      </c>
      <c r="N112">
        <v>17</v>
      </c>
    </row>
    <row r="113" spans="1:14" x14ac:dyDescent="0.2">
      <c r="A113" t="s">
        <v>16</v>
      </c>
      <c r="B113" t="s">
        <v>17</v>
      </c>
      <c r="C113">
        <v>17</v>
      </c>
      <c r="D113" t="s">
        <v>22</v>
      </c>
      <c r="E113" t="s">
        <v>395</v>
      </c>
      <c r="F113" t="s">
        <v>396</v>
      </c>
      <c r="G113">
        <v>35</v>
      </c>
      <c r="H113">
        <v>3</v>
      </c>
      <c r="I113" t="s">
        <v>78</v>
      </c>
      <c r="J113" s="1">
        <v>9.84</v>
      </c>
      <c r="K113" t="s">
        <v>23</v>
      </c>
      <c r="L113">
        <v>75</v>
      </c>
      <c r="N113">
        <v>17</v>
      </c>
    </row>
    <row r="114" spans="1:14" x14ac:dyDescent="0.2">
      <c r="A114" t="s">
        <v>16</v>
      </c>
      <c r="B114" t="s">
        <v>17</v>
      </c>
      <c r="C114">
        <v>17</v>
      </c>
      <c r="D114" t="s">
        <v>22</v>
      </c>
      <c r="E114" t="s">
        <v>395</v>
      </c>
      <c r="F114" t="s">
        <v>396</v>
      </c>
      <c r="G114">
        <v>35</v>
      </c>
      <c r="H114">
        <v>3</v>
      </c>
      <c r="I114" t="s">
        <v>78</v>
      </c>
      <c r="J114" s="1">
        <v>12.49</v>
      </c>
      <c r="K114" t="s">
        <v>23</v>
      </c>
      <c r="L114">
        <v>78</v>
      </c>
      <c r="N114">
        <v>17</v>
      </c>
    </row>
    <row r="115" spans="1:14" x14ac:dyDescent="0.2">
      <c r="A115" t="s">
        <v>16</v>
      </c>
      <c r="B115" t="s">
        <v>17</v>
      </c>
      <c r="C115">
        <v>17</v>
      </c>
      <c r="D115" t="s">
        <v>22</v>
      </c>
      <c r="E115" t="s">
        <v>395</v>
      </c>
      <c r="F115" t="s">
        <v>396</v>
      </c>
      <c r="G115">
        <v>35</v>
      </c>
      <c r="H115">
        <v>3</v>
      </c>
      <c r="I115" t="s">
        <v>78</v>
      </c>
      <c r="J115" s="1">
        <v>398.66</v>
      </c>
      <c r="K115" t="s">
        <v>23</v>
      </c>
      <c r="L115">
        <v>83</v>
      </c>
      <c r="N115">
        <v>17</v>
      </c>
    </row>
    <row r="116" spans="1:14" x14ac:dyDescent="0.2">
      <c r="A116" t="s">
        <v>16</v>
      </c>
      <c r="B116" t="s">
        <v>17</v>
      </c>
      <c r="C116">
        <v>17</v>
      </c>
      <c r="D116" t="s">
        <v>22</v>
      </c>
      <c r="E116" t="s">
        <v>395</v>
      </c>
      <c r="F116" t="s">
        <v>396</v>
      </c>
      <c r="G116">
        <v>35</v>
      </c>
      <c r="H116">
        <v>3</v>
      </c>
      <c r="I116" t="s">
        <v>78</v>
      </c>
      <c r="J116" s="1">
        <v>255.61</v>
      </c>
      <c r="K116" t="s">
        <v>23</v>
      </c>
      <c r="L116">
        <v>86</v>
      </c>
      <c r="N116">
        <v>17</v>
      </c>
    </row>
    <row r="117" spans="1:14" x14ac:dyDescent="0.2">
      <c r="A117" t="s">
        <v>16</v>
      </c>
      <c r="B117" t="s">
        <v>17</v>
      </c>
      <c r="C117">
        <v>17</v>
      </c>
      <c r="D117" t="s">
        <v>22</v>
      </c>
      <c r="E117" t="s">
        <v>395</v>
      </c>
      <c r="F117" t="s">
        <v>396</v>
      </c>
      <c r="G117">
        <v>35</v>
      </c>
      <c r="H117">
        <v>3</v>
      </c>
      <c r="I117" t="s">
        <v>78</v>
      </c>
      <c r="J117" s="1">
        <v>20.83</v>
      </c>
      <c r="K117" t="s">
        <v>23</v>
      </c>
      <c r="L117">
        <v>89</v>
      </c>
      <c r="N117">
        <v>17</v>
      </c>
    </row>
    <row r="118" spans="1:14" x14ac:dyDescent="0.2">
      <c r="A118" t="s">
        <v>16</v>
      </c>
      <c r="B118" t="s">
        <v>17</v>
      </c>
      <c r="C118">
        <v>17</v>
      </c>
      <c r="D118" t="s">
        <v>22</v>
      </c>
      <c r="E118" t="s">
        <v>395</v>
      </c>
      <c r="F118" t="s">
        <v>396</v>
      </c>
      <c r="G118">
        <v>35</v>
      </c>
      <c r="H118">
        <v>3</v>
      </c>
      <c r="I118" t="s">
        <v>78</v>
      </c>
      <c r="J118" s="1">
        <v>18.420000000000002</v>
      </c>
      <c r="K118" t="s">
        <v>23</v>
      </c>
      <c r="L118">
        <v>101</v>
      </c>
      <c r="N118">
        <v>17</v>
      </c>
    </row>
    <row r="119" spans="1:14" x14ac:dyDescent="0.2">
      <c r="A119" t="s">
        <v>16</v>
      </c>
      <c r="B119" t="s">
        <v>17</v>
      </c>
      <c r="C119">
        <v>17</v>
      </c>
      <c r="D119" t="s">
        <v>22</v>
      </c>
      <c r="E119" t="s">
        <v>395</v>
      </c>
      <c r="F119" t="s">
        <v>396</v>
      </c>
      <c r="G119">
        <v>35</v>
      </c>
      <c r="H119">
        <v>3</v>
      </c>
      <c r="I119" t="s">
        <v>78</v>
      </c>
      <c r="J119" s="1">
        <v>84.89</v>
      </c>
      <c r="K119" t="s">
        <v>23</v>
      </c>
      <c r="L119">
        <v>117</v>
      </c>
      <c r="N119">
        <v>17</v>
      </c>
    </row>
    <row r="120" spans="1:14" x14ac:dyDescent="0.2">
      <c r="A120" t="s">
        <v>16</v>
      </c>
      <c r="B120" t="s">
        <v>17</v>
      </c>
      <c r="C120">
        <v>17</v>
      </c>
      <c r="D120" t="s">
        <v>22</v>
      </c>
      <c r="E120" t="s">
        <v>395</v>
      </c>
      <c r="F120" t="s">
        <v>396</v>
      </c>
      <c r="G120">
        <v>35</v>
      </c>
      <c r="H120">
        <v>3</v>
      </c>
      <c r="I120" t="s">
        <v>78</v>
      </c>
      <c r="J120" s="1">
        <v>347.28</v>
      </c>
      <c r="K120" t="s">
        <v>23</v>
      </c>
      <c r="L120">
        <v>121</v>
      </c>
      <c r="N120">
        <v>17</v>
      </c>
    </row>
    <row r="121" spans="1:14" x14ac:dyDescent="0.2">
      <c r="A121" t="s">
        <v>16</v>
      </c>
      <c r="B121" t="s">
        <v>17</v>
      </c>
      <c r="C121">
        <v>17</v>
      </c>
      <c r="D121" t="s">
        <v>22</v>
      </c>
      <c r="E121" t="s">
        <v>395</v>
      </c>
      <c r="F121" t="s">
        <v>396</v>
      </c>
      <c r="G121">
        <v>35</v>
      </c>
      <c r="H121">
        <v>3</v>
      </c>
      <c r="I121" t="s">
        <v>78</v>
      </c>
      <c r="J121" s="1">
        <v>170.96</v>
      </c>
      <c r="K121" t="s">
        <v>23</v>
      </c>
      <c r="L121">
        <v>122</v>
      </c>
      <c r="N121">
        <v>17</v>
      </c>
    </row>
    <row r="122" spans="1:14" x14ac:dyDescent="0.2">
      <c r="A122" t="s">
        <v>16</v>
      </c>
      <c r="B122" t="s">
        <v>17</v>
      </c>
      <c r="C122">
        <v>17</v>
      </c>
      <c r="D122" t="s">
        <v>22</v>
      </c>
      <c r="E122" t="s">
        <v>395</v>
      </c>
      <c r="F122" t="s">
        <v>396</v>
      </c>
      <c r="G122">
        <v>35</v>
      </c>
      <c r="H122">
        <v>3</v>
      </c>
      <c r="I122" t="s">
        <v>78</v>
      </c>
      <c r="J122" s="1">
        <v>20.81</v>
      </c>
      <c r="K122" t="s">
        <v>23</v>
      </c>
      <c r="L122">
        <v>143</v>
      </c>
      <c r="N122">
        <v>17</v>
      </c>
    </row>
    <row r="123" spans="1:14" x14ac:dyDescent="0.2">
      <c r="A123" t="s">
        <v>16</v>
      </c>
      <c r="B123" t="s">
        <v>17</v>
      </c>
      <c r="C123">
        <v>17</v>
      </c>
      <c r="D123" t="s">
        <v>22</v>
      </c>
      <c r="E123" t="s">
        <v>395</v>
      </c>
      <c r="F123" t="s">
        <v>396</v>
      </c>
      <c r="G123">
        <v>35</v>
      </c>
      <c r="H123">
        <v>3</v>
      </c>
      <c r="I123" t="s">
        <v>78</v>
      </c>
      <c r="J123" s="1">
        <v>86.94</v>
      </c>
      <c r="K123" t="s">
        <v>23</v>
      </c>
      <c r="L123">
        <v>170</v>
      </c>
      <c r="N123">
        <v>17</v>
      </c>
    </row>
    <row r="124" spans="1:14" x14ac:dyDescent="0.2">
      <c r="A124" t="s">
        <v>16</v>
      </c>
      <c r="B124" t="s">
        <v>17</v>
      </c>
      <c r="C124">
        <v>17</v>
      </c>
      <c r="D124" t="s">
        <v>22</v>
      </c>
      <c r="E124" t="s">
        <v>395</v>
      </c>
      <c r="F124" t="s">
        <v>396</v>
      </c>
      <c r="G124">
        <v>35</v>
      </c>
      <c r="H124">
        <v>3</v>
      </c>
      <c r="I124" t="s">
        <v>78</v>
      </c>
      <c r="J124" s="1">
        <v>143.71</v>
      </c>
      <c r="K124" t="s">
        <v>23</v>
      </c>
      <c r="L124">
        <v>207</v>
      </c>
      <c r="N124">
        <v>17</v>
      </c>
    </row>
    <row r="125" spans="1:14" x14ac:dyDescent="0.2">
      <c r="A125" t="s">
        <v>16</v>
      </c>
      <c r="B125" t="s">
        <v>17</v>
      </c>
      <c r="C125">
        <v>17</v>
      </c>
      <c r="D125" t="s">
        <v>22</v>
      </c>
      <c r="E125" t="s">
        <v>395</v>
      </c>
      <c r="F125" t="s">
        <v>396</v>
      </c>
      <c r="G125">
        <v>35</v>
      </c>
      <c r="H125">
        <v>3</v>
      </c>
      <c r="I125" t="s">
        <v>78</v>
      </c>
      <c r="J125" s="1">
        <v>74.38</v>
      </c>
      <c r="K125" t="s">
        <v>23</v>
      </c>
      <c r="L125">
        <v>238</v>
      </c>
      <c r="N125">
        <v>17</v>
      </c>
    </row>
    <row r="126" spans="1:14" x14ac:dyDescent="0.2">
      <c r="A126" t="s">
        <v>16</v>
      </c>
      <c r="B126" t="s">
        <v>17</v>
      </c>
      <c r="C126">
        <v>17</v>
      </c>
      <c r="D126" t="s">
        <v>22</v>
      </c>
      <c r="E126" t="s">
        <v>395</v>
      </c>
      <c r="F126" t="s">
        <v>396</v>
      </c>
      <c r="G126">
        <v>35</v>
      </c>
      <c r="H126">
        <v>3</v>
      </c>
      <c r="I126" t="s">
        <v>78</v>
      </c>
      <c r="J126" s="1">
        <v>345.75</v>
      </c>
      <c r="K126" t="s">
        <v>23</v>
      </c>
      <c r="L126">
        <v>262</v>
      </c>
      <c r="N126">
        <v>17</v>
      </c>
    </row>
    <row r="127" spans="1:14" x14ac:dyDescent="0.2">
      <c r="A127" t="s">
        <v>16</v>
      </c>
      <c r="B127" t="s">
        <v>17</v>
      </c>
      <c r="C127">
        <v>18</v>
      </c>
      <c r="D127" t="s">
        <v>22</v>
      </c>
      <c r="E127" t="s">
        <v>395</v>
      </c>
      <c r="F127" t="s">
        <v>397</v>
      </c>
      <c r="G127">
        <v>185</v>
      </c>
      <c r="H127">
        <v>3</v>
      </c>
      <c r="I127" t="s">
        <v>78</v>
      </c>
      <c r="J127" s="1">
        <v>54.85</v>
      </c>
      <c r="K127" t="s">
        <v>23</v>
      </c>
      <c r="L127">
        <v>11</v>
      </c>
      <c r="N127">
        <v>18</v>
      </c>
    </row>
    <row r="128" spans="1:14" x14ac:dyDescent="0.2">
      <c r="A128" t="s">
        <v>16</v>
      </c>
      <c r="B128" t="s">
        <v>17</v>
      </c>
      <c r="C128">
        <v>18</v>
      </c>
      <c r="D128" t="s">
        <v>22</v>
      </c>
      <c r="E128" t="s">
        <v>395</v>
      </c>
      <c r="F128" t="s">
        <v>396</v>
      </c>
      <c r="G128">
        <v>150</v>
      </c>
      <c r="H128">
        <v>3</v>
      </c>
      <c r="I128" t="s">
        <v>78</v>
      </c>
      <c r="J128" s="1">
        <v>5.68</v>
      </c>
      <c r="K128" t="s">
        <v>23</v>
      </c>
      <c r="L128">
        <v>72</v>
      </c>
      <c r="N128">
        <v>18</v>
      </c>
    </row>
    <row r="129" spans="1:14" x14ac:dyDescent="0.2">
      <c r="A129" t="s">
        <v>16</v>
      </c>
      <c r="B129" t="s">
        <v>17</v>
      </c>
      <c r="C129">
        <v>18</v>
      </c>
      <c r="D129" t="s">
        <v>22</v>
      </c>
      <c r="E129" t="s">
        <v>395</v>
      </c>
      <c r="F129" t="s">
        <v>396</v>
      </c>
      <c r="G129">
        <v>150</v>
      </c>
      <c r="H129">
        <v>3</v>
      </c>
      <c r="I129" t="s">
        <v>404</v>
      </c>
      <c r="J129" s="1">
        <v>101.58</v>
      </c>
      <c r="K129" t="s">
        <v>23</v>
      </c>
      <c r="L129">
        <v>74</v>
      </c>
      <c r="N129">
        <v>18</v>
      </c>
    </row>
    <row r="130" spans="1:14" x14ac:dyDescent="0.2">
      <c r="A130" t="s">
        <v>16</v>
      </c>
      <c r="B130" t="s">
        <v>17</v>
      </c>
      <c r="C130">
        <v>18</v>
      </c>
      <c r="D130" t="s">
        <v>22</v>
      </c>
      <c r="E130" t="s">
        <v>395</v>
      </c>
      <c r="F130" t="s">
        <v>396</v>
      </c>
      <c r="G130">
        <v>35</v>
      </c>
      <c r="H130">
        <v>3</v>
      </c>
      <c r="I130" t="s">
        <v>78</v>
      </c>
      <c r="J130" s="1">
        <v>9.75</v>
      </c>
      <c r="K130" t="s">
        <v>23</v>
      </c>
      <c r="L130">
        <v>120</v>
      </c>
      <c r="N130">
        <v>18</v>
      </c>
    </row>
    <row r="131" spans="1:14" x14ac:dyDescent="0.2">
      <c r="A131" t="s">
        <v>16</v>
      </c>
      <c r="B131" t="s">
        <v>17</v>
      </c>
      <c r="C131">
        <v>18</v>
      </c>
      <c r="D131" t="s">
        <v>22</v>
      </c>
      <c r="E131" t="s">
        <v>395</v>
      </c>
      <c r="F131" t="s">
        <v>397</v>
      </c>
      <c r="G131">
        <v>185</v>
      </c>
      <c r="H131">
        <v>3</v>
      </c>
      <c r="I131" t="s">
        <v>78</v>
      </c>
      <c r="J131" s="1">
        <v>14.14</v>
      </c>
      <c r="K131" t="s">
        <v>23</v>
      </c>
      <c r="L131">
        <v>205</v>
      </c>
      <c r="N131">
        <v>18</v>
      </c>
    </row>
    <row r="132" spans="1:14" x14ac:dyDescent="0.2">
      <c r="A132" t="s">
        <v>16</v>
      </c>
      <c r="B132" t="s">
        <v>17</v>
      </c>
      <c r="C132">
        <v>18</v>
      </c>
      <c r="D132" t="s">
        <v>22</v>
      </c>
      <c r="E132" t="s">
        <v>395</v>
      </c>
      <c r="F132" t="s">
        <v>397</v>
      </c>
      <c r="G132">
        <v>185</v>
      </c>
      <c r="H132">
        <v>3</v>
      </c>
      <c r="I132" t="s">
        <v>78</v>
      </c>
      <c r="J132" s="1">
        <v>30.3</v>
      </c>
      <c r="K132" t="s">
        <v>23</v>
      </c>
      <c r="L132">
        <v>210</v>
      </c>
      <c r="N132">
        <v>18</v>
      </c>
    </row>
    <row r="133" spans="1:14" x14ac:dyDescent="0.2">
      <c r="A133" t="s">
        <v>16</v>
      </c>
      <c r="B133" t="s">
        <v>17</v>
      </c>
      <c r="C133">
        <v>18</v>
      </c>
      <c r="D133" t="s">
        <v>22</v>
      </c>
      <c r="E133" t="s">
        <v>395</v>
      </c>
      <c r="F133" t="s">
        <v>397</v>
      </c>
      <c r="G133">
        <v>185</v>
      </c>
      <c r="H133">
        <v>3</v>
      </c>
      <c r="I133" t="s">
        <v>78</v>
      </c>
      <c r="J133" s="1">
        <v>200.83</v>
      </c>
      <c r="K133" t="s">
        <v>23</v>
      </c>
      <c r="L133">
        <v>212</v>
      </c>
      <c r="N133">
        <v>18</v>
      </c>
    </row>
    <row r="134" spans="1:14" x14ac:dyDescent="0.2">
      <c r="A134" t="s">
        <v>16</v>
      </c>
      <c r="B134" t="s">
        <v>17</v>
      </c>
      <c r="C134">
        <v>19</v>
      </c>
      <c r="D134" t="s">
        <v>22</v>
      </c>
      <c r="E134" t="s">
        <v>395</v>
      </c>
      <c r="F134" t="s">
        <v>397</v>
      </c>
      <c r="G134">
        <v>185</v>
      </c>
      <c r="H134">
        <v>3</v>
      </c>
      <c r="I134" t="s">
        <v>78</v>
      </c>
      <c r="J134" s="1">
        <v>49.97</v>
      </c>
      <c r="K134" t="s">
        <v>23</v>
      </c>
      <c r="L134">
        <v>105</v>
      </c>
      <c r="N134">
        <v>19</v>
      </c>
    </row>
    <row r="135" spans="1:14" x14ac:dyDescent="0.2">
      <c r="A135" t="s">
        <v>16</v>
      </c>
      <c r="B135" t="s">
        <v>17</v>
      </c>
      <c r="C135">
        <v>20</v>
      </c>
      <c r="D135" t="s">
        <v>22</v>
      </c>
      <c r="E135" t="s">
        <v>395</v>
      </c>
      <c r="F135" t="s">
        <v>396</v>
      </c>
      <c r="G135">
        <v>35</v>
      </c>
      <c r="H135">
        <v>3</v>
      </c>
      <c r="I135" t="s">
        <v>78</v>
      </c>
      <c r="J135" s="1">
        <v>573.46</v>
      </c>
      <c r="K135" t="s">
        <v>23</v>
      </c>
      <c r="L135">
        <v>9</v>
      </c>
      <c r="N135">
        <v>20</v>
      </c>
    </row>
    <row r="136" spans="1:14" x14ac:dyDescent="0.2">
      <c r="A136" t="s">
        <v>16</v>
      </c>
      <c r="B136" t="s">
        <v>17</v>
      </c>
      <c r="C136">
        <v>20</v>
      </c>
      <c r="D136" t="s">
        <v>22</v>
      </c>
      <c r="E136" t="s">
        <v>395</v>
      </c>
      <c r="F136" t="s">
        <v>396</v>
      </c>
      <c r="G136">
        <v>35</v>
      </c>
      <c r="H136">
        <v>3</v>
      </c>
      <c r="I136" t="s">
        <v>78</v>
      </c>
      <c r="J136" s="1">
        <v>74.77</v>
      </c>
      <c r="K136" t="s">
        <v>23</v>
      </c>
      <c r="L136">
        <v>13</v>
      </c>
      <c r="N136">
        <v>20</v>
      </c>
    </row>
    <row r="137" spans="1:14" x14ac:dyDescent="0.2">
      <c r="A137" t="s">
        <v>16</v>
      </c>
      <c r="B137" t="s">
        <v>17</v>
      </c>
      <c r="C137">
        <v>20</v>
      </c>
      <c r="D137" t="s">
        <v>22</v>
      </c>
      <c r="E137" t="s">
        <v>395</v>
      </c>
      <c r="F137" t="s">
        <v>396</v>
      </c>
      <c r="G137">
        <v>35</v>
      </c>
      <c r="H137">
        <v>3</v>
      </c>
      <c r="I137" t="s">
        <v>78</v>
      </c>
      <c r="J137" s="1">
        <v>226.62</v>
      </c>
      <c r="K137" t="s">
        <v>23</v>
      </c>
      <c r="L137">
        <v>39</v>
      </c>
      <c r="N137">
        <v>20</v>
      </c>
    </row>
    <row r="138" spans="1:14" x14ac:dyDescent="0.2">
      <c r="A138" t="s">
        <v>16</v>
      </c>
      <c r="B138" t="s">
        <v>17</v>
      </c>
      <c r="C138">
        <v>20</v>
      </c>
      <c r="D138" t="s">
        <v>22</v>
      </c>
      <c r="E138" t="s">
        <v>395</v>
      </c>
      <c r="F138" t="s">
        <v>397</v>
      </c>
      <c r="G138">
        <v>70</v>
      </c>
      <c r="H138">
        <v>3</v>
      </c>
      <c r="I138" t="s">
        <v>78</v>
      </c>
      <c r="J138" s="1">
        <v>11.71</v>
      </c>
      <c r="K138" t="s">
        <v>23</v>
      </c>
      <c r="L138">
        <v>62</v>
      </c>
      <c r="N138">
        <v>20</v>
      </c>
    </row>
    <row r="139" spans="1:14" x14ac:dyDescent="0.2">
      <c r="A139" t="s">
        <v>16</v>
      </c>
      <c r="B139" t="s">
        <v>17</v>
      </c>
      <c r="C139">
        <v>20</v>
      </c>
      <c r="D139" t="s">
        <v>22</v>
      </c>
      <c r="E139" t="s">
        <v>395</v>
      </c>
      <c r="F139" t="s">
        <v>396</v>
      </c>
      <c r="G139">
        <v>35</v>
      </c>
      <c r="H139">
        <v>1</v>
      </c>
      <c r="I139" t="s">
        <v>78</v>
      </c>
      <c r="J139" s="1">
        <v>8.49</v>
      </c>
      <c r="K139" t="s">
        <v>72</v>
      </c>
      <c r="L139">
        <v>79</v>
      </c>
      <c r="N139">
        <v>20</v>
      </c>
    </row>
    <row r="140" spans="1:14" x14ac:dyDescent="0.2">
      <c r="A140" t="s">
        <v>16</v>
      </c>
      <c r="B140" t="s">
        <v>17</v>
      </c>
      <c r="C140">
        <v>20</v>
      </c>
      <c r="D140" t="s">
        <v>22</v>
      </c>
      <c r="E140" t="s">
        <v>395</v>
      </c>
      <c r="F140" t="s">
        <v>396</v>
      </c>
      <c r="G140">
        <v>150</v>
      </c>
      <c r="H140">
        <v>3</v>
      </c>
      <c r="I140" t="s">
        <v>78</v>
      </c>
      <c r="J140" s="1">
        <v>7.3</v>
      </c>
      <c r="K140" t="s">
        <v>23</v>
      </c>
      <c r="L140">
        <v>81</v>
      </c>
      <c r="N140">
        <v>20</v>
      </c>
    </row>
    <row r="141" spans="1:14" x14ac:dyDescent="0.2">
      <c r="A141" t="s">
        <v>16</v>
      </c>
      <c r="B141" t="s">
        <v>17</v>
      </c>
      <c r="C141">
        <v>20</v>
      </c>
      <c r="D141" t="s">
        <v>22</v>
      </c>
      <c r="E141" t="s">
        <v>395</v>
      </c>
      <c r="F141" t="s">
        <v>396</v>
      </c>
      <c r="G141">
        <v>35</v>
      </c>
      <c r="H141">
        <v>3</v>
      </c>
      <c r="I141" t="s">
        <v>78</v>
      </c>
      <c r="J141" s="1">
        <v>63.23</v>
      </c>
      <c r="K141" t="s">
        <v>23</v>
      </c>
      <c r="L141">
        <v>96</v>
      </c>
      <c r="N141">
        <v>20</v>
      </c>
    </row>
    <row r="142" spans="1:14" x14ac:dyDescent="0.2">
      <c r="A142" t="s">
        <v>16</v>
      </c>
      <c r="B142" t="s">
        <v>17</v>
      </c>
      <c r="C142">
        <v>20</v>
      </c>
      <c r="D142" t="s">
        <v>22</v>
      </c>
      <c r="E142" t="s">
        <v>395</v>
      </c>
      <c r="F142" t="s">
        <v>397</v>
      </c>
      <c r="G142">
        <v>185</v>
      </c>
      <c r="H142">
        <v>3</v>
      </c>
      <c r="I142" t="s">
        <v>78</v>
      </c>
      <c r="J142" s="1">
        <v>21.12</v>
      </c>
      <c r="K142" t="s">
        <v>23</v>
      </c>
      <c r="L142">
        <v>134</v>
      </c>
      <c r="N142">
        <v>20</v>
      </c>
    </row>
    <row r="143" spans="1:14" x14ac:dyDescent="0.2">
      <c r="A143" t="s">
        <v>16</v>
      </c>
      <c r="B143" t="s">
        <v>17</v>
      </c>
      <c r="C143">
        <v>20</v>
      </c>
      <c r="D143" t="s">
        <v>22</v>
      </c>
      <c r="E143" t="s">
        <v>395</v>
      </c>
      <c r="F143" t="s">
        <v>396</v>
      </c>
      <c r="G143">
        <v>35</v>
      </c>
      <c r="H143">
        <v>3</v>
      </c>
      <c r="I143" t="s">
        <v>78</v>
      </c>
      <c r="J143" s="1">
        <v>18.03</v>
      </c>
      <c r="K143" t="s">
        <v>23</v>
      </c>
      <c r="L143">
        <v>155</v>
      </c>
      <c r="N143">
        <v>20</v>
      </c>
    </row>
    <row r="144" spans="1:14" x14ac:dyDescent="0.2">
      <c r="A144" t="s">
        <v>16</v>
      </c>
      <c r="B144" t="s">
        <v>17</v>
      </c>
      <c r="C144">
        <v>20</v>
      </c>
      <c r="D144" t="s">
        <v>22</v>
      </c>
      <c r="E144" t="s">
        <v>395</v>
      </c>
      <c r="F144" t="s">
        <v>396</v>
      </c>
      <c r="G144">
        <v>35</v>
      </c>
      <c r="H144">
        <v>1</v>
      </c>
      <c r="I144" t="s">
        <v>78</v>
      </c>
      <c r="J144" s="1">
        <v>11.85</v>
      </c>
      <c r="K144" t="s">
        <v>72</v>
      </c>
      <c r="L144">
        <v>171</v>
      </c>
      <c r="N144">
        <v>20</v>
      </c>
    </row>
    <row r="145" spans="1:14" x14ac:dyDescent="0.2">
      <c r="A145" t="s">
        <v>16</v>
      </c>
      <c r="B145" t="s">
        <v>17</v>
      </c>
      <c r="C145">
        <v>20</v>
      </c>
      <c r="D145" t="s">
        <v>22</v>
      </c>
      <c r="E145" t="s">
        <v>395</v>
      </c>
      <c r="F145" t="s">
        <v>396</v>
      </c>
      <c r="G145">
        <v>35</v>
      </c>
      <c r="H145">
        <v>3</v>
      </c>
      <c r="I145" t="s">
        <v>78</v>
      </c>
      <c r="J145" s="1">
        <v>47.66</v>
      </c>
      <c r="K145" t="s">
        <v>23</v>
      </c>
      <c r="L145">
        <v>173</v>
      </c>
      <c r="N145">
        <v>20</v>
      </c>
    </row>
    <row r="146" spans="1:14" x14ac:dyDescent="0.2">
      <c r="A146" t="s">
        <v>16</v>
      </c>
      <c r="B146" t="s">
        <v>17</v>
      </c>
      <c r="C146">
        <v>20</v>
      </c>
      <c r="D146" t="s">
        <v>22</v>
      </c>
      <c r="E146" t="s">
        <v>395</v>
      </c>
      <c r="F146" t="s">
        <v>397</v>
      </c>
      <c r="G146">
        <v>185</v>
      </c>
      <c r="H146">
        <v>3</v>
      </c>
      <c r="I146" t="s">
        <v>78</v>
      </c>
      <c r="J146" s="1">
        <v>106.3</v>
      </c>
      <c r="K146" t="s">
        <v>23</v>
      </c>
      <c r="L146">
        <v>174</v>
      </c>
      <c r="N146">
        <v>20</v>
      </c>
    </row>
    <row r="147" spans="1:14" x14ac:dyDescent="0.2">
      <c r="A147" t="s">
        <v>16</v>
      </c>
      <c r="B147" t="s">
        <v>17</v>
      </c>
      <c r="C147">
        <v>20</v>
      </c>
      <c r="D147" t="s">
        <v>22</v>
      </c>
      <c r="E147" t="s">
        <v>395</v>
      </c>
      <c r="F147" t="s">
        <v>396</v>
      </c>
      <c r="G147">
        <v>35</v>
      </c>
      <c r="H147">
        <v>3</v>
      </c>
      <c r="I147" t="s">
        <v>78</v>
      </c>
      <c r="J147" s="1">
        <v>342.02</v>
      </c>
      <c r="K147" t="s">
        <v>23</v>
      </c>
      <c r="L147">
        <v>200</v>
      </c>
      <c r="N147">
        <v>20</v>
      </c>
    </row>
    <row r="148" spans="1:14" x14ac:dyDescent="0.2">
      <c r="A148" t="s">
        <v>16</v>
      </c>
      <c r="B148" t="s">
        <v>17</v>
      </c>
      <c r="C148">
        <v>20</v>
      </c>
      <c r="D148" t="s">
        <v>22</v>
      </c>
      <c r="E148" t="s">
        <v>395</v>
      </c>
      <c r="F148" t="s">
        <v>396</v>
      </c>
      <c r="G148">
        <v>35</v>
      </c>
      <c r="H148">
        <v>3</v>
      </c>
      <c r="I148" t="s">
        <v>78</v>
      </c>
      <c r="J148" s="1">
        <v>43.63</v>
      </c>
      <c r="K148" t="s">
        <v>23</v>
      </c>
      <c r="L148">
        <v>201</v>
      </c>
      <c r="N148">
        <v>20</v>
      </c>
    </row>
    <row r="149" spans="1:14" x14ac:dyDescent="0.2">
      <c r="A149" t="s">
        <v>16</v>
      </c>
      <c r="B149" t="s">
        <v>17</v>
      </c>
      <c r="C149">
        <v>20</v>
      </c>
      <c r="D149" t="s">
        <v>22</v>
      </c>
      <c r="E149" t="s">
        <v>395</v>
      </c>
      <c r="F149" t="s">
        <v>396</v>
      </c>
      <c r="G149">
        <v>35</v>
      </c>
      <c r="H149">
        <v>3</v>
      </c>
      <c r="I149" t="s">
        <v>78</v>
      </c>
      <c r="J149" s="1">
        <v>187.68</v>
      </c>
      <c r="K149" t="s">
        <v>23</v>
      </c>
      <c r="L149">
        <v>216</v>
      </c>
      <c r="N149">
        <v>20</v>
      </c>
    </row>
    <row r="150" spans="1:14" x14ac:dyDescent="0.2">
      <c r="A150" t="s">
        <v>16</v>
      </c>
      <c r="B150" t="s">
        <v>17</v>
      </c>
      <c r="C150">
        <v>20</v>
      </c>
      <c r="D150" t="s">
        <v>22</v>
      </c>
      <c r="E150" t="s">
        <v>395</v>
      </c>
      <c r="F150" t="s">
        <v>397</v>
      </c>
      <c r="G150">
        <v>185</v>
      </c>
      <c r="H150">
        <v>3</v>
      </c>
      <c r="I150" t="s">
        <v>78</v>
      </c>
      <c r="J150" s="1">
        <v>13.86</v>
      </c>
      <c r="K150" t="s">
        <v>23</v>
      </c>
      <c r="L150">
        <v>217</v>
      </c>
      <c r="N150">
        <v>20</v>
      </c>
    </row>
    <row r="151" spans="1:14" x14ac:dyDescent="0.2">
      <c r="A151" t="s">
        <v>16</v>
      </c>
      <c r="B151" t="s">
        <v>17</v>
      </c>
      <c r="C151">
        <v>20</v>
      </c>
      <c r="D151" t="s">
        <v>22</v>
      </c>
      <c r="E151" t="s">
        <v>395</v>
      </c>
      <c r="F151" t="s">
        <v>397</v>
      </c>
      <c r="G151">
        <v>185</v>
      </c>
      <c r="H151">
        <v>3</v>
      </c>
      <c r="I151" t="s">
        <v>78</v>
      </c>
      <c r="J151" s="1">
        <v>8.59</v>
      </c>
      <c r="K151" t="s">
        <v>23</v>
      </c>
      <c r="L151">
        <v>243</v>
      </c>
      <c r="N151">
        <v>20</v>
      </c>
    </row>
    <row r="152" spans="1:14" x14ac:dyDescent="0.2">
      <c r="A152" t="s">
        <v>16</v>
      </c>
      <c r="B152" t="s">
        <v>17</v>
      </c>
      <c r="C152">
        <v>20</v>
      </c>
      <c r="D152" t="s">
        <v>22</v>
      </c>
      <c r="E152" t="s">
        <v>395</v>
      </c>
      <c r="F152" t="s">
        <v>397</v>
      </c>
      <c r="G152">
        <v>185</v>
      </c>
      <c r="H152">
        <v>3</v>
      </c>
      <c r="I152" t="s">
        <v>78</v>
      </c>
      <c r="J152" s="1">
        <v>204.74</v>
      </c>
      <c r="K152" t="s">
        <v>23</v>
      </c>
      <c r="L152">
        <v>245</v>
      </c>
      <c r="N152">
        <v>20</v>
      </c>
    </row>
    <row r="153" spans="1:14" x14ac:dyDescent="0.2">
      <c r="A153" t="s">
        <v>16</v>
      </c>
      <c r="B153" t="s">
        <v>17</v>
      </c>
      <c r="C153">
        <v>20</v>
      </c>
      <c r="D153" t="s">
        <v>22</v>
      </c>
      <c r="E153" t="s">
        <v>395</v>
      </c>
      <c r="F153" t="s">
        <v>397</v>
      </c>
      <c r="G153">
        <v>185</v>
      </c>
      <c r="H153">
        <v>3</v>
      </c>
      <c r="I153" t="s">
        <v>78</v>
      </c>
      <c r="J153" s="1">
        <v>14.4</v>
      </c>
      <c r="K153" t="s">
        <v>23</v>
      </c>
      <c r="L153">
        <v>251</v>
      </c>
      <c r="N153">
        <v>20</v>
      </c>
    </row>
    <row r="154" spans="1:14" x14ac:dyDescent="0.2">
      <c r="A154" t="s">
        <v>16</v>
      </c>
      <c r="B154" t="s">
        <v>17</v>
      </c>
      <c r="C154">
        <v>20</v>
      </c>
      <c r="D154" t="s">
        <v>22</v>
      </c>
      <c r="E154" t="s">
        <v>395</v>
      </c>
      <c r="F154" t="s">
        <v>397</v>
      </c>
      <c r="G154">
        <v>185</v>
      </c>
      <c r="H154">
        <v>3</v>
      </c>
      <c r="I154" t="s">
        <v>78</v>
      </c>
      <c r="J154" s="1">
        <v>349</v>
      </c>
      <c r="K154" t="s">
        <v>23</v>
      </c>
      <c r="L154">
        <v>256</v>
      </c>
      <c r="N154">
        <v>20</v>
      </c>
    </row>
    <row r="155" spans="1:14" x14ac:dyDescent="0.2">
      <c r="A155" t="s">
        <v>16</v>
      </c>
      <c r="B155" t="s">
        <v>17</v>
      </c>
      <c r="C155">
        <v>21</v>
      </c>
      <c r="D155" t="s">
        <v>22</v>
      </c>
      <c r="E155" t="s">
        <v>395</v>
      </c>
      <c r="F155" t="s">
        <v>397</v>
      </c>
      <c r="G155">
        <v>185</v>
      </c>
      <c r="H155">
        <v>3</v>
      </c>
      <c r="I155" t="s">
        <v>18</v>
      </c>
      <c r="J155" s="1">
        <v>36.33</v>
      </c>
      <c r="K155" t="s">
        <v>23</v>
      </c>
      <c r="L155">
        <v>34</v>
      </c>
      <c r="N155">
        <v>21</v>
      </c>
    </row>
    <row r="156" spans="1:14" x14ac:dyDescent="0.2">
      <c r="A156" t="s">
        <v>16</v>
      </c>
      <c r="B156" t="s">
        <v>17</v>
      </c>
      <c r="C156">
        <v>21</v>
      </c>
      <c r="D156" t="s">
        <v>22</v>
      </c>
      <c r="E156" t="s">
        <v>395</v>
      </c>
      <c r="F156" t="s">
        <v>396</v>
      </c>
      <c r="G156">
        <v>35</v>
      </c>
      <c r="H156">
        <v>3</v>
      </c>
      <c r="I156" t="s">
        <v>18</v>
      </c>
      <c r="J156" s="1">
        <v>7.08</v>
      </c>
      <c r="K156" t="s">
        <v>23</v>
      </c>
      <c r="L156">
        <v>46</v>
      </c>
      <c r="N156">
        <v>21</v>
      </c>
    </row>
    <row r="157" spans="1:14" x14ac:dyDescent="0.2">
      <c r="A157" t="s">
        <v>16</v>
      </c>
      <c r="B157" t="s">
        <v>17</v>
      </c>
      <c r="C157">
        <v>21</v>
      </c>
      <c r="D157" t="s">
        <v>22</v>
      </c>
      <c r="E157" t="s">
        <v>395</v>
      </c>
      <c r="F157" t="s">
        <v>397</v>
      </c>
      <c r="G157">
        <v>185</v>
      </c>
      <c r="H157">
        <v>3</v>
      </c>
      <c r="I157" t="s">
        <v>18</v>
      </c>
      <c r="J157" s="1">
        <v>60.46</v>
      </c>
      <c r="K157" t="s">
        <v>23</v>
      </c>
      <c r="L157">
        <v>50</v>
      </c>
      <c r="N157">
        <v>21</v>
      </c>
    </row>
    <row r="158" spans="1:14" x14ac:dyDescent="0.2">
      <c r="A158" t="s">
        <v>16</v>
      </c>
      <c r="B158" t="s">
        <v>17</v>
      </c>
      <c r="C158">
        <v>21</v>
      </c>
      <c r="D158" t="s">
        <v>22</v>
      </c>
      <c r="E158" t="s">
        <v>395</v>
      </c>
      <c r="F158" t="s">
        <v>397</v>
      </c>
      <c r="G158">
        <v>185</v>
      </c>
      <c r="H158">
        <v>3</v>
      </c>
      <c r="I158" t="s">
        <v>18</v>
      </c>
      <c r="J158" s="1">
        <v>6.73</v>
      </c>
      <c r="K158" t="s">
        <v>23</v>
      </c>
      <c r="L158">
        <v>61</v>
      </c>
      <c r="N158">
        <v>21</v>
      </c>
    </row>
    <row r="159" spans="1:14" x14ac:dyDescent="0.2">
      <c r="A159" t="s">
        <v>16</v>
      </c>
      <c r="B159" t="s">
        <v>17</v>
      </c>
      <c r="C159">
        <v>21</v>
      </c>
      <c r="D159" t="s">
        <v>22</v>
      </c>
      <c r="E159" t="s">
        <v>395</v>
      </c>
      <c r="F159" t="s">
        <v>396</v>
      </c>
      <c r="G159">
        <v>35</v>
      </c>
      <c r="H159">
        <v>3</v>
      </c>
      <c r="I159" t="s">
        <v>18</v>
      </c>
      <c r="J159" s="1">
        <v>3.74</v>
      </c>
      <c r="K159" t="s">
        <v>23</v>
      </c>
      <c r="L159">
        <v>84</v>
      </c>
      <c r="N159">
        <v>21</v>
      </c>
    </row>
    <row r="160" spans="1:14" x14ac:dyDescent="0.2">
      <c r="A160" t="s">
        <v>16</v>
      </c>
      <c r="B160" t="s">
        <v>17</v>
      </c>
      <c r="C160">
        <v>21</v>
      </c>
      <c r="D160" t="s">
        <v>22</v>
      </c>
      <c r="E160" t="s">
        <v>395</v>
      </c>
      <c r="F160" t="s">
        <v>396</v>
      </c>
      <c r="G160">
        <v>35</v>
      </c>
      <c r="H160">
        <v>3</v>
      </c>
      <c r="I160" t="s">
        <v>18</v>
      </c>
      <c r="J160" s="1">
        <v>15.37</v>
      </c>
      <c r="K160" t="s">
        <v>23</v>
      </c>
      <c r="L160">
        <v>142</v>
      </c>
      <c r="N160">
        <v>21</v>
      </c>
    </row>
    <row r="161" spans="1:14" x14ac:dyDescent="0.2">
      <c r="A161" t="s">
        <v>16</v>
      </c>
      <c r="B161" t="s">
        <v>17</v>
      </c>
      <c r="C161">
        <v>21</v>
      </c>
      <c r="D161" t="s">
        <v>22</v>
      </c>
      <c r="E161" t="s">
        <v>395</v>
      </c>
      <c r="F161" t="s">
        <v>396</v>
      </c>
      <c r="G161">
        <v>35</v>
      </c>
      <c r="H161">
        <v>3</v>
      </c>
      <c r="I161" t="s">
        <v>18</v>
      </c>
      <c r="J161" s="1">
        <v>26.34</v>
      </c>
      <c r="K161" t="s">
        <v>23</v>
      </c>
      <c r="L161">
        <v>177</v>
      </c>
      <c r="N161">
        <v>21</v>
      </c>
    </row>
    <row r="162" spans="1:14" x14ac:dyDescent="0.2">
      <c r="A162" t="s">
        <v>16</v>
      </c>
      <c r="B162" t="s">
        <v>17</v>
      </c>
      <c r="C162">
        <v>21</v>
      </c>
      <c r="D162" t="s">
        <v>22</v>
      </c>
      <c r="E162" t="s">
        <v>395</v>
      </c>
      <c r="F162" t="s">
        <v>397</v>
      </c>
      <c r="G162">
        <v>185</v>
      </c>
      <c r="H162">
        <v>3</v>
      </c>
      <c r="I162" t="s">
        <v>18</v>
      </c>
      <c r="J162" s="1">
        <v>10.74</v>
      </c>
      <c r="K162" t="s">
        <v>23</v>
      </c>
      <c r="L162">
        <v>186</v>
      </c>
      <c r="N162">
        <v>21</v>
      </c>
    </row>
    <row r="163" spans="1:14" x14ac:dyDescent="0.2">
      <c r="A163" t="s">
        <v>16</v>
      </c>
      <c r="B163" t="s">
        <v>17</v>
      </c>
      <c r="C163">
        <v>21</v>
      </c>
      <c r="D163" t="s">
        <v>22</v>
      </c>
      <c r="E163" t="s">
        <v>395</v>
      </c>
      <c r="F163" t="s">
        <v>397</v>
      </c>
      <c r="G163">
        <v>185</v>
      </c>
      <c r="H163">
        <v>3</v>
      </c>
      <c r="I163" t="s">
        <v>18</v>
      </c>
      <c r="J163" s="1">
        <v>106.59</v>
      </c>
      <c r="K163" t="s">
        <v>23</v>
      </c>
      <c r="L163">
        <v>189</v>
      </c>
      <c r="N163">
        <v>21</v>
      </c>
    </row>
    <row r="164" spans="1:14" x14ac:dyDescent="0.2">
      <c r="A164" t="s">
        <v>16</v>
      </c>
      <c r="B164" t="s">
        <v>17</v>
      </c>
      <c r="C164">
        <v>21</v>
      </c>
      <c r="D164" t="s">
        <v>22</v>
      </c>
      <c r="E164" t="s">
        <v>395</v>
      </c>
      <c r="F164" t="s">
        <v>397</v>
      </c>
      <c r="G164">
        <v>185</v>
      </c>
      <c r="H164">
        <v>3</v>
      </c>
      <c r="I164" t="s">
        <v>18</v>
      </c>
      <c r="J164" s="1">
        <v>252.37</v>
      </c>
      <c r="K164" t="s">
        <v>23</v>
      </c>
      <c r="L164">
        <v>191</v>
      </c>
      <c r="N164">
        <v>21</v>
      </c>
    </row>
    <row r="165" spans="1:14" x14ac:dyDescent="0.2">
      <c r="A165" t="s">
        <v>16</v>
      </c>
      <c r="B165" t="s">
        <v>17</v>
      </c>
      <c r="C165">
        <v>21</v>
      </c>
      <c r="D165" t="s">
        <v>22</v>
      </c>
      <c r="E165" t="s">
        <v>395</v>
      </c>
      <c r="F165" t="s">
        <v>396</v>
      </c>
      <c r="G165">
        <v>35</v>
      </c>
      <c r="H165">
        <v>3</v>
      </c>
      <c r="I165" t="s">
        <v>18</v>
      </c>
      <c r="J165" s="1">
        <v>6.81</v>
      </c>
      <c r="K165" t="s">
        <v>23</v>
      </c>
      <c r="L165">
        <v>192</v>
      </c>
      <c r="N165">
        <v>21</v>
      </c>
    </row>
    <row r="166" spans="1:14" x14ac:dyDescent="0.2">
      <c r="A166" t="s">
        <v>16</v>
      </c>
      <c r="B166" t="s">
        <v>17</v>
      </c>
      <c r="C166">
        <v>21</v>
      </c>
      <c r="D166" t="s">
        <v>22</v>
      </c>
      <c r="E166" t="s">
        <v>395</v>
      </c>
      <c r="F166" t="s">
        <v>397</v>
      </c>
      <c r="G166">
        <v>185</v>
      </c>
      <c r="H166">
        <v>3</v>
      </c>
      <c r="I166" t="s">
        <v>18</v>
      </c>
      <c r="J166" s="1">
        <v>66.260000000000005</v>
      </c>
      <c r="K166" t="s">
        <v>23</v>
      </c>
      <c r="L166">
        <v>204</v>
      </c>
      <c r="N166">
        <v>21</v>
      </c>
    </row>
    <row r="167" spans="1:14" x14ac:dyDescent="0.2">
      <c r="A167" t="s">
        <v>16</v>
      </c>
      <c r="B167" t="s">
        <v>17</v>
      </c>
      <c r="C167">
        <v>21</v>
      </c>
      <c r="D167" t="s">
        <v>22</v>
      </c>
      <c r="E167" t="s">
        <v>395</v>
      </c>
      <c r="F167" t="s">
        <v>397</v>
      </c>
      <c r="G167">
        <v>185</v>
      </c>
      <c r="H167">
        <v>3</v>
      </c>
      <c r="I167" t="s">
        <v>406</v>
      </c>
      <c r="J167" s="1">
        <v>21.47</v>
      </c>
      <c r="K167" t="s">
        <v>23</v>
      </c>
      <c r="L167">
        <v>220</v>
      </c>
      <c r="N167">
        <v>21</v>
      </c>
    </row>
    <row r="168" spans="1:14" x14ac:dyDescent="0.2">
      <c r="A168" t="s">
        <v>16</v>
      </c>
      <c r="B168" t="s">
        <v>17</v>
      </c>
      <c r="C168">
        <v>21</v>
      </c>
      <c r="D168" t="s">
        <v>22</v>
      </c>
      <c r="E168" t="s">
        <v>395</v>
      </c>
      <c r="F168" t="s">
        <v>397</v>
      </c>
      <c r="G168">
        <v>185</v>
      </c>
      <c r="H168">
        <v>3</v>
      </c>
      <c r="I168" t="s">
        <v>18</v>
      </c>
      <c r="J168" s="1">
        <v>8.59</v>
      </c>
      <c r="K168" t="s">
        <v>23</v>
      </c>
      <c r="L168">
        <v>222</v>
      </c>
      <c r="N168">
        <v>21</v>
      </c>
    </row>
    <row r="169" spans="1:14" x14ac:dyDescent="0.2">
      <c r="A169" t="s">
        <v>16</v>
      </c>
      <c r="B169" t="s">
        <v>17</v>
      </c>
      <c r="C169">
        <v>21</v>
      </c>
      <c r="D169" t="s">
        <v>22</v>
      </c>
      <c r="E169" t="s">
        <v>395</v>
      </c>
      <c r="F169" t="s">
        <v>397</v>
      </c>
      <c r="G169">
        <v>185</v>
      </c>
      <c r="H169">
        <v>3</v>
      </c>
      <c r="I169" t="s">
        <v>18</v>
      </c>
      <c r="J169" s="1">
        <v>107.35</v>
      </c>
      <c r="K169" t="s">
        <v>23</v>
      </c>
      <c r="L169">
        <v>225</v>
      </c>
      <c r="N169">
        <v>21</v>
      </c>
    </row>
    <row r="170" spans="1:14" x14ac:dyDescent="0.2">
      <c r="A170" t="s">
        <v>16</v>
      </c>
      <c r="B170" t="s">
        <v>17</v>
      </c>
      <c r="C170">
        <v>21</v>
      </c>
      <c r="D170" t="s">
        <v>22</v>
      </c>
      <c r="E170" t="s">
        <v>395</v>
      </c>
      <c r="F170" t="s">
        <v>397</v>
      </c>
      <c r="G170">
        <v>185</v>
      </c>
      <c r="H170">
        <v>3</v>
      </c>
      <c r="I170" t="s">
        <v>18</v>
      </c>
      <c r="J170" s="1">
        <v>77.16</v>
      </c>
      <c r="K170" t="s">
        <v>23</v>
      </c>
      <c r="L170">
        <v>255</v>
      </c>
      <c r="N170">
        <v>21</v>
      </c>
    </row>
    <row r="171" spans="1:14" x14ac:dyDescent="0.2">
      <c r="A171" t="s">
        <v>16</v>
      </c>
      <c r="B171" t="s">
        <v>17</v>
      </c>
      <c r="C171">
        <v>21</v>
      </c>
      <c r="D171" t="s">
        <v>22</v>
      </c>
      <c r="E171" t="s">
        <v>395</v>
      </c>
      <c r="F171" t="s">
        <v>397</v>
      </c>
      <c r="G171">
        <v>185</v>
      </c>
      <c r="H171">
        <v>3</v>
      </c>
      <c r="I171" t="s">
        <v>18</v>
      </c>
      <c r="J171" s="1">
        <v>57.28</v>
      </c>
      <c r="K171" t="s">
        <v>23</v>
      </c>
      <c r="L171">
        <v>257</v>
      </c>
      <c r="N171">
        <v>21</v>
      </c>
    </row>
    <row r="172" spans="1:14" x14ac:dyDescent="0.2">
      <c r="A172" t="s">
        <v>16</v>
      </c>
      <c r="B172" t="s">
        <v>17</v>
      </c>
      <c r="C172">
        <v>22</v>
      </c>
      <c r="D172" t="s">
        <v>22</v>
      </c>
      <c r="E172" t="s">
        <v>395</v>
      </c>
      <c r="F172" t="s">
        <v>397</v>
      </c>
      <c r="G172">
        <v>70</v>
      </c>
      <c r="H172">
        <v>3</v>
      </c>
      <c r="I172" t="s">
        <v>58</v>
      </c>
      <c r="J172" s="1">
        <v>40.549999999999997</v>
      </c>
      <c r="K172" t="s">
        <v>23</v>
      </c>
      <c r="L172">
        <v>14</v>
      </c>
      <c r="N172">
        <v>22</v>
      </c>
    </row>
    <row r="173" spans="1:14" x14ac:dyDescent="0.2">
      <c r="A173" t="s">
        <v>16</v>
      </c>
      <c r="B173" t="s">
        <v>17</v>
      </c>
      <c r="C173">
        <v>22</v>
      </c>
      <c r="D173" t="s">
        <v>22</v>
      </c>
      <c r="E173" t="s">
        <v>395</v>
      </c>
      <c r="F173" t="s">
        <v>397</v>
      </c>
      <c r="G173">
        <v>185</v>
      </c>
      <c r="H173">
        <v>3</v>
      </c>
      <c r="I173" t="s">
        <v>227</v>
      </c>
      <c r="J173" s="1">
        <v>189.15</v>
      </c>
      <c r="K173" t="s">
        <v>23</v>
      </c>
      <c r="L173">
        <v>41</v>
      </c>
      <c r="N173">
        <v>22</v>
      </c>
    </row>
    <row r="174" spans="1:14" x14ac:dyDescent="0.2">
      <c r="A174" t="s">
        <v>16</v>
      </c>
      <c r="B174" t="s">
        <v>17</v>
      </c>
      <c r="C174">
        <v>22</v>
      </c>
      <c r="D174" t="s">
        <v>22</v>
      </c>
      <c r="E174" t="s">
        <v>395</v>
      </c>
      <c r="F174" t="s">
        <v>396</v>
      </c>
      <c r="G174">
        <v>35</v>
      </c>
      <c r="H174">
        <v>3</v>
      </c>
      <c r="I174" t="s">
        <v>227</v>
      </c>
      <c r="J174" s="1">
        <v>19.79</v>
      </c>
      <c r="K174" t="s">
        <v>23</v>
      </c>
      <c r="L174">
        <v>90</v>
      </c>
      <c r="N174">
        <v>22</v>
      </c>
    </row>
    <row r="175" spans="1:14" x14ac:dyDescent="0.2">
      <c r="A175" t="s">
        <v>16</v>
      </c>
      <c r="B175" t="s">
        <v>17</v>
      </c>
      <c r="C175">
        <v>22</v>
      </c>
      <c r="D175" t="s">
        <v>402</v>
      </c>
      <c r="E175" t="s">
        <v>395</v>
      </c>
      <c r="F175" t="s">
        <v>22</v>
      </c>
      <c r="G175">
        <v>50</v>
      </c>
      <c r="H175">
        <v>3</v>
      </c>
      <c r="I175" t="s">
        <v>58</v>
      </c>
      <c r="J175" s="1">
        <v>23.08</v>
      </c>
      <c r="K175" t="s">
        <v>23</v>
      </c>
      <c r="L175">
        <v>108</v>
      </c>
      <c r="N175">
        <v>22</v>
      </c>
    </row>
    <row r="176" spans="1:14" x14ac:dyDescent="0.2">
      <c r="A176" t="s">
        <v>16</v>
      </c>
      <c r="B176" t="s">
        <v>17</v>
      </c>
      <c r="C176">
        <v>22</v>
      </c>
      <c r="D176" t="s">
        <v>22</v>
      </c>
      <c r="E176" t="s">
        <v>395</v>
      </c>
      <c r="F176" t="s">
        <v>396</v>
      </c>
      <c r="G176">
        <v>35</v>
      </c>
      <c r="H176">
        <v>3</v>
      </c>
      <c r="I176" t="s">
        <v>227</v>
      </c>
      <c r="J176" s="1">
        <v>10.199999999999999</v>
      </c>
      <c r="K176" t="s">
        <v>23</v>
      </c>
      <c r="L176">
        <v>153</v>
      </c>
      <c r="N176">
        <v>22</v>
      </c>
    </row>
    <row r="177" spans="1:14" x14ac:dyDescent="0.2">
      <c r="A177" t="s">
        <v>16</v>
      </c>
      <c r="B177" t="s">
        <v>17</v>
      </c>
      <c r="C177">
        <v>22</v>
      </c>
      <c r="D177" t="s">
        <v>22</v>
      </c>
      <c r="E177" t="s">
        <v>395</v>
      </c>
      <c r="F177" t="s">
        <v>397</v>
      </c>
      <c r="G177">
        <v>185</v>
      </c>
      <c r="H177">
        <v>3</v>
      </c>
      <c r="I177" t="s">
        <v>227</v>
      </c>
      <c r="J177" s="1">
        <v>107.79</v>
      </c>
      <c r="K177" t="s">
        <v>23</v>
      </c>
      <c r="L177">
        <v>154</v>
      </c>
      <c r="N177">
        <v>22</v>
      </c>
    </row>
    <row r="178" spans="1:14" x14ac:dyDescent="0.2">
      <c r="A178" t="s">
        <v>16</v>
      </c>
      <c r="B178" t="s">
        <v>17</v>
      </c>
      <c r="C178">
        <v>22</v>
      </c>
      <c r="D178" t="s">
        <v>22</v>
      </c>
      <c r="E178" t="s">
        <v>395</v>
      </c>
      <c r="F178" t="s">
        <v>397</v>
      </c>
      <c r="G178">
        <v>185</v>
      </c>
      <c r="H178">
        <v>3</v>
      </c>
      <c r="I178" t="s">
        <v>227</v>
      </c>
      <c r="J178" s="1">
        <v>24.4</v>
      </c>
      <c r="K178" t="s">
        <v>23</v>
      </c>
      <c r="L178">
        <v>169</v>
      </c>
      <c r="N178">
        <v>22</v>
      </c>
    </row>
    <row r="179" spans="1:14" x14ac:dyDescent="0.2">
      <c r="A179" t="s">
        <v>16</v>
      </c>
      <c r="B179" t="s">
        <v>17</v>
      </c>
      <c r="C179">
        <v>22</v>
      </c>
      <c r="D179" t="s">
        <v>22</v>
      </c>
      <c r="E179" t="s">
        <v>395</v>
      </c>
      <c r="F179" t="s">
        <v>397</v>
      </c>
      <c r="G179">
        <v>185</v>
      </c>
      <c r="H179">
        <v>3</v>
      </c>
      <c r="I179" t="s">
        <v>408</v>
      </c>
      <c r="J179" s="1">
        <v>14.77</v>
      </c>
      <c r="K179" t="s">
        <v>23</v>
      </c>
      <c r="L179">
        <v>181</v>
      </c>
      <c r="N179">
        <v>22</v>
      </c>
    </row>
    <row r="180" spans="1:14" x14ac:dyDescent="0.2">
      <c r="A180" t="s">
        <v>16</v>
      </c>
      <c r="B180" t="s">
        <v>17</v>
      </c>
      <c r="C180">
        <v>22</v>
      </c>
      <c r="D180" t="s">
        <v>22</v>
      </c>
      <c r="E180" t="s">
        <v>395</v>
      </c>
      <c r="F180" t="s">
        <v>397</v>
      </c>
      <c r="G180">
        <v>185</v>
      </c>
      <c r="H180">
        <v>3</v>
      </c>
      <c r="I180" t="s">
        <v>227</v>
      </c>
      <c r="J180" s="1">
        <v>144.54</v>
      </c>
      <c r="K180" t="s">
        <v>23</v>
      </c>
      <c r="L180">
        <v>183</v>
      </c>
      <c r="N180">
        <v>22</v>
      </c>
    </row>
    <row r="181" spans="1:14" x14ac:dyDescent="0.2">
      <c r="A181" t="s">
        <v>16</v>
      </c>
      <c r="B181" t="s">
        <v>17</v>
      </c>
      <c r="C181">
        <v>22</v>
      </c>
      <c r="D181" t="s">
        <v>22</v>
      </c>
      <c r="E181" t="s">
        <v>395</v>
      </c>
      <c r="F181" t="s">
        <v>396</v>
      </c>
      <c r="G181">
        <v>25</v>
      </c>
      <c r="H181">
        <v>1</v>
      </c>
      <c r="I181" t="s">
        <v>227</v>
      </c>
      <c r="J181" s="1">
        <v>5.42</v>
      </c>
      <c r="K181" t="s">
        <v>72</v>
      </c>
      <c r="L181">
        <v>219</v>
      </c>
      <c r="N181">
        <v>22</v>
      </c>
    </row>
    <row r="182" spans="1:14" x14ac:dyDescent="0.2">
      <c r="A182" t="s">
        <v>16</v>
      </c>
      <c r="B182" t="s">
        <v>17</v>
      </c>
      <c r="C182">
        <v>22</v>
      </c>
      <c r="D182" t="s">
        <v>22</v>
      </c>
      <c r="E182" t="s">
        <v>395</v>
      </c>
      <c r="F182" t="s">
        <v>396</v>
      </c>
      <c r="G182">
        <v>35</v>
      </c>
      <c r="H182">
        <v>3</v>
      </c>
      <c r="I182" t="s">
        <v>227</v>
      </c>
      <c r="J182" s="1">
        <v>5.54</v>
      </c>
      <c r="K182" t="s">
        <v>23</v>
      </c>
      <c r="L182">
        <v>224</v>
      </c>
      <c r="N182">
        <v>22</v>
      </c>
    </row>
    <row r="183" spans="1:14" x14ac:dyDescent="0.2">
      <c r="A183" t="s">
        <v>16</v>
      </c>
      <c r="B183" t="s">
        <v>17</v>
      </c>
      <c r="C183">
        <v>22</v>
      </c>
      <c r="D183" t="s">
        <v>22</v>
      </c>
      <c r="E183" t="s">
        <v>395</v>
      </c>
      <c r="F183" t="s">
        <v>397</v>
      </c>
      <c r="G183">
        <v>185</v>
      </c>
      <c r="H183">
        <v>3</v>
      </c>
      <c r="I183" t="s">
        <v>227</v>
      </c>
      <c r="J183" s="1">
        <v>23.49</v>
      </c>
      <c r="K183" t="s">
        <v>23</v>
      </c>
      <c r="L183">
        <v>227</v>
      </c>
      <c r="N183">
        <v>22</v>
      </c>
    </row>
    <row r="184" spans="1:14" x14ac:dyDescent="0.2">
      <c r="A184" t="s">
        <v>16</v>
      </c>
      <c r="B184" t="s">
        <v>17</v>
      </c>
      <c r="C184">
        <v>22</v>
      </c>
      <c r="D184" t="s">
        <v>22</v>
      </c>
      <c r="E184" t="s">
        <v>395</v>
      </c>
      <c r="F184" t="s">
        <v>397</v>
      </c>
      <c r="G184">
        <v>185</v>
      </c>
      <c r="H184">
        <v>3</v>
      </c>
      <c r="I184" t="s">
        <v>408</v>
      </c>
      <c r="J184" s="1">
        <v>40.72</v>
      </c>
      <c r="K184" t="s">
        <v>23</v>
      </c>
      <c r="L184">
        <v>231</v>
      </c>
      <c r="N184">
        <v>22</v>
      </c>
    </row>
    <row r="185" spans="1:14" x14ac:dyDescent="0.2">
      <c r="A185" t="s">
        <v>16</v>
      </c>
      <c r="B185" t="s">
        <v>17</v>
      </c>
      <c r="C185">
        <v>22</v>
      </c>
      <c r="D185" t="s">
        <v>22</v>
      </c>
      <c r="E185" t="s">
        <v>395</v>
      </c>
      <c r="F185" t="s">
        <v>396</v>
      </c>
      <c r="G185">
        <v>150</v>
      </c>
      <c r="H185">
        <v>3</v>
      </c>
      <c r="I185" t="s">
        <v>227</v>
      </c>
      <c r="J185" s="1">
        <v>49.36</v>
      </c>
      <c r="K185" t="s">
        <v>23</v>
      </c>
      <c r="L185">
        <v>235</v>
      </c>
      <c r="N185">
        <v>22</v>
      </c>
    </row>
    <row r="186" spans="1:14" x14ac:dyDescent="0.2">
      <c r="A186" t="s">
        <v>16</v>
      </c>
      <c r="B186" t="s">
        <v>17</v>
      </c>
      <c r="C186">
        <v>22</v>
      </c>
      <c r="D186" t="s">
        <v>22</v>
      </c>
      <c r="E186" t="s">
        <v>395</v>
      </c>
      <c r="F186" t="s">
        <v>396</v>
      </c>
      <c r="G186">
        <v>35</v>
      </c>
      <c r="H186">
        <v>3</v>
      </c>
      <c r="I186" t="s">
        <v>227</v>
      </c>
      <c r="J186" s="1">
        <v>25.35</v>
      </c>
      <c r="K186" t="s">
        <v>23</v>
      </c>
      <c r="L186">
        <v>249</v>
      </c>
      <c r="N186">
        <v>22</v>
      </c>
    </row>
    <row r="187" spans="1:14" x14ac:dyDescent="0.2">
      <c r="A187" t="s">
        <v>16</v>
      </c>
      <c r="B187" t="s">
        <v>17</v>
      </c>
      <c r="C187">
        <v>22</v>
      </c>
      <c r="D187" t="s">
        <v>22</v>
      </c>
      <c r="E187" t="s">
        <v>395</v>
      </c>
      <c r="F187" t="s">
        <v>396</v>
      </c>
      <c r="G187">
        <v>35</v>
      </c>
      <c r="H187">
        <v>3</v>
      </c>
      <c r="I187" t="s">
        <v>227</v>
      </c>
      <c r="J187" s="1">
        <v>22.83</v>
      </c>
      <c r="K187" t="s">
        <v>23</v>
      </c>
      <c r="L187">
        <v>252</v>
      </c>
      <c r="N187">
        <v>22</v>
      </c>
    </row>
    <row r="188" spans="1:14" x14ac:dyDescent="0.2">
      <c r="A188" t="s">
        <v>16</v>
      </c>
      <c r="B188" t="s">
        <v>17</v>
      </c>
      <c r="C188">
        <v>23</v>
      </c>
      <c r="D188" t="s">
        <v>22</v>
      </c>
      <c r="E188" t="s">
        <v>395</v>
      </c>
      <c r="F188" t="s">
        <v>397</v>
      </c>
      <c r="G188">
        <v>185</v>
      </c>
      <c r="H188">
        <v>3</v>
      </c>
      <c r="I188" t="s">
        <v>65</v>
      </c>
      <c r="J188" s="1">
        <v>62.75</v>
      </c>
      <c r="K188" t="s">
        <v>23</v>
      </c>
      <c r="L188">
        <v>10</v>
      </c>
      <c r="N188">
        <v>23</v>
      </c>
    </row>
    <row r="189" spans="1:14" x14ac:dyDescent="0.2">
      <c r="A189" t="s">
        <v>16</v>
      </c>
      <c r="B189" t="s">
        <v>17</v>
      </c>
      <c r="C189">
        <v>24</v>
      </c>
      <c r="D189" t="s">
        <v>22</v>
      </c>
      <c r="E189" t="s">
        <v>395</v>
      </c>
      <c r="F189" t="s">
        <v>396</v>
      </c>
      <c r="G189">
        <v>35</v>
      </c>
      <c r="H189">
        <v>3</v>
      </c>
      <c r="I189" t="s">
        <v>18</v>
      </c>
      <c r="J189" s="1">
        <v>900.74</v>
      </c>
      <c r="K189" t="s">
        <v>23</v>
      </c>
      <c r="L189">
        <v>158</v>
      </c>
      <c r="N189">
        <v>24</v>
      </c>
    </row>
    <row r="190" spans="1:14" x14ac:dyDescent="0.2">
      <c r="A190" t="s">
        <v>16</v>
      </c>
      <c r="B190" t="s">
        <v>17</v>
      </c>
      <c r="C190">
        <v>24</v>
      </c>
      <c r="D190" t="s">
        <v>22</v>
      </c>
      <c r="E190" t="s">
        <v>395</v>
      </c>
      <c r="F190" t="s">
        <v>396</v>
      </c>
      <c r="G190">
        <v>35</v>
      </c>
      <c r="H190">
        <v>3</v>
      </c>
      <c r="I190" t="s">
        <v>18</v>
      </c>
      <c r="J190" s="1">
        <v>683.14</v>
      </c>
      <c r="K190" t="s">
        <v>23</v>
      </c>
      <c r="L190">
        <v>233</v>
      </c>
      <c r="N190">
        <v>24</v>
      </c>
    </row>
    <row r="191" spans="1:14" x14ac:dyDescent="0.2">
      <c r="A191" t="s">
        <v>16</v>
      </c>
      <c r="B191" t="s">
        <v>17</v>
      </c>
      <c r="C191">
        <v>25</v>
      </c>
      <c r="D191" t="s">
        <v>22</v>
      </c>
      <c r="E191" t="s">
        <v>395</v>
      </c>
      <c r="F191" t="s">
        <v>396</v>
      </c>
      <c r="G191">
        <v>35</v>
      </c>
      <c r="H191">
        <v>3</v>
      </c>
      <c r="I191" t="s">
        <v>18</v>
      </c>
      <c r="J191" s="1">
        <v>148.72</v>
      </c>
      <c r="K191" t="s">
        <v>23</v>
      </c>
      <c r="L191">
        <v>15</v>
      </c>
      <c r="N191">
        <v>25</v>
      </c>
    </row>
    <row r="192" spans="1:14" x14ac:dyDescent="0.2">
      <c r="A192" t="s">
        <v>16</v>
      </c>
      <c r="B192" t="s">
        <v>17</v>
      </c>
      <c r="C192">
        <v>25</v>
      </c>
      <c r="D192" t="s">
        <v>22</v>
      </c>
      <c r="E192" t="s">
        <v>395</v>
      </c>
      <c r="F192" t="s">
        <v>396</v>
      </c>
      <c r="G192">
        <v>35</v>
      </c>
      <c r="H192">
        <v>3</v>
      </c>
      <c r="I192" t="s">
        <v>18</v>
      </c>
      <c r="J192" s="1">
        <v>104.35</v>
      </c>
      <c r="K192" t="s">
        <v>23</v>
      </c>
      <c r="L192">
        <v>73</v>
      </c>
      <c r="N192">
        <v>25</v>
      </c>
    </row>
    <row r="193" spans="1:14" x14ac:dyDescent="0.2">
      <c r="A193" t="s">
        <v>16</v>
      </c>
      <c r="B193" t="s">
        <v>17</v>
      </c>
      <c r="C193">
        <v>25</v>
      </c>
      <c r="D193" t="s">
        <v>22</v>
      </c>
      <c r="E193" t="s">
        <v>395</v>
      </c>
      <c r="F193" t="s">
        <v>396</v>
      </c>
      <c r="G193">
        <v>35</v>
      </c>
      <c r="H193">
        <v>3</v>
      </c>
      <c r="I193" t="s">
        <v>18</v>
      </c>
      <c r="J193" s="1">
        <v>127.22</v>
      </c>
      <c r="K193" t="s">
        <v>23</v>
      </c>
      <c r="L193">
        <v>94</v>
      </c>
      <c r="N193">
        <v>25</v>
      </c>
    </row>
    <row r="194" spans="1:14" x14ac:dyDescent="0.2">
      <c r="A194" t="s">
        <v>16</v>
      </c>
      <c r="B194" t="s">
        <v>17</v>
      </c>
      <c r="C194">
        <v>25</v>
      </c>
      <c r="D194" t="s">
        <v>22</v>
      </c>
      <c r="E194" t="s">
        <v>395</v>
      </c>
      <c r="F194" t="s">
        <v>396</v>
      </c>
      <c r="G194">
        <v>35</v>
      </c>
      <c r="H194">
        <v>3</v>
      </c>
      <c r="I194" t="s">
        <v>18</v>
      </c>
      <c r="J194" s="1">
        <v>146.76</v>
      </c>
      <c r="K194" t="s">
        <v>23</v>
      </c>
      <c r="L194">
        <v>100</v>
      </c>
      <c r="N194">
        <v>25</v>
      </c>
    </row>
    <row r="195" spans="1:14" x14ac:dyDescent="0.2">
      <c r="A195" t="s">
        <v>16</v>
      </c>
      <c r="B195" t="s">
        <v>17</v>
      </c>
      <c r="C195">
        <v>25</v>
      </c>
      <c r="D195" t="s">
        <v>22</v>
      </c>
      <c r="E195" t="s">
        <v>395</v>
      </c>
      <c r="F195" t="s">
        <v>396</v>
      </c>
      <c r="G195">
        <v>35</v>
      </c>
      <c r="H195">
        <v>3</v>
      </c>
      <c r="I195" t="s">
        <v>18</v>
      </c>
      <c r="J195" s="1">
        <v>84.83</v>
      </c>
      <c r="K195" t="s">
        <v>23</v>
      </c>
      <c r="L195">
        <v>146</v>
      </c>
      <c r="N195">
        <v>25</v>
      </c>
    </row>
    <row r="196" spans="1:14" x14ac:dyDescent="0.2">
      <c r="A196" t="s">
        <v>16</v>
      </c>
      <c r="B196" t="s">
        <v>17</v>
      </c>
      <c r="C196">
        <v>25</v>
      </c>
      <c r="D196" t="s">
        <v>22</v>
      </c>
      <c r="E196" t="s">
        <v>395</v>
      </c>
      <c r="F196" t="s">
        <v>396</v>
      </c>
      <c r="G196">
        <v>35</v>
      </c>
      <c r="H196">
        <v>3</v>
      </c>
      <c r="I196" t="s">
        <v>18</v>
      </c>
      <c r="J196" s="1">
        <v>187.51</v>
      </c>
      <c r="K196" t="s">
        <v>23</v>
      </c>
      <c r="L196">
        <v>149</v>
      </c>
      <c r="N196">
        <v>25</v>
      </c>
    </row>
    <row r="197" spans="1:14" x14ac:dyDescent="0.2">
      <c r="A197" t="s">
        <v>16</v>
      </c>
      <c r="B197" t="s">
        <v>17</v>
      </c>
      <c r="C197">
        <v>25</v>
      </c>
      <c r="D197" t="s">
        <v>22</v>
      </c>
      <c r="E197" t="s">
        <v>395</v>
      </c>
      <c r="F197" t="s">
        <v>396</v>
      </c>
      <c r="G197">
        <v>35</v>
      </c>
      <c r="H197">
        <v>3</v>
      </c>
      <c r="I197" t="s">
        <v>18</v>
      </c>
      <c r="J197" s="1">
        <v>389.55</v>
      </c>
      <c r="K197" t="s">
        <v>23</v>
      </c>
      <c r="L197">
        <v>230</v>
      </c>
      <c r="N197">
        <v>25</v>
      </c>
    </row>
    <row r="198" spans="1:14" x14ac:dyDescent="0.2">
      <c r="A198" t="s">
        <v>16</v>
      </c>
      <c r="B198" t="s">
        <v>17</v>
      </c>
      <c r="C198">
        <v>25</v>
      </c>
      <c r="D198" t="s">
        <v>22</v>
      </c>
      <c r="E198" t="s">
        <v>395</v>
      </c>
      <c r="F198" t="s">
        <v>396</v>
      </c>
      <c r="G198">
        <v>35</v>
      </c>
      <c r="H198">
        <v>3</v>
      </c>
      <c r="I198" t="s">
        <v>18</v>
      </c>
      <c r="J198" s="1">
        <v>114.44</v>
      </c>
      <c r="K198" t="s">
        <v>23</v>
      </c>
      <c r="L198">
        <v>260</v>
      </c>
      <c r="N198">
        <v>25</v>
      </c>
    </row>
    <row r="199" spans="1:14" x14ac:dyDescent="0.2">
      <c r="A199" t="s">
        <v>16</v>
      </c>
      <c r="B199" t="s">
        <v>17</v>
      </c>
      <c r="C199">
        <v>25</v>
      </c>
      <c r="D199" t="s">
        <v>22</v>
      </c>
      <c r="E199" t="s">
        <v>395</v>
      </c>
      <c r="F199" t="s">
        <v>396</v>
      </c>
      <c r="G199">
        <v>35</v>
      </c>
      <c r="H199">
        <v>3</v>
      </c>
      <c r="I199" t="s">
        <v>18</v>
      </c>
      <c r="J199" s="1">
        <v>162.49</v>
      </c>
      <c r="K199" t="s">
        <v>23</v>
      </c>
      <c r="L199">
        <v>261</v>
      </c>
      <c r="N199">
        <v>25</v>
      </c>
    </row>
    <row r="200" spans="1:14" x14ac:dyDescent="0.2">
      <c r="A200" t="s">
        <v>16</v>
      </c>
      <c r="B200" t="s">
        <v>17</v>
      </c>
      <c r="C200">
        <v>26</v>
      </c>
      <c r="D200" t="s">
        <v>22</v>
      </c>
      <c r="E200" t="s">
        <v>395</v>
      </c>
      <c r="F200" t="s">
        <v>396</v>
      </c>
      <c r="G200">
        <v>35</v>
      </c>
      <c r="H200">
        <v>3</v>
      </c>
      <c r="I200" t="s">
        <v>18</v>
      </c>
      <c r="J200" s="1">
        <v>146.62</v>
      </c>
      <c r="K200" t="s">
        <v>23</v>
      </c>
      <c r="L200">
        <v>107</v>
      </c>
      <c r="N200">
        <v>25</v>
      </c>
    </row>
    <row r="201" spans="1:14" x14ac:dyDescent="0.2">
      <c r="A201" t="s">
        <v>16</v>
      </c>
      <c r="B201" t="s">
        <v>17</v>
      </c>
      <c r="C201">
        <v>26</v>
      </c>
      <c r="D201" t="s">
        <v>22</v>
      </c>
      <c r="E201" t="s">
        <v>395</v>
      </c>
      <c r="F201" t="s">
        <v>396</v>
      </c>
      <c r="G201">
        <v>35</v>
      </c>
      <c r="H201">
        <v>3</v>
      </c>
      <c r="I201" t="s">
        <v>18</v>
      </c>
      <c r="J201" s="1">
        <v>351.07</v>
      </c>
      <c r="K201" t="s">
        <v>23</v>
      </c>
      <c r="L201">
        <v>44</v>
      </c>
      <c r="N201">
        <v>26</v>
      </c>
    </row>
    <row r="202" spans="1:14" x14ac:dyDescent="0.2">
      <c r="A202" t="s">
        <v>16</v>
      </c>
      <c r="B202" t="s">
        <v>17</v>
      </c>
      <c r="C202">
        <v>26</v>
      </c>
      <c r="D202" t="s">
        <v>22</v>
      </c>
      <c r="E202" t="s">
        <v>395</v>
      </c>
      <c r="F202" t="s">
        <v>396</v>
      </c>
      <c r="G202">
        <v>35</v>
      </c>
      <c r="H202">
        <v>3</v>
      </c>
      <c r="I202" t="s">
        <v>18</v>
      </c>
      <c r="J202" s="1">
        <v>288.51</v>
      </c>
      <c r="K202" t="s">
        <v>23</v>
      </c>
      <c r="L202">
        <v>54</v>
      </c>
      <c r="N202">
        <v>26</v>
      </c>
    </row>
    <row r="203" spans="1:14" x14ac:dyDescent="0.2">
      <c r="A203" t="s">
        <v>16</v>
      </c>
      <c r="B203" t="s">
        <v>17</v>
      </c>
      <c r="C203">
        <v>26</v>
      </c>
      <c r="D203" t="s">
        <v>22</v>
      </c>
      <c r="E203" t="s">
        <v>395</v>
      </c>
      <c r="F203" t="s">
        <v>396</v>
      </c>
      <c r="G203">
        <v>35</v>
      </c>
      <c r="H203">
        <v>3</v>
      </c>
      <c r="I203" t="s">
        <v>18</v>
      </c>
      <c r="J203" s="1">
        <v>489.67</v>
      </c>
      <c r="K203" t="s">
        <v>23</v>
      </c>
      <c r="L203">
        <v>172</v>
      </c>
      <c r="N203">
        <v>26</v>
      </c>
    </row>
    <row r="204" spans="1:14" x14ac:dyDescent="0.2">
      <c r="A204" t="s">
        <v>16</v>
      </c>
      <c r="B204" t="s">
        <v>17</v>
      </c>
      <c r="C204">
        <v>26</v>
      </c>
      <c r="D204" t="s">
        <v>22</v>
      </c>
      <c r="E204" t="s">
        <v>395</v>
      </c>
      <c r="F204" t="s">
        <v>396</v>
      </c>
      <c r="G204">
        <v>35</v>
      </c>
      <c r="H204">
        <v>3</v>
      </c>
      <c r="I204" t="s">
        <v>18</v>
      </c>
      <c r="J204" s="1">
        <v>836.3</v>
      </c>
      <c r="K204" t="s">
        <v>23</v>
      </c>
      <c r="L204">
        <v>193</v>
      </c>
      <c r="N204">
        <v>26</v>
      </c>
    </row>
    <row r="205" spans="1:14" x14ac:dyDescent="0.2">
      <c r="A205" t="s">
        <v>16</v>
      </c>
      <c r="B205" t="s">
        <v>17</v>
      </c>
      <c r="C205">
        <v>26</v>
      </c>
      <c r="D205" t="s">
        <v>22</v>
      </c>
      <c r="E205" t="s">
        <v>395</v>
      </c>
      <c r="F205" t="s">
        <v>396</v>
      </c>
      <c r="G205">
        <v>35</v>
      </c>
      <c r="H205">
        <v>3</v>
      </c>
      <c r="I205" t="s">
        <v>18</v>
      </c>
      <c r="J205" s="1">
        <v>40.08</v>
      </c>
      <c r="K205" t="s">
        <v>23</v>
      </c>
      <c r="L205">
        <v>239</v>
      </c>
      <c r="N205">
        <v>26</v>
      </c>
    </row>
    <row r="206" spans="1:14" x14ac:dyDescent="0.2">
      <c r="A206" t="s">
        <v>16</v>
      </c>
      <c r="B206" t="s">
        <v>17</v>
      </c>
      <c r="C206">
        <v>27</v>
      </c>
      <c r="D206" t="s">
        <v>22</v>
      </c>
      <c r="E206" t="s">
        <v>395</v>
      </c>
      <c r="F206" t="s">
        <v>396</v>
      </c>
      <c r="G206">
        <v>35</v>
      </c>
      <c r="H206">
        <v>3</v>
      </c>
      <c r="I206" t="s">
        <v>18</v>
      </c>
      <c r="J206" s="1">
        <v>265.26</v>
      </c>
      <c r="K206" t="s">
        <v>23</v>
      </c>
      <c r="L206">
        <v>2</v>
      </c>
      <c r="N206">
        <v>27</v>
      </c>
    </row>
    <row r="207" spans="1:14" x14ac:dyDescent="0.2">
      <c r="A207" t="s">
        <v>16</v>
      </c>
      <c r="B207" t="s">
        <v>17</v>
      </c>
      <c r="C207">
        <v>27</v>
      </c>
      <c r="D207" t="s">
        <v>22</v>
      </c>
      <c r="E207" t="s">
        <v>395</v>
      </c>
      <c r="F207" t="s">
        <v>396</v>
      </c>
      <c r="G207">
        <v>35</v>
      </c>
      <c r="H207">
        <v>3</v>
      </c>
      <c r="I207" t="s">
        <v>18</v>
      </c>
      <c r="J207" s="1">
        <v>79.64</v>
      </c>
      <c r="K207" t="s">
        <v>23</v>
      </c>
      <c r="L207">
        <v>38</v>
      </c>
      <c r="N207">
        <v>27</v>
      </c>
    </row>
    <row r="208" spans="1:14" x14ac:dyDescent="0.2">
      <c r="A208" t="s">
        <v>16</v>
      </c>
      <c r="B208" t="s">
        <v>17</v>
      </c>
      <c r="C208">
        <v>27</v>
      </c>
      <c r="D208" t="s">
        <v>22</v>
      </c>
      <c r="E208" t="s">
        <v>395</v>
      </c>
      <c r="F208" t="s">
        <v>396</v>
      </c>
      <c r="G208">
        <v>35</v>
      </c>
      <c r="H208">
        <v>3</v>
      </c>
      <c r="I208" t="s">
        <v>18</v>
      </c>
      <c r="J208" s="1">
        <v>425.74</v>
      </c>
      <c r="K208" t="s">
        <v>23</v>
      </c>
      <c r="L208">
        <v>214</v>
      </c>
      <c r="N208">
        <v>27</v>
      </c>
    </row>
    <row r="209" spans="1:14" x14ac:dyDescent="0.2">
      <c r="A209" t="s">
        <v>16</v>
      </c>
      <c r="B209" t="s">
        <v>17</v>
      </c>
      <c r="C209">
        <v>28</v>
      </c>
      <c r="D209" t="s">
        <v>22</v>
      </c>
      <c r="E209" t="s">
        <v>395</v>
      </c>
      <c r="F209" t="s">
        <v>396</v>
      </c>
      <c r="G209">
        <v>35</v>
      </c>
      <c r="H209">
        <v>3</v>
      </c>
      <c r="I209" t="s">
        <v>18</v>
      </c>
      <c r="J209" s="1">
        <v>293.13</v>
      </c>
      <c r="K209" t="s">
        <v>23</v>
      </c>
      <c r="L209">
        <v>1</v>
      </c>
      <c r="N209">
        <v>28</v>
      </c>
    </row>
    <row r="210" spans="1:14" x14ac:dyDescent="0.2">
      <c r="A210" t="s">
        <v>16</v>
      </c>
      <c r="B210" t="s">
        <v>17</v>
      </c>
      <c r="C210">
        <v>28</v>
      </c>
      <c r="D210" t="s">
        <v>22</v>
      </c>
      <c r="E210" t="s">
        <v>395</v>
      </c>
      <c r="F210" t="s">
        <v>396</v>
      </c>
      <c r="G210">
        <v>35</v>
      </c>
      <c r="H210">
        <v>3</v>
      </c>
      <c r="I210" t="s">
        <v>18</v>
      </c>
      <c r="J210" s="1">
        <v>75.260000000000005</v>
      </c>
      <c r="K210" t="s">
        <v>23</v>
      </c>
      <c r="L210">
        <v>17</v>
      </c>
      <c r="N210">
        <v>28</v>
      </c>
    </row>
    <row r="211" spans="1:14" x14ac:dyDescent="0.2">
      <c r="A211" t="s">
        <v>16</v>
      </c>
      <c r="B211" t="s">
        <v>17</v>
      </c>
      <c r="C211">
        <v>29</v>
      </c>
      <c r="D211" t="s">
        <v>22</v>
      </c>
      <c r="E211" t="s">
        <v>395</v>
      </c>
      <c r="F211" t="s">
        <v>396</v>
      </c>
      <c r="G211">
        <v>35</v>
      </c>
      <c r="H211">
        <v>3</v>
      </c>
      <c r="I211" t="s">
        <v>18</v>
      </c>
      <c r="J211" s="1">
        <v>129.55000000000001</v>
      </c>
      <c r="K211" t="s">
        <v>23</v>
      </c>
      <c r="L211">
        <v>26</v>
      </c>
      <c r="N211">
        <v>29</v>
      </c>
    </row>
    <row r="212" spans="1:14" x14ac:dyDescent="0.2">
      <c r="A212" t="s">
        <v>16</v>
      </c>
      <c r="B212" t="s">
        <v>17</v>
      </c>
      <c r="C212">
        <v>29</v>
      </c>
      <c r="D212" t="s">
        <v>22</v>
      </c>
      <c r="E212" t="s">
        <v>395</v>
      </c>
      <c r="F212" t="s">
        <v>396</v>
      </c>
      <c r="G212">
        <v>35</v>
      </c>
      <c r="H212">
        <v>3</v>
      </c>
      <c r="I212" t="s">
        <v>18</v>
      </c>
      <c r="J212" s="1">
        <v>178.33</v>
      </c>
      <c r="K212" t="s">
        <v>23</v>
      </c>
      <c r="L212">
        <v>48</v>
      </c>
      <c r="N212">
        <v>29</v>
      </c>
    </row>
    <row r="213" spans="1:14" x14ac:dyDescent="0.2">
      <c r="A213" t="s">
        <v>16</v>
      </c>
      <c r="B213" t="s">
        <v>17</v>
      </c>
      <c r="C213">
        <v>29</v>
      </c>
      <c r="D213" t="s">
        <v>22</v>
      </c>
      <c r="E213" t="s">
        <v>395</v>
      </c>
      <c r="F213" t="s">
        <v>396</v>
      </c>
      <c r="G213">
        <v>35</v>
      </c>
      <c r="H213">
        <v>3</v>
      </c>
      <c r="I213" t="s">
        <v>18</v>
      </c>
      <c r="J213" s="1">
        <v>19.46</v>
      </c>
      <c r="K213" t="s">
        <v>23</v>
      </c>
      <c r="L213">
        <v>57</v>
      </c>
      <c r="N213">
        <v>29</v>
      </c>
    </row>
    <row r="214" spans="1:14" x14ac:dyDescent="0.2">
      <c r="A214" t="s">
        <v>16</v>
      </c>
      <c r="B214" t="s">
        <v>17</v>
      </c>
      <c r="C214">
        <v>29</v>
      </c>
      <c r="D214" t="s">
        <v>22</v>
      </c>
      <c r="E214" t="s">
        <v>395</v>
      </c>
      <c r="F214" t="s">
        <v>396</v>
      </c>
      <c r="G214">
        <v>35</v>
      </c>
      <c r="H214">
        <v>3</v>
      </c>
      <c r="I214" t="s">
        <v>18</v>
      </c>
      <c r="J214" s="1">
        <v>31.35</v>
      </c>
      <c r="K214" t="s">
        <v>23</v>
      </c>
      <c r="L214">
        <v>63</v>
      </c>
      <c r="N214">
        <v>29</v>
      </c>
    </row>
    <row r="215" spans="1:14" x14ac:dyDescent="0.2">
      <c r="A215" t="s">
        <v>16</v>
      </c>
      <c r="B215" t="s">
        <v>17</v>
      </c>
      <c r="C215">
        <v>29</v>
      </c>
      <c r="D215" t="s">
        <v>22</v>
      </c>
      <c r="E215" t="s">
        <v>395</v>
      </c>
      <c r="F215" t="s">
        <v>396</v>
      </c>
      <c r="G215">
        <v>35</v>
      </c>
      <c r="H215">
        <v>3</v>
      </c>
      <c r="I215" t="s">
        <v>18</v>
      </c>
      <c r="J215" s="1">
        <v>186.82</v>
      </c>
      <c r="K215" t="s">
        <v>23</v>
      </c>
      <c r="L215">
        <v>118</v>
      </c>
      <c r="N215">
        <v>29</v>
      </c>
    </row>
    <row r="216" spans="1:14" x14ac:dyDescent="0.2">
      <c r="A216" t="s">
        <v>16</v>
      </c>
      <c r="B216" t="s">
        <v>17</v>
      </c>
      <c r="C216">
        <v>29</v>
      </c>
      <c r="D216" t="s">
        <v>22</v>
      </c>
      <c r="E216" t="s">
        <v>395</v>
      </c>
      <c r="F216" t="s">
        <v>396</v>
      </c>
      <c r="G216">
        <v>35</v>
      </c>
      <c r="H216">
        <v>3</v>
      </c>
      <c r="I216" t="s">
        <v>18</v>
      </c>
      <c r="J216" s="1">
        <v>81.95</v>
      </c>
      <c r="K216" t="s">
        <v>23</v>
      </c>
      <c r="L216">
        <v>123</v>
      </c>
      <c r="N216">
        <v>29</v>
      </c>
    </row>
    <row r="217" spans="1:14" x14ac:dyDescent="0.2">
      <c r="A217" t="s">
        <v>16</v>
      </c>
      <c r="B217" t="s">
        <v>17</v>
      </c>
      <c r="C217">
        <v>29</v>
      </c>
      <c r="D217" t="s">
        <v>22</v>
      </c>
      <c r="E217" t="s">
        <v>395</v>
      </c>
      <c r="F217" t="s">
        <v>396</v>
      </c>
      <c r="G217">
        <v>35</v>
      </c>
      <c r="H217">
        <v>3</v>
      </c>
      <c r="I217" t="s">
        <v>18</v>
      </c>
      <c r="J217" s="1">
        <v>51.42</v>
      </c>
      <c r="K217" t="s">
        <v>23</v>
      </c>
      <c r="L217">
        <v>133</v>
      </c>
      <c r="N217">
        <v>29</v>
      </c>
    </row>
    <row r="218" spans="1:14" x14ac:dyDescent="0.2">
      <c r="A218" t="s">
        <v>16</v>
      </c>
      <c r="B218" t="s">
        <v>17</v>
      </c>
      <c r="C218">
        <v>29</v>
      </c>
      <c r="D218" t="s">
        <v>22</v>
      </c>
      <c r="E218" t="s">
        <v>395</v>
      </c>
      <c r="F218" t="s">
        <v>396</v>
      </c>
      <c r="G218">
        <v>35</v>
      </c>
      <c r="H218">
        <v>3</v>
      </c>
      <c r="I218" t="s">
        <v>18</v>
      </c>
      <c r="J218" s="1">
        <v>98.8</v>
      </c>
      <c r="K218" t="s">
        <v>23</v>
      </c>
      <c r="L218">
        <v>137</v>
      </c>
      <c r="N218">
        <v>29</v>
      </c>
    </row>
    <row r="219" spans="1:14" x14ac:dyDescent="0.2">
      <c r="A219" t="s">
        <v>16</v>
      </c>
      <c r="B219" t="s">
        <v>17</v>
      </c>
      <c r="C219">
        <v>29</v>
      </c>
      <c r="D219" t="s">
        <v>22</v>
      </c>
      <c r="E219" t="s">
        <v>395</v>
      </c>
      <c r="F219" t="s">
        <v>396</v>
      </c>
      <c r="G219">
        <v>35</v>
      </c>
      <c r="H219">
        <v>3</v>
      </c>
      <c r="I219" t="s">
        <v>18</v>
      </c>
      <c r="J219" s="1">
        <v>61.4</v>
      </c>
      <c r="K219" t="s">
        <v>23</v>
      </c>
      <c r="L219">
        <v>145</v>
      </c>
      <c r="N219">
        <v>29</v>
      </c>
    </row>
    <row r="220" spans="1:14" x14ac:dyDescent="0.2">
      <c r="A220" t="s">
        <v>16</v>
      </c>
      <c r="B220" t="s">
        <v>17</v>
      </c>
      <c r="C220">
        <v>29</v>
      </c>
      <c r="D220" t="s">
        <v>22</v>
      </c>
      <c r="E220" t="s">
        <v>395</v>
      </c>
      <c r="F220" t="s">
        <v>396</v>
      </c>
      <c r="G220">
        <v>35</v>
      </c>
      <c r="H220">
        <v>3</v>
      </c>
      <c r="I220" t="s">
        <v>18</v>
      </c>
      <c r="J220" s="1">
        <v>48.92</v>
      </c>
      <c r="K220" t="s">
        <v>23</v>
      </c>
      <c r="L220">
        <v>151</v>
      </c>
      <c r="N220">
        <v>29</v>
      </c>
    </row>
    <row r="221" spans="1:14" x14ac:dyDescent="0.2">
      <c r="A221" t="s">
        <v>16</v>
      </c>
      <c r="B221" t="s">
        <v>17</v>
      </c>
      <c r="C221">
        <v>29</v>
      </c>
      <c r="D221" t="s">
        <v>22</v>
      </c>
      <c r="E221" t="s">
        <v>395</v>
      </c>
      <c r="F221" t="s">
        <v>396</v>
      </c>
      <c r="G221">
        <v>35</v>
      </c>
      <c r="H221">
        <v>3</v>
      </c>
      <c r="I221" t="s">
        <v>18</v>
      </c>
      <c r="J221" s="1">
        <v>170.13</v>
      </c>
      <c r="K221" t="s">
        <v>23</v>
      </c>
      <c r="L221">
        <v>161</v>
      </c>
      <c r="N221">
        <v>29</v>
      </c>
    </row>
    <row r="222" spans="1:14" x14ac:dyDescent="0.2">
      <c r="A222" t="s">
        <v>16</v>
      </c>
      <c r="B222" t="s">
        <v>17</v>
      </c>
      <c r="C222">
        <v>29</v>
      </c>
      <c r="D222" t="s">
        <v>22</v>
      </c>
      <c r="E222" t="s">
        <v>395</v>
      </c>
      <c r="F222" t="s">
        <v>396</v>
      </c>
      <c r="G222">
        <v>35</v>
      </c>
      <c r="H222">
        <v>3</v>
      </c>
      <c r="I222" t="s">
        <v>18</v>
      </c>
      <c r="J222" s="1">
        <v>105.92</v>
      </c>
      <c r="K222" t="s">
        <v>23</v>
      </c>
      <c r="L222">
        <v>168</v>
      </c>
      <c r="N222">
        <v>29</v>
      </c>
    </row>
    <row r="223" spans="1:14" x14ac:dyDescent="0.2">
      <c r="A223" t="s">
        <v>16</v>
      </c>
      <c r="B223" t="s">
        <v>17</v>
      </c>
      <c r="C223">
        <v>29</v>
      </c>
      <c r="D223" t="s">
        <v>22</v>
      </c>
      <c r="E223" t="s">
        <v>395</v>
      </c>
      <c r="F223" t="s">
        <v>396</v>
      </c>
      <c r="G223">
        <v>35</v>
      </c>
      <c r="H223">
        <v>3</v>
      </c>
      <c r="I223" t="s">
        <v>18</v>
      </c>
      <c r="J223" s="1">
        <v>131.41</v>
      </c>
      <c r="K223" t="s">
        <v>23</v>
      </c>
      <c r="L223">
        <v>198</v>
      </c>
      <c r="N223">
        <v>29</v>
      </c>
    </row>
    <row r="224" spans="1:14" x14ac:dyDescent="0.2">
      <c r="A224" t="s">
        <v>16</v>
      </c>
      <c r="B224" t="s">
        <v>17</v>
      </c>
      <c r="C224">
        <v>29</v>
      </c>
      <c r="D224" t="s">
        <v>22</v>
      </c>
      <c r="E224" t="s">
        <v>395</v>
      </c>
      <c r="F224" t="s">
        <v>396</v>
      </c>
      <c r="G224">
        <v>35</v>
      </c>
      <c r="H224">
        <v>3</v>
      </c>
      <c r="I224" t="s">
        <v>18</v>
      </c>
      <c r="J224" s="1">
        <v>134.31</v>
      </c>
      <c r="K224" t="s">
        <v>23</v>
      </c>
      <c r="L224">
        <v>223</v>
      </c>
      <c r="N224">
        <v>29</v>
      </c>
    </row>
    <row r="225" spans="1:14" x14ac:dyDescent="0.2">
      <c r="A225" t="s">
        <v>16</v>
      </c>
      <c r="B225" t="s">
        <v>17</v>
      </c>
      <c r="C225">
        <v>29</v>
      </c>
      <c r="D225" t="s">
        <v>22</v>
      </c>
      <c r="E225" t="s">
        <v>395</v>
      </c>
      <c r="F225" t="s">
        <v>396</v>
      </c>
      <c r="G225">
        <v>35</v>
      </c>
      <c r="H225">
        <v>3</v>
      </c>
      <c r="I225" t="s">
        <v>18</v>
      </c>
      <c r="J225" s="1">
        <v>16.600000000000001</v>
      </c>
      <c r="K225" t="s">
        <v>23</v>
      </c>
      <c r="L225">
        <v>229</v>
      </c>
      <c r="N225">
        <v>29</v>
      </c>
    </row>
    <row r="226" spans="1:14" x14ac:dyDescent="0.2">
      <c r="A226" t="s">
        <v>16</v>
      </c>
      <c r="B226" t="s">
        <v>17</v>
      </c>
      <c r="C226">
        <v>29</v>
      </c>
      <c r="D226" t="s">
        <v>22</v>
      </c>
      <c r="E226" t="s">
        <v>395</v>
      </c>
      <c r="F226" t="s">
        <v>396</v>
      </c>
      <c r="G226">
        <v>35</v>
      </c>
      <c r="H226">
        <v>3</v>
      </c>
      <c r="I226" t="s">
        <v>18</v>
      </c>
      <c r="J226" s="1">
        <v>304.02</v>
      </c>
      <c r="K226" t="s">
        <v>23</v>
      </c>
      <c r="L226">
        <v>237</v>
      </c>
      <c r="N226">
        <v>29</v>
      </c>
    </row>
    <row r="227" spans="1:14" x14ac:dyDescent="0.2">
      <c r="A227" t="s">
        <v>16</v>
      </c>
      <c r="B227" t="s">
        <v>17</v>
      </c>
      <c r="C227">
        <v>29</v>
      </c>
      <c r="D227" t="s">
        <v>22</v>
      </c>
      <c r="E227" t="s">
        <v>395</v>
      </c>
      <c r="F227" t="s">
        <v>396</v>
      </c>
      <c r="G227">
        <v>35</v>
      </c>
      <c r="H227">
        <v>3</v>
      </c>
      <c r="I227" t="s">
        <v>18</v>
      </c>
      <c r="J227" s="1">
        <v>174.23</v>
      </c>
      <c r="K227" t="s">
        <v>23</v>
      </c>
      <c r="L227">
        <v>241</v>
      </c>
      <c r="N227">
        <v>29</v>
      </c>
    </row>
    <row r="228" spans="1:14" x14ac:dyDescent="0.2">
      <c r="A228" t="s">
        <v>16</v>
      </c>
      <c r="B228" t="s">
        <v>17</v>
      </c>
      <c r="C228">
        <v>29</v>
      </c>
      <c r="D228" t="s">
        <v>22</v>
      </c>
      <c r="E228" t="s">
        <v>395</v>
      </c>
      <c r="F228" t="s">
        <v>396</v>
      </c>
      <c r="G228">
        <v>35</v>
      </c>
      <c r="H228">
        <v>3</v>
      </c>
      <c r="I228" t="s">
        <v>18</v>
      </c>
      <c r="J228" s="1">
        <v>17.48</v>
      </c>
      <c r="K228" t="s">
        <v>23</v>
      </c>
      <c r="L228">
        <v>264</v>
      </c>
      <c r="N228">
        <v>29</v>
      </c>
    </row>
    <row r="229" spans="1:14" x14ac:dyDescent="0.2">
      <c r="A229" t="s">
        <v>16</v>
      </c>
      <c r="B229" t="s">
        <v>17</v>
      </c>
      <c r="C229">
        <v>30</v>
      </c>
      <c r="D229" t="s">
        <v>22</v>
      </c>
      <c r="E229" t="s">
        <v>395</v>
      </c>
      <c r="F229" t="s">
        <v>396</v>
      </c>
      <c r="G229">
        <v>35</v>
      </c>
      <c r="H229">
        <v>3</v>
      </c>
      <c r="I229" t="s">
        <v>78</v>
      </c>
      <c r="J229" s="1">
        <v>231.86</v>
      </c>
      <c r="K229" t="s">
        <v>23</v>
      </c>
      <c r="L229">
        <v>18</v>
      </c>
      <c r="N229">
        <v>30</v>
      </c>
    </row>
    <row r="230" spans="1:14" x14ac:dyDescent="0.2">
      <c r="A230" t="s">
        <v>16</v>
      </c>
      <c r="B230" t="s">
        <v>17</v>
      </c>
      <c r="C230">
        <v>30</v>
      </c>
      <c r="D230" t="s">
        <v>22</v>
      </c>
      <c r="E230" t="s">
        <v>395</v>
      </c>
      <c r="F230" t="s">
        <v>396</v>
      </c>
      <c r="G230">
        <v>35</v>
      </c>
      <c r="H230">
        <v>3</v>
      </c>
      <c r="I230" t="s">
        <v>78</v>
      </c>
      <c r="J230" s="1">
        <v>98.28</v>
      </c>
      <c r="K230" t="s">
        <v>23</v>
      </c>
      <c r="L230">
        <v>52</v>
      </c>
      <c r="N230">
        <v>30</v>
      </c>
    </row>
    <row r="231" spans="1:14" x14ac:dyDescent="0.2">
      <c r="A231" t="s">
        <v>16</v>
      </c>
      <c r="B231" t="s">
        <v>17</v>
      </c>
      <c r="C231">
        <v>30</v>
      </c>
      <c r="D231" t="s">
        <v>22</v>
      </c>
      <c r="E231" t="s">
        <v>395</v>
      </c>
      <c r="F231" t="s">
        <v>396</v>
      </c>
      <c r="G231">
        <v>35</v>
      </c>
      <c r="H231">
        <v>3</v>
      </c>
      <c r="I231" t="s">
        <v>78</v>
      </c>
      <c r="J231" s="1">
        <v>29.64</v>
      </c>
      <c r="K231" t="s">
        <v>23</v>
      </c>
      <c r="L231">
        <v>65</v>
      </c>
      <c r="N231">
        <v>30</v>
      </c>
    </row>
    <row r="232" spans="1:14" x14ac:dyDescent="0.2">
      <c r="A232" t="s">
        <v>16</v>
      </c>
      <c r="B232" t="s">
        <v>17</v>
      </c>
      <c r="C232">
        <v>30</v>
      </c>
      <c r="D232" t="s">
        <v>22</v>
      </c>
      <c r="E232" t="s">
        <v>395</v>
      </c>
      <c r="F232" t="s">
        <v>396</v>
      </c>
      <c r="G232">
        <v>35</v>
      </c>
      <c r="H232">
        <v>3</v>
      </c>
      <c r="I232" t="s">
        <v>78</v>
      </c>
      <c r="J232" s="1">
        <v>83.95</v>
      </c>
      <c r="K232" t="s">
        <v>23</v>
      </c>
      <c r="L232">
        <v>126</v>
      </c>
      <c r="N232">
        <v>30</v>
      </c>
    </row>
    <row r="233" spans="1:14" x14ac:dyDescent="0.2">
      <c r="A233" t="s">
        <v>16</v>
      </c>
      <c r="B233" t="s">
        <v>17</v>
      </c>
      <c r="C233">
        <v>30</v>
      </c>
      <c r="D233" t="s">
        <v>22</v>
      </c>
      <c r="E233" t="s">
        <v>395</v>
      </c>
      <c r="F233" t="s">
        <v>396</v>
      </c>
      <c r="G233">
        <v>35</v>
      </c>
      <c r="H233">
        <v>3</v>
      </c>
      <c r="I233" t="s">
        <v>78</v>
      </c>
      <c r="J233" s="1">
        <v>251.96</v>
      </c>
      <c r="K233" t="s">
        <v>23</v>
      </c>
      <c r="L233">
        <v>147</v>
      </c>
      <c r="N233">
        <v>30</v>
      </c>
    </row>
    <row r="234" spans="1:14" x14ac:dyDescent="0.2">
      <c r="A234" t="s">
        <v>16</v>
      </c>
      <c r="B234" t="s">
        <v>17</v>
      </c>
      <c r="C234">
        <v>30</v>
      </c>
      <c r="D234" t="s">
        <v>22</v>
      </c>
      <c r="E234" t="s">
        <v>395</v>
      </c>
      <c r="F234" t="s">
        <v>396</v>
      </c>
      <c r="G234">
        <v>35</v>
      </c>
      <c r="H234">
        <v>3</v>
      </c>
      <c r="I234" t="s">
        <v>78</v>
      </c>
      <c r="J234" s="1">
        <v>32.83</v>
      </c>
      <c r="K234" t="s">
        <v>23</v>
      </c>
      <c r="L234">
        <v>221</v>
      </c>
      <c r="N234">
        <v>30</v>
      </c>
    </row>
    <row r="235" spans="1:14" x14ac:dyDescent="0.2">
      <c r="A235" t="s">
        <v>16</v>
      </c>
      <c r="B235" t="s">
        <v>17</v>
      </c>
      <c r="C235">
        <v>30</v>
      </c>
      <c r="D235" t="s">
        <v>22</v>
      </c>
      <c r="E235" t="s">
        <v>395</v>
      </c>
      <c r="F235" t="s">
        <v>396</v>
      </c>
      <c r="G235">
        <v>35</v>
      </c>
      <c r="H235">
        <v>3</v>
      </c>
      <c r="I235" t="s">
        <v>78</v>
      </c>
      <c r="J235" s="1">
        <v>34.36</v>
      </c>
      <c r="K235" t="s">
        <v>23</v>
      </c>
      <c r="L235">
        <v>248</v>
      </c>
      <c r="N235">
        <v>30</v>
      </c>
    </row>
    <row r="236" spans="1:14" x14ac:dyDescent="0.2">
      <c r="A236" t="s">
        <v>16</v>
      </c>
      <c r="B236" t="s">
        <v>17</v>
      </c>
      <c r="C236">
        <v>31</v>
      </c>
      <c r="D236" t="s">
        <v>402</v>
      </c>
      <c r="E236" t="s">
        <v>395</v>
      </c>
      <c r="F236" t="s">
        <v>22</v>
      </c>
      <c r="G236">
        <v>50</v>
      </c>
      <c r="H236">
        <v>3</v>
      </c>
      <c r="I236" t="s">
        <v>78</v>
      </c>
      <c r="J236" s="1">
        <v>52.76</v>
      </c>
      <c r="K236" t="s">
        <v>23</v>
      </c>
      <c r="L236">
        <v>148</v>
      </c>
      <c r="N236">
        <v>31</v>
      </c>
    </row>
    <row r="237" spans="1:14" x14ac:dyDescent="0.2">
      <c r="A237" t="s">
        <v>16</v>
      </c>
      <c r="B237" t="s">
        <v>17</v>
      </c>
      <c r="C237">
        <v>31</v>
      </c>
      <c r="D237" t="s">
        <v>402</v>
      </c>
      <c r="E237" t="s">
        <v>395</v>
      </c>
      <c r="F237" t="s">
        <v>22</v>
      </c>
      <c r="G237">
        <v>50</v>
      </c>
      <c r="H237">
        <v>3</v>
      </c>
      <c r="I237" t="s">
        <v>78</v>
      </c>
      <c r="J237" s="1">
        <v>22.17</v>
      </c>
      <c r="K237" t="s">
        <v>23</v>
      </c>
      <c r="L237">
        <v>178</v>
      </c>
      <c r="N237">
        <v>31</v>
      </c>
    </row>
    <row r="238" spans="1:14" x14ac:dyDescent="0.2">
      <c r="A238" t="s">
        <v>16</v>
      </c>
      <c r="B238" t="s">
        <v>17</v>
      </c>
      <c r="C238">
        <v>31</v>
      </c>
      <c r="D238" t="s">
        <v>22</v>
      </c>
      <c r="E238" t="s">
        <v>395</v>
      </c>
      <c r="F238" t="s">
        <v>397</v>
      </c>
      <c r="G238">
        <v>70</v>
      </c>
      <c r="H238">
        <v>3</v>
      </c>
      <c r="I238" t="s">
        <v>78</v>
      </c>
      <c r="J238" s="1">
        <v>7.09</v>
      </c>
      <c r="K238" t="s">
        <v>23</v>
      </c>
      <c r="L238">
        <v>253</v>
      </c>
      <c r="N238">
        <v>31</v>
      </c>
    </row>
    <row r="239" spans="1:14" x14ac:dyDescent="0.2">
      <c r="A239" t="s">
        <v>16</v>
      </c>
      <c r="B239" t="s">
        <v>17</v>
      </c>
      <c r="C239">
        <v>32</v>
      </c>
      <c r="D239" t="s">
        <v>22</v>
      </c>
      <c r="E239" t="s">
        <v>395</v>
      </c>
      <c r="F239" t="s">
        <v>396</v>
      </c>
      <c r="G239">
        <v>35</v>
      </c>
      <c r="H239">
        <v>3</v>
      </c>
      <c r="I239" t="s">
        <v>78</v>
      </c>
      <c r="J239" s="1">
        <v>277.25</v>
      </c>
      <c r="K239" t="s">
        <v>23</v>
      </c>
      <c r="L239">
        <v>95</v>
      </c>
      <c r="N239">
        <v>32</v>
      </c>
    </row>
    <row r="240" spans="1:14" x14ac:dyDescent="0.2">
      <c r="A240" t="s">
        <v>16</v>
      </c>
      <c r="B240" t="s">
        <v>17</v>
      </c>
      <c r="C240">
        <v>32</v>
      </c>
      <c r="D240" t="s">
        <v>22</v>
      </c>
      <c r="E240" t="s">
        <v>395</v>
      </c>
      <c r="F240" t="s">
        <v>396</v>
      </c>
      <c r="G240">
        <v>35</v>
      </c>
      <c r="H240">
        <v>3</v>
      </c>
      <c r="I240" t="s">
        <v>78</v>
      </c>
      <c r="J240" s="1">
        <v>314.48</v>
      </c>
      <c r="K240" t="s">
        <v>23</v>
      </c>
      <c r="L240">
        <v>97</v>
      </c>
      <c r="N240">
        <v>32</v>
      </c>
    </row>
    <row r="241" spans="1:14" x14ac:dyDescent="0.2">
      <c r="A241" t="s">
        <v>16</v>
      </c>
      <c r="B241" t="s">
        <v>17</v>
      </c>
      <c r="C241">
        <v>32</v>
      </c>
      <c r="D241" t="s">
        <v>22</v>
      </c>
      <c r="E241" t="s">
        <v>395</v>
      </c>
      <c r="F241" t="s">
        <v>396</v>
      </c>
      <c r="G241">
        <v>35</v>
      </c>
      <c r="H241">
        <v>3</v>
      </c>
      <c r="I241" t="s">
        <v>78</v>
      </c>
      <c r="J241" s="1">
        <v>165.63</v>
      </c>
      <c r="K241" t="s">
        <v>23</v>
      </c>
      <c r="L241">
        <v>130</v>
      </c>
      <c r="N241">
        <v>32</v>
      </c>
    </row>
    <row r="242" spans="1:14" x14ac:dyDescent="0.2">
      <c r="A242" t="s">
        <v>16</v>
      </c>
      <c r="B242" t="s">
        <v>17</v>
      </c>
      <c r="C242">
        <v>33</v>
      </c>
      <c r="D242" t="s">
        <v>22</v>
      </c>
      <c r="E242" t="s">
        <v>395</v>
      </c>
      <c r="F242" t="s">
        <v>396</v>
      </c>
      <c r="G242">
        <v>35</v>
      </c>
      <c r="H242">
        <v>3</v>
      </c>
      <c r="I242" t="s">
        <v>18</v>
      </c>
      <c r="J242" s="1">
        <v>37.409999999999997</v>
      </c>
      <c r="K242" t="s">
        <v>23</v>
      </c>
      <c r="L242">
        <v>129</v>
      </c>
      <c r="N242">
        <v>33</v>
      </c>
    </row>
    <row r="243" spans="1:14" x14ac:dyDescent="0.2">
      <c r="A243" t="s">
        <v>16</v>
      </c>
      <c r="B243" t="s">
        <v>17</v>
      </c>
      <c r="C243">
        <v>33</v>
      </c>
      <c r="D243" t="s">
        <v>22</v>
      </c>
      <c r="E243" t="s">
        <v>395</v>
      </c>
      <c r="F243" t="s">
        <v>396</v>
      </c>
      <c r="G243">
        <v>35</v>
      </c>
      <c r="H243">
        <v>3</v>
      </c>
      <c r="I243" t="s">
        <v>18</v>
      </c>
      <c r="J243" s="1">
        <v>44.7</v>
      </c>
      <c r="K243" t="s">
        <v>23</v>
      </c>
      <c r="L243">
        <v>167</v>
      </c>
      <c r="N243">
        <v>33</v>
      </c>
    </row>
    <row r="244" spans="1:14" x14ac:dyDescent="0.2">
      <c r="A244" t="s">
        <v>16</v>
      </c>
      <c r="B244" t="s">
        <v>17</v>
      </c>
      <c r="C244">
        <v>33</v>
      </c>
      <c r="D244" t="s">
        <v>22</v>
      </c>
      <c r="E244" t="s">
        <v>395</v>
      </c>
      <c r="F244" t="s">
        <v>396</v>
      </c>
      <c r="G244">
        <v>35</v>
      </c>
      <c r="H244">
        <v>3</v>
      </c>
      <c r="I244" t="s">
        <v>18</v>
      </c>
      <c r="J244" s="1">
        <v>330.57</v>
      </c>
      <c r="K244" t="s">
        <v>23</v>
      </c>
      <c r="L244">
        <v>190</v>
      </c>
      <c r="N244">
        <v>33</v>
      </c>
    </row>
    <row r="245" spans="1:14" x14ac:dyDescent="0.2">
      <c r="A245" t="s">
        <v>16</v>
      </c>
      <c r="B245" t="s">
        <v>17</v>
      </c>
      <c r="C245">
        <v>33</v>
      </c>
      <c r="D245" t="s">
        <v>22</v>
      </c>
      <c r="E245" t="s">
        <v>395</v>
      </c>
      <c r="F245" t="s">
        <v>396</v>
      </c>
      <c r="G245">
        <v>35</v>
      </c>
      <c r="H245">
        <v>3</v>
      </c>
      <c r="I245" t="s">
        <v>18</v>
      </c>
      <c r="J245" s="1">
        <v>14.95</v>
      </c>
      <c r="K245" t="s">
        <v>23</v>
      </c>
      <c r="L245">
        <v>226</v>
      </c>
      <c r="N245">
        <v>33</v>
      </c>
    </row>
    <row r="246" spans="1:14" x14ac:dyDescent="0.2">
      <c r="A246" t="s">
        <v>16</v>
      </c>
      <c r="B246" t="s">
        <v>17</v>
      </c>
      <c r="C246">
        <v>33</v>
      </c>
      <c r="D246" t="s">
        <v>22</v>
      </c>
      <c r="E246" t="s">
        <v>395</v>
      </c>
      <c r="F246" t="s">
        <v>396</v>
      </c>
      <c r="G246">
        <v>35</v>
      </c>
      <c r="H246">
        <v>3</v>
      </c>
      <c r="I246" t="s">
        <v>18</v>
      </c>
      <c r="J246" s="1">
        <v>80.599999999999994</v>
      </c>
      <c r="K246" t="s">
        <v>23</v>
      </c>
      <c r="L246">
        <v>244</v>
      </c>
      <c r="N246">
        <v>33</v>
      </c>
    </row>
    <row r="247" spans="1:14" x14ac:dyDescent="0.2">
      <c r="A247" t="s">
        <v>16</v>
      </c>
      <c r="B247" t="s">
        <v>17</v>
      </c>
      <c r="C247">
        <v>34</v>
      </c>
      <c r="D247" t="s">
        <v>22</v>
      </c>
      <c r="E247" t="s">
        <v>395</v>
      </c>
      <c r="F247" t="s">
        <v>396</v>
      </c>
      <c r="G247">
        <v>35</v>
      </c>
      <c r="H247">
        <v>3</v>
      </c>
      <c r="I247" t="s">
        <v>18</v>
      </c>
      <c r="J247" s="1">
        <v>382.72</v>
      </c>
      <c r="K247" t="s">
        <v>23</v>
      </c>
      <c r="L247">
        <v>164</v>
      </c>
      <c r="N247">
        <v>34</v>
      </c>
    </row>
    <row r="248" spans="1:14" x14ac:dyDescent="0.2">
      <c r="A248" t="s">
        <v>16</v>
      </c>
      <c r="B248" t="s">
        <v>17</v>
      </c>
      <c r="C248">
        <v>34</v>
      </c>
      <c r="D248" t="s">
        <v>22</v>
      </c>
      <c r="E248" t="s">
        <v>395</v>
      </c>
      <c r="F248" t="s">
        <v>396</v>
      </c>
      <c r="G248">
        <v>35</v>
      </c>
      <c r="H248">
        <v>3</v>
      </c>
      <c r="I248" t="s">
        <v>18</v>
      </c>
      <c r="J248" s="1">
        <v>73.11</v>
      </c>
      <c r="K248" t="s">
        <v>23</v>
      </c>
      <c r="L248">
        <v>242</v>
      </c>
      <c r="N248">
        <v>34</v>
      </c>
    </row>
    <row r="249" spans="1:14" x14ac:dyDescent="0.2">
      <c r="A249" t="s">
        <v>16</v>
      </c>
      <c r="B249" t="s">
        <v>17</v>
      </c>
      <c r="C249">
        <v>35</v>
      </c>
      <c r="D249" t="s">
        <v>22</v>
      </c>
      <c r="E249" t="s">
        <v>395</v>
      </c>
      <c r="F249" t="s">
        <v>396</v>
      </c>
      <c r="G249">
        <v>35</v>
      </c>
      <c r="H249">
        <v>3</v>
      </c>
      <c r="I249" t="s">
        <v>18</v>
      </c>
      <c r="J249" s="1">
        <v>285.39</v>
      </c>
      <c r="K249" t="s">
        <v>23</v>
      </c>
      <c r="L249">
        <v>3</v>
      </c>
      <c r="N249">
        <v>35</v>
      </c>
    </row>
    <row r="250" spans="1:14" x14ac:dyDescent="0.2">
      <c r="A250" t="s">
        <v>16</v>
      </c>
      <c r="B250" t="s">
        <v>17</v>
      </c>
      <c r="C250">
        <v>35</v>
      </c>
      <c r="D250" t="s">
        <v>22</v>
      </c>
      <c r="E250" t="s">
        <v>395</v>
      </c>
      <c r="F250" t="s">
        <v>396</v>
      </c>
      <c r="G250">
        <v>35</v>
      </c>
      <c r="H250">
        <v>3</v>
      </c>
      <c r="I250" t="s">
        <v>18</v>
      </c>
      <c r="J250" s="1">
        <v>136.38</v>
      </c>
      <c r="K250" t="s">
        <v>23</v>
      </c>
      <c r="L250">
        <v>24</v>
      </c>
      <c r="N250">
        <v>35</v>
      </c>
    </row>
    <row r="251" spans="1:14" x14ac:dyDescent="0.2">
      <c r="A251" t="s">
        <v>16</v>
      </c>
      <c r="B251" t="s">
        <v>17</v>
      </c>
      <c r="C251">
        <v>35</v>
      </c>
      <c r="D251" t="s">
        <v>22</v>
      </c>
      <c r="E251" t="s">
        <v>395</v>
      </c>
      <c r="F251" t="s">
        <v>396</v>
      </c>
      <c r="G251">
        <v>35</v>
      </c>
      <c r="H251">
        <v>3</v>
      </c>
      <c r="I251" t="s">
        <v>18</v>
      </c>
      <c r="J251" s="1">
        <v>138.93</v>
      </c>
      <c r="K251" t="s">
        <v>23</v>
      </c>
      <c r="L251">
        <v>91</v>
      </c>
      <c r="N251">
        <v>35</v>
      </c>
    </row>
    <row r="252" spans="1:14" x14ac:dyDescent="0.2">
      <c r="A252" t="s">
        <v>16</v>
      </c>
      <c r="B252" t="s">
        <v>17</v>
      </c>
      <c r="C252">
        <v>35</v>
      </c>
      <c r="D252" t="s">
        <v>22</v>
      </c>
      <c r="E252" t="s">
        <v>395</v>
      </c>
      <c r="F252" t="s">
        <v>396</v>
      </c>
      <c r="G252">
        <v>35</v>
      </c>
      <c r="H252">
        <v>3</v>
      </c>
      <c r="I252" t="s">
        <v>18</v>
      </c>
      <c r="J252" s="1">
        <v>74.209999999999994</v>
      </c>
      <c r="K252" t="s">
        <v>23</v>
      </c>
      <c r="L252">
        <v>103</v>
      </c>
      <c r="N252">
        <v>35</v>
      </c>
    </row>
    <row r="253" spans="1:14" x14ac:dyDescent="0.2">
      <c r="A253" t="s">
        <v>16</v>
      </c>
      <c r="B253" t="s">
        <v>17</v>
      </c>
      <c r="C253">
        <v>35</v>
      </c>
      <c r="D253" t="s">
        <v>22</v>
      </c>
      <c r="E253" t="s">
        <v>395</v>
      </c>
      <c r="F253" t="s">
        <v>396</v>
      </c>
      <c r="G253">
        <v>35</v>
      </c>
      <c r="H253">
        <v>3</v>
      </c>
      <c r="I253" t="s">
        <v>18</v>
      </c>
      <c r="J253" s="1">
        <v>38.53</v>
      </c>
      <c r="K253" t="s">
        <v>23</v>
      </c>
      <c r="L253">
        <v>109</v>
      </c>
      <c r="N253">
        <v>35</v>
      </c>
    </row>
    <row r="254" spans="1:14" x14ac:dyDescent="0.2">
      <c r="A254" t="s">
        <v>16</v>
      </c>
      <c r="B254" t="s">
        <v>17</v>
      </c>
      <c r="C254">
        <v>35</v>
      </c>
      <c r="D254" t="s">
        <v>22</v>
      </c>
      <c r="E254" t="s">
        <v>395</v>
      </c>
      <c r="F254" t="s">
        <v>396</v>
      </c>
      <c r="G254">
        <v>35</v>
      </c>
      <c r="H254">
        <v>3</v>
      </c>
      <c r="I254" t="s">
        <v>18</v>
      </c>
      <c r="J254" s="1">
        <v>107.22</v>
      </c>
      <c r="K254" t="s">
        <v>23</v>
      </c>
      <c r="L254">
        <v>182</v>
      </c>
      <c r="N254">
        <v>35</v>
      </c>
    </row>
    <row r="255" spans="1:14" x14ac:dyDescent="0.2">
      <c r="A255" t="s">
        <v>16</v>
      </c>
      <c r="B255" t="s">
        <v>17</v>
      </c>
      <c r="C255">
        <v>35</v>
      </c>
      <c r="D255" t="s">
        <v>22</v>
      </c>
      <c r="E255" t="s">
        <v>395</v>
      </c>
      <c r="F255" t="s">
        <v>396</v>
      </c>
      <c r="G255">
        <v>35</v>
      </c>
      <c r="H255">
        <v>3</v>
      </c>
      <c r="I255" t="s">
        <v>18</v>
      </c>
      <c r="J255" s="1">
        <v>29.71</v>
      </c>
      <c r="K255" t="s">
        <v>23</v>
      </c>
      <c r="L255">
        <v>254</v>
      </c>
      <c r="N255">
        <v>35</v>
      </c>
    </row>
    <row r="256" spans="1:14" x14ac:dyDescent="0.2">
      <c r="A256" t="s">
        <v>16</v>
      </c>
      <c r="B256" t="s">
        <v>17</v>
      </c>
      <c r="C256">
        <v>36</v>
      </c>
      <c r="D256" t="s">
        <v>22</v>
      </c>
      <c r="E256" t="s">
        <v>395</v>
      </c>
      <c r="F256" t="s">
        <v>396</v>
      </c>
      <c r="G256">
        <v>35</v>
      </c>
      <c r="H256">
        <v>3</v>
      </c>
      <c r="I256" t="s">
        <v>18</v>
      </c>
      <c r="J256" s="1">
        <v>107.69</v>
      </c>
      <c r="K256" t="s">
        <v>23</v>
      </c>
      <c r="L256">
        <v>12</v>
      </c>
      <c r="N256">
        <v>36</v>
      </c>
    </row>
    <row r="257" spans="1:14" x14ac:dyDescent="0.2">
      <c r="A257" t="s">
        <v>16</v>
      </c>
      <c r="B257" t="s">
        <v>17</v>
      </c>
      <c r="C257">
        <v>36</v>
      </c>
      <c r="D257" t="s">
        <v>22</v>
      </c>
      <c r="E257" t="s">
        <v>395</v>
      </c>
      <c r="F257" t="s">
        <v>396</v>
      </c>
      <c r="G257">
        <v>35</v>
      </c>
      <c r="H257">
        <v>3</v>
      </c>
      <c r="I257" t="s">
        <v>18</v>
      </c>
      <c r="J257" s="1">
        <v>33.42</v>
      </c>
      <c r="K257" t="s">
        <v>23</v>
      </c>
      <c r="L257">
        <v>30</v>
      </c>
      <c r="N257">
        <v>36</v>
      </c>
    </row>
    <row r="258" spans="1:14" x14ac:dyDescent="0.2">
      <c r="A258" t="s">
        <v>16</v>
      </c>
      <c r="B258" t="s">
        <v>17</v>
      </c>
      <c r="C258">
        <v>36</v>
      </c>
      <c r="D258" t="s">
        <v>22</v>
      </c>
      <c r="E258" t="s">
        <v>395</v>
      </c>
      <c r="F258" t="s">
        <v>396</v>
      </c>
      <c r="G258">
        <v>35</v>
      </c>
      <c r="H258">
        <v>3</v>
      </c>
      <c r="I258" t="s">
        <v>18</v>
      </c>
      <c r="J258" s="1">
        <v>73.45</v>
      </c>
      <c r="K258" t="s">
        <v>23</v>
      </c>
      <c r="L258">
        <v>68</v>
      </c>
      <c r="N258">
        <v>36</v>
      </c>
    </row>
    <row r="259" spans="1:14" x14ac:dyDescent="0.2">
      <c r="A259" t="s">
        <v>16</v>
      </c>
      <c r="B259" t="s">
        <v>17</v>
      </c>
      <c r="C259">
        <v>36</v>
      </c>
      <c r="D259" t="s">
        <v>22</v>
      </c>
      <c r="E259" t="s">
        <v>395</v>
      </c>
      <c r="F259" t="s">
        <v>396</v>
      </c>
      <c r="G259">
        <v>35</v>
      </c>
      <c r="H259">
        <v>3</v>
      </c>
      <c r="I259" t="s">
        <v>18</v>
      </c>
      <c r="J259" s="1">
        <v>16.53</v>
      </c>
      <c r="K259" t="s">
        <v>23</v>
      </c>
      <c r="L259">
        <v>187</v>
      </c>
      <c r="N259">
        <v>36</v>
      </c>
    </row>
    <row r="260" spans="1:14" x14ac:dyDescent="0.2">
      <c r="A260" t="s">
        <v>16</v>
      </c>
      <c r="B260" t="s">
        <v>17</v>
      </c>
      <c r="C260">
        <v>37</v>
      </c>
      <c r="D260" t="s">
        <v>22</v>
      </c>
      <c r="E260" t="s">
        <v>395</v>
      </c>
      <c r="F260" t="s">
        <v>396</v>
      </c>
      <c r="G260">
        <v>25</v>
      </c>
      <c r="H260">
        <v>1</v>
      </c>
      <c r="I260" t="s">
        <v>227</v>
      </c>
      <c r="J260" s="1">
        <v>220.98</v>
      </c>
      <c r="K260" t="s">
        <v>72</v>
      </c>
      <c r="L260">
        <v>234</v>
      </c>
      <c r="N260">
        <v>37</v>
      </c>
    </row>
    <row r="261" spans="1:14" x14ac:dyDescent="0.2">
      <c r="A261" t="s">
        <v>16</v>
      </c>
      <c r="B261" t="s">
        <v>17</v>
      </c>
      <c r="C261">
        <v>38</v>
      </c>
      <c r="D261" t="s">
        <v>22</v>
      </c>
      <c r="E261" t="s">
        <v>395</v>
      </c>
      <c r="F261" t="s">
        <v>396</v>
      </c>
      <c r="G261">
        <v>35</v>
      </c>
      <c r="H261">
        <v>3</v>
      </c>
      <c r="I261" t="s">
        <v>227</v>
      </c>
      <c r="J261" s="1">
        <v>69.790000000000006</v>
      </c>
      <c r="K261" t="s">
        <v>23</v>
      </c>
      <c r="L261">
        <v>112</v>
      </c>
      <c r="N261">
        <v>38</v>
      </c>
    </row>
    <row r="262" spans="1:14" x14ac:dyDescent="0.2">
      <c r="A262" t="s">
        <v>16</v>
      </c>
      <c r="B262" t="s">
        <v>17</v>
      </c>
      <c r="C262">
        <v>38</v>
      </c>
      <c r="D262" t="s">
        <v>22</v>
      </c>
      <c r="E262" t="s">
        <v>395</v>
      </c>
      <c r="F262" t="s">
        <v>396</v>
      </c>
      <c r="G262">
        <v>35</v>
      </c>
      <c r="H262">
        <v>3</v>
      </c>
      <c r="I262" t="s">
        <v>227</v>
      </c>
      <c r="J262" s="1">
        <v>19.170000000000002</v>
      </c>
      <c r="K262" t="s">
        <v>23</v>
      </c>
      <c r="L262">
        <v>152</v>
      </c>
      <c r="N262">
        <v>38</v>
      </c>
    </row>
    <row r="263" spans="1:14" x14ac:dyDescent="0.2">
      <c r="A263" t="s">
        <v>16</v>
      </c>
      <c r="B263" t="s">
        <v>17</v>
      </c>
      <c r="C263">
        <v>38</v>
      </c>
      <c r="D263" t="s">
        <v>22</v>
      </c>
      <c r="E263" t="s">
        <v>395</v>
      </c>
      <c r="F263" t="s">
        <v>396</v>
      </c>
      <c r="G263">
        <v>35</v>
      </c>
      <c r="H263">
        <v>3</v>
      </c>
      <c r="I263" t="s">
        <v>227</v>
      </c>
      <c r="J263" s="1">
        <v>21.59</v>
      </c>
      <c r="K263" t="s">
        <v>23</v>
      </c>
      <c r="L263">
        <v>166</v>
      </c>
      <c r="N263">
        <v>38</v>
      </c>
    </row>
    <row r="264" spans="1:14" x14ac:dyDescent="0.2">
      <c r="A264" t="s">
        <v>16</v>
      </c>
      <c r="B264" t="s">
        <v>17</v>
      </c>
      <c r="C264">
        <v>39</v>
      </c>
      <c r="D264" t="s">
        <v>22</v>
      </c>
      <c r="E264" t="s">
        <v>395</v>
      </c>
      <c r="F264" t="s">
        <v>396</v>
      </c>
      <c r="G264">
        <v>35</v>
      </c>
      <c r="H264">
        <v>3</v>
      </c>
      <c r="I264" t="s">
        <v>227</v>
      </c>
      <c r="J264" s="1">
        <v>215.06</v>
      </c>
      <c r="K264" t="s">
        <v>23</v>
      </c>
      <c r="L264">
        <v>188</v>
      </c>
      <c r="N264">
        <v>39</v>
      </c>
    </row>
    <row r="265" spans="1:14" ht="15.75" customHeight="1" x14ac:dyDescent="0.2">
      <c r="A265" t="s">
        <v>16</v>
      </c>
      <c r="B265" t="s">
        <v>17</v>
      </c>
      <c r="C265">
        <v>39</v>
      </c>
      <c r="D265" t="s">
        <v>22</v>
      </c>
      <c r="E265" t="s">
        <v>395</v>
      </c>
      <c r="F265" t="s">
        <v>396</v>
      </c>
      <c r="G265">
        <v>35</v>
      </c>
      <c r="H265">
        <v>3</v>
      </c>
      <c r="I265" t="s">
        <v>227</v>
      </c>
      <c r="J265" s="1">
        <v>43.29</v>
      </c>
      <c r="K265" t="s">
        <v>23</v>
      </c>
      <c r="L265">
        <v>246</v>
      </c>
      <c r="N265">
        <v>39</v>
      </c>
    </row>
    <row r="266" spans="1:14" ht="12.75" customHeight="1" x14ac:dyDescent="0.2">
      <c r="H266" s="2" t="s">
        <v>497</v>
      </c>
      <c r="J266" s="2">
        <f>+SUM(J3:J265)/1000</f>
        <v>38.688479999999991</v>
      </c>
      <c r="K266" t="s">
        <v>498</v>
      </c>
    </row>
    <row r="267" spans="1:14" ht="12.75" customHeight="1" x14ac:dyDescent="0.2">
      <c r="J267" s="1"/>
    </row>
    <row r="269" spans="1:14" x14ac:dyDescent="0.2">
      <c r="C269" s="55" t="s">
        <v>481</v>
      </c>
      <c r="D269" s="15" t="s">
        <v>495</v>
      </c>
      <c r="E269" s="56" t="s">
        <v>496</v>
      </c>
    </row>
    <row r="270" spans="1:14" x14ac:dyDescent="0.2">
      <c r="C270" s="53">
        <v>1</v>
      </c>
      <c r="D270" s="2">
        <f t="shared" ref="D270:D308" si="0">+SUMIF($N$2:$N$265,$C270,$J$2:$J$265)</f>
        <v>101.80000000000001</v>
      </c>
      <c r="E270" s="54">
        <f t="shared" ref="E270:E309" si="1">+D270/1000</f>
        <v>0.10180000000000002</v>
      </c>
    </row>
    <row r="271" spans="1:14" x14ac:dyDescent="0.2">
      <c r="C271" s="53">
        <f t="shared" ref="C271:C308" si="2">1+C270</f>
        <v>2</v>
      </c>
      <c r="D271" s="2">
        <f t="shared" si="0"/>
        <v>1276.07</v>
      </c>
      <c r="E271" s="54">
        <f t="shared" si="1"/>
        <v>1.27607</v>
      </c>
    </row>
    <row r="272" spans="1:14" x14ac:dyDescent="0.2">
      <c r="C272" s="53">
        <f t="shared" si="2"/>
        <v>3</v>
      </c>
      <c r="D272" s="2">
        <f t="shared" si="0"/>
        <v>2458.7600000000002</v>
      </c>
      <c r="E272" s="54">
        <f t="shared" si="1"/>
        <v>2.4587600000000003</v>
      </c>
    </row>
    <row r="273" spans="3:5" x14ac:dyDescent="0.2">
      <c r="C273" s="53">
        <f t="shared" si="2"/>
        <v>4</v>
      </c>
      <c r="D273" s="2">
        <f t="shared" si="0"/>
        <v>997.13000000000011</v>
      </c>
      <c r="E273" s="54">
        <f t="shared" si="1"/>
        <v>0.99713000000000007</v>
      </c>
    </row>
    <row r="274" spans="3:5" x14ac:dyDescent="0.2">
      <c r="C274" s="53">
        <f t="shared" si="2"/>
        <v>5</v>
      </c>
      <c r="D274" s="2">
        <f t="shared" si="0"/>
        <v>566.01</v>
      </c>
      <c r="E274" s="54">
        <f t="shared" si="1"/>
        <v>0.56601000000000001</v>
      </c>
    </row>
    <row r="275" spans="3:5" x14ac:dyDescent="0.2">
      <c r="C275" s="53">
        <f t="shared" si="2"/>
        <v>6</v>
      </c>
      <c r="D275" s="2">
        <f t="shared" si="0"/>
        <v>1223.93</v>
      </c>
      <c r="E275" s="54">
        <f t="shared" si="1"/>
        <v>1.22393</v>
      </c>
    </row>
    <row r="276" spans="3:5" x14ac:dyDescent="0.2">
      <c r="C276" s="53">
        <f t="shared" si="2"/>
        <v>7</v>
      </c>
      <c r="D276" s="2">
        <f t="shared" si="0"/>
        <v>1453.19</v>
      </c>
      <c r="E276" s="54">
        <f t="shared" si="1"/>
        <v>1.45319</v>
      </c>
    </row>
    <row r="277" spans="3:5" x14ac:dyDescent="0.2">
      <c r="C277" s="53">
        <f t="shared" si="2"/>
        <v>8</v>
      </c>
      <c r="D277" s="2">
        <f t="shared" si="0"/>
        <v>1119.53</v>
      </c>
      <c r="E277" s="54">
        <f t="shared" si="1"/>
        <v>1.1195299999999999</v>
      </c>
    </row>
    <row r="278" spans="3:5" x14ac:dyDescent="0.2">
      <c r="C278" s="53">
        <f t="shared" si="2"/>
        <v>9</v>
      </c>
      <c r="D278" s="2">
        <f t="shared" si="0"/>
        <v>200.01</v>
      </c>
      <c r="E278" s="54">
        <f t="shared" si="1"/>
        <v>0.20000999999999999</v>
      </c>
    </row>
    <row r="279" spans="3:5" x14ac:dyDescent="0.2">
      <c r="C279" s="53">
        <f t="shared" si="2"/>
        <v>10</v>
      </c>
      <c r="D279" s="2">
        <f t="shared" si="0"/>
        <v>455.73</v>
      </c>
      <c r="E279" s="54">
        <f t="shared" si="1"/>
        <v>0.45573000000000002</v>
      </c>
    </row>
    <row r="280" spans="3:5" x14ac:dyDescent="0.2">
      <c r="C280" s="53">
        <f t="shared" si="2"/>
        <v>11</v>
      </c>
      <c r="D280" s="2">
        <f t="shared" si="0"/>
        <v>1052.5899999999999</v>
      </c>
      <c r="E280" s="54">
        <f t="shared" si="1"/>
        <v>1.0525899999999999</v>
      </c>
    </row>
    <row r="281" spans="3:5" x14ac:dyDescent="0.2">
      <c r="C281" s="53">
        <f t="shared" si="2"/>
        <v>12</v>
      </c>
      <c r="D281" s="2">
        <f t="shared" si="0"/>
        <v>2469.7999999999997</v>
      </c>
      <c r="E281" s="54">
        <f t="shared" si="1"/>
        <v>2.4697999999999998</v>
      </c>
    </row>
    <row r="282" spans="3:5" x14ac:dyDescent="0.2">
      <c r="C282" s="53">
        <f t="shared" si="2"/>
        <v>13</v>
      </c>
      <c r="D282" s="2">
        <f t="shared" si="0"/>
        <v>1193.4499999999998</v>
      </c>
      <c r="E282" s="54">
        <f t="shared" si="1"/>
        <v>1.1934499999999999</v>
      </c>
    </row>
    <row r="283" spans="3:5" x14ac:dyDescent="0.2">
      <c r="C283" s="53">
        <f t="shared" si="2"/>
        <v>14</v>
      </c>
      <c r="D283" s="2">
        <f t="shared" si="0"/>
        <v>198.75</v>
      </c>
      <c r="E283" s="54">
        <f t="shared" si="1"/>
        <v>0.19875000000000001</v>
      </c>
    </row>
    <row r="284" spans="3:5" x14ac:dyDescent="0.2">
      <c r="C284" s="53">
        <f t="shared" si="2"/>
        <v>15</v>
      </c>
      <c r="D284" s="2">
        <f t="shared" si="0"/>
        <v>1569.3099999999997</v>
      </c>
      <c r="E284" s="54">
        <f t="shared" si="1"/>
        <v>1.5693099999999998</v>
      </c>
    </row>
    <row r="285" spans="3:5" x14ac:dyDescent="0.2">
      <c r="C285" s="53">
        <f t="shared" si="2"/>
        <v>16</v>
      </c>
      <c r="D285" s="2">
        <f t="shared" si="0"/>
        <v>2884.26</v>
      </c>
      <c r="E285" s="54">
        <f t="shared" si="1"/>
        <v>2.8842600000000003</v>
      </c>
    </row>
    <row r="286" spans="3:5" x14ac:dyDescent="0.2">
      <c r="C286" s="53">
        <f t="shared" si="2"/>
        <v>17</v>
      </c>
      <c r="D286" s="2">
        <f t="shared" si="0"/>
        <v>2505.4100000000003</v>
      </c>
      <c r="E286" s="54">
        <f t="shared" si="1"/>
        <v>2.5054100000000004</v>
      </c>
    </row>
    <row r="287" spans="3:5" x14ac:dyDescent="0.2">
      <c r="C287" s="53">
        <f t="shared" si="2"/>
        <v>18</v>
      </c>
      <c r="D287" s="2">
        <f t="shared" si="0"/>
        <v>417.13</v>
      </c>
      <c r="E287" s="54">
        <f t="shared" si="1"/>
        <v>0.41713</v>
      </c>
    </row>
    <row r="288" spans="3:5" x14ac:dyDescent="0.2">
      <c r="C288" s="53">
        <f t="shared" si="2"/>
        <v>19</v>
      </c>
      <c r="D288" s="2">
        <f t="shared" si="0"/>
        <v>49.97</v>
      </c>
      <c r="E288" s="54">
        <f t="shared" si="1"/>
        <v>4.9970000000000001E-2</v>
      </c>
    </row>
    <row r="289" spans="3:5" x14ac:dyDescent="0.2">
      <c r="C289" s="53">
        <f t="shared" si="2"/>
        <v>20</v>
      </c>
      <c r="D289" s="2">
        <f t="shared" si="0"/>
        <v>2334.46</v>
      </c>
      <c r="E289" s="54">
        <f t="shared" si="1"/>
        <v>2.33446</v>
      </c>
    </row>
    <row r="290" spans="3:5" x14ac:dyDescent="0.2">
      <c r="C290" s="53">
        <f t="shared" si="2"/>
        <v>21</v>
      </c>
      <c r="D290" s="2">
        <f t="shared" si="0"/>
        <v>870.67</v>
      </c>
      <c r="E290" s="54">
        <f t="shared" si="1"/>
        <v>0.87066999999999994</v>
      </c>
    </row>
    <row r="291" spans="3:5" x14ac:dyDescent="0.2">
      <c r="C291" s="53">
        <f t="shared" si="2"/>
        <v>22</v>
      </c>
      <c r="D291" s="2">
        <f t="shared" si="0"/>
        <v>746.98</v>
      </c>
      <c r="E291" s="54">
        <f t="shared" si="1"/>
        <v>0.74697999999999998</v>
      </c>
    </row>
    <row r="292" spans="3:5" x14ac:dyDescent="0.2">
      <c r="C292" s="53">
        <f t="shared" si="2"/>
        <v>23</v>
      </c>
      <c r="D292" s="2">
        <f t="shared" si="0"/>
        <v>62.75</v>
      </c>
      <c r="E292" s="54">
        <f t="shared" si="1"/>
        <v>6.275E-2</v>
      </c>
    </row>
    <row r="293" spans="3:5" x14ac:dyDescent="0.2">
      <c r="C293" s="53">
        <f t="shared" si="2"/>
        <v>24</v>
      </c>
      <c r="D293" s="2">
        <f t="shared" si="0"/>
        <v>1583.88</v>
      </c>
      <c r="E293" s="54">
        <f t="shared" si="1"/>
        <v>1.5838800000000002</v>
      </c>
    </row>
    <row r="294" spans="3:5" x14ac:dyDescent="0.2">
      <c r="C294" s="53">
        <f t="shared" si="2"/>
        <v>25</v>
      </c>
      <c r="D294" s="2">
        <f t="shared" si="0"/>
        <v>1612.4900000000002</v>
      </c>
      <c r="E294" s="54">
        <f t="shared" si="1"/>
        <v>1.6124900000000002</v>
      </c>
    </row>
    <row r="295" spans="3:5" x14ac:dyDescent="0.2">
      <c r="C295" s="53">
        <f t="shared" si="2"/>
        <v>26</v>
      </c>
      <c r="D295" s="2">
        <f t="shared" si="0"/>
        <v>2005.6299999999999</v>
      </c>
      <c r="E295" s="54">
        <f t="shared" si="1"/>
        <v>2.00563</v>
      </c>
    </row>
    <row r="296" spans="3:5" x14ac:dyDescent="0.2">
      <c r="C296" s="53">
        <f t="shared" si="2"/>
        <v>27</v>
      </c>
      <c r="D296" s="2">
        <f t="shared" si="0"/>
        <v>770.64</v>
      </c>
      <c r="E296" s="54">
        <f t="shared" si="1"/>
        <v>0.77063999999999999</v>
      </c>
    </row>
    <row r="297" spans="3:5" x14ac:dyDescent="0.2">
      <c r="C297" s="53">
        <f t="shared" si="2"/>
        <v>28</v>
      </c>
      <c r="D297" s="2">
        <f t="shared" si="0"/>
        <v>368.39</v>
      </c>
      <c r="E297" s="54">
        <f t="shared" si="1"/>
        <v>0.36839</v>
      </c>
    </row>
    <row r="298" spans="3:5" x14ac:dyDescent="0.2">
      <c r="C298" s="53">
        <f t="shared" si="2"/>
        <v>29</v>
      </c>
      <c r="D298" s="2">
        <f t="shared" si="0"/>
        <v>1942.1</v>
      </c>
      <c r="E298" s="54">
        <f t="shared" si="1"/>
        <v>1.9420999999999999</v>
      </c>
    </row>
    <row r="299" spans="3:5" x14ac:dyDescent="0.2">
      <c r="C299" s="53">
        <f t="shared" si="2"/>
        <v>30</v>
      </c>
      <c r="D299" s="2">
        <f t="shared" si="0"/>
        <v>762.88</v>
      </c>
      <c r="E299" s="54">
        <f t="shared" si="1"/>
        <v>0.76288</v>
      </c>
    </row>
    <row r="300" spans="3:5" x14ac:dyDescent="0.2">
      <c r="C300" s="53">
        <f t="shared" si="2"/>
        <v>31</v>
      </c>
      <c r="D300" s="2">
        <f t="shared" si="0"/>
        <v>82.02000000000001</v>
      </c>
      <c r="E300" s="54">
        <f t="shared" si="1"/>
        <v>8.202000000000001E-2</v>
      </c>
    </row>
    <row r="301" spans="3:5" x14ac:dyDescent="0.2">
      <c r="C301" s="53">
        <f t="shared" si="2"/>
        <v>32</v>
      </c>
      <c r="D301" s="2">
        <f t="shared" si="0"/>
        <v>757.36</v>
      </c>
      <c r="E301" s="54">
        <f t="shared" si="1"/>
        <v>0.75736000000000003</v>
      </c>
    </row>
    <row r="302" spans="3:5" x14ac:dyDescent="0.2">
      <c r="C302" s="53">
        <f t="shared" si="2"/>
        <v>33</v>
      </c>
      <c r="D302" s="2">
        <f t="shared" si="0"/>
        <v>508.23</v>
      </c>
      <c r="E302" s="54">
        <f t="shared" si="1"/>
        <v>0.50823000000000007</v>
      </c>
    </row>
    <row r="303" spans="3:5" x14ac:dyDescent="0.2">
      <c r="C303" s="53">
        <f t="shared" si="2"/>
        <v>34</v>
      </c>
      <c r="D303" s="2">
        <f t="shared" si="0"/>
        <v>455.83000000000004</v>
      </c>
      <c r="E303" s="54">
        <f t="shared" si="1"/>
        <v>0.45583000000000007</v>
      </c>
    </row>
    <row r="304" spans="3:5" x14ac:dyDescent="0.2">
      <c r="C304" s="53">
        <f t="shared" si="2"/>
        <v>35</v>
      </c>
      <c r="D304" s="2">
        <f t="shared" si="0"/>
        <v>810.37000000000012</v>
      </c>
      <c r="E304" s="54">
        <f t="shared" si="1"/>
        <v>0.81037000000000015</v>
      </c>
    </row>
    <row r="305" spans="3:5" x14ac:dyDescent="0.2">
      <c r="C305" s="53">
        <f t="shared" si="2"/>
        <v>36</v>
      </c>
      <c r="D305" s="2">
        <f t="shared" si="0"/>
        <v>231.09</v>
      </c>
      <c r="E305" s="54">
        <f t="shared" si="1"/>
        <v>0.23108999999999999</v>
      </c>
    </row>
    <row r="306" spans="3:5" x14ac:dyDescent="0.2">
      <c r="C306" s="53">
        <f t="shared" si="2"/>
        <v>37</v>
      </c>
      <c r="D306" s="2">
        <f t="shared" si="0"/>
        <v>220.98</v>
      </c>
      <c r="E306" s="54">
        <f t="shared" si="1"/>
        <v>0.22097999999999998</v>
      </c>
    </row>
    <row r="307" spans="3:5" x14ac:dyDescent="0.2">
      <c r="C307" s="53">
        <f t="shared" si="2"/>
        <v>38</v>
      </c>
      <c r="D307" s="2">
        <f t="shared" si="0"/>
        <v>110.55000000000001</v>
      </c>
      <c r="E307" s="54">
        <f t="shared" si="1"/>
        <v>0.11055000000000001</v>
      </c>
    </row>
    <row r="308" spans="3:5" x14ac:dyDescent="0.2">
      <c r="C308" s="53">
        <f t="shared" si="2"/>
        <v>39</v>
      </c>
      <c r="D308" s="2">
        <f t="shared" si="0"/>
        <v>258.35000000000002</v>
      </c>
      <c r="E308" s="54">
        <f t="shared" si="1"/>
        <v>0.25835000000000002</v>
      </c>
    </row>
    <row r="309" spans="3:5" x14ac:dyDescent="0.2">
      <c r="C309" s="57" t="s">
        <v>490</v>
      </c>
      <c r="D309" s="58">
        <f>+SUM(D270:D307)</f>
        <v>38430.130000000005</v>
      </c>
      <c r="E309" s="59">
        <f t="shared" si="1"/>
        <v>38.430130000000005</v>
      </c>
    </row>
  </sheetData>
  <sortState ref="A2:N309">
    <sortCondition ref="N1"/>
  </sortState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B1" zoomScale="70" zoomScaleNormal="70" workbookViewId="0">
      <selection activeCell="K72" sqref="K72"/>
    </sheetView>
  </sheetViews>
  <sheetFormatPr baseColWidth="10" defaultRowHeight="12.75" x14ac:dyDescent="0.2"/>
  <cols>
    <col min="1" max="1" width="0" hidden="1" customWidth="1"/>
    <col min="2" max="3" width="15"/>
    <col min="4" max="4" width="20.7109375" bestFit="1" customWidth="1"/>
    <col min="5" max="5" width="10.42578125" bestFit="1" customWidth="1"/>
    <col min="6" max="6" width="15.7109375" bestFit="1" customWidth="1"/>
    <col min="7" max="7" width="12.42578125" customWidth="1"/>
    <col min="8" max="8" width="10.5703125" customWidth="1"/>
    <col min="9" max="9" width="16.85546875" bestFit="1" customWidth="1"/>
    <col min="10" max="10" width="21.5703125" bestFit="1" customWidth="1"/>
    <col min="11" max="1024" width="15"/>
  </cols>
  <sheetData>
    <row r="1" spans="1:11" x14ac:dyDescent="0.2">
      <c r="A1" t="s">
        <v>0</v>
      </c>
      <c r="B1" t="s">
        <v>1</v>
      </c>
      <c r="C1" t="s">
        <v>12</v>
      </c>
      <c r="D1" t="s">
        <v>410</v>
      </c>
      <c r="E1" t="s">
        <v>411</v>
      </c>
      <c r="F1" t="s">
        <v>412</v>
      </c>
      <c r="G1" t="s">
        <v>413</v>
      </c>
      <c r="H1" t="s">
        <v>2</v>
      </c>
      <c r="I1" t="s">
        <v>414</v>
      </c>
      <c r="J1" t="s">
        <v>514</v>
      </c>
      <c r="K1" t="s">
        <v>584</v>
      </c>
    </row>
    <row r="2" spans="1:11" x14ac:dyDescent="0.2">
      <c r="A2" t="s">
        <v>16</v>
      </c>
      <c r="B2" t="s">
        <v>17</v>
      </c>
      <c r="C2" t="s">
        <v>402</v>
      </c>
      <c r="D2" t="s">
        <v>415</v>
      </c>
      <c r="E2" t="s">
        <v>416</v>
      </c>
      <c r="F2" t="s">
        <v>17</v>
      </c>
      <c r="G2" t="s">
        <v>453</v>
      </c>
      <c r="H2" t="s">
        <v>454</v>
      </c>
      <c r="I2" t="s">
        <v>17</v>
      </c>
      <c r="J2">
        <v>1</v>
      </c>
      <c r="K2">
        <v>0</v>
      </c>
    </row>
    <row r="3" spans="1:11" x14ac:dyDescent="0.2">
      <c r="A3" t="s">
        <v>16</v>
      </c>
      <c r="B3" t="s">
        <v>17</v>
      </c>
      <c r="C3" t="s">
        <v>22</v>
      </c>
      <c r="D3" t="s">
        <v>415</v>
      </c>
      <c r="E3" t="s">
        <v>416</v>
      </c>
      <c r="F3" t="s">
        <v>17</v>
      </c>
      <c r="G3" t="s">
        <v>417</v>
      </c>
      <c r="H3" t="s">
        <v>459</v>
      </c>
      <c r="I3" t="s">
        <v>460</v>
      </c>
      <c r="J3">
        <v>2</v>
      </c>
      <c r="K3">
        <v>0</v>
      </c>
    </row>
    <row r="4" spans="1:11" x14ac:dyDescent="0.2">
      <c r="A4" t="s">
        <v>16</v>
      </c>
      <c r="B4" t="s">
        <v>17</v>
      </c>
      <c r="C4" t="s">
        <v>22</v>
      </c>
      <c r="D4" t="s">
        <v>415</v>
      </c>
      <c r="E4" t="s">
        <v>416</v>
      </c>
      <c r="F4" t="s">
        <v>17</v>
      </c>
      <c r="G4" t="s">
        <v>417</v>
      </c>
      <c r="H4" t="s">
        <v>400</v>
      </c>
      <c r="I4" t="s">
        <v>445</v>
      </c>
      <c r="J4">
        <v>3</v>
      </c>
      <c r="K4">
        <v>0</v>
      </c>
    </row>
    <row r="5" spans="1:11" x14ac:dyDescent="0.2">
      <c r="A5" t="s">
        <v>16</v>
      </c>
      <c r="B5" t="s">
        <v>17</v>
      </c>
      <c r="C5" t="s">
        <v>22</v>
      </c>
      <c r="D5" t="s">
        <v>415</v>
      </c>
      <c r="E5" t="s">
        <v>416</v>
      </c>
      <c r="F5" t="s">
        <v>17</v>
      </c>
      <c r="G5" t="s">
        <v>417</v>
      </c>
      <c r="H5" t="s">
        <v>431</v>
      </c>
      <c r="I5" t="s">
        <v>432</v>
      </c>
      <c r="J5">
        <v>4</v>
      </c>
      <c r="K5">
        <v>0</v>
      </c>
    </row>
    <row r="6" spans="1:11" x14ac:dyDescent="0.2">
      <c r="A6" t="s">
        <v>16</v>
      </c>
      <c r="B6" t="s">
        <v>17</v>
      </c>
      <c r="C6" t="s">
        <v>22</v>
      </c>
      <c r="D6" t="s">
        <v>415</v>
      </c>
      <c r="E6" t="s">
        <v>416</v>
      </c>
      <c r="F6" t="s">
        <v>17</v>
      </c>
      <c r="G6" t="s">
        <v>417</v>
      </c>
      <c r="H6" t="s">
        <v>401</v>
      </c>
      <c r="I6" t="s">
        <v>458</v>
      </c>
      <c r="J6">
        <v>5</v>
      </c>
      <c r="K6">
        <v>0</v>
      </c>
    </row>
    <row r="7" spans="1:11" x14ac:dyDescent="0.2">
      <c r="A7" t="s">
        <v>16</v>
      </c>
      <c r="B7" t="s">
        <v>17</v>
      </c>
      <c r="C7" t="s">
        <v>22</v>
      </c>
      <c r="D7" t="s">
        <v>415</v>
      </c>
      <c r="E7" t="s">
        <v>416</v>
      </c>
      <c r="F7" t="s">
        <v>17</v>
      </c>
      <c r="G7" t="s">
        <v>417</v>
      </c>
      <c r="H7" t="s">
        <v>450</v>
      </c>
      <c r="I7" t="s">
        <v>451</v>
      </c>
      <c r="J7">
        <v>6</v>
      </c>
      <c r="K7">
        <v>0</v>
      </c>
    </row>
    <row r="8" spans="1:11" x14ac:dyDescent="0.2">
      <c r="A8" t="s">
        <v>16</v>
      </c>
      <c r="B8" t="s">
        <v>17</v>
      </c>
      <c r="C8" t="s">
        <v>22</v>
      </c>
      <c r="D8" t="s">
        <v>415</v>
      </c>
      <c r="E8" t="s">
        <v>416</v>
      </c>
      <c r="F8" s="8" t="s">
        <v>17</v>
      </c>
      <c r="G8" s="8" t="s">
        <v>426</v>
      </c>
      <c r="H8" s="8" t="s">
        <v>399</v>
      </c>
      <c r="I8" s="8" t="s">
        <v>427</v>
      </c>
      <c r="J8" s="8">
        <v>7</v>
      </c>
      <c r="K8">
        <v>0</v>
      </c>
    </row>
    <row r="9" spans="1:11" x14ac:dyDescent="0.2">
      <c r="A9" t="s">
        <v>16</v>
      </c>
      <c r="B9" t="s">
        <v>17</v>
      </c>
      <c r="C9" t="s">
        <v>22</v>
      </c>
      <c r="D9" t="s">
        <v>415</v>
      </c>
      <c r="E9" t="s">
        <v>416</v>
      </c>
      <c r="F9" t="s">
        <v>17</v>
      </c>
      <c r="G9" t="s">
        <v>417</v>
      </c>
      <c r="H9" t="s">
        <v>418</v>
      </c>
      <c r="I9" t="s">
        <v>419</v>
      </c>
      <c r="J9">
        <v>8</v>
      </c>
      <c r="K9">
        <v>0</v>
      </c>
    </row>
    <row r="10" spans="1:11" x14ac:dyDescent="0.2">
      <c r="A10" t="s">
        <v>16</v>
      </c>
      <c r="B10" t="s">
        <v>17</v>
      </c>
      <c r="C10" t="s">
        <v>22</v>
      </c>
      <c r="D10" t="s">
        <v>415</v>
      </c>
      <c r="E10" t="s">
        <v>416</v>
      </c>
      <c r="F10" t="s">
        <v>17</v>
      </c>
      <c r="G10" t="s">
        <v>417</v>
      </c>
      <c r="H10" t="s">
        <v>403</v>
      </c>
      <c r="I10" t="s">
        <v>455</v>
      </c>
      <c r="J10">
        <v>9</v>
      </c>
      <c r="K10">
        <v>0</v>
      </c>
    </row>
    <row r="11" spans="1:11" x14ac:dyDescent="0.2">
      <c r="A11" t="s">
        <v>16</v>
      </c>
      <c r="B11" t="s">
        <v>17</v>
      </c>
      <c r="C11" t="s">
        <v>22</v>
      </c>
      <c r="D11" t="s">
        <v>415</v>
      </c>
      <c r="E11" t="s">
        <v>416</v>
      </c>
      <c r="F11" t="s">
        <v>17</v>
      </c>
      <c r="G11" t="s">
        <v>417</v>
      </c>
      <c r="H11" t="s">
        <v>467</v>
      </c>
      <c r="I11" t="s">
        <v>476</v>
      </c>
      <c r="J11">
        <v>10</v>
      </c>
      <c r="K11">
        <v>0</v>
      </c>
    </row>
    <row r="12" spans="1:11" x14ac:dyDescent="0.2">
      <c r="A12" t="s">
        <v>16</v>
      </c>
      <c r="B12" t="s">
        <v>17</v>
      </c>
      <c r="C12" t="s">
        <v>22</v>
      </c>
      <c r="D12" t="s">
        <v>415</v>
      </c>
      <c r="E12" t="s">
        <v>416</v>
      </c>
      <c r="F12" t="s">
        <v>17</v>
      </c>
      <c r="G12" t="s">
        <v>417</v>
      </c>
      <c r="H12" t="s">
        <v>429</v>
      </c>
      <c r="I12" t="s">
        <v>447</v>
      </c>
      <c r="J12">
        <v>11</v>
      </c>
      <c r="K12">
        <v>0</v>
      </c>
    </row>
    <row r="13" spans="1:11" x14ac:dyDescent="0.2">
      <c r="A13" t="s">
        <v>16</v>
      </c>
      <c r="B13" t="s">
        <v>17</v>
      </c>
      <c r="C13" t="s">
        <v>22</v>
      </c>
      <c r="D13" t="s">
        <v>415</v>
      </c>
      <c r="E13" t="s">
        <v>416</v>
      </c>
      <c r="F13" t="s">
        <v>17</v>
      </c>
      <c r="G13" t="s">
        <v>417</v>
      </c>
      <c r="H13" t="s">
        <v>200</v>
      </c>
      <c r="I13" t="s">
        <v>452</v>
      </c>
      <c r="J13">
        <v>12</v>
      </c>
      <c r="K13">
        <v>0</v>
      </c>
    </row>
    <row r="14" spans="1:11" x14ac:dyDescent="0.2">
      <c r="A14" t="s">
        <v>16</v>
      </c>
      <c r="B14" t="s">
        <v>17</v>
      </c>
      <c r="C14" t="s">
        <v>22</v>
      </c>
      <c r="D14" t="s">
        <v>415</v>
      </c>
      <c r="E14" t="s">
        <v>416</v>
      </c>
      <c r="F14" t="s">
        <v>17</v>
      </c>
      <c r="G14" t="s">
        <v>417</v>
      </c>
      <c r="H14" t="s">
        <v>418</v>
      </c>
      <c r="I14" t="s">
        <v>457</v>
      </c>
      <c r="J14">
        <v>13</v>
      </c>
      <c r="K14">
        <v>0</v>
      </c>
    </row>
    <row r="15" spans="1:11" x14ac:dyDescent="0.2">
      <c r="A15" t="s">
        <v>16</v>
      </c>
      <c r="B15" t="s">
        <v>17</v>
      </c>
      <c r="C15" t="s">
        <v>22</v>
      </c>
      <c r="D15" t="s">
        <v>415</v>
      </c>
      <c r="E15" t="s">
        <v>416</v>
      </c>
      <c r="F15" t="s">
        <v>17</v>
      </c>
      <c r="G15" t="s">
        <v>417</v>
      </c>
      <c r="H15" t="s">
        <v>418</v>
      </c>
      <c r="I15" t="s">
        <v>433</v>
      </c>
      <c r="J15">
        <v>14</v>
      </c>
      <c r="K15">
        <v>0</v>
      </c>
    </row>
    <row r="16" spans="1:11" x14ac:dyDescent="0.2">
      <c r="A16" t="s">
        <v>16</v>
      </c>
      <c r="B16" t="s">
        <v>17</v>
      </c>
      <c r="C16" t="s">
        <v>22</v>
      </c>
      <c r="D16" t="s">
        <v>415</v>
      </c>
      <c r="E16" t="s">
        <v>416</v>
      </c>
      <c r="F16" s="8" t="s">
        <v>17</v>
      </c>
      <c r="G16" s="8" t="s">
        <v>426</v>
      </c>
      <c r="H16" s="8" t="s">
        <v>479</v>
      </c>
      <c r="I16" s="8" t="s">
        <v>480</v>
      </c>
      <c r="J16" s="8">
        <v>15</v>
      </c>
      <c r="K16">
        <v>0</v>
      </c>
    </row>
    <row r="17" spans="1:11" x14ac:dyDescent="0.2">
      <c r="A17" t="s">
        <v>16</v>
      </c>
      <c r="B17" t="s">
        <v>17</v>
      </c>
      <c r="C17" t="s">
        <v>22</v>
      </c>
      <c r="D17" t="s">
        <v>415</v>
      </c>
      <c r="E17" t="s">
        <v>416</v>
      </c>
      <c r="F17" t="s">
        <v>17</v>
      </c>
      <c r="G17" t="s">
        <v>417</v>
      </c>
      <c r="H17" t="s">
        <v>403</v>
      </c>
      <c r="I17" t="s">
        <v>444</v>
      </c>
      <c r="J17">
        <v>16</v>
      </c>
      <c r="K17">
        <v>0</v>
      </c>
    </row>
    <row r="18" spans="1:11" x14ac:dyDescent="0.2">
      <c r="A18" t="s">
        <v>16</v>
      </c>
      <c r="B18" t="s">
        <v>17</v>
      </c>
      <c r="C18" t="s">
        <v>22</v>
      </c>
      <c r="D18" t="s">
        <v>415</v>
      </c>
      <c r="E18" t="s">
        <v>416</v>
      </c>
      <c r="F18" t="s">
        <v>17</v>
      </c>
      <c r="G18" t="s">
        <v>417</v>
      </c>
      <c r="H18" t="s">
        <v>403</v>
      </c>
      <c r="I18" t="s">
        <v>474</v>
      </c>
      <c r="J18">
        <v>17</v>
      </c>
      <c r="K18">
        <v>0</v>
      </c>
    </row>
    <row r="19" spans="1:11" x14ac:dyDescent="0.2">
      <c r="A19" t="s">
        <v>16</v>
      </c>
      <c r="B19" t="s">
        <v>17</v>
      </c>
      <c r="C19" t="s">
        <v>22</v>
      </c>
      <c r="D19" t="s">
        <v>415</v>
      </c>
      <c r="E19" t="s">
        <v>416</v>
      </c>
      <c r="F19" t="s">
        <v>17</v>
      </c>
      <c r="G19" t="s">
        <v>417</v>
      </c>
      <c r="H19" t="s">
        <v>418</v>
      </c>
      <c r="I19" t="s">
        <v>449</v>
      </c>
      <c r="J19">
        <v>18</v>
      </c>
      <c r="K19">
        <v>0</v>
      </c>
    </row>
    <row r="20" spans="1:11" x14ac:dyDescent="0.2">
      <c r="A20" t="s">
        <v>16</v>
      </c>
      <c r="B20" t="s">
        <v>17</v>
      </c>
      <c r="C20" t="s">
        <v>22</v>
      </c>
      <c r="D20" t="s">
        <v>415</v>
      </c>
      <c r="E20" t="s">
        <v>416</v>
      </c>
      <c r="F20" t="s">
        <v>17</v>
      </c>
      <c r="G20" t="s">
        <v>417</v>
      </c>
      <c r="H20" t="s">
        <v>400</v>
      </c>
      <c r="I20" t="s">
        <v>456</v>
      </c>
      <c r="J20">
        <v>19</v>
      </c>
      <c r="K20">
        <v>0</v>
      </c>
    </row>
    <row r="21" spans="1:11" x14ac:dyDescent="0.2">
      <c r="A21" t="s">
        <v>16</v>
      </c>
      <c r="B21" t="s">
        <v>17</v>
      </c>
      <c r="C21" t="s">
        <v>22</v>
      </c>
      <c r="D21" t="s">
        <v>415</v>
      </c>
      <c r="E21" t="s">
        <v>416</v>
      </c>
      <c r="F21" t="s">
        <v>17</v>
      </c>
      <c r="G21" t="s">
        <v>417</v>
      </c>
      <c r="H21" t="s">
        <v>403</v>
      </c>
      <c r="I21" t="s">
        <v>430</v>
      </c>
      <c r="J21">
        <v>20</v>
      </c>
      <c r="K21">
        <v>0</v>
      </c>
    </row>
    <row r="22" spans="1:11" x14ac:dyDescent="0.2">
      <c r="A22" t="s">
        <v>16</v>
      </c>
      <c r="B22" t="s">
        <v>17</v>
      </c>
      <c r="C22" t="s">
        <v>22</v>
      </c>
      <c r="D22" t="s">
        <v>415</v>
      </c>
      <c r="E22" t="s">
        <v>416</v>
      </c>
      <c r="F22" s="8" t="s">
        <v>17</v>
      </c>
      <c r="G22" s="8" t="s">
        <v>426</v>
      </c>
      <c r="H22" s="8" t="s">
        <v>78</v>
      </c>
      <c r="I22" s="8" t="s">
        <v>439</v>
      </c>
      <c r="J22" s="8">
        <v>21</v>
      </c>
      <c r="K22">
        <v>0</v>
      </c>
    </row>
    <row r="23" spans="1:11" x14ac:dyDescent="0.2">
      <c r="A23" t="s">
        <v>16</v>
      </c>
      <c r="B23" t="s">
        <v>17</v>
      </c>
      <c r="C23" t="s">
        <v>22</v>
      </c>
      <c r="D23" t="s">
        <v>415</v>
      </c>
      <c r="E23" t="s">
        <v>416</v>
      </c>
      <c r="F23" t="s">
        <v>17</v>
      </c>
      <c r="G23" t="s">
        <v>417</v>
      </c>
      <c r="H23" t="s">
        <v>418</v>
      </c>
      <c r="I23" t="s">
        <v>465</v>
      </c>
      <c r="J23">
        <v>22</v>
      </c>
      <c r="K23">
        <v>0</v>
      </c>
    </row>
    <row r="24" spans="1:11" x14ac:dyDescent="0.2">
      <c r="A24" t="s">
        <v>16</v>
      </c>
      <c r="B24" t="s">
        <v>17</v>
      </c>
      <c r="C24" t="s">
        <v>22</v>
      </c>
      <c r="D24" t="s">
        <v>415</v>
      </c>
      <c r="E24" t="s">
        <v>416</v>
      </c>
      <c r="F24" t="s">
        <v>17</v>
      </c>
      <c r="G24" t="s">
        <v>428</v>
      </c>
      <c r="H24" t="s">
        <v>65</v>
      </c>
      <c r="J24">
        <v>23</v>
      </c>
      <c r="K24">
        <v>0</v>
      </c>
    </row>
    <row r="25" spans="1:11" x14ac:dyDescent="0.2">
      <c r="A25" t="s">
        <v>16</v>
      </c>
      <c r="B25" t="s">
        <v>17</v>
      </c>
      <c r="C25" t="s">
        <v>22</v>
      </c>
      <c r="D25" t="s">
        <v>415</v>
      </c>
      <c r="E25" t="s">
        <v>416</v>
      </c>
      <c r="F25" t="s">
        <v>17</v>
      </c>
      <c r="G25" t="s">
        <v>428</v>
      </c>
      <c r="H25" t="s">
        <v>429</v>
      </c>
      <c r="J25">
        <v>24</v>
      </c>
      <c r="K25">
        <v>0</v>
      </c>
    </row>
    <row r="26" spans="1:11" x14ac:dyDescent="0.2">
      <c r="A26" t="s">
        <v>16</v>
      </c>
      <c r="B26" t="s">
        <v>17</v>
      </c>
      <c r="C26" t="s">
        <v>22</v>
      </c>
      <c r="D26" t="s">
        <v>415</v>
      </c>
      <c r="E26" t="s">
        <v>416</v>
      </c>
      <c r="F26" t="s">
        <v>17</v>
      </c>
      <c r="G26" t="s">
        <v>428</v>
      </c>
      <c r="H26" t="s">
        <v>429</v>
      </c>
      <c r="J26">
        <v>25</v>
      </c>
      <c r="K26">
        <v>0</v>
      </c>
    </row>
    <row r="27" spans="1:11" x14ac:dyDescent="0.2">
      <c r="A27" t="s">
        <v>16</v>
      </c>
      <c r="B27" t="s">
        <v>17</v>
      </c>
      <c r="C27" t="s">
        <v>22</v>
      </c>
      <c r="D27" t="s">
        <v>415</v>
      </c>
      <c r="E27" t="s">
        <v>416</v>
      </c>
      <c r="F27" t="s">
        <v>17</v>
      </c>
      <c r="G27" t="s">
        <v>428</v>
      </c>
      <c r="H27" t="s">
        <v>429</v>
      </c>
      <c r="J27">
        <v>26</v>
      </c>
      <c r="K27">
        <v>0</v>
      </c>
    </row>
    <row r="28" spans="1:11" x14ac:dyDescent="0.2">
      <c r="A28" t="s">
        <v>16</v>
      </c>
      <c r="B28" t="s">
        <v>17</v>
      </c>
      <c r="C28" t="s">
        <v>22</v>
      </c>
      <c r="D28" t="s">
        <v>415</v>
      </c>
      <c r="E28" t="s">
        <v>416</v>
      </c>
      <c r="F28" t="s">
        <v>17</v>
      </c>
      <c r="G28" t="s">
        <v>428</v>
      </c>
      <c r="H28" t="s">
        <v>429</v>
      </c>
      <c r="J28">
        <v>27</v>
      </c>
      <c r="K28">
        <v>0</v>
      </c>
    </row>
    <row r="29" spans="1:11" x14ac:dyDescent="0.2">
      <c r="A29" t="s">
        <v>16</v>
      </c>
      <c r="B29" t="s">
        <v>17</v>
      </c>
      <c r="C29" t="s">
        <v>22</v>
      </c>
      <c r="D29" t="s">
        <v>415</v>
      </c>
      <c r="E29" t="s">
        <v>416</v>
      </c>
      <c r="F29" t="s">
        <v>17</v>
      </c>
      <c r="G29" t="s">
        <v>428</v>
      </c>
      <c r="H29" t="s">
        <v>471</v>
      </c>
      <c r="J29">
        <v>28</v>
      </c>
      <c r="K29">
        <v>0</v>
      </c>
    </row>
    <row r="30" spans="1:11" x14ac:dyDescent="0.2">
      <c r="A30" t="s">
        <v>16</v>
      </c>
      <c r="B30" t="s">
        <v>17</v>
      </c>
      <c r="C30" t="s">
        <v>22</v>
      </c>
      <c r="D30" t="s">
        <v>415</v>
      </c>
      <c r="E30" t="s">
        <v>416</v>
      </c>
      <c r="F30" t="s">
        <v>17</v>
      </c>
      <c r="G30" t="s">
        <v>428</v>
      </c>
      <c r="H30" t="s">
        <v>475</v>
      </c>
      <c r="J30">
        <v>29</v>
      </c>
      <c r="K30">
        <v>0</v>
      </c>
    </row>
    <row r="31" spans="1:11" x14ac:dyDescent="0.2">
      <c r="A31" t="s">
        <v>16</v>
      </c>
      <c r="B31" t="s">
        <v>17</v>
      </c>
      <c r="C31" t="s">
        <v>22</v>
      </c>
      <c r="D31" t="s">
        <v>415</v>
      </c>
      <c r="E31" t="s">
        <v>416</v>
      </c>
      <c r="F31" t="s">
        <v>17</v>
      </c>
      <c r="G31" t="s">
        <v>428</v>
      </c>
      <c r="H31" t="s">
        <v>408</v>
      </c>
      <c r="I31" t="s">
        <v>434</v>
      </c>
      <c r="J31">
        <v>30</v>
      </c>
      <c r="K31">
        <v>0</v>
      </c>
    </row>
    <row r="32" spans="1:11" x14ac:dyDescent="0.2">
      <c r="A32" t="s">
        <v>16</v>
      </c>
      <c r="B32" t="s">
        <v>17</v>
      </c>
      <c r="C32" t="s">
        <v>22</v>
      </c>
      <c r="D32" t="s">
        <v>415</v>
      </c>
      <c r="E32" t="s">
        <v>416</v>
      </c>
      <c r="F32" t="s">
        <v>17</v>
      </c>
      <c r="G32" t="s">
        <v>428</v>
      </c>
      <c r="H32" t="s">
        <v>469</v>
      </c>
      <c r="J32">
        <v>31</v>
      </c>
      <c r="K32">
        <v>0</v>
      </c>
    </row>
    <row r="33" spans="1:11" x14ac:dyDescent="0.2">
      <c r="A33" t="s">
        <v>16</v>
      </c>
      <c r="B33" t="s">
        <v>17</v>
      </c>
      <c r="C33" t="s">
        <v>22</v>
      </c>
      <c r="D33" t="s">
        <v>415</v>
      </c>
      <c r="E33" t="s">
        <v>416</v>
      </c>
      <c r="F33" t="s">
        <v>17</v>
      </c>
      <c r="G33" t="s">
        <v>428</v>
      </c>
      <c r="H33" t="s">
        <v>429</v>
      </c>
      <c r="J33">
        <v>32</v>
      </c>
      <c r="K33">
        <v>0</v>
      </c>
    </row>
    <row r="34" spans="1:11" x14ac:dyDescent="0.2">
      <c r="A34" t="s">
        <v>16</v>
      </c>
      <c r="B34" t="s">
        <v>17</v>
      </c>
      <c r="C34" t="s">
        <v>22</v>
      </c>
      <c r="D34" t="s">
        <v>415</v>
      </c>
      <c r="E34" t="s">
        <v>416</v>
      </c>
      <c r="F34" t="s">
        <v>17</v>
      </c>
      <c r="G34" t="s">
        <v>428</v>
      </c>
      <c r="H34" t="s">
        <v>429</v>
      </c>
      <c r="J34">
        <v>33</v>
      </c>
      <c r="K34">
        <v>0</v>
      </c>
    </row>
    <row r="35" spans="1:11" x14ac:dyDescent="0.2">
      <c r="A35" t="s">
        <v>16</v>
      </c>
      <c r="B35" t="s">
        <v>17</v>
      </c>
      <c r="C35" t="s">
        <v>22</v>
      </c>
      <c r="D35" t="s">
        <v>415</v>
      </c>
      <c r="E35" t="s">
        <v>416</v>
      </c>
      <c r="F35" t="s">
        <v>17</v>
      </c>
      <c r="G35" t="s">
        <v>428</v>
      </c>
      <c r="H35" t="s">
        <v>429</v>
      </c>
      <c r="J35">
        <v>34</v>
      </c>
      <c r="K35">
        <v>0</v>
      </c>
    </row>
    <row r="36" spans="1:11" x14ac:dyDescent="0.2">
      <c r="A36" t="s">
        <v>16</v>
      </c>
      <c r="B36" t="s">
        <v>17</v>
      </c>
      <c r="C36" t="s">
        <v>22</v>
      </c>
      <c r="D36" t="s">
        <v>415</v>
      </c>
      <c r="E36" t="s">
        <v>416</v>
      </c>
      <c r="F36" t="s">
        <v>17</v>
      </c>
      <c r="G36" t="s">
        <v>428</v>
      </c>
      <c r="H36" t="s">
        <v>429</v>
      </c>
      <c r="J36">
        <v>35</v>
      </c>
      <c r="K36">
        <v>0</v>
      </c>
    </row>
    <row r="37" spans="1:11" x14ac:dyDescent="0.2">
      <c r="A37" t="s">
        <v>16</v>
      </c>
      <c r="B37" t="s">
        <v>17</v>
      </c>
      <c r="C37" t="s">
        <v>22</v>
      </c>
      <c r="D37" t="s">
        <v>415</v>
      </c>
      <c r="E37" t="s">
        <v>416</v>
      </c>
      <c r="F37" t="s">
        <v>17</v>
      </c>
      <c r="G37" t="s">
        <v>428</v>
      </c>
      <c r="H37" t="s">
        <v>446</v>
      </c>
      <c r="J37">
        <v>36</v>
      </c>
      <c r="K37">
        <v>0</v>
      </c>
    </row>
    <row r="38" spans="1:11" x14ac:dyDescent="0.2">
      <c r="A38" t="s">
        <v>16</v>
      </c>
      <c r="B38" t="s">
        <v>17</v>
      </c>
      <c r="C38" t="s">
        <v>22</v>
      </c>
      <c r="D38" t="s">
        <v>415</v>
      </c>
      <c r="E38" t="s">
        <v>416</v>
      </c>
      <c r="F38" t="s">
        <v>17</v>
      </c>
      <c r="G38" t="s">
        <v>428</v>
      </c>
      <c r="H38" t="s">
        <v>438</v>
      </c>
      <c r="J38">
        <v>37</v>
      </c>
      <c r="K38">
        <v>0</v>
      </c>
    </row>
    <row r="39" spans="1:11" x14ac:dyDescent="0.2">
      <c r="A39" t="s">
        <v>16</v>
      </c>
      <c r="B39" t="s">
        <v>17</v>
      </c>
      <c r="C39" t="s">
        <v>22</v>
      </c>
      <c r="D39" t="s">
        <v>415</v>
      </c>
      <c r="E39" t="s">
        <v>416</v>
      </c>
      <c r="F39" t="s">
        <v>17</v>
      </c>
      <c r="G39" t="s">
        <v>428</v>
      </c>
      <c r="H39" t="s">
        <v>471</v>
      </c>
      <c r="J39">
        <v>38</v>
      </c>
      <c r="K39">
        <v>0</v>
      </c>
    </row>
    <row r="40" spans="1:11" x14ac:dyDescent="0.2">
      <c r="A40" t="s">
        <v>16</v>
      </c>
      <c r="B40" t="s">
        <v>17</v>
      </c>
      <c r="C40" t="s">
        <v>22</v>
      </c>
      <c r="D40" t="s">
        <v>415</v>
      </c>
      <c r="E40" t="s">
        <v>416</v>
      </c>
      <c r="F40" t="s">
        <v>17</v>
      </c>
      <c r="G40" t="s">
        <v>428</v>
      </c>
      <c r="H40" t="s">
        <v>438</v>
      </c>
      <c r="J40">
        <v>39</v>
      </c>
      <c r="K40">
        <v>0</v>
      </c>
    </row>
    <row r="41" spans="1:11" x14ac:dyDescent="0.2">
      <c r="A41" t="s">
        <v>16</v>
      </c>
      <c r="B41" t="s">
        <v>17</v>
      </c>
      <c r="C41" t="s">
        <v>22</v>
      </c>
      <c r="D41" t="s">
        <v>22</v>
      </c>
      <c r="E41" t="s">
        <v>416</v>
      </c>
      <c r="F41" t="s">
        <v>17</v>
      </c>
      <c r="G41" t="s">
        <v>417</v>
      </c>
      <c r="H41" t="s">
        <v>403</v>
      </c>
      <c r="I41" t="s">
        <v>448</v>
      </c>
      <c r="J41" t="s">
        <v>513</v>
      </c>
      <c r="K41">
        <v>0</v>
      </c>
    </row>
    <row r="42" spans="1:11" x14ac:dyDescent="0.2">
      <c r="A42" t="s">
        <v>16</v>
      </c>
      <c r="B42" t="s">
        <v>17</v>
      </c>
      <c r="C42" t="s">
        <v>22</v>
      </c>
      <c r="D42" t="s">
        <v>22</v>
      </c>
      <c r="E42" t="s">
        <v>416</v>
      </c>
      <c r="F42" t="s">
        <v>17</v>
      </c>
      <c r="G42" t="s">
        <v>417</v>
      </c>
      <c r="H42" t="s">
        <v>403</v>
      </c>
      <c r="I42" t="s">
        <v>463</v>
      </c>
      <c r="J42" t="s">
        <v>513</v>
      </c>
      <c r="K42">
        <v>0</v>
      </c>
    </row>
    <row r="43" spans="1:11" x14ac:dyDescent="0.2">
      <c r="A43" t="s">
        <v>16</v>
      </c>
      <c r="B43" t="s">
        <v>17</v>
      </c>
      <c r="C43" t="s">
        <v>22</v>
      </c>
      <c r="D43" s="7" t="s">
        <v>22</v>
      </c>
      <c r="E43" s="7" t="s">
        <v>416</v>
      </c>
      <c r="F43" s="7" t="s">
        <v>17</v>
      </c>
      <c r="G43" s="7" t="s">
        <v>417</v>
      </c>
      <c r="H43" s="7" t="s">
        <v>479</v>
      </c>
      <c r="I43" s="7" t="s">
        <v>480</v>
      </c>
      <c r="J43" s="7" t="s">
        <v>513</v>
      </c>
      <c r="K43">
        <v>0</v>
      </c>
    </row>
    <row r="44" spans="1:11" x14ac:dyDescent="0.2">
      <c r="A44" t="s">
        <v>16</v>
      </c>
      <c r="B44" t="s">
        <v>17</v>
      </c>
      <c r="C44" t="s">
        <v>22</v>
      </c>
      <c r="D44" t="s">
        <v>415</v>
      </c>
      <c r="E44" t="s">
        <v>416</v>
      </c>
      <c r="F44" t="s">
        <v>17</v>
      </c>
      <c r="G44" t="s">
        <v>420</v>
      </c>
      <c r="H44" t="s">
        <v>421</v>
      </c>
      <c r="I44" t="s">
        <v>422</v>
      </c>
      <c r="J44" t="s">
        <v>504</v>
      </c>
      <c r="K44">
        <v>0</v>
      </c>
    </row>
    <row r="45" spans="1:11" x14ac:dyDescent="0.2">
      <c r="A45" t="s">
        <v>16</v>
      </c>
      <c r="B45" t="s">
        <v>17</v>
      </c>
      <c r="C45" t="s">
        <v>22</v>
      </c>
      <c r="D45" t="s">
        <v>415</v>
      </c>
      <c r="E45" t="s">
        <v>416</v>
      </c>
      <c r="F45" t="s">
        <v>17</v>
      </c>
      <c r="G45" t="s">
        <v>420</v>
      </c>
      <c r="H45" t="s">
        <v>429</v>
      </c>
      <c r="I45" t="s">
        <v>466</v>
      </c>
      <c r="J45" t="s">
        <v>504</v>
      </c>
      <c r="K45">
        <v>0</v>
      </c>
    </row>
    <row r="46" spans="1:11" x14ac:dyDescent="0.2">
      <c r="A46" t="s">
        <v>16</v>
      </c>
      <c r="B46" t="s">
        <v>17</v>
      </c>
      <c r="C46" t="s">
        <v>22</v>
      </c>
      <c r="D46" s="8" t="s">
        <v>22</v>
      </c>
      <c r="E46" t="s">
        <v>416</v>
      </c>
      <c r="F46" s="8" t="s">
        <v>17</v>
      </c>
      <c r="G46" s="8" t="s">
        <v>417</v>
      </c>
      <c r="H46" s="8" t="s">
        <v>399</v>
      </c>
      <c r="I46" s="8" t="s">
        <v>427</v>
      </c>
      <c r="J46" s="8" t="s">
        <v>507</v>
      </c>
      <c r="K46">
        <v>0</v>
      </c>
    </row>
    <row r="47" spans="1:11" x14ac:dyDescent="0.2">
      <c r="A47" t="s">
        <v>16</v>
      </c>
      <c r="B47" t="s">
        <v>17</v>
      </c>
      <c r="C47" t="s">
        <v>22</v>
      </c>
      <c r="D47" s="8" t="s">
        <v>22</v>
      </c>
      <c r="E47" t="s">
        <v>416</v>
      </c>
      <c r="F47" s="8" t="s">
        <v>17</v>
      </c>
      <c r="G47" s="8" t="s">
        <v>417</v>
      </c>
      <c r="H47" s="8" t="s">
        <v>406</v>
      </c>
      <c r="I47" s="8" t="s">
        <v>439</v>
      </c>
      <c r="J47" s="8" t="s">
        <v>508</v>
      </c>
      <c r="K47">
        <v>0</v>
      </c>
    </row>
    <row r="48" spans="1:11" x14ac:dyDescent="0.2">
      <c r="A48" t="s">
        <v>16</v>
      </c>
      <c r="B48" t="s">
        <v>17</v>
      </c>
      <c r="C48" t="s">
        <v>22</v>
      </c>
      <c r="D48" t="s">
        <v>415</v>
      </c>
      <c r="E48" t="s">
        <v>416</v>
      </c>
      <c r="F48" t="s">
        <v>17</v>
      </c>
      <c r="G48" t="s">
        <v>417</v>
      </c>
      <c r="H48" t="s">
        <v>477</v>
      </c>
      <c r="I48" t="s">
        <v>478</v>
      </c>
      <c r="J48" t="s">
        <v>509</v>
      </c>
      <c r="K48">
        <v>0</v>
      </c>
    </row>
    <row r="49" spans="1:12" x14ac:dyDescent="0.2">
      <c r="A49" t="s">
        <v>16</v>
      </c>
      <c r="B49" t="s">
        <v>17</v>
      </c>
      <c r="C49" t="s">
        <v>22</v>
      </c>
      <c r="D49" s="9" t="s">
        <v>22</v>
      </c>
      <c r="E49" s="7" t="s">
        <v>416</v>
      </c>
      <c r="F49" s="9" t="s">
        <v>472</v>
      </c>
      <c r="G49" s="9" t="s">
        <v>417</v>
      </c>
      <c r="H49" s="9" t="s">
        <v>399</v>
      </c>
      <c r="I49" s="9" t="s">
        <v>473</v>
      </c>
      <c r="J49" s="9" t="s">
        <v>512</v>
      </c>
      <c r="K49">
        <v>4</v>
      </c>
    </row>
    <row r="50" spans="1:12" x14ac:dyDescent="0.2">
      <c r="A50" t="s">
        <v>16</v>
      </c>
      <c r="B50" t="s">
        <v>17</v>
      </c>
      <c r="C50" t="s">
        <v>22</v>
      </c>
      <c r="D50" s="10" t="s">
        <v>22</v>
      </c>
      <c r="E50" s="10" t="s">
        <v>416</v>
      </c>
      <c r="F50" s="10" t="s">
        <v>423</v>
      </c>
      <c r="G50" s="10" t="s">
        <v>417</v>
      </c>
      <c r="H50" s="10" t="s">
        <v>436</v>
      </c>
      <c r="I50" s="10" t="s">
        <v>437</v>
      </c>
      <c r="J50" s="10" t="s">
        <v>507</v>
      </c>
      <c r="K50">
        <v>7</v>
      </c>
    </row>
    <row r="51" spans="1:12" x14ac:dyDescent="0.2">
      <c r="A51" t="s">
        <v>16</v>
      </c>
      <c r="B51" t="s">
        <v>17</v>
      </c>
      <c r="C51" t="s">
        <v>22</v>
      </c>
      <c r="D51" s="10" t="s">
        <v>22</v>
      </c>
      <c r="E51" s="10" t="s">
        <v>416</v>
      </c>
      <c r="F51" s="10" t="s">
        <v>423</v>
      </c>
      <c r="G51" s="10" t="s">
        <v>426</v>
      </c>
      <c r="H51" s="10" t="s">
        <v>200</v>
      </c>
      <c r="I51" s="10" t="s">
        <v>437</v>
      </c>
      <c r="J51" s="10" t="s">
        <v>507</v>
      </c>
      <c r="K51">
        <v>7</v>
      </c>
    </row>
    <row r="52" spans="1:12" x14ac:dyDescent="0.2">
      <c r="A52" t="s">
        <v>16</v>
      </c>
      <c r="B52" t="s">
        <v>17</v>
      </c>
      <c r="C52" t="s">
        <v>22</v>
      </c>
      <c r="D52" s="12" t="s">
        <v>22</v>
      </c>
      <c r="E52" s="12" t="s">
        <v>416</v>
      </c>
      <c r="F52" s="12" t="s">
        <v>423</v>
      </c>
      <c r="G52" s="12" t="s">
        <v>417</v>
      </c>
      <c r="H52" s="12" t="s">
        <v>467</v>
      </c>
      <c r="I52" s="12" t="s">
        <v>468</v>
      </c>
      <c r="J52" s="12" t="s">
        <v>506</v>
      </c>
      <c r="K52">
        <v>15</v>
      </c>
    </row>
    <row r="53" spans="1:12" x14ac:dyDescent="0.2">
      <c r="A53" t="s">
        <v>16</v>
      </c>
      <c r="B53" t="s">
        <v>17</v>
      </c>
      <c r="C53" t="s">
        <v>22</v>
      </c>
      <c r="D53" t="s">
        <v>22</v>
      </c>
      <c r="E53" t="s">
        <v>416</v>
      </c>
      <c r="F53" t="s">
        <v>423</v>
      </c>
      <c r="G53" t="s">
        <v>417</v>
      </c>
      <c r="H53" t="s">
        <v>424</v>
      </c>
      <c r="I53" t="s">
        <v>425</v>
      </c>
      <c r="J53" t="s">
        <v>509</v>
      </c>
      <c r="K53">
        <v>18</v>
      </c>
    </row>
    <row r="54" spans="1:12" x14ac:dyDescent="0.2">
      <c r="A54" t="s">
        <v>16</v>
      </c>
      <c r="B54" t="s">
        <v>17</v>
      </c>
      <c r="C54" t="s">
        <v>22</v>
      </c>
      <c r="D54" t="s">
        <v>22</v>
      </c>
      <c r="E54" t="s">
        <v>416</v>
      </c>
      <c r="F54" t="s">
        <v>423</v>
      </c>
      <c r="G54" t="s">
        <v>417</v>
      </c>
      <c r="H54" t="s">
        <v>421</v>
      </c>
      <c r="I54" t="s">
        <v>435</v>
      </c>
      <c r="J54" t="s">
        <v>510</v>
      </c>
      <c r="K54">
        <v>20</v>
      </c>
    </row>
    <row r="55" spans="1:12" x14ac:dyDescent="0.2">
      <c r="A55" t="s">
        <v>16</v>
      </c>
      <c r="B55" t="s">
        <v>17</v>
      </c>
      <c r="C55" t="s">
        <v>22</v>
      </c>
      <c r="D55" s="11" t="s">
        <v>22</v>
      </c>
      <c r="E55" s="11" t="s">
        <v>416</v>
      </c>
      <c r="F55" s="11" t="s">
        <v>423</v>
      </c>
      <c r="G55" s="11" t="s">
        <v>417</v>
      </c>
      <c r="H55" s="11" t="s">
        <v>421</v>
      </c>
      <c r="I55" s="11" t="s">
        <v>470</v>
      </c>
      <c r="J55" s="11" t="s">
        <v>508</v>
      </c>
      <c r="K55">
        <v>21</v>
      </c>
    </row>
    <row r="56" spans="1:12" x14ac:dyDescent="0.2">
      <c r="A56" t="s">
        <v>16</v>
      </c>
      <c r="B56" t="s">
        <v>17</v>
      </c>
      <c r="C56" t="s">
        <v>22</v>
      </c>
      <c r="D56" s="10" t="s">
        <v>22</v>
      </c>
      <c r="E56" s="10" t="s">
        <v>440</v>
      </c>
      <c r="F56" s="10" t="s">
        <v>441</v>
      </c>
      <c r="G56" s="10" t="s">
        <v>426</v>
      </c>
      <c r="H56" s="10" t="s">
        <v>442</v>
      </c>
      <c r="I56" s="10" t="s">
        <v>443</v>
      </c>
      <c r="J56" s="10" t="s">
        <v>511</v>
      </c>
      <c r="K56">
        <v>22</v>
      </c>
    </row>
    <row r="57" spans="1:12" x14ac:dyDescent="0.2">
      <c r="A57" t="s">
        <v>16</v>
      </c>
      <c r="B57" t="s">
        <v>17</v>
      </c>
      <c r="C57" t="s">
        <v>22</v>
      </c>
      <c r="D57" s="7" t="s">
        <v>22</v>
      </c>
      <c r="E57" t="s">
        <v>440</v>
      </c>
      <c r="F57" t="s">
        <v>461</v>
      </c>
      <c r="G57" t="s">
        <v>417</v>
      </c>
      <c r="H57" t="s">
        <v>418</v>
      </c>
      <c r="I57" t="s">
        <v>462</v>
      </c>
      <c r="J57" t="s">
        <v>511</v>
      </c>
      <c r="K57">
        <v>22</v>
      </c>
    </row>
    <row r="58" spans="1:12" x14ac:dyDescent="0.2">
      <c r="A58" t="s">
        <v>16</v>
      </c>
      <c r="B58" t="s">
        <v>17</v>
      </c>
      <c r="C58" t="s">
        <v>22</v>
      </c>
      <c r="D58" s="10" t="s">
        <v>22</v>
      </c>
      <c r="E58" s="10" t="s">
        <v>440</v>
      </c>
      <c r="F58" s="10" t="s">
        <v>441</v>
      </c>
      <c r="G58" s="10" t="s">
        <v>417</v>
      </c>
      <c r="H58" s="10" t="s">
        <v>464</v>
      </c>
      <c r="I58" s="10" t="s">
        <v>443</v>
      </c>
      <c r="J58" s="10" t="s">
        <v>511</v>
      </c>
      <c r="K58">
        <v>22</v>
      </c>
    </row>
    <row r="60" spans="1:12" x14ac:dyDescent="0.2">
      <c r="C60" s="2" t="s">
        <v>481</v>
      </c>
      <c r="D60" s="2" t="s">
        <v>499</v>
      </c>
      <c r="E60" s="2" t="s">
        <v>500</v>
      </c>
      <c r="F60" s="2" t="s">
        <v>501</v>
      </c>
      <c r="G60" s="2" t="s">
        <v>502</v>
      </c>
      <c r="H60" s="67" t="s">
        <v>503</v>
      </c>
      <c r="I60" s="69"/>
      <c r="J60" s="69" t="s">
        <v>515</v>
      </c>
      <c r="K60" s="66"/>
      <c r="L60" s="66"/>
    </row>
    <row r="61" spans="1:12" x14ac:dyDescent="0.2">
      <c r="C61" s="2">
        <v>1</v>
      </c>
      <c r="D61" s="4" t="s">
        <v>505</v>
      </c>
      <c r="E61" s="4" t="s">
        <v>453</v>
      </c>
      <c r="F61" s="6">
        <v>1</v>
      </c>
      <c r="G61" s="2">
        <f>COUNTIF($K$49:$K$58,C61)</f>
        <v>0</v>
      </c>
      <c r="H61" s="2"/>
      <c r="I61" s="2"/>
      <c r="J61" s="70" t="s">
        <v>516</v>
      </c>
      <c r="K61" s="71"/>
      <c r="L61" s="4" t="s">
        <v>517</v>
      </c>
    </row>
    <row r="62" spans="1:12" x14ac:dyDescent="0.2">
      <c r="C62" s="2">
        <f t="shared" ref="C62:C99" si="0">1+C61</f>
        <v>2</v>
      </c>
      <c r="D62" s="2" t="str">
        <f t="shared" ref="D62:D99" si="1">+IF(F62=1, "Reconectador", IF(F62=0,"Seccionador Cuchilla", IF(F62=2, "Fusible", "")))</f>
        <v>Seccionador Cuchilla</v>
      </c>
      <c r="E62" s="4" t="str">
        <f t="shared" ref="E62:E99" si="2">+IF(F62=1, "RC", IF(F62=0,"SC", IF(F62=2, "SF", "")))</f>
        <v>SC</v>
      </c>
      <c r="F62" s="2">
        <f t="shared" ref="F62:F99" si="3">+IF(G3="RC", 1, IF(G3="SC", 0, IF(G3="SF", 2, "")))</f>
        <v>0</v>
      </c>
      <c r="G62" s="2">
        <f t="shared" ref="G62:G99" si="4">COUNTIF($K$49:$K$58,C62)</f>
        <v>0</v>
      </c>
      <c r="H62" s="2"/>
      <c r="I62" s="2"/>
      <c r="J62" s="70" t="s">
        <v>518</v>
      </c>
      <c r="K62" s="71"/>
      <c r="L62" s="2">
        <f>+COUNTIF($G$2:$G$58,"INT")</f>
        <v>1</v>
      </c>
    </row>
    <row r="63" spans="1:12" x14ac:dyDescent="0.2">
      <c r="C63" s="2">
        <f t="shared" si="0"/>
        <v>3</v>
      </c>
      <c r="D63" s="2" t="str">
        <f t="shared" si="1"/>
        <v>Seccionador Cuchilla</v>
      </c>
      <c r="E63" s="4" t="str">
        <f t="shared" si="2"/>
        <v>SC</v>
      </c>
      <c r="F63" s="2">
        <f t="shared" si="3"/>
        <v>0</v>
      </c>
      <c r="G63" s="2">
        <f t="shared" si="4"/>
        <v>0</v>
      </c>
      <c r="H63" s="2"/>
      <c r="I63" s="2"/>
      <c r="J63" s="69" t="s">
        <v>519</v>
      </c>
      <c r="K63" s="66"/>
      <c r="L63" s="2">
        <f>+COUNTIFS($G$2:$G$58,"RC",$D$2:$D$58,"C")</f>
        <v>3</v>
      </c>
    </row>
    <row r="64" spans="1:12" x14ac:dyDescent="0.2">
      <c r="C64" s="2">
        <f t="shared" si="0"/>
        <v>4</v>
      </c>
      <c r="D64" s="2" t="str">
        <f t="shared" si="1"/>
        <v>Seccionador Cuchilla</v>
      </c>
      <c r="E64" s="4" t="str">
        <f t="shared" si="2"/>
        <v>SC</v>
      </c>
      <c r="F64" s="2">
        <f t="shared" si="3"/>
        <v>0</v>
      </c>
      <c r="G64" s="2">
        <f t="shared" si="4"/>
        <v>1</v>
      </c>
      <c r="H64" s="2" t="s">
        <v>588</v>
      </c>
      <c r="I64" s="2"/>
      <c r="J64" s="69" t="s">
        <v>520</v>
      </c>
      <c r="K64" s="66"/>
      <c r="L64" s="2">
        <f>+COUNTIFS($G$2:$G$58,"RC",$D$2:$D$58,"A")</f>
        <v>2</v>
      </c>
    </row>
    <row r="65" spans="3:12" x14ac:dyDescent="0.2">
      <c r="C65" s="2">
        <f t="shared" si="0"/>
        <v>5</v>
      </c>
      <c r="D65" s="2" t="str">
        <f t="shared" si="1"/>
        <v>Seccionador Cuchilla</v>
      </c>
      <c r="E65" s="4" t="str">
        <f t="shared" si="2"/>
        <v>SC</v>
      </c>
      <c r="F65" s="2">
        <f t="shared" si="3"/>
        <v>0</v>
      </c>
      <c r="G65" s="2">
        <f t="shared" si="4"/>
        <v>0</v>
      </c>
      <c r="H65" s="2"/>
      <c r="I65" s="2"/>
      <c r="J65" s="68" t="s">
        <v>521</v>
      </c>
      <c r="K65" s="69"/>
      <c r="L65" s="2">
        <f>+COUNTIFS($G$2:$G$58,"SC",$D$2:$D$58,"C")</f>
        <v>19</v>
      </c>
    </row>
    <row r="66" spans="3:12" x14ac:dyDescent="0.2">
      <c r="C66" s="2">
        <f t="shared" si="0"/>
        <v>6</v>
      </c>
      <c r="D66" s="2" t="str">
        <f t="shared" si="1"/>
        <v>Seccionador Cuchilla</v>
      </c>
      <c r="E66" s="4" t="str">
        <f t="shared" si="2"/>
        <v>SC</v>
      </c>
      <c r="F66" s="2">
        <f t="shared" si="3"/>
        <v>0</v>
      </c>
      <c r="G66" s="2">
        <f t="shared" si="4"/>
        <v>0</v>
      </c>
      <c r="H66" s="2"/>
      <c r="I66" s="2"/>
      <c r="J66" s="68" t="s">
        <v>522</v>
      </c>
      <c r="K66" s="69"/>
      <c r="L66" s="2">
        <f>+COUNTIFS($G$2:$G$58,"SC",$D$2:$D$58,"A")</f>
        <v>13</v>
      </c>
    </row>
    <row r="67" spans="3:12" x14ac:dyDescent="0.2">
      <c r="C67" s="13">
        <f t="shared" si="0"/>
        <v>7</v>
      </c>
      <c r="D67" s="13" t="str">
        <f t="shared" si="1"/>
        <v>Reconectador</v>
      </c>
      <c r="E67" s="14" t="str">
        <f t="shared" si="2"/>
        <v>RC</v>
      </c>
      <c r="F67" s="13">
        <f t="shared" si="3"/>
        <v>1</v>
      </c>
      <c r="G67" s="2">
        <f t="shared" si="4"/>
        <v>2</v>
      </c>
      <c r="H67" s="2" t="s">
        <v>423</v>
      </c>
      <c r="I67" s="2"/>
      <c r="J67" s="69" t="s">
        <v>523</v>
      </c>
      <c r="K67" s="66"/>
      <c r="L67" s="2">
        <f>+COUNTIFS($G$2:$G$58,"SF")</f>
        <v>17</v>
      </c>
    </row>
    <row r="68" spans="3:12" x14ac:dyDescent="0.2">
      <c r="C68" s="2">
        <f t="shared" si="0"/>
        <v>8</v>
      </c>
      <c r="D68" s="2" t="str">
        <f t="shared" si="1"/>
        <v>Seccionador Cuchilla</v>
      </c>
      <c r="E68" s="4" t="str">
        <f t="shared" si="2"/>
        <v>SC</v>
      </c>
      <c r="F68" s="2">
        <f t="shared" si="3"/>
        <v>0</v>
      </c>
      <c r="G68" s="2">
        <f t="shared" si="4"/>
        <v>0</v>
      </c>
      <c r="H68" s="2"/>
      <c r="I68" s="2"/>
      <c r="J68" s="69" t="s">
        <v>524</v>
      </c>
      <c r="K68" s="66"/>
      <c r="L68" s="2">
        <f>+COUNTIFS($G$2:$G$73,"RTU")</f>
        <v>2</v>
      </c>
    </row>
    <row r="69" spans="3:12" x14ac:dyDescent="0.2">
      <c r="C69" s="2">
        <f t="shared" si="0"/>
        <v>9</v>
      </c>
      <c r="D69" s="2" t="str">
        <f t="shared" si="1"/>
        <v>Seccionador Cuchilla</v>
      </c>
      <c r="E69" s="4" t="str">
        <f t="shared" si="2"/>
        <v>SC</v>
      </c>
      <c r="F69" s="2">
        <f t="shared" si="3"/>
        <v>0</v>
      </c>
      <c r="G69" s="2">
        <f t="shared" si="4"/>
        <v>0</v>
      </c>
      <c r="H69" s="2"/>
      <c r="I69" s="2"/>
    </row>
    <row r="70" spans="3:12" x14ac:dyDescent="0.2">
      <c r="C70" s="2">
        <f t="shared" si="0"/>
        <v>10</v>
      </c>
      <c r="D70" s="2" t="str">
        <f t="shared" si="1"/>
        <v>Seccionador Cuchilla</v>
      </c>
      <c r="E70" s="4" t="str">
        <f t="shared" si="2"/>
        <v>SC</v>
      </c>
      <c r="F70" s="2">
        <f t="shared" si="3"/>
        <v>0</v>
      </c>
      <c r="G70" s="2">
        <f t="shared" si="4"/>
        <v>0</v>
      </c>
      <c r="H70" s="2"/>
      <c r="I70" s="2"/>
    </row>
    <row r="71" spans="3:12" x14ac:dyDescent="0.2">
      <c r="C71" s="2">
        <f t="shared" si="0"/>
        <v>11</v>
      </c>
      <c r="D71" s="2" t="str">
        <f t="shared" si="1"/>
        <v>Seccionador Cuchilla</v>
      </c>
      <c r="E71" s="4" t="str">
        <f t="shared" si="2"/>
        <v>SC</v>
      </c>
      <c r="F71" s="2">
        <f t="shared" si="3"/>
        <v>0</v>
      </c>
      <c r="G71" s="2">
        <f t="shared" si="4"/>
        <v>0</v>
      </c>
      <c r="H71" s="2"/>
      <c r="I71" s="2"/>
    </row>
    <row r="72" spans="3:12" x14ac:dyDescent="0.2">
      <c r="C72" s="2">
        <f t="shared" si="0"/>
        <v>12</v>
      </c>
      <c r="D72" s="2" t="str">
        <f t="shared" si="1"/>
        <v>Seccionador Cuchilla</v>
      </c>
      <c r="E72" s="4" t="str">
        <f t="shared" si="2"/>
        <v>SC</v>
      </c>
      <c r="F72" s="2">
        <f t="shared" si="3"/>
        <v>0</v>
      </c>
      <c r="G72" s="2">
        <f t="shared" si="4"/>
        <v>0</v>
      </c>
      <c r="H72" s="2"/>
      <c r="I72" s="2"/>
    </row>
    <row r="73" spans="3:12" x14ac:dyDescent="0.2">
      <c r="C73" s="2">
        <f t="shared" si="0"/>
        <v>13</v>
      </c>
      <c r="D73" s="2" t="str">
        <f t="shared" si="1"/>
        <v>Seccionador Cuchilla</v>
      </c>
      <c r="E73" s="4" t="str">
        <f t="shared" si="2"/>
        <v>SC</v>
      </c>
      <c r="F73" s="2">
        <f t="shared" si="3"/>
        <v>0</v>
      </c>
      <c r="G73" s="2">
        <f t="shared" si="4"/>
        <v>0</v>
      </c>
      <c r="H73" s="2"/>
      <c r="I73" s="2"/>
    </row>
    <row r="74" spans="3:12" x14ac:dyDescent="0.2">
      <c r="C74" s="2">
        <f t="shared" si="0"/>
        <v>14</v>
      </c>
      <c r="D74" s="2" t="str">
        <f t="shared" si="1"/>
        <v>Seccionador Cuchilla</v>
      </c>
      <c r="E74" s="4" t="str">
        <f t="shared" si="2"/>
        <v>SC</v>
      </c>
      <c r="F74" s="2">
        <f t="shared" si="3"/>
        <v>0</v>
      </c>
      <c r="G74" s="2">
        <f t="shared" si="4"/>
        <v>0</v>
      </c>
      <c r="H74" s="2"/>
      <c r="I74" s="2"/>
    </row>
    <row r="75" spans="3:12" x14ac:dyDescent="0.2">
      <c r="C75" s="13">
        <f t="shared" si="0"/>
        <v>15</v>
      </c>
      <c r="D75" s="13" t="str">
        <f t="shared" si="1"/>
        <v>Reconectador</v>
      </c>
      <c r="E75" s="14" t="str">
        <f t="shared" si="2"/>
        <v>RC</v>
      </c>
      <c r="F75" s="13">
        <f t="shared" si="3"/>
        <v>1</v>
      </c>
      <c r="G75" s="2">
        <f t="shared" si="4"/>
        <v>1</v>
      </c>
      <c r="H75" s="2" t="s">
        <v>423</v>
      </c>
      <c r="I75" s="2"/>
    </row>
    <row r="76" spans="3:12" x14ac:dyDescent="0.2">
      <c r="C76" s="2">
        <f t="shared" si="0"/>
        <v>16</v>
      </c>
      <c r="D76" s="2" t="str">
        <f t="shared" si="1"/>
        <v>Seccionador Cuchilla</v>
      </c>
      <c r="E76" s="4" t="str">
        <f t="shared" si="2"/>
        <v>SC</v>
      </c>
      <c r="F76" s="2">
        <f t="shared" si="3"/>
        <v>0</v>
      </c>
      <c r="G76" s="2">
        <f t="shared" si="4"/>
        <v>0</v>
      </c>
      <c r="H76" s="2"/>
      <c r="I76" s="2"/>
    </row>
    <row r="77" spans="3:12" x14ac:dyDescent="0.2">
      <c r="C77" s="2">
        <f t="shared" si="0"/>
        <v>17</v>
      </c>
      <c r="D77" s="2" t="str">
        <f t="shared" si="1"/>
        <v>Seccionador Cuchilla</v>
      </c>
      <c r="E77" s="4" t="str">
        <f t="shared" si="2"/>
        <v>SC</v>
      </c>
      <c r="F77" s="2">
        <f t="shared" si="3"/>
        <v>0</v>
      </c>
      <c r="G77" s="2">
        <f t="shared" si="4"/>
        <v>0</v>
      </c>
      <c r="H77" s="2"/>
      <c r="I77" s="2"/>
    </row>
    <row r="78" spans="3:12" x14ac:dyDescent="0.2">
      <c r="C78" s="2">
        <f t="shared" si="0"/>
        <v>18</v>
      </c>
      <c r="D78" s="2" t="str">
        <f t="shared" si="1"/>
        <v>Seccionador Cuchilla</v>
      </c>
      <c r="E78" s="4" t="str">
        <f t="shared" si="2"/>
        <v>SC</v>
      </c>
      <c r="F78" s="2">
        <f t="shared" si="3"/>
        <v>0</v>
      </c>
      <c r="G78" s="2">
        <f t="shared" si="4"/>
        <v>1</v>
      </c>
      <c r="H78" s="2" t="s">
        <v>423</v>
      </c>
      <c r="I78" s="2"/>
    </row>
    <row r="79" spans="3:12" x14ac:dyDescent="0.2">
      <c r="C79" s="2">
        <f t="shared" si="0"/>
        <v>19</v>
      </c>
      <c r="D79" s="2" t="str">
        <f t="shared" si="1"/>
        <v>Seccionador Cuchilla</v>
      </c>
      <c r="E79" s="4" t="str">
        <f t="shared" si="2"/>
        <v>SC</v>
      </c>
      <c r="F79" s="2">
        <f t="shared" si="3"/>
        <v>0</v>
      </c>
      <c r="G79" s="2">
        <f t="shared" si="4"/>
        <v>0</v>
      </c>
      <c r="H79" s="2"/>
      <c r="I79" s="2"/>
    </row>
    <row r="80" spans="3:12" x14ac:dyDescent="0.2">
      <c r="C80" s="2">
        <f t="shared" si="0"/>
        <v>20</v>
      </c>
      <c r="D80" s="2" t="str">
        <f t="shared" si="1"/>
        <v>Seccionador Cuchilla</v>
      </c>
      <c r="E80" s="4" t="str">
        <f t="shared" si="2"/>
        <v>SC</v>
      </c>
      <c r="F80" s="2">
        <f t="shared" si="3"/>
        <v>0</v>
      </c>
      <c r="G80" s="2">
        <f t="shared" si="4"/>
        <v>1</v>
      </c>
      <c r="H80" s="2" t="s">
        <v>423</v>
      </c>
      <c r="I80" s="2"/>
    </row>
    <row r="81" spans="3:9" x14ac:dyDescent="0.2">
      <c r="C81" s="13">
        <f t="shared" si="0"/>
        <v>21</v>
      </c>
      <c r="D81" s="13" t="str">
        <f t="shared" si="1"/>
        <v>Reconectador</v>
      </c>
      <c r="E81" s="14" t="str">
        <f t="shared" si="2"/>
        <v>RC</v>
      </c>
      <c r="F81" s="13">
        <f t="shared" si="3"/>
        <v>1</v>
      </c>
      <c r="G81" s="2">
        <f t="shared" si="4"/>
        <v>1</v>
      </c>
      <c r="H81" s="2" t="s">
        <v>423</v>
      </c>
      <c r="I81" s="2"/>
    </row>
    <row r="82" spans="3:9" x14ac:dyDescent="0.2">
      <c r="C82" s="2">
        <f t="shared" si="0"/>
        <v>22</v>
      </c>
      <c r="D82" s="2" t="str">
        <f t="shared" si="1"/>
        <v>Seccionador Cuchilla</v>
      </c>
      <c r="E82" s="4" t="str">
        <f t="shared" si="2"/>
        <v>SC</v>
      </c>
      <c r="F82" s="2">
        <f t="shared" si="3"/>
        <v>0</v>
      </c>
      <c r="G82" s="2">
        <f t="shared" si="4"/>
        <v>3</v>
      </c>
      <c r="H82" s="2" t="s">
        <v>589</v>
      </c>
      <c r="I82" s="2" t="s">
        <v>590</v>
      </c>
    </row>
    <row r="83" spans="3:9" x14ac:dyDescent="0.2">
      <c r="C83" s="2">
        <f t="shared" si="0"/>
        <v>23</v>
      </c>
      <c r="D83" s="2" t="str">
        <f t="shared" si="1"/>
        <v>Fusible</v>
      </c>
      <c r="E83" s="4" t="str">
        <f t="shared" si="2"/>
        <v>SF</v>
      </c>
      <c r="F83" s="2">
        <f t="shared" si="3"/>
        <v>2</v>
      </c>
      <c r="G83" s="2">
        <f t="shared" si="4"/>
        <v>0</v>
      </c>
      <c r="H83" s="2"/>
      <c r="I83" s="2"/>
    </row>
    <row r="84" spans="3:9" x14ac:dyDescent="0.2">
      <c r="C84" s="2">
        <f t="shared" si="0"/>
        <v>24</v>
      </c>
      <c r="D84" s="2" t="str">
        <f t="shared" si="1"/>
        <v>Fusible</v>
      </c>
      <c r="E84" s="4" t="str">
        <f t="shared" si="2"/>
        <v>SF</v>
      </c>
      <c r="F84" s="2">
        <f t="shared" si="3"/>
        <v>2</v>
      </c>
      <c r="G84" s="2">
        <f t="shared" si="4"/>
        <v>0</v>
      </c>
      <c r="H84" s="2"/>
      <c r="I84" s="2"/>
    </row>
    <row r="85" spans="3:9" x14ac:dyDescent="0.2">
      <c r="C85" s="2">
        <f t="shared" si="0"/>
        <v>25</v>
      </c>
      <c r="D85" s="2" t="str">
        <f t="shared" si="1"/>
        <v>Fusible</v>
      </c>
      <c r="E85" s="4" t="str">
        <f t="shared" si="2"/>
        <v>SF</v>
      </c>
      <c r="F85" s="2">
        <f t="shared" si="3"/>
        <v>2</v>
      </c>
      <c r="G85" s="2">
        <f t="shared" si="4"/>
        <v>0</v>
      </c>
      <c r="H85" s="2"/>
      <c r="I85" s="2"/>
    </row>
    <row r="86" spans="3:9" x14ac:dyDescent="0.2">
      <c r="C86" s="2">
        <f t="shared" si="0"/>
        <v>26</v>
      </c>
      <c r="D86" s="2" t="str">
        <f t="shared" si="1"/>
        <v>Fusible</v>
      </c>
      <c r="E86" s="4" t="str">
        <f t="shared" si="2"/>
        <v>SF</v>
      </c>
      <c r="F86" s="2">
        <f t="shared" si="3"/>
        <v>2</v>
      </c>
      <c r="G86" s="2">
        <f t="shared" si="4"/>
        <v>0</v>
      </c>
      <c r="H86" s="2"/>
      <c r="I86" s="2"/>
    </row>
    <row r="87" spans="3:9" x14ac:dyDescent="0.2">
      <c r="C87" s="2">
        <f t="shared" si="0"/>
        <v>27</v>
      </c>
      <c r="D87" s="2" t="str">
        <f t="shared" si="1"/>
        <v>Fusible</v>
      </c>
      <c r="E87" s="4" t="str">
        <f t="shared" si="2"/>
        <v>SF</v>
      </c>
      <c r="F87" s="2">
        <f t="shared" si="3"/>
        <v>2</v>
      </c>
      <c r="G87" s="2">
        <f t="shared" si="4"/>
        <v>0</v>
      </c>
      <c r="H87" s="2"/>
      <c r="I87" s="2"/>
    </row>
    <row r="88" spans="3:9" x14ac:dyDescent="0.2">
      <c r="C88" s="2">
        <f t="shared" si="0"/>
        <v>28</v>
      </c>
      <c r="D88" s="2" t="str">
        <f t="shared" si="1"/>
        <v>Fusible</v>
      </c>
      <c r="E88" s="4" t="str">
        <f t="shared" si="2"/>
        <v>SF</v>
      </c>
      <c r="F88" s="2">
        <f t="shared" si="3"/>
        <v>2</v>
      </c>
      <c r="G88" s="2">
        <f t="shared" si="4"/>
        <v>0</v>
      </c>
      <c r="H88" s="2"/>
      <c r="I88" s="2"/>
    </row>
    <row r="89" spans="3:9" x14ac:dyDescent="0.2">
      <c r="C89" s="2">
        <f t="shared" si="0"/>
        <v>29</v>
      </c>
      <c r="D89" s="2" t="str">
        <f t="shared" si="1"/>
        <v>Fusible</v>
      </c>
      <c r="E89" s="4" t="str">
        <f t="shared" si="2"/>
        <v>SF</v>
      </c>
      <c r="F89" s="2">
        <f t="shared" si="3"/>
        <v>2</v>
      </c>
      <c r="G89" s="2">
        <f t="shared" si="4"/>
        <v>0</v>
      </c>
      <c r="H89" s="2"/>
      <c r="I89" s="2"/>
    </row>
    <row r="90" spans="3:9" x14ac:dyDescent="0.2">
      <c r="C90" s="2">
        <f t="shared" si="0"/>
        <v>30</v>
      </c>
      <c r="D90" s="2" t="str">
        <f t="shared" si="1"/>
        <v>Fusible</v>
      </c>
      <c r="E90" s="4" t="str">
        <f t="shared" si="2"/>
        <v>SF</v>
      </c>
      <c r="F90" s="2">
        <f t="shared" si="3"/>
        <v>2</v>
      </c>
      <c r="G90" s="2">
        <f t="shared" si="4"/>
        <v>0</v>
      </c>
      <c r="H90" s="2"/>
      <c r="I90" s="2"/>
    </row>
    <row r="91" spans="3:9" x14ac:dyDescent="0.2">
      <c r="C91" s="2">
        <f t="shared" si="0"/>
        <v>31</v>
      </c>
      <c r="D91" s="2" t="str">
        <f t="shared" si="1"/>
        <v>Fusible</v>
      </c>
      <c r="E91" s="4" t="str">
        <f t="shared" si="2"/>
        <v>SF</v>
      </c>
      <c r="F91" s="2">
        <f t="shared" si="3"/>
        <v>2</v>
      </c>
      <c r="G91" s="2">
        <f t="shared" si="4"/>
        <v>0</v>
      </c>
      <c r="H91" s="2"/>
      <c r="I91" s="2"/>
    </row>
    <row r="92" spans="3:9" x14ac:dyDescent="0.2">
      <c r="C92" s="2">
        <f t="shared" si="0"/>
        <v>32</v>
      </c>
      <c r="D92" s="2" t="str">
        <f t="shared" si="1"/>
        <v>Fusible</v>
      </c>
      <c r="E92" s="4" t="str">
        <f t="shared" si="2"/>
        <v>SF</v>
      </c>
      <c r="F92" s="2">
        <f t="shared" si="3"/>
        <v>2</v>
      </c>
      <c r="G92" s="2">
        <f t="shared" si="4"/>
        <v>0</v>
      </c>
      <c r="H92" s="2"/>
      <c r="I92" s="2"/>
    </row>
    <row r="93" spans="3:9" x14ac:dyDescent="0.2">
      <c r="C93" s="2">
        <f t="shared" si="0"/>
        <v>33</v>
      </c>
      <c r="D93" s="2" t="str">
        <f t="shared" si="1"/>
        <v>Fusible</v>
      </c>
      <c r="E93" s="4" t="str">
        <f t="shared" si="2"/>
        <v>SF</v>
      </c>
      <c r="F93" s="2">
        <f t="shared" si="3"/>
        <v>2</v>
      </c>
      <c r="G93" s="2">
        <f t="shared" si="4"/>
        <v>0</v>
      </c>
      <c r="H93" s="2"/>
      <c r="I93" s="2"/>
    </row>
    <row r="94" spans="3:9" x14ac:dyDescent="0.2">
      <c r="C94" s="2">
        <f t="shared" si="0"/>
        <v>34</v>
      </c>
      <c r="D94" s="2" t="str">
        <f t="shared" si="1"/>
        <v>Fusible</v>
      </c>
      <c r="E94" s="4" t="str">
        <f t="shared" si="2"/>
        <v>SF</v>
      </c>
      <c r="F94" s="2">
        <f t="shared" si="3"/>
        <v>2</v>
      </c>
      <c r="G94" s="2">
        <f t="shared" si="4"/>
        <v>0</v>
      </c>
      <c r="H94" s="2"/>
      <c r="I94" s="2"/>
    </row>
    <row r="95" spans="3:9" x14ac:dyDescent="0.2">
      <c r="C95" s="2">
        <f t="shared" si="0"/>
        <v>35</v>
      </c>
      <c r="D95" s="2" t="str">
        <f t="shared" si="1"/>
        <v>Fusible</v>
      </c>
      <c r="E95" s="4" t="str">
        <f t="shared" si="2"/>
        <v>SF</v>
      </c>
      <c r="F95" s="2">
        <f t="shared" si="3"/>
        <v>2</v>
      </c>
      <c r="G95" s="2">
        <f t="shared" si="4"/>
        <v>0</v>
      </c>
      <c r="H95" s="2"/>
      <c r="I95" s="2"/>
    </row>
    <row r="96" spans="3:9" x14ac:dyDescent="0.2">
      <c r="C96" s="2">
        <f t="shared" si="0"/>
        <v>36</v>
      </c>
      <c r="D96" s="2" t="str">
        <f t="shared" si="1"/>
        <v>Fusible</v>
      </c>
      <c r="E96" s="4" t="str">
        <f t="shared" si="2"/>
        <v>SF</v>
      </c>
      <c r="F96" s="2">
        <f t="shared" si="3"/>
        <v>2</v>
      </c>
      <c r="G96" s="2">
        <f t="shared" si="4"/>
        <v>0</v>
      </c>
      <c r="H96" s="2"/>
      <c r="I96" s="2"/>
    </row>
    <row r="97" spans="3:9" x14ac:dyDescent="0.2">
      <c r="C97" s="2">
        <f t="shared" si="0"/>
        <v>37</v>
      </c>
      <c r="D97" s="2" t="str">
        <f t="shared" si="1"/>
        <v>Fusible</v>
      </c>
      <c r="E97" s="4" t="str">
        <f t="shared" si="2"/>
        <v>SF</v>
      </c>
      <c r="F97" s="2">
        <f t="shared" si="3"/>
        <v>2</v>
      </c>
      <c r="G97" s="2">
        <f t="shared" si="4"/>
        <v>0</v>
      </c>
      <c r="H97" s="2"/>
      <c r="I97" s="2"/>
    </row>
    <row r="98" spans="3:9" x14ac:dyDescent="0.2">
      <c r="C98" s="2">
        <f t="shared" si="0"/>
        <v>38</v>
      </c>
      <c r="D98" s="2" t="str">
        <f t="shared" si="1"/>
        <v>Fusible</v>
      </c>
      <c r="E98" s="4" t="str">
        <f t="shared" si="2"/>
        <v>SF</v>
      </c>
      <c r="F98" s="2">
        <f t="shared" si="3"/>
        <v>2</v>
      </c>
      <c r="G98" s="2">
        <f t="shared" si="4"/>
        <v>0</v>
      </c>
      <c r="H98" s="2"/>
      <c r="I98" s="2"/>
    </row>
    <row r="99" spans="3:9" x14ac:dyDescent="0.2">
      <c r="C99" s="2">
        <f t="shared" si="0"/>
        <v>39</v>
      </c>
      <c r="D99" s="2" t="str">
        <f t="shared" si="1"/>
        <v>Fusible</v>
      </c>
      <c r="E99" s="4" t="str">
        <f t="shared" si="2"/>
        <v>SF</v>
      </c>
      <c r="F99" s="2">
        <f t="shared" si="3"/>
        <v>2</v>
      </c>
      <c r="G99" s="2">
        <f t="shared" si="4"/>
        <v>0</v>
      </c>
      <c r="H99" s="2"/>
      <c r="I99" s="2"/>
    </row>
  </sheetData>
  <sortState ref="A2:K98">
    <sortCondition ref="K40"/>
  </sortState>
  <mergeCells count="10">
    <mergeCell ref="H60:I60"/>
    <mergeCell ref="J66:K66"/>
    <mergeCell ref="J67:K67"/>
    <mergeCell ref="J68:K68"/>
    <mergeCell ref="J60:L60"/>
    <mergeCell ref="J61:K61"/>
    <mergeCell ref="J62:K62"/>
    <mergeCell ref="J63:K63"/>
    <mergeCell ref="J64:K64"/>
    <mergeCell ref="J65:K65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"/>
  <sheetViews>
    <sheetView topLeftCell="A19" zoomScale="70" zoomScaleNormal="70" workbookViewId="0">
      <selection activeCell="AN41" sqref="AN41"/>
    </sheetView>
  </sheetViews>
  <sheetFormatPr baseColWidth="10" defaultRowHeight="12.75" x14ac:dyDescent="0.2"/>
  <cols>
    <col min="2" max="2" width="13.140625" customWidth="1"/>
  </cols>
  <sheetData>
    <row r="1" spans="1:53" ht="13.5" thickBot="1" x14ac:dyDescent="0.25">
      <c r="A1" s="72" t="s">
        <v>525</v>
      </c>
      <c r="B1" s="73"/>
    </row>
    <row r="2" spans="1:53" x14ac:dyDescent="0.2">
      <c r="A2" s="15"/>
      <c r="B2" s="16">
        <v>1</v>
      </c>
      <c r="C2" s="17">
        <f>1+B2</f>
        <v>2</v>
      </c>
      <c r="D2" s="17">
        <f t="shared" ref="D2:AN2" si="0">1+C2</f>
        <v>3</v>
      </c>
      <c r="E2" s="17">
        <f t="shared" si="0"/>
        <v>4</v>
      </c>
      <c r="F2" s="17">
        <f t="shared" si="0"/>
        <v>5</v>
      </c>
      <c r="G2" s="17">
        <f t="shared" si="0"/>
        <v>6</v>
      </c>
      <c r="H2" s="17">
        <f t="shared" si="0"/>
        <v>7</v>
      </c>
      <c r="I2" s="17">
        <f t="shared" si="0"/>
        <v>8</v>
      </c>
      <c r="J2" s="17">
        <f t="shared" si="0"/>
        <v>9</v>
      </c>
      <c r="K2" s="17">
        <f t="shared" si="0"/>
        <v>10</v>
      </c>
      <c r="L2" s="17">
        <f t="shared" si="0"/>
        <v>11</v>
      </c>
      <c r="M2" s="17">
        <f t="shared" si="0"/>
        <v>12</v>
      </c>
      <c r="N2" s="17">
        <f t="shared" si="0"/>
        <v>13</v>
      </c>
      <c r="O2" s="17">
        <f t="shared" si="0"/>
        <v>14</v>
      </c>
      <c r="P2" s="17">
        <f t="shared" si="0"/>
        <v>15</v>
      </c>
      <c r="Q2" s="17">
        <f t="shared" si="0"/>
        <v>16</v>
      </c>
      <c r="R2" s="17">
        <f t="shared" si="0"/>
        <v>17</v>
      </c>
      <c r="S2" s="17">
        <f t="shared" si="0"/>
        <v>18</v>
      </c>
      <c r="T2" s="17">
        <f t="shared" si="0"/>
        <v>19</v>
      </c>
      <c r="U2" s="17">
        <f t="shared" si="0"/>
        <v>20</v>
      </c>
      <c r="V2" s="17">
        <f t="shared" si="0"/>
        <v>21</v>
      </c>
      <c r="W2" s="17">
        <f t="shared" si="0"/>
        <v>22</v>
      </c>
      <c r="X2" s="17">
        <f t="shared" si="0"/>
        <v>23</v>
      </c>
      <c r="Y2" s="17">
        <f t="shared" si="0"/>
        <v>24</v>
      </c>
      <c r="Z2" s="17">
        <f t="shared" si="0"/>
        <v>25</v>
      </c>
      <c r="AA2" s="17">
        <f t="shared" si="0"/>
        <v>26</v>
      </c>
      <c r="AB2" s="17">
        <f t="shared" si="0"/>
        <v>27</v>
      </c>
      <c r="AC2" s="17">
        <f t="shared" si="0"/>
        <v>28</v>
      </c>
      <c r="AD2" s="17">
        <f t="shared" si="0"/>
        <v>29</v>
      </c>
      <c r="AE2" s="17">
        <f t="shared" si="0"/>
        <v>30</v>
      </c>
      <c r="AF2" s="17">
        <f t="shared" si="0"/>
        <v>31</v>
      </c>
      <c r="AG2" s="17">
        <f t="shared" si="0"/>
        <v>32</v>
      </c>
      <c r="AH2" s="17">
        <f t="shared" si="0"/>
        <v>33</v>
      </c>
      <c r="AI2" s="17">
        <f t="shared" si="0"/>
        <v>34</v>
      </c>
      <c r="AJ2" s="17">
        <f t="shared" si="0"/>
        <v>35</v>
      </c>
      <c r="AK2" s="17">
        <f t="shared" si="0"/>
        <v>36</v>
      </c>
      <c r="AL2" s="17">
        <f t="shared" si="0"/>
        <v>37</v>
      </c>
      <c r="AM2" s="17">
        <f t="shared" si="0"/>
        <v>38</v>
      </c>
      <c r="AN2" s="17">
        <f t="shared" si="0"/>
        <v>39</v>
      </c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x14ac:dyDescent="0.2">
      <c r="A3" s="17">
        <v>1</v>
      </c>
      <c r="B3" s="5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</row>
    <row r="4" spans="1:53" x14ac:dyDescent="0.2">
      <c r="A4" s="17">
        <f>1+A3</f>
        <v>2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</row>
    <row r="5" spans="1:53" x14ac:dyDescent="0.2">
      <c r="A5" s="17">
        <f t="shared" ref="A5:A41" si="1">1+A4</f>
        <v>3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  <row r="6" spans="1:53" x14ac:dyDescent="0.2">
      <c r="A6" s="17">
        <f t="shared" si="1"/>
        <v>4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</row>
    <row r="7" spans="1:53" x14ac:dyDescent="0.2">
      <c r="A7" s="17">
        <f t="shared" si="1"/>
        <v>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</row>
    <row r="8" spans="1:53" x14ac:dyDescent="0.2">
      <c r="A8" s="17">
        <f t="shared" si="1"/>
        <v>6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</row>
    <row r="9" spans="1:53" x14ac:dyDescent="0.2">
      <c r="A9" s="17">
        <f t="shared" si="1"/>
        <v>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</row>
    <row r="10" spans="1:53" x14ac:dyDescent="0.2">
      <c r="A10" s="17">
        <f t="shared" si="1"/>
        <v>8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</row>
    <row r="11" spans="1:53" x14ac:dyDescent="0.2">
      <c r="A11" s="17">
        <f t="shared" si="1"/>
        <v>9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</row>
    <row r="12" spans="1:53" x14ac:dyDescent="0.2">
      <c r="A12" s="17">
        <f t="shared" si="1"/>
        <v>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1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</row>
    <row r="13" spans="1:53" x14ac:dyDescent="0.2">
      <c r="A13" s="17">
        <f t="shared" si="1"/>
        <v>11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1</v>
      </c>
      <c r="N13" s="5">
        <v>1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</row>
    <row r="14" spans="1:53" x14ac:dyDescent="0.2">
      <c r="A14" s="17">
        <f t="shared" si="1"/>
        <v>12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1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</row>
    <row r="15" spans="1:53" x14ac:dyDescent="0.2">
      <c r="A15" s="17">
        <f t="shared" si="1"/>
        <v>13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1</v>
      </c>
      <c r="AC15" s="5">
        <v>1</v>
      </c>
      <c r="AD15" s="5">
        <v>1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</row>
    <row r="16" spans="1:53" x14ac:dyDescent="0.2">
      <c r="A16" s="17">
        <f t="shared" si="1"/>
        <v>14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1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</row>
    <row r="17" spans="1:53" x14ac:dyDescent="0.2">
      <c r="A17" s="17">
        <f t="shared" si="1"/>
        <v>15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1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</row>
    <row r="18" spans="1:53" x14ac:dyDescent="0.2">
      <c r="A18" s="17">
        <f t="shared" si="1"/>
        <v>16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</row>
    <row r="19" spans="1:53" x14ac:dyDescent="0.2">
      <c r="A19" s="17">
        <f t="shared" si="1"/>
        <v>17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</row>
    <row r="20" spans="1:53" x14ac:dyDescent="0.2">
      <c r="A20" s="17">
        <f t="shared" si="1"/>
        <v>18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1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</row>
    <row r="21" spans="1:53" x14ac:dyDescent="0.2">
      <c r="A21" s="17">
        <f t="shared" si="1"/>
        <v>19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1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</row>
    <row r="22" spans="1:53" x14ac:dyDescent="0.2">
      <c r="A22" s="17">
        <f t="shared" si="1"/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1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1</v>
      </c>
      <c r="AG22" s="5">
        <v>1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</row>
    <row r="23" spans="1:53" x14ac:dyDescent="0.2">
      <c r="A23" s="17">
        <f t="shared" si="1"/>
        <v>21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1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1</v>
      </c>
      <c r="AI23" s="5">
        <v>1</v>
      </c>
      <c r="AJ23" s="5">
        <v>1</v>
      </c>
      <c r="AK23" s="5">
        <v>1</v>
      </c>
      <c r="AL23" s="5">
        <v>0</v>
      </c>
      <c r="AM23" s="5">
        <v>0</v>
      </c>
      <c r="AN23" s="5">
        <v>0</v>
      </c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</row>
    <row r="24" spans="1:53" x14ac:dyDescent="0.2">
      <c r="A24" s="17">
        <f t="shared" si="1"/>
        <v>22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1</v>
      </c>
      <c r="AM24" s="5">
        <v>1</v>
      </c>
      <c r="AN24" s="5">
        <v>1</v>
      </c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</row>
    <row r="25" spans="1:53" x14ac:dyDescent="0.2">
      <c r="A25" s="17">
        <f t="shared" si="1"/>
        <v>23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</row>
    <row r="26" spans="1:53" x14ac:dyDescent="0.2">
      <c r="A26" s="17">
        <f t="shared" si="1"/>
        <v>24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</row>
    <row r="27" spans="1:53" x14ac:dyDescent="0.2">
      <c r="A27" s="17">
        <f t="shared" si="1"/>
        <v>25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1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</row>
    <row r="28" spans="1:53" x14ac:dyDescent="0.2">
      <c r="A28" s="17">
        <f t="shared" si="1"/>
        <v>26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</row>
    <row r="29" spans="1:53" x14ac:dyDescent="0.2">
      <c r="A29" s="17">
        <f t="shared" si="1"/>
        <v>27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</row>
    <row r="30" spans="1:53" x14ac:dyDescent="0.2">
      <c r="A30" s="17">
        <f t="shared" si="1"/>
        <v>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</row>
    <row r="31" spans="1:53" x14ac:dyDescent="0.2">
      <c r="A31" s="17">
        <f t="shared" si="1"/>
        <v>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</row>
    <row r="32" spans="1:53" x14ac:dyDescent="0.2">
      <c r="A32" s="17">
        <f t="shared" si="1"/>
        <v>30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</row>
    <row r="33" spans="1:53" x14ac:dyDescent="0.2">
      <c r="A33" s="17">
        <f t="shared" si="1"/>
        <v>31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</row>
    <row r="34" spans="1:53" x14ac:dyDescent="0.2">
      <c r="A34" s="17">
        <f t="shared" si="1"/>
        <v>32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</row>
    <row r="35" spans="1:53" x14ac:dyDescent="0.2">
      <c r="A35" s="17">
        <f t="shared" si="1"/>
        <v>33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</row>
    <row r="36" spans="1:53" x14ac:dyDescent="0.2">
      <c r="A36" s="17">
        <f t="shared" si="1"/>
        <v>34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</row>
    <row r="37" spans="1:53" x14ac:dyDescent="0.2">
      <c r="A37" s="17">
        <f t="shared" si="1"/>
        <v>35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</row>
    <row r="38" spans="1:53" x14ac:dyDescent="0.2">
      <c r="A38" s="17">
        <f t="shared" si="1"/>
        <v>36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</row>
    <row r="39" spans="1:53" x14ac:dyDescent="0.2">
      <c r="A39" s="17">
        <f t="shared" si="1"/>
        <v>37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</row>
    <row r="40" spans="1:53" x14ac:dyDescent="0.2">
      <c r="A40" s="17">
        <f t="shared" si="1"/>
        <v>38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</row>
    <row r="41" spans="1:53" x14ac:dyDescent="0.2">
      <c r="A41" s="17">
        <f t="shared" si="1"/>
        <v>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</row>
    <row r="42" spans="1:53" x14ac:dyDescent="0.2">
      <c r="A42" s="18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</row>
    <row r="43" spans="1:53" x14ac:dyDescent="0.2">
      <c r="A43" s="18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x14ac:dyDescent="0.2">
      <c r="A44" s="18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</row>
    <row r="45" spans="1:53" x14ac:dyDescent="0.2">
      <c r="A45" s="18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</row>
    <row r="46" spans="1:53" x14ac:dyDescent="0.2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</row>
    <row r="47" spans="1:53" x14ac:dyDescent="0.2">
      <c r="A47" s="18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</row>
    <row r="48" spans="1:53" x14ac:dyDescent="0.2">
      <c r="A48" s="18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</row>
    <row r="49" spans="1:53" x14ac:dyDescent="0.2">
      <c r="A49" s="18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</row>
    <row r="50" spans="1:53" x14ac:dyDescent="0.2">
      <c r="A50" s="18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</row>
    <row r="51" spans="1:53" x14ac:dyDescent="0.2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</row>
    <row r="52" spans="1:53" x14ac:dyDescent="0.2">
      <c r="A52" s="18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</row>
    <row r="53" spans="1:53" x14ac:dyDescent="0.2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</row>
    <row r="54" spans="1:53" x14ac:dyDescent="0.2">
      <c r="A54" s="18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60"/>
  <sheetViews>
    <sheetView tabSelected="1" zoomScale="70" zoomScaleNormal="70" workbookViewId="0">
      <selection activeCell="J8" sqref="J8"/>
    </sheetView>
  </sheetViews>
  <sheetFormatPr baseColWidth="10" defaultRowHeight="12.75" x14ac:dyDescent="0.2"/>
  <cols>
    <col min="2" max="2" width="33.42578125" customWidth="1"/>
    <col min="3" max="3" width="27.28515625" bestFit="1" customWidth="1"/>
    <col min="4" max="4" width="26" bestFit="1" customWidth="1"/>
    <col min="5" max="6" width="17.5703125" customWidth="1"/>
    <col min="7" max="7" width="13.140625" customWidth="1"/>
    <col min="8" max="8" width="14.28515625" customWidth="1"/>
    <col min="9" max="11" width="13.5703125" customWidth="1"/>
    <col min="12" max="12" width="16.140625" customWidth="1"/>
    <col min="13" max="13" width="17.42578125" customWidth="1"/>
    <col min="14" max="14" width="19.85546875" customWidth="1"/>
    <col min="15" max="15" width="13.28515625" customWidth="1"/>
    <col min="17" max="17" width="4.140625" bestFit="1" customWidth="1"/>
    <col min="18" max="18" width="7.28515625" bestFit="1" customWidth="1"/>
    <col min="19" max="19" width="11.5703125" bestFit="1" customWidth="1"/>
  </cols>
  <sheetData>
    <row r="1" spans="2:20" x14ac:dyDescent="0.2">
      <c r="B1" s="8" t="s">
        <v>526</v>
      </c>
      <c r="C1" s="20" t="s">
        <v>527</v>
      </c>
      <c r="D1" s="21" t="s">
        <v>528</v>
      </c>
    </row>
    <row r="4" spans="2:20" ht="19.5" x14ac:dyDescent="0.25">
      <c r="B4" s="85" t="s">
        <v>529</v>
      </c>
      <c r="C4" s="85"/>
      <c r="D4" s="85"/>
      <c r="Q4" s="33"/>
      <c r="R4" s="33"/>
      <c r="S4" s="33"/>
      <c r="T4" s="33"/>
    </row>
    <row r="5" spans="2:20" ht="19.5" customHeight="1" x14ac:dyDescent="0.2">
      <c r="B5" s="80" t="s">
        <v>481</v>
      </c>
      <c r="C5" s="76" t="s">
        <v>530</v>
      </c>
      <c r="D5" s="76" t="s">
        <v>531</v>
      </c>
      <c r="E5" s="76" t="s">
        <v>532</v>
      </c>
      <c r="F5" s="76" t="s">
        <v>533</v>
      </c>
      <c r="G5" s="76" t="s">
        <v>534</v>
      </c>
      <c r="H5" s="76" t="s">
        <v>535</v>
      </c>
      <c r="I5" s="76" t="s">
        <v>536</v>
      </c>
      <c r="J5" s="76" t="s">
        <v>577</v>
      </c>
      <c r="K5" s="77" t="s">
        <v>578</v>
      </c>
      <c r="L5" s="86" t="s">
        <v>579</v>
      </c>
      <c r="M5" s="81" t="s">
        <v>580</v>
      </c>
      <c r="N5" s="83" t="s">
        <v>576</v>
      </c>
      <c r="O5" s="88" t="s">
        <v>581</v>
      </c>
      <c r="P5" s="89"/>
      <c r="Q5" s="78"/>
      <c r="R5" s="78"/>
      <c r="S5" s="78"/>
      <c r="T5" s="33"/>
    </row>
    <row r="6" spans="2:20" ht="30" customHeight="1" x14ac:dyDescent="0.2">
      <c r="B6" s="80"/>
      <c r="C6" s="80"/>
      <c r="D6" s="80"/>
      <c r="E6" s="80"/>
      <c r="F6" s="80"/>
      <c r="G6" s="80"/>
      <c r="H6" s="80"/>
      <c r="I6" s="80"/>
      <c r="J6" s="76"/>
      <c r="K6" s="77"/>
      <c r="L6" s="87"/>
      <c r="M6" s="82"/>
      <c r="N6" s="84"/>
      <c r="O6" s="90"/>
      <c r="P6" s="91"/>
      <c r="Q6" s="79"/>
      <c r="R6" s="79"/>
      <c r="S6" s="79"/>
      <c r="T6" s="33"/>
    </row>
    <row r="7" spans="2:20" x14ac:dyDescent="0.2">
      <c r="B7" s="2">
        <v>1</v>
      </c>
      <c r="C7" s="13">
        <f>+itg03_lineas!E270</f>
        <v>0.10180000000000002</v>
      </c>
      <c r="D7" s="13">
        <v>8</v>
      </c>
      <c r="E7" s="25">
        <f t="shared" ref="E7:E45" si="0">+D7/(SUM($C$7:$C$45)*1)</f>
        <v>0.20677989933954502</v>
      </c>
      <c r="F7" s="25">
        <f t="shared" ref="F7:F45" si="1">+E7*C7</f>
        <v>2.1050193752765685E-2</v>
      </c>
      <c r="G7" s="26">
        <v>0.1</v>
      </c>
      <c r="H7" s="26">
        <v>3.15</v>
      </c>
      <c r="I7" s="13">
        <f>+itg03_carga!M117</f>
        <v>0</v>
      </c>
      <c r="J7" s="48">
        <f t="shared" ref="J7:J45" si="2">I7*$D$51*$E$51</f>
        <v>0</v>
      </c>
      <c r="K7" s="13">
        <v>0</v>
      </c>
      <c r="L7" s="13"/>
      <c r="M7" s="13">
        <f>itg03_seccionadores!F61</f>
        <v>1</v>
      </c>
      <c r="N7" s="13">
        <f>itg03_seccionadores!G61</f>
        <v>0</v>
      </c>
      <c r="O7" s="49">
        <f>itg03_seccionadores!H61</f>
        <v>0</v>
      </c>
      <c r="P7" s="49">
        <f>itg03_seccionadores!I61</f>
        <v>0</v>
      </c>
      <c r="Q7" s="33"/>
      <c r="R7" s="33"/>
      <c r="S7" s="33"/>
      <c r="T7" s="33"/>
    </row>
    <row r="8" spans="2:20" x14ac:dyDescent="0.2">
      <c r="B8" s="2">
        <f>1+B7</f>
        <v>2</v>
      </c>
      <c r="C8" s="13">
        <f>+itg03_lineas!E271</f>
        <v>1.27607</v>
      </c>
      <c r="D8" s="13">
        <v>8</v>
      </c>
      <c r="E8" s="25">
        <f t="shared" si="0"/>
        <v>0.20677989933954502</v>
      </c>
      <c r="F8" s="25">
        <f t="shared" si="1"/>
        <v>0.2638656261502132</v>
      </c>
      <c r="G8" s="26">
        <v>0.1</v>
      </c>
      <c r="H8" s="26">
        <v>3.15</v>
      </c>
      <c r="I8" s="13">
        <f>+itg03_carga!M118</f>
        <v>0</v>
      </c>
      <c r="J8" s="48">
        <f t="shared" si="2"/>
        <v>0</v>
      </c>
      <c r="K8" s="13">
        <v>0</v>
      </c>
      <c r="L8" s="13"/>
      <c r="M8" s="13">
        <f>itg03_seccionadores!F62</f>
        <v>0</v>
      </c>
      <c r="N8" s="13">
        <f>itg03_seccionadores!G62</f>
        <v>0</v>
      </c>
      <c r="O8" s="49">
        <f>itg03_seccionadores!H62</f>
        <v>0</v>
      </c>
      <c r="P8" s="49">
        <f>itg03_seccionadores!I62</f>
        <v>0</v>
      </c>
      <c r="Q8" s="33"/>
      <c r="R8" s="33"/>
      <c r="S8" s="33"/>
      <c r="T8" s="33"/>
    </row>
    <row r="9" spans="2:20" x14ac:dyDescent="0.2">
      <c r="B9" s="2">
        <f t="shared" ref="B9:B45" si="3">1+B8</f>
        <v>3</v>
      </c>
      <c r="C9" s="13">
        <f>+itg03_lineas!E272</f>
        <v>2.4587600000000003</v>
      </c>
      <c r="D9" s="13">
        <v>8</v>
      </c>
      <c r="E9" s="25">
        <f t="shared" si="0"/>
        <v>0.20677989933954502</v>
      </c>
      <c r="F9" s="25">
        <f t="shared" si="1"/>
        <v>0.50842214530009977</v>
      </c>
      <c r="G9" s="26">
        <v>0.1</v>
      </c>
      <c r="H9" s="26">
        <v>3.15</v>
      </c>
      <c r="I9" s="13">
        <f>+itg03_carga!M119</f>
        <v>100</v>
      </c>
      <c r="J9" s="48">
        <f t="shared" si="2"/>
        <v>68.999293459882907</v>
      </c>
      <c r="K9" s="13">
        <v>0</v>
      </c>
      <c r="L9" s="13"/>
      <c r="M9" s="13">
        <f>itg03_seccionadores!F63</f>
        <v>0</v>
      </c>
      <c r="N9" s="13">
        <f>itg03_seccionadores!G63</f>
        <v>0</v>
      </c>
      <c r="O9" s="49">
        <f>itg03_seccionadores!H63</f>
        <v>0</v>
      </c>
      <c r="P9" s="49">
        <f>itg03_seccionadores!I63</f>
        <v>0</v>
      </c>
      <c r="Q9" s="33"/>
      <c r="R9" s="33"/>
      <c r="S9" s="33"/>
      <c r="T9" s="33"/>
    </row>
    <row r="10" spans="2:20" x14ac:dyDescent="0.2">
      <c r="B10" s="2">
        <f t="shared" si="3"/>
        <v>4</v>
      </c>
      <c r="C10" s="13">
        <f>+itg03_lineas!E273</f>
        <v>0.99713000000000007</v>
      </c>
      <c r="D10" s="13">
        <v>8</v>
      </c>
      <c r="E10" s="25">
        <f t="shared" si="0"/>
        <v>0.20677989933954502</v>
      </c>
      <c r="F10" s="25">
        <f t="shared" si="1"/>
        <v>0.20618644102844055</v>
      </c>
      <c r="G10" s="26">
        <v>0.1</v>
      </c>
      <c r="H10" s="26">
        <v>3.15</v>
      </c>
      <c r="I10" s="13">
        <f>+itg03_carga!M120</f>
        <v>0</v>
      </c>
      <c r="J10" s="48">
        <f t="shared" si="2"/>
        <v>0</v>
      </c>
      <c r="K10" s="13">
        <v>0</v>
      </c>
      <c r="L10" s="13"/>
      <c r="M10" s="13">
        <f>itg03_seccionadores!F64</f>
        <v>0</v>
      </c>
      <c r="N10" s="13">
        <f>itg03_seccionadores!G64</f>
        <v>1</v>
      </c>
      <c r="O10" s="49" t="str">
        <f>itg03_seccionadores!H64</f>
        <v>ITG 8</v>
      </c>
      <c r="P10" s="49">
        <f>itg03_seccionadores!I64</f>
        <v>0</v>
      </c>
      <c r="Q10" s="33"/>
      <c r="R10" s="33"/>
      <c r="S10" s="33"/>
      <c r="T10" s="33"/>
    </row>
    <row r="11" spans="2:20" x14ac:dyDescent="0.2">
      <c r="B11" s="2">
        <f t="shared" si="3"/>
        <v>5</v>
      </c>
      <c r="C11" s="13">
        <f>+itg03_lineas!E274</f>
        <v>0.56601000000000001</v>
      </c>
      <c r="D11" s="13">
        <v>8</v>
      </c>
      <c r="E11" s="25">
        <f t="shared" si="0"/>
        <v>0.20677989933954502</v>
      </c>
      <c r="F11" s="25">
        <f t="shared" si="1"/>
        <v>0.11703949082517588</v>
      </c>
      <c r="G11" s="26">
        <v>0.1</v>
      </c>
      <c r="H11" s="26">
        <v>3.15</v>
      </c>
      <c r="I11" s="13">
        <f>+itg03_carga!M121</f>
        <v>25</v>
      </c>
      <c r="J11" s="48">
        <f t="shared" si="2"/>
        <v>17.249823364970727</v>
      </c>
      <c r="K11" s="13">
        <v>0</v>
      </c>
      <c r="L11" s="13"/>
      <c r="M11" s="13">
        <f>itg03_seccionadores!F65</f>
        <v>0</v>
      </c>
      <c r="N11" s="13">
        <f>itg03_seccionadores!G65</f>
        <v>0</v>
      </c>
      <c r="O11" s="49">
        <f>itg03_seccionadores!H65</f>
        <v>0</v>
      </c>
      <c r="P11" s="49">
        <f>itg03_seccionadores!I65</f>
        <v>0</v>
      </c>
      <c r="Q11" s="33"/>
      <c r="R11" s="33"/>
      <c r="S11" s="33"/>
      <c r="T11" s="33"/>
    </row>
    <row r="12" spans="2:20" x14ac:dyDescent="0.2">
      <c r="B12" s="2">
        <f t="shared" si="3"/>
        <v>6</v>
      </c>
      <c r="C12" s="13">
        <f>+itg03_lineas!E275</f>
        <v>1.22393</v>
      </c>
      <c r="D12" s="13">
        <v>8</v>
      </c>
      <c r="E12" s="25">
        <f t="shared" si="0"/>
        <v>0.20677989933954502</v>
      </c>
      <c r="F12" s="25">
        <f t="shared" si="1"/>
        <v>0.25308412219864934</v>
      </c>
      <c r="G12" s="26">
        <v>0.1</v>
      </c>
      <c r="H12" s="26">
        <v>3.15</v>
      </c>
      <c r="I12" s="13">
        <f>+itg03_carga!M122</f>
        <v>25</v>
      </c>
      <c r="J12" s="48">
        <f t="shared" si="2"/>
        <v>17.249823364970727</v>
      </c>
      <c r="K12" s="13">
        <v>0</v>
      </c>
      <c r="L12" s="13"/>
      <c r="M12" s="13">
        <f>itg03_seccionadores!F66</f>
        <v>0</v>
      </c>
      <c r="N12" s="13">
        <f>itg03_seccionadores!G66</f>
        <v>0</v>
      </c>
      <c r="O12" s="49">
        <f>itg03_seccionadores!H66</f>
        <v>0</v>
      </c>
      <c r="P12" s="49">
        <f>itg03_seccionadores!I66</f>
        <v>0</v>
      </c>
      <c r="Q12" s="33"/>
      <c r="R12" s="33"/>
      <c r="S12" s="33"/>
      <c r="T12" s="33"/>
    </row>
    <row r="13" spans="2:20" x14ac:dyDescent="0.2">
      <c r="B13" s="2">
        <f t="shared" si="3"/>
        <v>7</v>
      </c>
      <c r="C13" s="13">
        <f>+itg03_lineas!E276</f>
        <v>1.45319</v>
      </c>
      <c r="D13" s="13">
        <v>8</v>
      </c>
      <c r="E13" s="25">
        <f t="shared" si="0"/>
        <v>0.20677989933954502</v>
      </c>
      <c r="F13" s="25">
        <f t="shared" si="1"/>
        <v>0.3004904819212334</v>
      </c>
      <c r="G13" s="26">
        <v>0.1</v>
      </c>
      <c r="H13" s="26">
        <v>3.15</v>
      </c>
      <c r="I13" s="13">
        <f>+itg03_carga!M123</f>
        <v>45</v>
      </c>
      <c r="J13" s="48">
        <f t="shared" si="2"/>
        <v>31.049682056947308</v>
      </c>
      <c r="K13" s="13">
        <v>0</v>
      </c>
      <c r="L13" s="13"/>
      <c r="M13" s="13">
        <f>itg03_seccionadores!F67</f>
        <v>1</v>
      </c>
      <c r="N13" s="13">
        <f>itg03_seccionadores!G67</f>
        <v>2</v>
      </c>
      <c r="O13" s="49" t="str">
        <f>itg03_seccionadores!H67</f>
        <v>ITG11</v>
      </c>
      <c r="P13" s="49">
        <f>itg03_seccionadores!I67</f>
        <v>0</v>
      </c>
      <c r="Q13" s="33"/>
      <c r="R13" s="33"/>
      <c r="S13" s="33"/>
      <c r="T13" s="33"/>
    </row>
    <row r="14" spans="2:20" x14ac:dyDescent="0.2">
      <c r="B14" s="2">
        <f t="shared" si="3"/>
        <v>8</v>
      </c>
      <c r="C14" s="13">
        <f>+itg03_lineas!E277</f>
        <v>1.1195299999999999</v>
      </c>
      <c r="D14" s="13">
        <v>8</v>
      </c>
      <c r="E14" s="25">
        <f t="shared" si="0"/>
        <v>0.20677989933954502</v>
      </c>
      <c r="F14" s="25">
        <f t="shared" si="1"/>
        <v>0.23149630070760083</v>
      </c>
      <c r="G14" s="26">
        <v>0.1</v>
      </c>
      <c r="H14" s="26">
        <v>3.15</v>
      </c>
      <c r="I14" s="13">
        <f>+itg03_carga!M124</f>
        <v>45</v>
      </c>
      <c r="J14" s="48">
        <f t="shared" si="2"/>
        <v>31.049682056947308</v>
      </c>
      <c r="K14" s="13">
        <v>0</v>
      </c>
      <c r="L14" s="13"/>
      <c r="M14" s="13">
        <f>itg03_seccionadores!F68</f>
        <v>0</v>
      </c>
      <c r="N14" s="13">
        <f>itg03_seccionadores!G68</f>
        <v>0</v>
      </c>
      <c r="O14" s="49">
        <f>itg03_seccionadores!H68</f>
        <v>0</v>
      </c>
      <c r="P14" s="49">
        <f>itg03_seccionadores!I68</f>
        <v>0</v>
      </c>
      <c r="Q14" s="33"/>
      <c r="R14" s="33"/>
      <c r="S14" s="33"/>
      <c r="T14" s="33"/>
    </row>
    <row r="15" spans="2:20" x14ac:dyDescent="0.2">
      <c r="B15" s="2">
        <f t="shared" si="3"/>
        <v>9</v>
      </c>
      <c r="C15" s="13">
        <f>+itg03_lineas!E278</f>
        <v>0.20000999999999999</v>
      </c>
      <c r="D15" s="13">
        <v>8</v>
      </c>
      <c r="E15" s="25">
        <f t="shared" si="0"/>
        <v>0.20677989933954502</v>
      </c>
      <c r="F15" s="25">
        <f t="shared" si="1"/>
        <v>4.1358047666902396E-2</v>
      </c>
      <c r="G15" s="26">
        <v>0.1</v>
      </c>
      <c r="H15" s="26">
        <v>3.15</v>
      </c>
      <c r="I15" s="13">
        <f>+itg03_carga!M125</f>
        <v>0</v>
      </c>
      <c r="J15" s="48">
        <f t="shared" si="2"/>
        <v>0</v>
      </c>
      <c r="K15" s="13">
        <v>0</v>
      </c>
      <c r="L15" s="13"/>
      <c r="M15" s="13">
        <f>itg03_seccionadores!F69</f>
        <v>0</v>
      </c>
      <c r="N15" s="13">
        <f>itg03_seccionadores!G69</f>
        <v>0</v>
      </c>
      <c r="O15" s="49">
        <f>itg03_seccionadores!H69</f>
        <v>0</v>
      </c>
      <c r="P15" s="49">
        <f>itg03_seccionadores!I69</f>
        <v>0</v>
      </c>
      <c r="Q15" s="33"/>
      <c r="R15" s="33"/>
      <c r="S15" s="33"/>
      <c r="T15" s="33"/>
    </row>
    <row r="16" spans="2:20" x14ac:dyDescent="0.2">
      <c r="B16" s="2">
        <f t="shared" si="3"/>
        <v>10</v>
      </c>
      <c r="C16" s="13">
        <f>+itg03_lineas!E279</f>
        <v>0.45573000000000002</v>
      </c>
      <c r="D16" s="13">
        <v>8</v>
      </c>
      <c r="E16" s="25">
        <f t="shared" si="0"/>
        <v>0.20677989933954502</v>
      </c>
      <c r="F16" s="25">
        <f t="shared" si="1"/>
        <v>9.4235803526010853E-2</v>
      </c>
      <c r="G16" s="26">
        <v>0.1</v>
      </c>
      <c r="H16" s="26">
        <v>3.15</v>
      </c>
      <c r="I16" s="13">
        <f>+itg03_carga!M126</f>
        <v>100</v>
      </c>
      <c r="J16" s="48">
        <f t="shared" si="2"/>
        <v>68.999293459882907</v>
      </c>
      <c r="K16" s="13">
        <v>0</v>
      </c>
      <c r="L16" s="13"/>
      <c r="M16" s="13">
        <f>itg03_seccionadores!F70</f>
        <v>0</v>
      </c>
      <c r="N16" s="13">
        <f>itg03_seccionadores!G70</f>
        <v>0</v>
      </c>
      <c r="O16" s="49">
        <f>itg03_seccionadores!H70</f>
        <v>0</v>
      </c>
      <c r="P16" s="49">
        <f>itg03_seccionadores!I70</f>
        <v>0</v>
      </c>
      <c r="Q16" s="33"/>
      <c r="R16" s="33"/>
      <c r="S16" s="33"/>
      <c r="T16" s="33"/>
    </row>
    <row r="17" spans="2:20" x14ac:dyDescent="0.2">
      <c r="B17" s="2">
        <f t="shared" si="3"/>
        <v>11</v>
      </c>
      <c r="C17" s="13">
        <f>+itg03_lineas!E280</f>
        <v>1.0525899999999999</v>
      </c>
      <c r="D17" s="13">
        <v>8</v>
      </c>
      <c r="E17" s="25">
        <f t="shared" si="0"/>
        <v>0.20677989933954502</v>
      </c>
      <c r="F17" s="25">
        <f t="shared" si="1"/>
        <v>0.21765445424581167</v>
      </c>
      <c r="G17" s="26">
        <v>0.1</v>
      </c>
      <c r="H17" s="26">
        <v>3.15</v>
      </c>
      <c r="I17" s="13">
        <f>+itg03_carga!M127</f>
        <v>25</v>
      </c>
      <c r="J17" s="48">
        <f t="shared" si="2"/>
        <v>17.249823364970727</v>
      </c>
      <c r="K17" s="13">
        <v>0</v>
      </c>
      <c r="L17" s="13"/>
      <c r="M17" s="13">
        <f>itg03_seccionadores!F71</f>
        <v>0</v>
      </c>
      <c r="N17" s="13">
        <f>itg03_seccionadores!G71</f>
        <v>0</v>
      </c>
      <c r="O17" s="49">
        <f>itg03_seccionadores!H71</f>
        <v>0</v>
      </c>
      <c r="P17" s="49">
        <f>itg03_seccionadores!I71</f>
        <v>0</v>
      </c>
      <c r="Q17" s="33"/>
      <c r="R17" s="33"/>
      <c r="S17" s="33"/>
      <c r="T17" s="33"/>
    </row>
    <row r="18" spans="2:20" x14ac:dyDescent="0.2">
      <c r="B18" s="2">
        <f t="shared" si="3"/>
        <v>12</v>
      </c>
      <c r="C18" s="13">
        <f>+itg03_lineas!E281</f>
        <v>2.4697999999999998</v>
      </c>
      <c r="D18" s="13">
        <v>8</v>
      </c>
      <c r="E18" s="25">
        <f t="shared" si="0"/>
        <v>0.20677989933954502</v>
      </c>
      <c r="F18" s="25">
        <f t="shared" si="1"/>
        <v>0.5107049953888082</v>
      </c>
      <c r="G18" s="26">
        <v>0.1</v>
      </c>
      <c r="H18" s="26">
        <v>3.15</v>
      </c>
      <c r="I18" s="13">
        <f>+itg03_carga!M128</f>
        <v>813</v>
      </c>
      <c r="J18" s="48">
        <f t="shared" si="2"/>
        <v>560.96425582884808</v>
      </c>
      <c r="K18" s="13">
        <v>0</v>
      </c>
      <c r="L18" s="13"/>
      <c r="M18" s="13">
        <f>itg03_seccionadores!F72</f>
        <v>0</v>
      </c>
      <c r="N18" s="13">
        <f>itg03_seccionadores!G72</f>
        <v>0</v>
      </c>
      <c r="O18" s="49">
        <f>itg03_seccionadores!H72</f>
        <v>0</v>
      </c>
      <c r="P18" s="49">
        <f>itg03_seccionadores!I72</f>
        <v>0</v>
      </c>
      <c r="Q18" s="33"/>
      <c r="R18" s="33"/>
      <c r="S18" s="33"/>
      <c r="T18" s="33"/>
    </row>
    <row r="19" spans="2:20" x14ac:dyDescent="0.2">
      <c r="B19" s="2">
        <f t="shared" si="3"/>
        <v>13</v>
      </c>
      <c r="C19" s="13">
        <f>+itg03_lineas!E282</f>
        <v>1.1934499999999999</v>
      </c>
      <c r="D19" s="13">
        <v>8</v>
      </c>
      <c r="E19" s="25">
        <f t="shared" si="0"/>
        <v>0.20677989933954502</v>
      </c>
      <c r="F19" s="25">
        <f t="shared" si="1"/>
        <v>0.24678147086677998</v>
      </c>
      <c r="G19" s="26">
        <v>0.1</v>
      </c>
      <c r="H19" s="26">
        <v>3.15</v>
      </c>
      <c r="I19" s="13">
        <f>+itg03_carga!M129</f>
        <v>0</v>
      </c>
      <c r="J19" s="48">
        <f t="shared" si="2"/>
        <v>0</v>
      </c>
      <c r="K19" s="13">
        <v>0</v>
      </c>
      <c r="L19" s="13"/>
      <c r="M19" s="13">
        <f>itg03_seccionadores!F73</f>
        <v>0</v>
      </c>
      <c r="N19" s="13">
        <f>itg03_seccionadores!G73</f>
        <v>0</v>
      </c>
      <c r="O19" s="49">
        <f>itg03_seccionadores!H73</f>
        <v>0</v>
      </c>
      <c r="P19" s="49">
        <f>itg03_seccionadores!I73</f>
        <v>0</v>
      </c>
      <c r="Q19" s="33"/>
      <c r="R19" s="33"/>
      <c r="S19" s="33"/>
      <c r="T19" s="33"/>
    </row>
    <row r="20" spans="2:20" x14ac:dyDescent="0.2">
      <c r="B20" s="2">
        <f t="shared" si="3"/>
        <v>14</v>
      </c>
      <c r="C20" s="13">
        <f>+itg03_lineas!E283</f>
        <v>0.19875000000000001</v>
      </c>
      <c r="D20" s="13">
        <v>8</v>
      </c>
      <c r="E20" s="25">
        <f t="shared" si="0"/>
        <v>0.20677989933954502</v>
      </c>
      <c r="F20" s="25">
        <f t="shared" si="1"/>
        <v>4.1097504993734574E-2</v>
      </c>
      <c r="G20" s="26">
        <v>0.1</v>
      </c>
      <c r="H20" s="26">
        <v>3.15</v>
      </c>
      <c r="I20" s="13">
        <f>+itg03_carga!M130</f>
        <v>0</v>
      </c>
      <c r="J20" s="48">
        <f t="shared" si="2"/>
        <v>0</v>
      </c>
      <c r="K20" s="13">
        <v>0</v>
      </c>
      <c r="L20" s="13"/>
      <c r="M20" s="13">
        <f>itg03_seccionadores!F74</f>
        <v>0</v>
      </c>
      <c r="N20" s="13">
        <f>itg03_seccionadores!G74</f>
        <v>0</v>
      </c>
      <c r="O20" s="49">
        <f>itg03_seccionadores!H74</f>
        <v>0</v>
      </c>
      <c r="P20" s="49">
        <f>itg03_seccionadores!I74</f>
        <v>0</v>
      </c>
      <c r="Q20" s="33"/>
      <c r="R20" s="33"/>
      <c r="S20" s="33"/>
      <c r="T20" s="33"/>
    </row>
    <row r="21" spans="2:20" x14ac:dyDescent="0.2">
      <c r="B21" s="2">
        <f t="shared" si="3"/>
        <v>15</v>
      </c>
      <c r="C21" s="13">
        <f>+itg03_lineas!E284</f>
        <v>1.5693099999999998</v>
      </c>
      <c r="D21" s="13">
        <v>8</v>
      </c>
      <c r="E21" s="25">
        <f t="shared" si="0"/>
        <v>0.20677989933954502</v>
      </c>
      <c r="F21" s="25">
        <f t="shared" si="1"/>
        <v>0.32450176383254137</v>
      </c>
      <c r="G21" s="26">
        <v>0.1</v>
      </c>
      <c r="H21" s="26">
        <v>3.15</v>
      </c>
      <c r="I21" s="13">
        <f>+itg03_carga!M131</f>
        <v>775.5</v>
      </c>
      <c r="J21" s="48">
        <f t="shared" si="2"/>
        <v>535.08952078139191</v>
      </c>
      <c r="K21" s="13">
        <v>0</v>
      </c>
      <c r="L21" s="13"/>
      <c r="M21" s="13">
        <f>itg03_seccionadores!F75</f>
        <v>1</v>
      </c>
      <c r="N21" s="13">
        <f>itg03_seccionadores!G75</f>
        <v>1</v>
      </c>
      <c r="O21" s="49" t="str">
        <f>itg03_seccionadores!H75</f>
        <v>ITG11</v>
      </c>
      <c r="P21" s="49">
        <f>itg03_seccionadores!I75</f>
        <v>0</v>
      </c>
      <c r="Q21" s="33"/>
      <c r="R21" s="33"/>
      <c r="S21" s="33"/>
      <c r="T21" s="33"/>
    </row>
    <row r="22" spans="2:20" x14ac:dyDescent="0.2">
      <c r="B22" s="2">
        <f t="shared" si="3"/>
        <v>16</v>
      </c>
      <c r="C22" s="13">
        <f>+itg03_lineas!E285</f>
        <v>2.8842600000000003</v>
      </c>
      <c r="D22" s="13">
        <v>8</v>
      </c>
      <c r="E22" s="25">
        <f t="shared" si="0"/>
        <v>0.20677989933954502</v>
      </c>
      <c r="F22" s="25">
        <f t="shared" si="1"/>
        <v>0.59640699246907614</v>
      </c>
      <c r="G22" s="26">
        <v>0.1</v>
      </c>
      <c r="H22" s="26">
        <v>3.15</v>
      </c>
      <c r="I22" s="13">
        <f>+itg03_carga!M132</f>
        <v>1026</v>
      </c>
      <c r="J22" s="48">
        <f t="shared" si="2"/>
        <v>707.93275089839858</v>
      </c>
      <c r="K22" s="13">
        <v>0</v>
      </c>
      <c r="L22" s="13"/>
      <c r="M22" s="13">
        <f>itg03_seccionadores!F76</f>
        <v>0</v>
      </c>
      <c r="N22" s="13">
        <f>itg03_seccionadores!G76</f>
        <v>0</v>
      </c>
      <c r="O22" s="49">
        <f>itg03_seccionadores!H76</f>
        <v>0</v>
      </c>
      <c r="P22" s="49">
        <f>itg03_seccionadores!I76</f>
        <v>0</v>
      </c>
      <c r="Q22" s="33"/>
      <c r="R22" s="33"/>
      <c r="S22" s="33"/>
      <c r="T22" s="33"/>
    </row>
    <row r="23" spans="2:20" x14ac:dyDescent="0.2">
      <c r="B23" s="2">
        <f t="shared" si="3"/>
        <v>17</v>
      </c>
      <c r="C23" s="13">
        <f>+itg03_lineas!E286</f>
        <v>2.5054100000000004</v>
      </c>
      <c r="D23" s="13">
        <v>8</v>
      </c>
      <c r="E23" s="25">
        <f t="shared" si="0"/>
        <v>0.20677989933954502</v>
      </c>
      <c r="F23" s="25">
        <f t="shared" si="1"/>
        <v>0.51806842760428962</v>
      </c>
      <c r="G23" s="26">
        <v>0.1</v>
      </c>
      <c r="H23" s="26">
        <v>3.15</v>
      </c>
      <c r="I23" s="13">
        <f>+itg03_carga!M133</f>
        <v>796</v>
      </c>
      <c r="J23" s="48">
        <f t="shared" si="2"/>
        <v>549.23437594066786</v>
      </c>
      <c r="K23" s="13">
        <v>0</v>
      </c>
      <c r="L23" s="13"/>
      <c r="M23" s="13">
        <f>itg03_seccionadores!F77</f>
        <v>0</v>
      </c>
      <c r="N23" s="13">
        <f>itg03_seccionadores!G77</f>
        <v>0</v>
      </c>
      <c r="O23" s="49">
        <f>itg03_seccionadores!H77</f>
        <v>0</v>
      </c>
      <c r="P23" s="49">
        <f>itg03_seccionadores!I77</f>
        <v>0</v>
      </c>
      <c r="Q23" s="33"/>
      <c r="R23" s="33"/>
      <c r="S23" s="33"/>
      <c r="T23" s="33"/>
    </row>
    <row r="24" spans="2:20" x14ac:dyDescent="0.2">
      <c r="B24" s="2">
        <f t="shared" si="3"/>
        <v>18</v>
      </c>
      <c r="C24" s="13">
        <f>+itg03_lineas!E287</f>
        <v>0.41713</v>
      </c>
      <c r="D24" s="13">
        <v>8</v>
      </c>
      <c r="E24" s="25">
        <f t="shared" si="0"/>
        <v>0.20677989933954502</v>
      </c>
      <c r="F24" s="25">
        <f t="shared" si="1"/>
        <v>8.6254099411504415E-2</v>
      </c>
      <c r="G24" s="26">
        <v>0.1</v>
      </c>
      <c r="H24" s="26">
        <v>3.15</v>
      </c>
      <c r="I24" s="13">
        <f>+itg03_carga!M134</f>
        <v>100</v>
      </c>
      <c r="J24" s="48">
        <f t="shared" si="2"/>
        <v>68.999293459882907</v>
      </c>
      <c r="K24" s="13">
        <v>0</v>
      </c>
      <c r="L24" s="13"/>
      <c r="M24" s="13">
        <f>itg03_seccionadores!F78</f>
        <v>0</v>
      </c>
      <c r="N24" s="13">
        <f>itg03_seccionadores!G78</f>
        <v>1</v>
      </c>
      <c r="O24" s="49" t="str">
        <f>itg03_seccionadores!H78</f>
        <v>ITG11</v>
      </c>
      <c r="P24" s="49">
        <f>itg03_seccionadores!I78</f>
        <v>0</v>
      </c>
      <c r="Q24" s="33"/>
      <c r="R24" s="33"/>
      <c r="S24" s="33"/>
      <c r="T24" s="33"/>
    </row>
    <row r="25" spans="2:20" x14ac:dyDescent="0.2">
      <c r="B25" s="2">
        <f t="shared" si="3"/>
        <v>19</v>
      </c>
      <c r="C25" s="13">
        <f>+itg03_lineas!E288</f>
        <v>4.9970000000000001E-2</v>
      </c>
      <c r="D25" s="13">
        <v>8</v>
      </c>
      <c r="E25" s="25">
        <f t="shared" si="0"/>
        <v>0.20677989933954502</v>
      </c>
      <c r="F25" s="25">
        <f t="shared" si="1"/>
        <v>1.0332791569997064E-2</v>
      </c>
      <c r="G25" s="26">
        <v>0.1</v>
      </c>
      <c r="H25" s="26">
        <v>3.15</v>
      </c>
      <c r="I25" s="13">
        <f>+itg03_carga!M135</f>
        <v>0</v>
      </c>
      <c r="J25" s="48">
        <f t="shared" si="2"/>
        <v>0</v>
      </c>
      <c r="K25" s="13">
        <v>0</v>
      </c>
      <c r="L25" s="13"/>
      <c r="M25" s="13">
        <f>itg03_seccionadores!F79</f>
        <v>0</v>
      </c>
      <c r="N25" s="13">
        <f>itg03_seccionadores!G79</f>
        <v>0</v>
      </c>
      <c r="O25" s="49">
        <f>itg03_seccionadores!H79</f>
        <v>0</v>
      </c>
      <c r="P25" s="49">
        <f>itg03_seccionadores!I79</f>
        <v>0</v>
      </c>
      <c r="Q25" s="33"/>
      <c r="R25" s="33"/>
      <c r="S25" s="33"/>
      <c r="T25" s="33"/>
    </row>
    <row r="26" spans="2:20" x14ac:dyDescent="0.2">
      <c r="B26" s="2">
        <f t="shared" si="3"/>
        <v>20</v>
      </c>
      <c r="C26" s="13">
        <f>+itg03_lineas!E289</f>
        <v>2.33446</v>
      </c>
      <c r="D26" s="13">
        <v>8</v>
      </c>
      <c r="E26" s="25">
        <f t="shared" si="0"/>
        <v>0.20677989933954502</v>
      </c>
      <c r="F26" s="25">
        <f t="shared" si="1"/>
        <v>0.48271940381219425</v>
      </c>
      <c r="G26" s="26">
        <v>0.1</v>
      </c>
      <c r="H26" s="26">
        <v>3.15</v>
      </c>
      <c r="I26" s="13">
        <f>+itg03_carga!M136</f>
        <v>546</v>
      </c>
      <c r="J26" s="48">
        <f t="shared" si="2"/>
        <v>376.73614229096069</v>
      </c>
      <c r="K26" s="13">
        <v>1</v>
      </c>
      <c r="L26" s="13" t="s">
        <v>582</v>
      </c>
      <c r="M26" s="13">
        <f>itg03_seccionadores!F80</f>
        <v>0</v>
      </c>
      <c r="N26" s="13">
        <f>itg03_seccionadores!G80</f>
        <v>1</v>
      </c>
      <c r="O26" s="49" t="str">
        <f>itg03_seccionadores!H80</f>
        <v>ITG11</v>
      </c>
      <c r="P26" s="49">
        <f>itg03_seccionadores!I80</f>
        <v>0</v>
      </c>
      <c r="Q26" s="33"/>
      <c r="R26" s="33"/>
      <c r="S26" s="33"/>
      <c r="T26" s="33"/>
    </row>
    <row r="27" spans="2:20" x14ac:dyDescent="0.2">
      <c r="B27" s="2">
        <f t="shared" si="3"/>
        <v>21</v>
      </c>
      <c r="C27" s="13">
        <f>+itg03_lineas!E290</f>
        <v>0.87066999999999994</v>
      </c>
      <c r="D27" s="13">
        <v>8</v>
      </c>
      <c r="E27" s="25">
        <f t="shared" si="0"/>
        <v>0.20677989933954502</v>
      </c>
      <c r="F27" s="25">
        <f t="shared" si="1"/>
        <v>0.18003705495796166</v>
      </c>
      <c r="G27" s="26">
        <v>0.1</v>
      </c>
      <c r="H27" s="26">
        <v>3.15</v>
      </c>
      <c r="I27" s="13">
        <f>+itg03_carga!M137</f>
        <v>400</v>
      </c>
      <c r="J27" s="48">
        <f t="shared" si="2"/>
        <v>275.99717383953163</v>
      </c>
      <c r="K27" s="13">
        <v>0</v>
      </c>
      <c r="L27" s="13"/>
      <c r="M27" s="13">
        <f>itg03_seccionadores!F81</f>
        <v>1</v>
      </c>
      <c r="N27" s="13">
        <f>itg03_seccionadores!G81</f>
        <v>1</v>
      </c>
      <c r="O27" s="49" t="str">
        <f>itg03_seccionadores!H81</f>
        <v>ITG11</v>
      </c>
      <c r="P27" s="49">
        <f>itg03_seccionadores!I81</f>
        <v>0</v>
      </c>
      <c r="Q27" s="33"/>
      <c r="R27" s="33"/>
      <c r="S27" s="33"/>
      <c r="T27" s="33"/>
    </row>
    <row r="28" spans="2:20" x14ac:dyDescent="0.2">
      <c r="B28" s="2">
        <f t="shared" si="3"/>
        <v>22</v>
      </c>
      <c r="C28" s="13">
        <f>+itg03_lineas!E291</f>
        <v>0.74697999999999998</v>
      </c>
      <c r="D28" s="13">
        <v>8</v>
      </c>
      <c r="E28" s="25">
        <f t="shared" si="0"/>
        <v>0.20677989933954502</v>
      </c>
      <c r="F28" s="25">
        <f t="shared" si="1"/>
        <v>0.15446044920865334</v>
      </c>
      <c r="G28" s="26">
        <v>0.1</v>
      </c>
      <c r="H28" s="26">
        <v>3.15</v>
      </c>
      <c r="I28" s="13">
        <f>+itg03_carga!M138</f>
        <v>200</v>
      </c>
      <c r="J28" s="48">
        <f t="shared" si="2"/>
        <v>137.99858691976581</v>
      </c>
      <c r="K28" s="13">
        <v>0</v>
      </c>
      <c r="L28" s="13"/>
      <c r="M28" s="13">
        <f>itg03_seccionadores!F82</f>
        <v>0</v>
      </c>
      <c r="N28" s="13">
        <f>itg03_seccionadores!G82</f>
        <v>3</v>
      </c>
      <c r="O28" s="49" t="str">
        <f>itg03_seccionadores!H82</f>
        <v>ALT 3</v>
      </c>
      <c r="P28" s="49" t="str">
        <f>itg03_seccionadores!I82</f>
        <v>ALT 5</v>
      </c>
      <c r="Q28" s="33"/>
      <c r="R28" s="33"/>
      <c r="S28" s="33"/>
      <c r="T28" s="33"/>
    </row>
    <row r="29" spans="2:20" x14ac:dyDescent="0.2">
      <c r="B29" s="2">
        <f t="shared" si="3"/>
        <v>23</v>
      </c>
      <c r="C29" s="13">
        <f>+itg03_lineas!E292</f>
        <v>6.275E-2</v>
      </c>
      <c r="D29" s="13">
        <v>8</v>
      </c>
      <c r="E29" s="25">
        <f t="shared" si="0"/>
        <v>0.20677989933954502</v>
      </c>
      <c r="F29" s="25">
        <f t="shared" si="1"/>
        <v>1.297543868355645E-2</v>
      </c>
      <c r="G29" s="26">
        <v>0.1</v>
      </c>
      <c r="H29" s="26">
        <v>3.15</v>
      </c>
      <c r="I29" s="13">
        <f>+itg03_carga!M139</f>
        <v>100</v>
      </c>
      <c r="J29" s="48">
        <f t="shared" si="2"/>
        <v>68.999293459882907</v>
      </c>
      <c r="K29" s="13">
        <v>0</v>
      </c>
      <c r="L29" s="13"/>
      <c r="M29" s="13">
        <f>itg03_seccionadores!F83</f>
        <v>2</v>
      </c>
      <c r="N29" s="13">
        <f>itg03_seccionadores!G83</f>
        <v>0</v>
      </c>
      <c r="O29" s="49">
        <f>itg03_seccionadores!H83</f>
        <v>0</v>
      </c>
      <c r="P29" s="49">
        <f>itg03_seccionadores!I83</f>
        <v>0</v>
      </c>
      <c r="Q29" s="33"/>
      <c r="R29" s="33"/>
      <c r="S29" s="33"/>
      <c r="T29" s="33"/>
    </row>
    <row r="30" spans="2:20" x14ac:dyDescent="0.2">
      <c r="B30" s="2">
        <f t="shared" si="3"/>
        <v>24</v>
      </c>
      <c r="C30" s="13">
        <f>+itg03_lineas!E293</f>
        <v>1.5838800000000002</v>
      </c>
      <c r="D30" s="13">
        <v>8</v>
      </c>
      <c r="E30" s="25">
        <f t="shared" si="0"/>
        <v>0.20677989933954502</v>
      </c>
      <c r="F30" s="25">
        <f t="shared" si="1"/>
        <v>0.32751454696591858</v>
      </c>
      <c r="G30" s="26">
        <v>0.1</v>
      </c>
      <c r="H30" s="26">
        <v>3.15</v>
      </c>
      <c r="I30" s="13">
        <f>+itg03_carga!M140</f>
        <v>88</v>
      </c>
      <c r="J30" s="48">
        <f t="shared" si="2"/>
        <v>60.719378244696962</v>
      </c>
      <c r="K30" s="13">
        <v>0</v>
      </c>
      <c r="L30" s="13"/>
      <c r="M30" s="13">
        <f>itg03_seccionadores!F84</f>
        <v>2</v>
      </c>
      <c r="N30" s="13">
        <f>itg03_seccionadores!G84</f>
        <v>0</v>
      </c>
      <c r="O30" s="49">
        <f>itg03_seccionadores!H84</f>
        <v>0</v>
      </c>
      <c r="P30" s="49">
        <f>itg03_seccionadores!I84</f>
        <v>0</v>
      </c>
      <c r="Q30" s="33"/>
      <c r="R30" s="33"/>
      <c r="S30" s="33"/>
      <c r="T30" s="33"/>
    </row>
    <row r="31" spans="2:20" x14ac:dyDescent="0.2">
      <c r="B31" s="2">
        <f t="shared" si="3"/>
        <v>25</v>
      </c>
      <c r="C31" s="13">
        <f>+itg03_lineas!E294</f>
        <v>1.6124900000000002</v>
      </c>
      <c r="D31" s="13">
        <v>8</v>
      </c>
      <c r="E31" s="25">
        <f t="shared" si="0"/>
        <v>0.20677989933954502</v>
      </c>
      <c r="F31" s="25">
        <f t="shared" si="1"/>
        <v>0.33343051988602301</v>
      </c>
      <c r="G31" s="26">
        <v>0.1</v>
      </c>
      <c r="H31" s="26">
        <v>3.15</v>
      </c>
      <c r="I31" s="13">
        <f>+itg03_carga!M141</f>
        <v>563</v>
      </c>
      <c r="J31" s="48">
        <f t="shared" si="2"/>
        <v>388.46602217914074</v>
      </c>
      <c r="K31" s="13">
        <v>0</v>
      </c>
      <c r="L31" s="13"/>
      <c r="M31" s="13">
        <f>itg03_seccionadores!F85</f>
        <v>2</v>
      </c>
      <c r="N31" s="13">
        <f>itg03_seccionadores!G85</f>
        <v>0</v>
      </c>
      <c r="O31" s="49">
        <f>itg03_seccionadores!H85</f>
        <v>0</v>
      </c>
      <c r="P31" s="49">
        <f>itg03_seccionadores!I85</f>
        <v>0</v>
      </c>
      <c r="Q31" s="33"/>
      <c r="R31" s="33"/>
      <c r="S31" s="33"/>
      <c r="T31" s="33"/>
    </row>
    <row r="32" spans="2:20" x14ac:dyDescent="0.2">
      <c r="B32" s="2">
        <f t="shared" si="3"/>
        <v>26</v>
      </c>
      <c r="C32" s="13">
        <f>+itg03_lineas!E295</f>
        <v>2.00563</v>
      </c>
      <c r="D32" s="13">
        <v>8</v>
      </c>
      <c r="E32" s="25">
        <f t="shared" si="0"/>
        <v>0.20677989933954502</v>
      </c>
      <c r="F32" s="25">
        <f t="shared" si="1"/>
        <v>0.41472396951237167</v>
      </c>
      <c r="G32" s="26">
        <v>0.1</v>
      </c>
      <c r="H32" s="26">
        <v>3.15</v>
      </c>
      <c r="I32" s="13">
        <f>+itg03_carga!M142</f>
        <v>289</v>
      </c>
      <c r="J32" s="48">
        <f t="shared" si="2"/>
        <v>199.4079580990616</v>
      </c>
      <c r="K32" s="13">
        <v>0</v>
      </c>
      <c r="L32" s="13"/>
      <c r="M32" s="13">
        <f>itg03_seccionadores!F86</f>
        <v>2</v>
      </c>
      <c r="N32" s="13">
        <f>itg03_seccionadores!G86</f>
        <v>0</v>
      </c>
      <c r="O32" s="49">
        <f>itg03_seccionadores!H86</f>
        <v>0</v>
      </c>
      <c r="P32" s="49">
        <f>itg03_seccionadores!I86</f>
        <v>0</v>
      </c>
      <c r="Q32" s="33"/>
      <c r="R32" s="33"/>
      <c r="S32" s="33"/>
      <c r="T32" s="33"/>
    </row>
    <row r="33" spans="2:20" x14ac:dyDescent="0.2">
      <c r="B33" s="2">
        <f t="shared" si="3"/>
        <v>27</v>
      </c>
      <c r="C33" s="13">
        <f>+itg03_lineas!E296</f>
        <v>0.77063999999999999</v>
      </c>
      <c r="D33" s="13">
        <v>8</v>
      </c>
      <c r="E33" s="25">
        <f t="shared" si="0"/>
        <v>0.20677989933954502</v>
      </c>
      <c r="F33" s="25">
        <f t="shared" si="1"/>
        <v>0.15935286162702697</v>
      </c>
      <c r="G33" s="26">
        <v>0.1</v>
      </c>
      <c r="H33" s="26">
        <v>3.15</v>
      </c>
      <c r="I33" s="13">
        <f>+itg03_carga!M143</f>
        <v>145</v>
      </c>
      <c r="J33" s="48">
        <f t="shared" si="2"/>
        <v>100.04897551683021</v>
      </c>
      <c r="K33" s="13">
        <v>0</v>
      </c>
      <c r="L33" s="13"/>
      <c r="M33" s="13">
        <f>itg03_seccionadores!F87</f>
        <v>2</v>
      </c>
      <c r="N33" s="13">
        <f>itg03_seccionadores!G87</f>
        <v>0</v>
      </c>
      <c r="O33" s="49">
        <f>itg03_seccionadores!H87</f>
        <v>0</v>
      </c>
      <c r="P33" s="49">
        <f>itg03_seccionadores!I87</f>
        <v>0</v>
      </c>
      <c r="Q33" s="33"/>
      <c r="R33" s="33"/>
      <c r="S33" s="33"/>
      <c r="T33" s="33"/>
    </row>
    <row r="34" spans="2:20" x14ac:dyDescent="0.2">
      <c r="B34" s="2">
        <f t="shared" si="3"/>
        <v>28</v>
      </c>
      <c r="C34" s="13">
        <f>+itg03_lineas!E297</f>
        <v>0.36839</v>
      </c>
      <c r="D34" s="13">
        <v>8</v>
      </c>
      <c r="E34" s="25">
        <f t="shared" si="0"/>
        <v>0.20677989933954502</v>
      </c>
      <c r="F34" s="25">
        <f t="shared" si="1"/>
        <v>7.6175647117694992E-2</v>
      </c>
      <c r="G34" s="26">
        <v>0.1</v>
      </c>
      <c r="H34" s="26">
        <v>3.15</v>
      </c>
      <c r="I34" s="13">
        <f>+itg03_carga!M144</f>
        <v>125</v>
      </c>
      <c r="J34" s="48">
        <f t="shared" si="2"/>
        <v>86.249116824853644</v>
      </c>
      <c r="K34" s="13">
        <v>0</v>
      </c>
      <c r="L34" s="13"/>
      <c r="M34" s="13">
        <f>itg03_seccionadores!F88</f>
        <v>2</v>
      </c>
      <c r="N34" s="13">
        <f>itg03_seccionadores!G88</f>
        <v>0</v>
      </c>
      <c r="O34" s="49">
        <f>itg03_seccionadores!H88</f>
        <v>0</v>
      </c>
      <c r="P34" s="49">
        <f>itg03_seccionadores!I88</f>
        <v>0</v>
      </c>
      <c r="Q34" s="33"/>
      <c r="R34" s="33"/>
      <c r="S34" s="33"/>
      <c r="T34" s="33"/>
    </row>
    <row r="35" spans="2:20" x14ac:dyDescent="0.2">
      <c r="B35" s="2">
        <f t="shared" si="3"/>
        <v>29</v>
      </c>
      <c r="C35" s="13">
        <f>+itg03_lineas!E298</f>
        <v>1.9420999999999999</v>
      </c>
      <c r="D35" s="13">
        <v>8</v>
      </c>
      <c r="E35" s="25">
        <f t="shared" si="0"/>
        <v>0.20677989933954502</v>
      </c>
      <c r="F35" s="25">
        <f t="shared" si="1"/>
        <v>0.40158724250733036</v>
      </c>
      <c r="G35" s="26">
        <v>0.1</v>
      </c>
      <c r="H35" s="26">
        <v>3.15</v>
      </c>
      <c r="I35" s="13">
        <f>+itg03_carga!M145</f>
        <v>834.5</v>
      </c>
      <c r="J35" s="48">
        <f t="shared" si="2"/>
        <v>575.79910392272279</v>
      </c>
      <c r="K35" s="13">
        <v>0</v>
      </c>
      <c r="L35" s="13"/>
      <c r="M35" s="13">
        <f>itg03_seccionadores!F89</f>
        <v>2</v>
      </c>
      <c r="N35" s="13">
        <f>itg03_seccionadores!G89</f>
        <v>0</v>
      </c>
      <c r="O35" s="49">
        <f>itg03_seccionadores!H89</f>
        <v>0</v>
      </c>
      <c r="P35" s="49">
        <f>itg03_seccionadores!I89</f>
        <v>0</v>
      </c>
      <c r="Q35" s="33"/>
      <c r="R35" s="33"/>
      <c r="S35" s="33"/>
      <c r="T35" s="33"/>
    </row>
    <row r="36" spans="2:20" x14ac:dyDescent="0.2">
      <c r="B36" s="2">
        <f t="shared" si="3"/>
        <v>30</v>
      </c>
      <c r="C36" s="13">
        <f>+itg03_lineas!E299</f>
        <v>0.76288</v>
      </c>
      <c r="D36" s="13">
        <v>8</v>
      </c>
      <c r="E36" s="25">
        <f t="shared" si="0"/>
        <v>0.20677989933954502</v>
      </c>
      <c r="F36" s="25">
        <f t="shared" si="1"/>
        <v>0.15774824960815212</v>
      </c>
      <c r="G36" s="26">
        <v>0.1</v>
      </c>
      <c r="H36" s="26">
        <v>3.15</v>
      </c>
      <c r="I36" s="13">
        <f>+itg03_carga!M146</f>
        <v>412.5</v>
      </c>
      <c r="J36" s="48">
        <f t="shared" si="2"/>
        <v>284.62208552201702</v>
      </c>
      <c r="K36" s="13">
        <v>0</v>
      </c>
      <c r="L36" s="13"/>
      <c r="M36" s="13">
        <f>itg03_seccionadores!F90</f>
        <v>2</v>
      </c>
      <c r="N36" s="13">
        <f>itg03_seccionadores!G90</f>
        <v>0</v>
      </c>
      <c r="O36" s="49">
        <f>itg03_seccionadores!H90</f>
        <v>0</v>
      </c>
      <c r="P36" s="49">
        <f>itg03_seccionadores!I90</f>
        <v>0</v>
      </c>
      <c r="Q36" s="33"/>
      <c r="R36" s="33"/>
      <c r="S36" s="33"/>
      <c r="T36" s="33"/>
    </row>
    <row r="37" spans="2:20" x14ac:dyDescent="0.2">
      <c r="B37" s="2">
        <f t="shared" si="3"/>
        <v>31</v>
      </c>
      <c r="C37" s="13">
        <f>+itg03_lineas!E300</f>
        <v>8.202000000000001E-2</v>
      </c>
      <c r="D37" s="13">
        <v>8</v>
      </c>
      <c r="E37" s="25">
        <f t="shared" si="0"/>
        <v>0.20677989933954502</v>
      </c>
      <c r="F37" s="25">
        <f t="shared" si="1"/>
        <v>1.6960087343829484E-2</v>
      </c>
      <c r="G37" s="26">
        <v>0.1</v>
      </c>
      <c r="H37" s="26">
        <v>3.15</v>
      </c>
      <c r="I37" s="13">
        <f>+itg03_carga!M147</f>
        <v>2000</v>
      </c>
      <c r="J37" s="48">
        <f t="shared" si="2"/>
        <v>1379.9858691976583</v>
      </c>
      <c r="K37" s="13">
        <v>0</v>
      </c>
      <c r="L37" s="13"/>
      <c r="M37" s="13">
        <f>itg03_seccionadores!F91</f>
        <v>2</v>
      </c>
      <c r="N37" s="13">
        <f>itg03_seccionadores!G91</f>
        <v>0</v>
      </c>
      <c r="O37" s="49">
        <f>itg03_seccionadores!H91</f>
        <v>0</v>
      </c>
      <c r="P37" s="49">
        <f>itg03_seccionadores!I91</f>
        <v>0</v>
      </c>
      <c r="Q37" s="33"/>
      <c r="R37" s="33"/>
      <c r="S37" s="33"/>
      <c r="T37" s="33"/>
    </row>
    <row r="38" spans="2:20" x14ac:dyDescent="0.2">
      <c r="B38" s="2">
        <f t="shared" si="3"/>
        <v>32</v>
      </c>
      <c r="C38" s="13">
        <f>+itg03_lineas!E301</f>
        <v>0.75736000000000003</v>
      </c>
      <c r="D38" s="13">
        <v>8</v>
      </c>
      <c r="E38" s="25">
        <f t="shared" si="0"/>
        <v>0.20677989933954502</v>
      </c>
      <c r="F38" s="25">
        <f t="shared" si="1"/>
        <v>0.15660682456379782</v>
      </c>
      <c r="G38" s="26">
        <v>0.1</v>
      </c>
      <c r="H38" s="26">
        <v>3.15</v>
      </c>
      <c r="I38" s="13">
        <f>+itg03_carga!M148</f>
        <v>200</v>
      </c>
      <c r="J38" s="48">
        <f t="shared" si="2"/>
        <v>137.99858691976581</v>
      </c>
      <c r="K38" s="13">
        <v>0</v>
      </c>
      <c r="L38" s="13"/>
      <c r="M38" s="13">
        <f>itg03_seccionadores!F92</f>
        <v>2</v>
      </c>
      <c r="N38" s="13">
        <f>itg03_seccionadores!G92</f>
        <v>0</v>
      </c>
      <c r="O38" s="49">
        <f>itg03_seccionadores!H92</f>
        <v>0</v>
      </c>
      <c r="P38" s="49">
        <f>itg03_seccionadores!I92</f>
        <v>0</v>
      </c>
      <c r="Q38" s="33"/>
      <c r="R38" s="33"/>
      <c r="S38" s="33"/>
      <c r="T38" s="33"/>
    </row>
    <row r="39" spans="2:20" x14ac:dyDescent="0.2">
      <c r="B39" s="2">
        <f t="shared" si="3"/>
        <v>33</v>
      </c>
      <c r="C39" s="13">
        <f>+itg03_lineas!E302</f>
        <v>0.50823000000000007</v>
      </c>
      <c r="D39" s="13">
        <v>8</v>
      </c>
      <c r="E39" s="25">
        <f t="shared" si="0"/>
        <v>0.20677989933954502</v>
      </c>
      <c r="F39" s="25">
        <f t="shared" si="1"/>
        <v>0.10509174824133698</v>
      </c>
      <c r="G39" s="26">
        <v>0.1</v>
      </c>
      <c r="H39" s="26">
        <v>3.15</v>
      </c>
      <c r="I39" s="13">
        <f>+itg03_carga!M149</f>
        <v>226</v>
      </c>
      <c r="J39" s="48">
        <f t="shared" si="2"/>
        <v>155.93840321933538</v>
      </c>
      <c r="K39" s="13">
        <v>0</v>
      </c>
      <c r="L39" s="13"/>
      <c r="M39" s="13">
        <f>itg03_seccionadores!F93</f>
        <v>2</v>
      </c>
      <c r="N39" s="13">
        <f>itg03_seccionadores!G93</f>
        <v>0</v>
      </c>
      <c r="O39" s="49">
        <f>itg03_seccionadores!H93</f>
        <v>0</v>
      </c>
      <c r="P39" s="49">
        <f>itg03_seccionadores!I93</f>
        <v>0</v>
      </c>
      <c r="Q39" s="33"/>
      <c r="R39" s="33"/>
      <c r="S39" s="33"/>
      <c r="T39" s="33"/>
    </row>
    <row r="40" spans="2:20" x14ac:dyDescent="0.2">
      <c r="B40" s="2">
        <f t="shared" si="3"/>
        <v>34</v>
      </c>
      <c r="C40" s="13">
        <f>+itg03_lineas!E303</f>
        <v>0.45583000000000007</v>
      </c>
      <c r="D40" s="13">
        <v>8</v>
      </c>
      <c r="E40" s="25">
        <f t="shared" si="0"/>
        <v>0.20677989933954502</v>
      </c>
      <c r="F40" s="25">
        <f t="shared" si="1"/>
        <v>9.4256481515944818E-2</v>
      </c>
      <c r="G40" s="26">
        <v>0.1</v>
      </c>
      <c r="H40" s="26">
        <v>3.15</v>
      </c>
      <c r="I40" s="13">
        <f>+itg03_carga!M150</f>
        <v>200</v>
      </c>
      <c r="J40" s="48">
        <f t="shared" si="2"/>
        <v>137.99858691976581</v>
      </c>
      <c r="K40" s="13">
        <v>0</v>
      </c>
      <c r="L40" s="13"/>
      <c r="M40" s="13">
        <f>itg03_seccionadores!F94</f>
        <v>2</v>
      </c>
      <c r="N40" s="13">
        <f>itg03_seccionadores!G94</f>
        <v>0</v>
      </c>
      <c r="O40" s="49">
        <f>itg03_seccionadores!H94</f>
        <v>0</v>
      </c>
      <c r="P40" s="49">
        <f>itg03_seccionadores!I94</f>
        <v>0</v>
      </c>
      <c r="Q40" s="33"/>
      <c r="R40" s="33"/>
      <c r="S40" s="33"/>
      <c r="T40" s="33"/>
    </row>
    <row r="41" spans="2:20" x14ac:dyDescent="0.2">
      <c r="B41" s="2">
        <f t="shared" si="3"/>
        <v>35</v>
      </c>
      <c r="C41" s="13">
        <f>+itg03_lineas!E304</f>
        <v>0.81037000000000015</v>
      </c>
      <c r="D41" s="13">
        <v>8</v>
      </c>
      <c r="E41" s="25">
        <f t="shared" si="0"/>
        <v>0.20677989933954502</v>
      </c>
      <c r="F41" s="25">
        <f t="shared" si="1"/>
        <v>0.16756822702778712</v>
      </c>
      <c r="G41" s="26">
        <v>0.1</v>
      </c>
      <c r="H41" s="26">
        <v>3.15</v>
      </c>
      <c r="I41" s="13">
        <f>+itg03_carga!M151</f>
        <v>500</v>
      </c>
      <c r="J41" s="48">
        <f t="shared" si="2"/>
        <v>344.99646729941458</v>
      </c>
      <c r="K41" s="13">
        <v>0</v>
      </c>
      <c r="L41" s="13"/>
      <c r="M41" s="13">
        <f>itg03_seccionadores!F95</f>
        <v>2</v>
      </c>
      <c r="N41" s="13">
        <f>itg03_seccionadores!G95</f>
        <v>0</v>
      </c>
      <c r="O41" s="49">
        <f>itg03_seccionadores!H95</f>
        <v>0</v>
      </c>
      <c r="P41" s="49">
        <f>itg03_seccionadores!I95</f>
        <v>0</v>
      </c>
      <c r="Q41" s="33"/>
      <c r="R41" s="33"/>
      <c r="S41" s="33"/>
      <c r="T41" s="33"/>
    </row>
    <row r="42" spans="2:20" x14ac:dyDescent="0.2">
      <c r="B42" s="2">
        <f t="shared" si="3"/>
        <v>36</v>
      </c>
      <c r="C42" s="13">
        <f>+itg03_lineas!E305</f>
        <v>0.23108999999999999</v>
      </c>
      <c r="D42" s="13">
        <v>8</v>
      </c>
      <c r="E42" s="25">
        <f t="shared" si="0"/>
        <v>0.20677989933954502</v>
      </c>
      <c r="F42" s="25">
        <f t="shared" si="1"/>
        <v>4.778476693837546E-2</v>
      </c>
      <c r="G42" s="26">
        <v>0.1</v>
      </c>
      <c r="H42" s="26">
        <v>3.15</v>
      </c>
      <c r="I42" s="13">
        <f>+itg03_carga!M152</f>
        <v>663</v>
      </c>
      <c r="J42" s="48">
        <f t="shared" si="2"/>
        <v>457.46531563902369</v>
      </c>
      <c r="K42" s="13">
        <v>0</v>
      </c>
      <c r="L42" s="13"/>
      <c r="M42" s="13">
        <f>itg03_seccionadores!F96</f>
        <v>2</v>
      </c>
      <c r="N42" s="13">
        <f>itg03_seccionadores!G96</f>
        <v>0</v>
      </c>
      <c r="O42" s="49">
        <f>itg03_seccionadores!H96</f>
        <v>0</v>
      </c>
      <c r="P42" s="49">
        <f>itg03_seccionadores!I96</f>
        <v>0</v>
      </c>
      <c r="Q42" s="33"/>
      <c r="R42" s="33"/>
      <c r="S42" s="33"/>
      <c r="T42" s="33"/>
    </row>
    <row r="43" spans="2:20" x14ac:dyDescent="0.2">
      <c r="B43" s="2">
        <f t="shared" si="3"/>
        <v>37</v>
      </c>
      <c r="C43" s="13">
        <f>+itg03_lineas!E306</f>
        <v>0.22097999999999998</v>
      </c>
      <c r="D43" s="13">
        <v>8</v>
      </c>
      <c r="E43" s="25">
        <f t="shared" si="0"/>
        <v>0.20677989933954502</v>
      </c>
      <c r="F43" s="25">
        <f t="shared" si="1"/>
        <v>4.5694222156052657E-2</v>
      </c>
      <c r="G43" s="26">
        <v>0.1</v>
      </c>
      <c r="H43" s="26">
        <v>3.15</v>
      </c>
      <c r="I43" s="13">
        <f>+itg03_carga!M153</f>
        <v>25</v>
      </c>
      <c r="J43" s="48">
        <f t="shared" si="2"/>
        <v>17.249823364970727</v>
      </c>
      <c r="K43" s="13">
        <v>0</v>
      </c>
      <c r="L43" s="13"/>
      <c r="M43" s="13">
        <f>itg03_seccionadores!F97</f>
        <v>2</v>
      </c>
      <c r="N43" s="13">
        <f>itg03_seccionadores!G97</f>
        <v>0</v>
      </c>
      <c r="O43" s="49">
        <f>itg03_seccionadores!H97</f>
        <v>0</v>
      </c>
      <c r="P43" s="49">
        <f>itg03_seccionadores!I97</f>
        <v>0</v>
      </c>
      <c r="Q43" s="33"/>
      <c r="R43" s="33"/>
      <c r="S43" s="33"/>
      <c r="T43" s="33"/>
    </row>
    <row r="44" spans="2:20" x14ac:dyDescent="0.2">
      <c r="B44" s="2">
        <f t="shared" si="3"/>
        <v>38</v>
      </c>
      <c r="C44" s="13">
        <f>+itg03_lineas!E307</f>
        <v>0.11055000000000001</v>
      </c>
      <c r="D44" s="13">
        <v>8</v>
      </c>
      <c r="E44" s="25">
        <f t="shared" si="0"/>
        <v>0.20677989933954502</v>
      </c>
      <c r="F44" s="25">
        <f t="shared" si="1"/>
        <v>2.2859517871986704E-2</v>
      </c>
      <c r="G44" s="26">
        <v>0.1</v>
      </c>
      <c r="H44" s="26">
        <v>3.15</v>
      </c>
      <c r="I44" s="13">
        <f>+itg03_carga!M154</f>
        <v>200</v>
      </c>
      <c r="J44" s="48">
        <f t="shared" si="2"/>
        <v>137.99858691976581</v>
      </c>
      <c r="K44" s="13">
        <v>0</v>
      </c>
      <c r="L44" s="13"/>
      <c r="M44" s="13">
        <f>itg03_seccionadores!F98</f>
        <v>2</v>
      </c>
      <c r="N44" s="13">
        <f>itg03_seccionadores!G98</f>
        <v>0</v>
      </c>
      <c r="O44" s="49">
        <f>itg03_seccionadores!H98</f>
        <v>0</v>
      </c>
      <c r="P44" s="49">
        <f>itg03_seccionadores!I98</f>
        <v>0</v>
      </c>
      <c r="Q44" s="33"/>
      <c r="R44" s="33"/>
      <c r="S44" s="33"/>
      <c r="T44" s="33"/>
    </row>
    <row r="45" spans="2:20" x14ac:dyDescent="0.2">
      <c r="B45" s="2">
        <f t="shared" si="3"/>
        <v>39</v>
      </c>
      <c r="C45" s="13">
        <f>+itg03_lineas!E308</f>
        <v>0.25835000000000002</v>
      </c>
      <c r="D45" s="13">
        <v>8</v>
      </c>
      <c r="E45" s="25">
        <f t="shared" si="0"/>
        <v>0.20677989933954502</v>
      </c>
      <c r="F45" s="25">
        <f t="shared" si="1"/>
        <v>5.342158699437146E-2</v>
      </c>
      <c r="G45" s="26">
        <v>0.1</v>
      </c>
      <c r="H45" s="26">
        <v>3.15</v>
      </c>
      <c r="I45" s="13">
        <f>+itg03_carga!M155</f>
        <v>200</v>
      </c>
      <c r="J45" s="48">
        <f t="shared" si="2"/>
        <v>137.99858691976581</v>
      </c>
      <c r="K45" s="13">
        <v>0</v>
      </c>
      <c r="L45" s="13"/>
      <c r="M45" s="13">
        <f>itg03_seccionadores!F99</f>
        <v>2</v>
      </c>
      <c r="N45" s="13">
        <f>itg03_seccionadores!G99</f>
        <v>0</v>
      </c>
      <c r="O45" s="49">
        <f>itg03_seccionadores!H99</f>
        <v>0</v>
      </c>
      <c r="P45" s="49">
        <f>itg03_seccionadores!I99</f>
        <v>0</v>
      </c>
      <c r="Q45" s="33"/>
      <c r="R45" s="33"/>
      <c r="S45" s="33"/>
      <c r="T45" s="33"/>
    </row>
    <row r="46" spans="2:20" ht="13.5" customHeight="1" thickBot="1" x14ac:dyDescent="0.25">
      <c r="B46" t="s">
        <v>490</v>
      </c>
      <c r="C46" s="36">
        <f>+SUM(C7:C45)</f>
        <v>38.688479999999998</v>
      </c>
      <c r="I46" s="36">
        <f>+SUM(I7:I45)</f>
        <v>11792.5</v>
      </c>
      <c r="J46" s="3"/>
      <c r="K46" s="3"/>
      <c r="L46" s="3"/>
      <c r="M46" s="3"/>
      <c r="N46" s="3"/>
      <c r="O46" s="74" t="s">
        <v>591</v>
      </c>
      <c r="P46" s="74"/>
    </row>
    <row r="47" spans="2:20" ht="14.25" x14ac:dyDescent="0.2">
      <c r="B47" s="22" t="s">
        <v>537</v>
      </c>
      <c r="F47" s="33"/>
      <c r="O47" s="75"/>
      <c r="P47" s="75"/>
    </row>
    <row r="48" spans="2:20" x14ac:dyDescent="0.2">
      <c r="B48" s="66"/>
      <c r="C48" s="66"/>
      <c r="D48" s="66"/>
      <c r="O48" s="75"/>
      <c r="P48" s="75"/>
    </row>
    <row r="49" spans="2:16" ht="20.25" customHeight="1" x14ac:dyDescent="0.2">
      <c r="B49" s="66"/>
      <c r="C49" s="66"/>
      <c r="D49" s="66"/>
      <c r="O49" s="75"/>
      <c r="P49" s="75"/>
    </row>
    <row r="50" spans="2:16" ht="12.75" customHeight="1" x14ac:dyDescent="0.2">
      <c r="B50" s="2" t="s">
        <v>538</v>
      </c>
      <c r="C50" s="2" t="s">
        <v>539</v>
      </c>
      <c r="D50" s="2" t="s">
        <v>540</v>
      </c>
      <c r="E50" s="2" t="s">
        <v>541</v>
      </c>
      <c r="O50" s="75"/>
      <c r="P50" s="75"/>
    </row>
    <row r="51" spans="2:16" x14ac:dyDescent="0.2">
      <c r="B51" s="23">
        <f>+SUM(I7:I45)/(SQRT(3)*23)</f>
        <v>296.01752388776794</v>
      </c>
      <c r="C51" s="13">
        <v>215</v>
      </c>
      <c r="D51" s="23">
        <f>+C51/B51</f>
        <v>0.72630835220929379</v>
      </c>
      <c r="E51" s="24">
        <v>0.95</v>
      </c>
      <c r="O51" s="75"/>
      <c r="P51" s="75"/>
    </row>
    <row r="52" spans="2:16" x14ac:dyDescent="0.2">
      <c r="O52" s="75"/>
      <c r="P52" s="75"/>
    </row>
    <row r="53" spans="2:16" x14ac:dyDescent="0.2">
      <c r="O53" s="75"/>
      <c r="P53" s="75"/>
    </row>
    <row r="54" spans="2:16" x14ac:dyDescent="0.2">
      <c r="H54" s="2" t="s">
        <v>575</v>
      </c>
      <c r="O54" s="33"/>
      <c r="P54" s="33"/>
    </row>
    <row r="55" spans="2:16" x14ac:dyDescent="0.2">
      <c r="B55" s="92" t="s">
        <v>568</v>
      </c>
      <c r="C55" s="92"/>
      <c r="D55" s="92"/>
      <c r="E55" s="92"/>
      <c r="F55" s="44">
        <v>1000</v>
      </c>
      <c r="G55" s="2" t="s">
        <v>569</v>
      </c>
      <c r="H55" s="45">
        <v>10500</v>
      </c>
      <c r="O55" s="33"/>
      <c r="P55" s="33"/>
    </row>
    <row r="56" spans="2:16" x14ac:dyDescent="0.2">
      <c r="B56" s="92" t="s">
        <v>570</v>
      </c>
      <c r="C56" s="92"/>
      <c r="D56" s="92"/>
      <c r="E56" s="92"/>
      <c r="F56" s="44">
        <v>1000</v>
      </c>
      <c r="G56" s="2" t="s">
        <v>569</v>
      </c>
      <c r="H56" s="46">
        <v>1800</v>
      </c>
      <c r="O56" s="33"/>
      <c r="P56" s="33"/>
    </row>
    <row r="57" spans="2:16" x14ac:dyDescent="0.2">
      <c r="B57" s="92" t="s">
        <v>571</v>
      </c>
      <c r="C57" s="92"/>
      <c r="D57" s="92"/>
      <c r="E57" s="92"/>
      <c r="F57" s="44">
        <v>1000</v>
      </c>
      <c r="G57" s="2" t="s">
        <v>569</v>
      </c>
      <c r="H57" s="46">
        <v>210</v>
      </c>
      <c r="O57" s="33"/>
      <c r="P57" s="33"/>
    </row>
    <row r="58" spans="2:16" x14ac:dyDescent="0.2">
      <c r="B58" s="92" t="s">
        <v>572</v>
      </c>
      <c r="C58" s="92"/>
      <c r="D58" s="92"/>
      <c r="E58" s="92"/>
      <c r="F58" s="44">
        <v>1000</v>
      </c>
      <c r="G58" s="2" t="s">
        <v>569</v>
      </c>
      <c r="H58" s="46">
        <v>1300</v>
      </c>
      <c r="O58" s="33"/>
      <c r="P58" s="33"/>
    </row>
    <row r="59" spans="2:16" x14ac:dyDescent="0.2">
      <c r="B59" s="92" t="s">
        <v>573</v>
      </c>
      <c r="C59" s="92"/>
      <c r="D59" s="92"/>
      <c r="E59" s="92"/>
      <c r="F59" s="44">
        <v>1000</v>
      </c>
      <c r="G59" s="2" t="s">
        <v>569</v>
      </c>
      <c r="H59" s="46">
        <v>500</v>
      </c>
    </row>
    <row r="60" spans="2:16" x14ac:dyDescent="0.2">
      <c r="G60" s="2" t="s">
        <v>574</v>
      </c>
      <c r="H60" s="47">
        <f>SUM(H55:H59)</f>
        <v>14310</v>
      </c>
    </row>
  </sheetData>
  <mergeCells count="27">
    <mergeCell ref="B55:E55"/>
    <mergeCell ref="B56:E56"/>
    <mergeCell ref="B57:E57"/>
    <mergeCell ref="B58:E58"/>
    <mergeCell ref="B59:E59"/>
    <mergeCell ref="B4:D4"/>
    <mergeCell ref="B5:B6"/>
    <mergeCell ref="C5:C6"/>
    <mergeCell ref="D5:D6"/>
    <mergeCell ref="Q5:Q6"/>
    <mergeCell ref="L5:L6"/>
    <mergeCell ref="O5:P6"/>
    <mergeCell ref="R5:R6"/>
    <mergeCell ref="S5:S6"/>
    <mergeCell ref="E5:E6"/>
    <mergeCell ref="G5:G6"/>
    <mergeCell ref="H5:H6"/>
    <mergeCell ref="I5:I6"/>
    <mergeCell ref="F5:F6"/>
    <mergeCell ref="M5:M6"/>
    <mergeCell ref="N5:N6"/>
    <mergeCell ref="O46:P53"/>
    <mergeCell ref="B48:B49"/>
    <mergeCell ref="C48:C49"/>
    <mergeCell ref="D48:D49"/>
    <mergeCell ref="J5:J6"/>
    <mergeCell ref="K5:K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71"/>
  <sheetViews>
    <sheetView topLeftCell="A13" zoomScale="85" zoomScaleNormal="85" workbookViewId="0">
      <selection activeCell="F237" sqref="F237"/>
    </sheetView>
  </sheetViews>
  <sheetFormatPr baseColWidth="10" defaultRowHeight="12.75" x14ac:dyDescent="0.2"/>
  <cols>
    <col min="2" max="2" width="39.7109375" bestFit="1" customWidth="1"/>
    <col min="3" max="3" width="20" customWidth="1"/>
    <col min="5" max="5" width="26.28515625" customWidth="1"/>
    <col min="6" max="6" width="14.42578125" customWidth="1"/>
    <col min="7" max="7" width="18.140625" customWidth="1"/>
    <col min="8" max="9" width="13.5703125" bestFit="1" customWidth="1"/>
  </cols>
  <sheetData>
    <row r="1" spans="2:41" ht="13.5" thickBot="1" x14ac:dyDescent="0.25"/>
    <row r="2" spans="2:41" ht="15" thickBot="1" x14ac:dyDescent="0.25">
      <c r="B2" s="27" t="s">
        <v>542</v>
      </c>
      <c r="C2" s="28"/>
      <c r="D2" s="29"/>
      <c r="E2" s="29"/>
      <c r="F2" s="29"/>
      <c r="G2" s="29"/>
      <c r="H2" s="29"/>
      <c r="I2" s="29"/>
      <c r="J2" s="29"/>
    </row>
    <row r="3" spans="2:41" ht="14.25" x14ac:dyDescent="0.2">
      <c r="B3" s="30" t="s">
        <v>543</v>
      </c>
      <c r="C3" s="31">
        <v>1</v>
      </c>
      <c r="D3" s="31">
        <f>1+C3</f>
        <v>2</v>
      </c>
      <c r="E3" s="31">
        <f t="shared" ref="E3:R3" si="0">1+D3</f>
        <v>3</v>
      </c>
      <c r="F3" s="31">
        <f t="shared" si="0"/>
        <v>4</v>
      </c>
      <c r="G3" s="31">
        <f t="shared" si="0"/>
        <v>5</v>
      </c>
      <c r="H3" s="31">
        <f t="shared" si="0"/>
        <v>6</v>
      </c>
      <c r="I3" s="31">
        <f t="shared" si="0"/>
        <v>7</v>
      </c>
      <c r="J3" s="31">
        <f t="shared" si="0"/>
        <v>8</v>
      </c>
      <c r="K3" s="31">
        <f t="shared" si="0"/>
        <v>9</v>
      </c>
      <c r="L3" s="31">
        <f t="shared" si="0"/>
        <v>10</v>
      </c>
      <c r="M3" s="31">
        <f t="shared" si="0"/>
        <v>11</v>
      </c>
      <c r="N3" s="31">
        <f t="shared" si="0"/>
        <v>12</v>
      </c>
      <c r="O3" s="31">
        <f t="shared" si="0"/>
        <v>13</v>
      </c>
      <c r="P3" s="31">
        <f t="shared" si="0"/>
        <v>14</v>
      </c>
      <c r="Q3" s="31">
        <f t="shared" si="0"/>
        <v>15</v>
      </c>
      <c r="R3" s="31">
        <f t="shared" si="0"/>
        <v>16</v>
      </c>
      <c r="S3" s="31">
        <f t="shared" ref="S3:AO3" si="1">1+R3</f>
        <v>17</v>
      </c>
      <c r="T3" s="31">
        <f t="shared" si="1"/>
        <v>18</v>
      </c>
      <c r="U3" s="31">
        <f t="shared" si="1"/>
        <v>19</v>
      </c>
      <c r="V3" s="31">
        <f t="shared" si="1"/>
        <v>20</v>
      </c>
      <c r="W3" s="31">
        <f t="shared" si="1"/>
        <v>21</v>
      </c>
      <c r="X3" s="31">
        <f t="shared" si="1"/>
        <v>22</v>
      </c>
      <c r="Y3" s="31">
        <f t="shared" si="1"/>
        <v>23</v>
      </c>
      <c r="Z3" s="31">
        <f t="shared" si="1"/>
        <v>24</v>
      </c>
      <c r="AA3" s="31">
        <f t="shared" si="1"/>
        <v>25</v>
      </c>
      <c r="AB3" s="31">
        <f t="shared" si="1"/>
        <v>26</v>
      </c>
      <c r="AC3" s="31">
        <f t="shared" si="1"/>
        <v>27</v>
      </c>
      <c r="AD3" s="31">
        <f t="shared" si="1"/>
        <v>28</v>
      </c>
      <c r="AE3" s="31">
        <f t="shared" si="1"/>
        <v>29</v>
      </c>
      <c r="AF3" s="31">
        <f t="shared" si="1"/>
        <v>30</v>
      </c>
      <c r="AG3" s="31">
        <f t="shared" si="1"/>
        <v>31</v>
      </c>
      <c r="AH3" s="31">
        <f t="shared" si="1"/>
        <v>32</v>
      </c>
      <c r="AI3" s="31">
        <f t="shared" si="1"/>
        <v>33</v>
      </c>
      <c r="AJ3" s="31">
        <f t="shared" si="1"/>
        <v>34</v>
      </c>
      <c r="AK3" s="31">
        <f t="shared" si="1"/>
        <v>35</v>
      </c>
      <c r="AL3" s="31">
        <f t="shared" si="1"/>
        <v>36</v>
      </c>
      <c r="AM3" s="31">
        <f t="shared" si="1"/>
        <v>37</v>
      </c>
      <c r="AN3" s="31">
        <f t="shared" si="1"/>
        <v>38</v>
      </c>
      <c r="AO3" s="31">
        <f t="shared" si="1"/>
        <v>39</v>
      </c>
    </row>
    <row r="4" spans="2:41" ht="14.25" x14ac:dyDescent="0.2">
      <c r="B4" s="31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</row>
    <row r="5" spans="2:41" ht="14.25" x14ac:dyDescent="0.2">
      <c r="B5" s="31">
        <f t="shared" ref="B5:B11" si="2">1+B4</f>
        <v>2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</row>
    <row r="6" spans="2:41" ht="14.25" x14ac:dyDescent="0.2">
      <c r="B6" s="31">
        <f t="shared" si="2"/>
        <v>3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</row>
    <row r="7" spans="2:41" ht="14.25" x14ac:dyDescent="0.2">
      <c r="B7" s="31">
        <f t="shared" si="2"/>
        <v>4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</row>
    <row r="8" spans="2:41" ht="14.25" x14ac:dyDescent="0.2">
      <c r="B8" s="31">
        <f t="shared" si="2"/>
        <v>5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</row>
    <row r="9" spans="2:41" ht="14.25" x14ac:dyDescent="0.2">
      <c r="B9" s="31">
        <f t="shared" si="2"/>
        <v>6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</row>
    <row r="10" spans="2:41" ht="14.25" x14ac:dyDescent="0.2">
      <c r="B10" s="31">
        <f t="shared" si="2"/>
        <v>7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</row>
    <row r="11" spans="2:41" ht="14.25" x14ac:dyDescent="0.2">
      <c r="B11" s="31">
        <f t="shared" si="2"/>
        <v>8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</row>
    <row r="12" spans="2:41" ht="14.25" x14ac:dyDescent="0.2">
      <c r="B12" s="31">
        <f t="shared" ref="B12:B42" si="3">1+B11</f>
        <v>9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</row>
    <row r="13" spans="2:41" ht="14.25" x14ac:dyDescent="0.2">
      <c r="B13" s="31">
        <f t="shared" si="3"/>
        <v>10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</row>
    <row r="14" spans="2:41" ht="14.25" x14ac:dyDescent="0.2">
      <c r="B14" s="31">
        <f t="shared" si="3"/>
        <v>11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</row>
    <row r="15" spans="2:41" ht="14.25" x14ac:dyDescent="0.2">
      <c r="B15" s="31">
        <f t="shared" si="3"/>
        <v>12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</row>
    <row r="16" spans="2:41" ht="14.25" x14ac:dyDescent="0.2">
      <c r="B16" s="31">
        <f t="shared" si="3"/>
        <v>13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</row>
    <row r="17" spans="2:41" ht="14.25" x14ac:dyDescent="0.2">
      <c r="B17" s="31">
        <f t="shared" si="3"/>
        <v>14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</row>
    <row r="18" spans="2:41" ht="14.25" x14ac:dyDescent="0.2">
      <c r="B18" s="31">
        <f t="shared" si="3"/>
        <v>15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</row>
    <row r="19" spans="2:41" ht="14.25" x14ac:dyDescent="0.2">
      <c r="B19" s="31">
        <f t="shared" si="3"/>
        <v>16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</row>
    <row r="20" spans="2:41" ht="14.25" x14ac:dyDescent="0.2">
      <c r="B20" s="31">
        <f t="shared" si="3"/>
        <v>17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1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</row>
    <row r="21" spans="2:41" ht="14.25" x14ac:dyDescent="0.2">
      <c r="B21" s="31">
        <f t="shared" si="3"/>
        <v>18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M21" s="2">
        <v>1</v>
      </c>
      <c r="AN21" s="2">
        <v>1</v>
      </c>
      <c r="AO21" s="2">
        <v>1</v>
      </c>
    </row>
    <row r="22" spans="2:41" ht="14.25" x14ac:dyDescent="0.2">
      <c r="B22" s="31">
        <f t="shared" si="3"/>
        <v>19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>
        <v>1</v>
      </c>
      <c r="AN22" s="2">
        <v>1</v>
      </c>
      <c r="AO22" s="2">
        <v>1</v>
      </c>
    </row>
    <row r="23" spans="2:41" ht="14.25" x14ac:dyDescent="0.2">
      <c r="B23" s="31">
        <f t="shared" si="3"/>
        <v>20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M23" s="2">
        <v>1</v>
      </c>
      <c r="AN23" s="2">
        <v>1</v>
      </c>
      <c r="AO23" s="2">
        <v>1</v>
      </c>
    </row>
    <row r="24" spans="2:41" ht="14.25" x14ac:dyDescent="0.2">
      <c r="B24" s="31">
        <f t="shared" si="3"/>
        <v>21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1</v>
      </c>
    </row>
    <row r="25" spans="2:41" ht="14.25" x14ac:dyDescent="0.2">
      <c r="B25" s="31">
        <f t="shared" si="3"/>
        <v>22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</row>
    <row r="26" spans="2:41" ht="14.25" x14ac:dyDescent="0.2">
      <c r="B26" s="31">
        <f t="shared" si="3"/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1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</row>
    <row r="27" spans="2:41" ht="14.25" x14ac:dyDescent="0.2">
      <c r="B27" s="31">
        <f t="shared" si="3"/>
        <v>24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</row>
    <row r="28" spans="2:41" ht="14.25" x14ac:dyDescent="0.2">
      <c r="B28" s="31">
        <f t="shared" si="3"/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</row>
    <row r="29" spans="2:41" ht="14.25" x14ac:dyDescent="0.2">
      <c r="B29" s="31">
        <f t="shared" si="3"/>
        <v>26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</row>
    <row r="30" spans="2:41" ht="14.25" x14ac:dyDescent="0.2">
      <c r="B30" s="31">
        <f t="shared" si="3"/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</row>
    <row r="31" spans="2:41" ht="14.25" x14ac:dyDescent="0.2">
      <c r="B31" s="31">
        <f t="shared" si="3"/>
        <v>28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</row>
    <row r="32" spans="2:41" ht="14.25" x14ac:dyDescent="0.2">
      <c r="B32" s="31">
        <f t="shared" si="3"/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1" ht="14.25" x14ac:dyDescent="0.2">
      <c r="B33" s="31">
        <f t="shared" si="3"/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1" ht="14.25" x14ac:dyDescent="0.2">
      <c r="B34" s="31">
        <f t="shared" si="3"/>
        <v>31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1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1" ht="14.25" x14ac:dyDescent="0.2">
      <c r="B35" s="31">
        <f t="shared" si="3"/>
        <v>32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1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1" ht="14.25" x14ac:dyDescent="0.2">
      <c r="B36" s="31">
        <f t="shared" si="3"/>
        <v>33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1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</row>
    <row r="37" spans="2:41" ht="14.25" x14ac:dyDescent="0.2">
      <c r="B37" s="31">
        <f t="shared" si="3"/>
        <v>34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</row>
    <row r="38" spans="2:41" ht="14.25" x14ac:dyDescent="0.2">
      <c r="B38" s="31">
        <f t="shared" si="3"/>
        <v>35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1</v>
      </c>
      <c r="AL38" s="2">
        <v>0</v>
      </c>
      <c r="AM38" s="2">
        <v>0</v>
      </c>
      <c r="AN38" s="2">
        <v>0</v>
      </c>
      <c r="AO38" s="2">
        <v>0</v>
      </c>
    </row>
    <row r="39" spans="2:41" ht="14.25" x14ac:dyDescent="0.2">
      <c r="B39" s="31">
        <f t="shared" si="3"/>
        <v>36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1</v>
      </c>
      <c r="AM39" s="2">
        <v>0</v>
      </c>
      <c r="AN39" s="2">
        <v>0</v>
      </c>
      <c r="AO39" s="2">
        <v>0</v>
      </c>
    </row>
    <row r="40" spans="2:41" ht="14.25" x14ac:dyDescent="0.2">
      <c r="B40" s="31">
        <f t="shared" si="3"/>
        <v>37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1</v>
      </c>
      <c r="AN40" s="2">
        <v>0</v>
      </c>
      <c r="AO40" s="2">
        <v>0</v>
      </c>
    </row>
    <row r="41" spans="2:41" ht="14.25" x14ac:dyDescent="0.2">
      <c r="B41" s="31">
        <f t="shared" si="3"/>
        <v>38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1</v>
      </c>
      <c r="AO41" s="2">
        <v>0</v>
      </c>
    </row>
    <row r="42" spans="2:41" ht="14.25" x14ac:dyDescent="0.2">
      <c r="B42" s="31">
        <f t="shared" si="3"/>
        <v>39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1</v>
      </c>
    </row>
    <row r="43" spans="2:41" ht="13.5" thickBot="1" x14ac:dyDescent="0.25"/>
    <row r="44" spans="2:41" ht="15" thickBot="1" x14ac:dyDescent="0.25">
      <c r="B44" s="27" t="s">
        <v>544</v>
      </c>
      <c r="C44" s="94" t="s">
        <v>545</v>
      </c>
      <c r="D44" s="93"/>
      <c r="E44" s="93"/>
      <c r="F44" s="93"/>
      <c r="G44" s="93"/>
      <c r="H44" s="93"/>
      <c r="I44" s="93"/>
      <c r="J44" s="93"/>
      <c r="K44" s="3"/>
      <c r="L44" s="3"/>
      <c r="M44" s="3"/>
      <c r="N44" s="3"/>
      <c r="O44" s="3"/>
    </row>
    <row r="45" spans="2:41" ht="14.25" x14ac:dyDescent="0.2">
      <c r="B45" s="30" t="s">
        <v>543</v>
      </c>
      <c r="C45" s="31">
        <v>1</v>
      </c>
      <c r="D45" s="31">
        <f>1+C45</f>
        <v>2</v>
      </c>
      <c r="E45" s="31">
        <f t="shared" ref="E45:R45" si="4">1+D45</f>
        <v>3</v>
      </c>
      <c r="F45" s="31">
        <f t="shared" si="4"/>
        <v>4</v>
      </c>
      <c r="G45" s="31">
        <f t="shared" si="4"/>
        <v>5</v>
      </c>
      <c r="H45" s="31">
        <f t="shared" si="4"/>
        <v>6</v>
      </c>
      <c r="I45" s="31">
        <f t="shared" si="4"/>
        <v>7</v>
      </c>
      <c r="J45" s="31">
        <f t="shared" si="4"/>
        <v>8</v>
      </c>
      <c r="K45" s="31">
        <f t="shared" si="4"/>
        <v>9</v>
      </c>
      <c r="L45" s="31">
        <f t="shared" si="4"/>
        <v>10</v>
      </c>
      <c r="M45" s="31">
        <f t="shared" si="4"/>
        <v>11</v>
      </c>
      <c r="N45" s="31">
        <f t="shared" si="4"/>
        <v>12</v>
      </c>
      <c r="O45" s="31">
        <f t="shared" si="4"/>
        <v>13</v>
      </c>
      <c r="P45" s="31">
        <f t="shared" si="4"/>
        <v>14</v>
      </c>
      <c r="Q45" s="31">
        <f t="shared" si="4"/>
        <v>15</v>
      </c>
      <c r="R45" s="31">
        <f t="shared" si="4"/>
        <v>16</v>
      </c>
      <c r="S45" s="31">
        <f t="shared" ref="S45:AO45" si="5">1+R45</f>
        <v>17</v>
      </c>
      <c r="T45" s="31">
        <f t="shared" si="5"/>
        <v>18</v>
      </c>
      <c r="U45" s="31">
        <f t="shared" si="5"/>
        <v>19</v>
      </c>
      <c r="V45" s="31">
        <f t="shared" si="5"/>
        <v>20</v>
      </c>
      <c r="W45" s="31">
        <f t="shared" si="5"/>
        <v>21</v>
      </c>
      <c r="X45" s="31">
        <f t="shared" si="5"/>
        <v>22</v>
      </c>
      <c r="Y45" s="31">
        <f t="shared" si="5"/>
        <v>23</v>
      </c>
      <c r="Z45" s="31">
        <f t="shared" si="5"/>
        <v>24</v>
      </c>
      <c r="AA45" s="31">
        <f t="shared" si="5"/>
        <v>25</v>
      </c>
      <c r="AB45" s="31">
        <f t="shared" si="5"/>
        <v>26</v>
      </c>
      <c r="AC45" s="31">
        <f t="shared" si="5"/>
        <v>27</v>
      </c>
      <c r="AD45" s="31">
        <f t="shared" si="5"/>
        <v>28</v>
      </c>
      <c r="AE45" s="31">
        <f t="shared" si="5"/>
        <v>29</v>
      </c>
      <c r="AF45" s="31">
        <f t="shared" si="5"/>
        <v>30</v>
      </c>
      <c r="AG45" s="31">
        <f t="shared" si="5"/>
        <v>31</v>
      </c>
      <c r="AH45" s="31">
        <f t="shared" si="5"/>
        <v>32</v>
      </c>
      <c r="AI45" s="31">
        <f t="shared" si="5"/>
        <v>33</v>
      </c>
      <c r="AJ45" s="31">
        <f t="shared" si="5"/>
        <v>34</v>
      </c>
      <c r="AK45" s="31">
        <f t="shared" si="5"/>
        <v>35</v>
      </c>
      <c r="AL45" s="31">
        <f t="shared" si="5"/>
        <v>36</v>
      </c>
      <c r="AM45" s="31">
        <f t="shared" si="5"/>
        <v>37</v>
      </c>
      <c r="AN45" s="31">
        <f t="shared" si="5"/>
        <v>38</v>
      </c>
      <c r="AO45" s="31">
        <f t="shared" si="5"/>
        <v>39</v>
      </c>
    </row>
    <row r="46" spans="2:41" ht="14.25" x14ac:dyDescent="0.2">
      <c r="B46" s="31">
        <v>1</v>
      </c>
      <c r="C46" s="2">
        <f>+IF(C4=1,'Datos Iniciales'!$F7,0)</f>
        <v>2.1050193752765685E-2</v>
      </c>
      <c r="D46" s="2">
        <f>+IF(D4=1,'Datos Iniciales'!$F7,0)</f>
        <v>2.1050193752765685E-2</v>
      </c>
      <c r="E46" s="2">
        <f>+IF(E4=1,'Datos Iniciales'!$F7,0)</f>
        <v>2.1050193752765685E-2</v>
      </c>
      <c r="F46" s="2">
        <f>+IF(F4=1,'Datos Iniciales'!$F7,0)</f>
        <v>2.1050193752765685E-2</v>
      </c>
      <c r="G46" s="2">
        <f>+IF(G4=1,'Datos Iniciales'!$F7,0)</f>
        <v>2.1050193752765685E-2</v>
      </c>
      <c r="H46" s="2">
        <f>+IF(H4=1,'Datos Iniciales'!$F7,0)</f>
        <v>2.1050193752765685E-2</v>
      </c>
      <c r="I46" s="2">
        <f>+IF(I4=1,'Datos Iniciales'!$F7,0)</f>
        <v>2.1050193752765685E-2</v>
      </c>
      <c r="J46" s="2">
        <f>+IF(J4=1,'Datos Iniciales'!$F7,0)</f>
        <v>2.1050193752765685E-2</v>
      </c>
      <c r="K46" s="2">
        <f>+IF(K4=1,'Datos Iniciales'!$F7,0)</f>
        <v>2.1050193752765685E-2</v>
      </c>
      <c r="L46" s="2">
        <f>+IF(L4=1,'Datos Iniciales'!$F7,0)</f>
        <v>2.1050193752765685E-2</v>
      </c>
      <c r="M46" s="2">
        <f>+IF(M4=1,'Datos Iniciales'!$F7,0)</f>
        <v>2.1050193752765685E-2</v>
      </c>
      <c r="N46" s="2">
        <f>+IF(N4=1,'Datos Iniciales'!$F7,0)</f>
        <v>2.1050193752765685E-2</v>
      </c>
      <c r="O46" s="2">
        <f>+IF(O4=1,'Datos Iniciales'!$F7,0)</f>
        <v>2.1050193752765685E-2</v>
      </c>
      <c r="P46" s="2">
        <f>+IF(P4=1,'Datos Iniciales'!$F7,0)</f>
        <v>2.1050193752765685E-2</v>
      </c>
      <c r="Q46" s="2">
        <f>+IF(Q4=1,'Datos Iniciales'!$F7,0)</f>
        <v>2.1050193752765685E-2</v>
      </c>
      <c r="R46" s="2">
        <f>+IF(R4=1,'Datos Iniciales'!$F7,0)</f>
        <v>2.1050193752765685E-2</v>
      </c>
      <c r="S46" s="2">
        <f>+IF(S4=1,'Datos Iniciales'!$F7,0)</f>
        <v>2.1050193752765685E-2</v>
      </c>
      <c r="T46" s="2">
        <f>+IF(T4=1,'Datos Iniciales'!$F7,0)</f>
        <v>2.1050193752765685E-2</v>
      </c>
      <c r="U46" s="2">
        <f>+IF(U4=1,'Datos Iniciales'!$F7,0)</f>
        <v>2.1050193752765685E-2</v>
      </c>
      <c r="V46" s="2">
        <f>+IF(V4=1,'Datos Iniciales'!$F7,0)</f>
        <v>2.1050193752765685E-2</v>
      </c>
      <c r="W46" s="2">
        <f>+IF(W4=1,'Datos Iniciales'!$F7,0)</f>
        <v>2.1050193752765685E-2</v>
      </c>
      <c r="X46" s="2">
        <f>+IF(X4=1,'Datos Iniciales'!$F7,0)</f>
        <v>2.1050193752765685E-2</v>
      </c>
      <c r="Y46" s="2">
        <f>+IF(Y4=1,'Datos Iniciales'!$F7,0)</f>
        <v>2.1050193752765685E-2</v>
      </c>
      <c r="Z46" s="2">
        <f>+IF(Z4=1,'Datos Iniciales'!$F7,0)</f>
        <v>2.1050193752765685E-2</v>
      </c>
      <c r="AA46" s="2">
        <f>+IF(AA4=1,'Datos Iniciales'!$F7,0)</f>
        <v>2.1050193752765685E-2</v>
      </c>
      <c r="AB46" s="2">
        <f>+IF(AB4=1,'Datos Iniciales'!$F7,0)</f>
        <v>2.1050193752765685E-2</v>
      </c>
      <c r="AC46" s="2">
        <f>+IF(AC4=1,'Datos Iniciales'!$F7,0)</f>
        <v>2.1050193752765685E-2</v>
      </c>
      <c r="AD46" s="2">
        <f>+IF(AD4=1,'Datos Iniciales'!$F7,0)</f>
        <v>2.1050193752765685E-2</v>
      </c>
      <c r="AE46" s="2">
        <f>+IF(AE4=1,'Datos Iniciales'!$F7,0)</f>
        <v>2.1050193752765685E-2</v>
      </c>
      <c r="AF46" s="2">
        <f>+IF(AF4=1,'Datos Iniciales'!$F7,0)</f>
        <v>2.1050193752765685E-2</v>
      </c>
      <c r="AG46" s="2">
        <f>+IF(AG4=1,'Datos Iniciales'!$F7,0)</f>
        <v>2.1050193752765685E-2</v>
      </c>
      <c r="AH46" s="2">
        <f>+IF(AH4=1,'Datos Iniciales'!$F7,0)</f>
        <v>2.1050193752765685E-2</v>
      </c>
      <c r="AI46" s="2">
        <f>+IF(AI4=1,'Datos Iniciales'!$F7,0)</f>
        <v>2.1050193752765685E-2</v>
      </c>
      <c r="AJ46" s="2">
        <f>+IF(AJ4=1,'Datos Iniciales'!$F7,0)</f>
        <v>2.1050193752765685E-2</v>
      </c>
      <c r="AK46" s="2">
        <f>+IF(AK4=1,'Datos Iniciales'!$F7,0)</f>
        <v>2.1050193752765685E-2</v>
      </c>
      <c r="AL46" s="2">
        <f>+IF(AL4=1,'Datos Iniciales'!$F7,0)</f>
        <v>2.1050193752765685E-2</v>
      </c>
      <c r="AM46" s="2">
        <f>+IF(AM4=1,'Datos Iniciales'!$F7,0)</f>
        <v>2.1050193752765685E-2</v>
      </c>
      <c r="AN46" s="2">
        <f>+IF(AN4=1,'Datos Iniciales'!$F7,0)</f>
        <v>2.1050193752765685E-2</v>
      </c>
      <c r="AO46" s="2">
        <f>+IF(AO4=1,'Datos Iniciales'!$F7,0)</f>
        <v>2.1050193752765685E-2</v>
      </c>
    </row>
    <row r="47" spans="2:41" ht="14.25" x14ac:dyDescent="0.2">
      <c r="B47" s="31">
        <f>1+B46</f>
        <v>2</v>
      </c>
      <c r="C47" s="2">
        <f>+IF(C5=1,'Datos Iniciales'!$F8,0)</f>
        <v>0.2638656261502132</v>
      </c>
      <c r="D47" s="2">
        <f>+IF(D5=1,'Datos Iniciales'!$F8,0)</f>
        <v>0.2638656261502132</v>
      </c>
      <c r="E47" s="2">
        <f>+IF(E5=1,'Datos Iniciales'!$F8,0)</f>
        <v>0.2638656261502132</v>
      </c>
      <c r="F47" s="2">
        <f>+IF(F5=1,'Datos Iniciales'!$F8,0)</f>
        <v>0.2638656261502132</v>
      </c>
      <c r="G47" s="2">
        <f>+IF(G5=1,'Datos Iniciales'!$F8,0)</f>
        <v>0.2638656261502132</v>
      </c>
      <c r="H47" s="2">
        <f>+IF(H5=1,'Datos Iniciales'!$F8,0)</f>
        <v>0.2638656261502132</v>
      </c>
      <c r="I47" s="2">
        <f>+IF(I5=1,'Datos Iniciales'!$F8,0)</f>
        <v>0.2638656261502132</v>
      </c>
      <c r="J47" s="2">
        <f>+IF(J5=1,'Datos Iniciales'!$F8,0)</f>
        <v>0.2638656261502132</v>
      </c>
      <c r="K47" s="2">
        <f>+IF(K5=1,'Datos Iniciales'!$F8,0)</f>
        <v>0.2638656261502132</v>
      </c>
      <c r="L47" s="2">
        <f>+IF(L5=1,'Datos Iniciales'!$F8,0)</f>
        <v>0.2638656261502132</v>
      </c>
      <c r="M47" s="2">
        <f>+IF(M5=1,'Datos Iniciales'!$F8,0)</f>
        <v>0.2638656261502132</v>
      </c>
      <c r="N47" s="2">
        <f>+IF(N5=1,'Datos Iniciales'!$F8,0)</f>
        <v>0.2638656261502132</v>
      </c>
      <c r="O47" s="2">
        <f>+IF(O5=1,'Datos Iniciales'!$F8,0)</f>
        <v>0.2638656261502132</v>
      </c>
      <c r="P47" s="2">
        <f>+IF(P5=1,'Datos Iniciales'!$F8,0)</f>
        <v>0.2638656261502132</v>
      </c>
      <c r="Q47" s="2">
        <f>+IF(Q5=1,'Datos Iniciales'!$F8,0)</f>
        <v>0.2638656261502132</v>
      </c>
      <c r="R47" s="2">
        <f>+IF(R5=1,'Datos Iniciales'!$F8,0)</f>
        <v>0.2638656261502132</v>
      </c>
      <c r="S47" s="2">
        <f>+IF(S5=1,'Datos Iniciales'!$F8,0)</f>
        <v>0.2638656261502132</v>
      </c>
      <c r="T47" s="2">
        <f>+IF(T5=1,'Datos Iniciales'!$F8,0)</f>
        <v>0.2638656261502132</v>
      </c>
      <c r="U47" s="2">
        <f>+IF(U5=1,'Datos Iniciales'!$F8,0)</f>
        <v>0.2638656261502132</v>
      </c>
      <c r="V47" s="2">
        <f>+IF(V5=1,'Datos Iniciales'!$F8,0)</f>
        <v>0.2638656261502132</v>
      </c>
      <c r="W47" s="2">
        <f>+IF(W5=1,'Datos Iniciales'!$F8,0)</f>
        <v>0.2638656261502132</v>
      </c>
      <c r="X47" s="2">
        <f>+IF(X5=1,'Datos Iniciales'!$F8,0)</f>
        <v>0.2638656261502132</v>
      </c>
      <c r="Y47" s="2">
        <f>+IF(Y5=1,'Datos Iniciales'!$F8,0)</f>
        <v>0.2638656261502132</v>
      </c>
      <c r="Z47" s="2">
        <f>+IF(Z5=1,'Datos Iniciales'!$F8,0)</f>
        <v>0.2638656261502132</v>
      </c>
      <c r="AA47" s="2">
        <f>+IF(AA5=1,'Datos Iniciales'!$F8,0)</f>
        <v>0.2638656261502132</v>
      </c>
      <c r="AB47" s="2">
        <f>+IF(AB5=1,'Datos Iniciales'!$F8,0)</f>
        <v>0.2638656261502132</v>
      </c>
      <c r="AC47" s="2">
        <f>+IF(AC5=1,'Datos Iniciales'!$F8,0)</f>
        <v>0.2638656261502132</v>
      </c>
      <c r="AD47" s="2">
        <f>+IF(AD5=1,'Datos Iniciales'!$F8,0)</f>
        <v>0.2638656261502132</v>
      </c>
      <c r="AE47" s="2">
        <f>+IF(AE5=1,'Datos Iniciales'!$F8,0)</f>
        <v>0.2638656261502132</v>
      </c>
      <c r="AF47" s="2">
        <f>+IF(AF5=1,'Datos Iniciales'!$F8,0)</f>
        <v>0.2638656261502132</v>
      </c>
      <c r="AG47" s="2">
        <f>+IF(AG5=1,'Datos Iniciales'!$F8,0)</f>
        <v>0.2638656261502132</v>
      </c>
      <c r="AH47" s="2">
        <f>+IF(AH5=1,'Datos Iniciales'!$F8,0)</f>
        <v>0.2638656261502132</v>
      </c>
      <c r="AI47" s="2">
        <f>+IF(AI5=1,'Datos Iniciales'!$F8,0)</f>
        <v>0.2638656261502132</v>
      </c>
      <c r="AJ47" s="2">
        <f>+IF(AJ5=1,'Datos Iniciales'!$F8,0)</f>
        <v>0.2638656261502132</v>
      </c>
      <c r="AK47" s="2">
        <f>+IF(AK5=1,'Datos Iniciales'!$F8,0)</f>
        <v>0.2638656261502132</v>
      </c>
      <c r="AL47" s="2">
        <f>+IF(AL5=1,'Datos Iniciales'!$F8,0)</f>
        <v>0.2638656261502132</v>
      </c>
      <c r="AM47" s="2">
        <f>+IF(AM5=1,'Datos Iniciales'!$F8,0)</f>
        <v>0.2638656261502132</v>
      </c>
      <c r="AN47" s="2">
        <f>+IF(AN5=1,'Datos Iniciales'!$F8,0)</f>
        <v>0.2638656261502132</v>
      </c>
      <c r="AO47" s="2">
        <f>+IF(AO5=1,'Datos Iniciales'!$F8,0)</f>
        <v>0.2638656261502132</v>
      </c>
    </row>
    <row r="48" spans="2:41" ht="14.25" x14ac:dyDescent="0.2">
      <c r="B48" s="31">
        <f t="shared" ref="B48:B84" si="6">1+B47</f>
        <v>3</v>
      </c>
      <c r="C48" s="2">
        <f>+IF(C6=1,'Datos Iniciales'!$F9,0)</f>
        <v>0.50842214530009977</v>
      </c>
      <c r="D48" s="2">
        <f>+IF(D6=1,'Datos Iniciales'!$F9,0)</f>
        <v>0.50842214530009977</v>
      </c>
      <c r="E48" s="2">
        <f>+IF(E6=1,'Datos Iniciales'!$F9,0)</f>
        <v>0.50842214530009977</v>
      </c>
      <c r="F48" s="2">
        <f>+IF(F6=1,'Datos Iniciales'!$F9,0)</f>
        <v>0.50842214530009977</v>
      </c>
      <c r="G48" s="2">
        <f>+IF(G6=1,'Datos Iniciales'!$F9,0)</f>
        <v>0.50842214530009977</v>
      </c>
      <c r="H48" s="2">
        <f>+IF(H6=1,'Datos Iniciales'!$F9,0)</f>
        <v>0.50842214530009977</v>
      </c>
      <c r="I48" s="2">
        <f>+IF(I6=1,'Datos Iniciales'!$F9,0)</f>
        <v>0.50842214530009977</v>
      </c>
      <c r="J48" s="2">
        <f>+IF(J6=1,'Datos Iniciales'!$F9,0)</f>
        <v>0.50842214530009977</v>
      </c>
      <c r="K48" s="2">
        <f>+IF(K6=1,'Datos Iniciales'!$F9,0)</f>
        <v>0.50842214530009977</v>
      </c>
      <c r="L48" s="2">
        <f>+IF(L6=1,'Datos Iniciales'!$F9,0)</f>
        <v>0.50842214530009977</v>
      </c>
      <c r="M48" s="2">
        <f>+IF(M6=1,'Datos Iniciales'!$F9,0)</f>
        <v>0.50842214530009977</v>
      </c>
      <c r="N48" s="2">
        <f>+IF(N6=1,'Datos Iniciales'!$F9,0)</f>
        <v>0.50842214530009977</v>
      </c>
      <c r="O48" s="2">
        <f>+IF(O6=1,'Datos Iniciales'!$F9,0)</f>
        <v>0.50842214530009977</v>
      </c>
      <c r="P48" s="2">
        <f>+IF(P6=1,'Datos Iniciales'!$F9,0)</f>
        <v>0.50842214530009977</v>
      </c>
      <c r="Q48" s="2">
        <f>+IF(Q6=1,'Datos Iniciales'!$F9,0)</f>
        <v>0.50842214530009977</v>
      </c>
      <c r="R48" s="2">
        <f>+IF(R6=1,'Datos Iniciales'!$F9,0)</f>
        <v>0.50842214530009977</v>
      </c>
      <c r="S48" s="2">
        <f>+IF(S6=1,'Datos Iniciales'!$F9,0)</f>
        <v>0.50842214530009977</v>
      </c>
      <c r="T48" s="2">
        <f>+IF(T6=1,'Datos Iniciales'!$F9,0)</f>
        <v>0.50842214530009977</v>
      </c>
      <c r="U48" s="2">
        <f>+IF(U6=1,'Datos Iniciales'!$F9,0)</f>
        <v>0.50842214530009977</v>
      </c>
      <c r="V48" s="2">
        <f>+IF(V6=1,'Datos Iniciales'!$F9,0)</f>
        <v>0.50842214530009977</v>
      </c>
      <c r="W48" s="2">
        <f>+IF(W6=1,'Datos Iniciales'!$F9,0)</f>
        <v>0.50842214530009977</v>
      </c>
      <c r="X48" s="2">
        <f>+IF(X6=1,'Datos Iniciales'!$F9,0)</f>
        <v>0.50842214530009977</v>
      </c>
      <c r="Y48" s="2">
        <f>+IF(Y6=1,'Datos Iniciales'!$F9,0)</f>
        <v>0.50842214530009977</v>
      </c>
      <c r="Z48" s="2">
        <f>+IF(Z6=1,'Datos Iniciales'!$F9,0)</f>
        <v>0.50842214530009977</v>
      </c>
      <c r="AA48" s="2">
        <f>+IF(AA6=1,'Datos Iniciales'!$F9,0)</f>
        <v>0.50842214530009977</v>
      </c>
      <c r="AB48" s="2">
        <f>+IF(AB6=1,'Datos Iniciales'!$F9,0)</f>
        <v>0.50842214530009977</v>
      </c>
      <c r="AC48" s="2">
        <f>+IF(AC6=1,'Datos Iniciales'!$F9,0)</f>
        <v>0.50842214530009977</v>
      </c>
      <c r="AD48" s="2">
        <f>+IF(AD6=1,'Datos Iniciales'!$F9,0)</f>
        <v>0.50842214530009977</v>
      </c>
      <c r="AE48" s="2">
        <f>+IF(AE6=1,'Datos Iniciales'!$F9,0)</f>
        <v>0.50842214530009977</v>
      </c>
      <c r="AF48" s="2">
        <f>+IF(AF6=1,'Datos Iniciales'!$F9,0)</f>
        <v>0.50842214530009977</v>
      </c>
      <c r="AG48" s="2">
        <f>+IF(AG6=1,'Datos Iniciales'!$F9,0)</f>
        <v>0.50842214530009977</v>
      </c>
      <c r="AH48" s="2">
        <f>+IF(AH6=1,'Datos Iniciales'!$F9,0)</f>
        <v>0.50842214530009977</v>
      </c>
      <c r="AI48" s="2">
        <f>+IF(AI6=1,'Datos Iniciales'!$F9,0)</f>
        <v>0.50842214530009977</v>
      </c>
      <c r="AJ48" s="2">
        <f>+IF(AJ6=1,'Datos Iniciales'!$F9,0)</f>
        <v>0.50842214530009977</v>
      </c>
      <c r="AK48" s="2">
        <f>+IF(AK6=1,'Datos Iniciales'!$F9,0)</f>
        <v>0.50842214530009977</v>
      </c>
      <c r="AL48" s="2">
        <f>+IF(AL6=1,'Datos Iniciales'!$F9,0)</f>
        <v>0.50842214530009977</v>
      </c>
      <c r="AM48" s="2">
        <f>+IF(AM6=1,'Datos Iniciales'!$F9,0)</f>
        <v>0.50842214530009977</v>
      </c>
      <c r="AN48" s="2">
        <f>+IF(AN6=1,'Datos Iniciales'!$F9,0)</f>
        <v>0.50842214530009977</v>
      </c>
      <c r="AO48" s="2">
        <f>+IF(AO6=1,'Datos Iniciales'!$F9,0)</f>
        <v>0.50842214530009977</v>
      </c>
    </row>
    <row r="49" spans="2:41" ht="14.25" x14ac:dyDescent="0.2">
      <c r="B49" s="31">
        <f t="shared" si="6"/>
        <v>4</v>
      </c>
      <c r="C49" s="2">
        <f>+IF(C7=1,'Datos Iniciales'!$F10,0)</f>
        <v>0.20618644102844055</v>
      </c>
      <c r="D49" s="2">
        <f>+IF(D7=1,'Datos Iniciales'!$F10,0)</f>
        <v>0.20618644102844055</v>
      </c>
      <c r="E49" s="2">
        <f>+IF(E7=1,'Datos Iniciales'!$F10,0)</f>
        <v>0.20618644102844055</v>
      </c>
      <c r="F49" s="2">
        <f>+IF(F7=1,'Datos Iniciales'!$F10,0)</f>
        <v>0.20618644102844055</v>
      </c>
      <c r="G49" s="2">
        <f>+IF(G7=1,'Datos Iniciales'!$F10,0)</f>
        <v>0.20618644102844055</v>
      </c>
      <c r="H49" s="2">
        <f>+IF(H7=1,'Datos Iniciales'!$F10,0)</f>
        <v>0.20618644102844055</v>
      </c>
      <c r="I49" s="2">
        <f>+IF(I7=1,'Datos Iniciales'!$F10,0)</f>
        <v>0.20618644102844055</v>
      </c>
      <c r="J49" s="2">
        <f>+IF(J7=1,'Datos Iniciales'!$F10,0)</f>
        <v>0.20618644102844055</v>
      </c>
      <c r="K49" s="2">
        <f>+IF(K7=1,'Datos Iniciales'!$F10,0)</f>
        <v>0.20618644102844055</v>
      </c>
      <c r="L49" s="2">
        <f>+IF(L7=1,'Datos Iniciales'!$F10,0)</f>
        <v>0.20618644102844055</v>
      </c>
      <c r="M49" s="2">
        <f>+IF(M7=1,'Datos Iniciales'!$F10,0)</f>
        <v>0.20618644102844055</v>
      </c>
      <c r="N49" s="2">
        <f>+IF(N7=1,'Datos Iniciales'!$F10,0)</f>
        <v>0.20618644102844055</v>
      </c>
      <c r="O49" s="2">
        <f>+IF(O7=1,'Datos Iniciales'!$F10,0)</f>
        <v>0.20618644102844055</v>
      </c>
      <c r="P49" s="2">
        <f>+IF(P7=1,'Datos Iniciales'!$F10,0)</f>
        <v>0.20618644102844055</v>
      </c>
      <c r="Q49" s="2">
        <f>+IF(Q7=1,'Datos Iniciales'!$F10,0)</f>
        <v>0.20618644102844055</v>
      </c>
      <c r="R49" s="2">
        <f>+IF(R7=1,'Datos Iniciales'!$F10,0)</f>
        <v>0.20618644102844055</v>
      </c>
      <c r="S49" s="2">
        <f>+IF(S7=1,'Datos Iniciales'!$F10,0)</f>
        <v>0.20618644102844055</v>
      </c>
      <c r="T49" s="2">
        <f>+IF(T7=1,'Datos Iniciales'!$F10,0)</f>
        <v>0.20618644102844055</v>
      </c>
      <c r="U49" s="2">
        <f>+IF(U7=1,'Datos Iniciales'!$F10,0)</f>
        <v>0.20618644102844055</v>
      </c>
      <c r="V49" s="2">
        <f>+IF(V7=1,'Datos Iniciales'!$F10,0)</f>
        <v>0.20618644102844055</v>
      </c>
      <c r="W49" s="2">
        <f>+IF(W7=1,'Datos Iniciales'!$F10,0)</f>
        <v>0.20618644102844055</v>
      </c>
      <c r="X49" s="2">
        <f>+IF(X7=1,'Datos Iniciales'!$F10,0)</f>
        <v>0.20618644102844055</v>
      </c>
      <c r="Y49" s="2">
        <f>+IF(Y7=1,'Datos Iniciales'!$F10,0)</f>
        <v>0.20618644102844055</v>
      </c>
      <c r="Z49" s="2">
        <f>+IF(Z7=1,'Datos Iniciales'!$F10,0)</f>
        <v>0.20618644102844055</v>
      </c>
      <c r="AA49" s="2">
        <f>+IF(AA7=1,'Datos Iniciales'!$F10,0)</f>
        <v>0.20618644102844055</v>
      </c>
      <c r="AB49" s="2">
        <f>+IF(AB7=1,'Datos Iniciales'!$F10,0)</f>
        <v>0.20618644102844055</v>
      </c>
      <c r="AC49" s="2">
        <f>+IF(AC7=1,'Datos Iniciales'!$F10,0)</f>
        <v>0.20618644102844055</v>
      </c>
      <c r="AD49" s="2">
        <f>+IF(AD7=1,'Datos Iniciales'!$F10,0)</f>
        <v>0.20618644102844055</v>
      </c>
      <c r="AE49" s="2">
        <f>+IF(AE7=1,'Datos Iniciales'!$F10,0)</f>
        <v>0.20618644102844055</v>
      </c>
      <c r="AF49" s="2">
        <f>+IF(AF7=1,'Datos Iniciales'!$F10,0)</f>
        <v>0.20618644102844055</v>
      </c>
      <c r="AG49" s="2">
        <f>+IF(AG7=1,'Datos Iniciales'!$F10,0)</f>
        <v>0.20618644102844055</v>
      </c>
      <c r="AH49" s="2">
        <f>+IF(AH7=1,'Datos Iniciales'!$F10,0)</f>
        <v>0.20618644102844055</v>
      </c>
      <c r="AI49" s="2">
        <f>+IF(AI7=1,'Datos Iniciales'!$F10,0)</f>
        <v>0.20618644102844055</v>
      </c>
      <c r="AJ49" s="2">
        <f>+IF(AJ7=1,'Datos Iniciales'!$F10,0)</f>
        <v>0.20618644102844055</v>
      </c>
      <c r="AK49" s="2">
        <f>+IF(AK7=1,'Datos Iniciales'!$F10,0)</f>
        <v>0.20618644102844055</v>
      </c>
      <c r="AL49" s="2">
        <f>+IF(AL7=1,'Datos Iniciales'!$F10,0)</f>
        <v>0.20618644102844055</v>
      </c>
      <c r="AM49" s="2">
        <f>+IF(AM7=1,'Datos Iniciales'!$F10,0)</f>
        <v>0.20618644102844055</v>
      </c>
      <c r="AN49" s="2">
        <f>+IF(AN7=1,'Datos Iniciales'!$F10,0)</f>
        <v>0.20618644102844055</v>
      </c>
      <c r="AO49" s="2">
        <f>+IF(AO7=1,'Datos Iniciales'!$F10,0)</f>
        <v>0.20618644102844055</v>
      </c>
    </row>
    <row r="50" spans="2:41" ht="14.25" x14ac:dyDescent="0.2">
      <c r="B50" s="31">
        <f t="shared" si="6"/>
        <v>5</v>
      </c>
      <c r="C50" s="2">
        <f>+IF(C8=1,'Datos Iniciales'!$F11,0)</f>
        <v>0.11703949082517588</v>
      </c>
      <c r="D50" s="2">
        <f>+IF(D8=1,'Datos Iniciales'!$F11,0)</f>
        <v>0.11703949082517588</v>
      </c>
      <c r="E50" s="2">
        <f>+IF(E8=1,'Datos Iniciales'!$F11,0)</f>
        <v>0.11703949082517588</v>
      </c>
      <c r="F50" s="2">
        <f>+IF(F8=1,'Datos Iniciales'!$F11,0)</f>
        <v>0.11703949082517588</v>
      </c>
      <c r="G50" s="2">
        <f>+IF(G8=1,'Datos Iniciales'!$F11,0)</f>
        <v>0.11703949082517588</v>
      </c>
      <c r="H50" s="2">
        <f>+IF(H8=1,'Datos Iniciales'!$F11,0)</f>
        <v>0.11703949082517588</v>
      </c>
      <c r="I50" s="2">
        <f>+IF(I8=1,'Datos Iniciales'!$F11,0)</f>
        <v>0.11703949082517588</v>
      </c>
      <c r="J50" s="2">
        <f>+IF(J8=1,'Datos Iniciales'!$F11,0)</f>
        <v>0.11703949082517588</v>
      </c>
      <c r="K50" s="2">
        <f>+IF(K8=1,'Datos Iniciales'!$F11,0)</f>
        <v>0.11703949082517588</v>
      </c>
      <c r="L50" s="2">
        <f>+IF(L8=1,'Datos Iniciales'!$F11,0)</f>
        <v>0.11703949082517588</v>
      </c>
      <c r="M50" s="2">
        <f>+IF(M8=1,'Datos Iniciales'!$F11,0)</f>
        <v>0.11703949082517588</v>
      </c>
      <c r="N50" s="2">
        <f>+IF(N8=1,'Datos Iniciales'!$F11,0)</f>
        <v>0.11703949082517588</v>
      </c>
      <c r="O50" s="2">
        <f>+IF(O8=1,'Datos Iniciales'!$F11,0)</f>
        <v>0.11703949082517588</v>
      </c>
      <c r="P50" s="2">
        <f>+IF(P8=1,'Datos Iniciales'!$F11,0)</f>
        <v>0.11703949082517588</v>
      </c>
      <c r="Q50" s="2">
        <f>+IF(Q8=1,'Datos Iniciales'!$F11,0)</f>
        <v>0.11703949082517588</v>
      </c>
      <c r="R50" s="2">
        <f>+IF(R8=1,'Datos Iniciales'!$F11,0)</f>
        <v>0.11703949082517588</v>
      </c>
      <c r="S50" s="2">
        <f>+IF(S8=1,'Datos Iniciales'!$F11,0)</f>
        <v>0.11703949082517588</v>
      </c>
      <c r="T50" s="2">
        <f>+IF(T8=1,'Datos Iniciales'!$F11,0)</f>
        <v>0.11703949082517588</v>
      </c>
      <c r="U50" s="2">
        <f>+IF(U8=1,'Datos Iniciales'!$F11,0)</f>
        <v>0.11703949082517588</v>
      </c>
      <c r="V50" s="2">
        <f>+IF(V8=1,'Datos Iniciales'!$F11,0)</f>
        <v>0.11703949082517588</v>
      </c>
      <c r="W50" s="2">
        <f>+IF(W8=1,'Datos Iniciales'!$F11,0)</f>
        <v>0.11703949082517588</v>
      </c>
      <c r="X50" s="2">
        <f>+IF(X8=1,'Datos Iniciales'!$F11,0)</f>
        <v>0.11703949082517588</v>
      </c>
      <c r="Y50" s="2">
        <f>+IF(Y8=1,'Datos Iniciales'!$F11,0)</f>
        <v>0.11703949082517588</v>
      </c>
      <c r="Z50" s="2">
        <f>+IF(Z8=1,'Datos Iniciales'!$F11,0)</f>
        <v>0.11703949082517588</v>
      </c>
      <c r="AA50" s="2">
        <f>+IF(AA8=1,'Datos Iniciales'!$F11,0)</f>
        <v>0.11703949082517588</v>
      </c>
      <c r="AB50" s="2">
        <f>+IF(AB8=1,'Datos Iniciales'!$F11,0)</f>
        <v>0.11703949082517588</v>
      </c>
      <c r="AC50" s="2">
        <f>+IF(AC8=1,'Datos Iniciales'!$F11,0)</f>
        <v>0.11703949082517588</v>
      </c>
      <c r="AD50" s="2">
        <f>+IF(AD8=1,'Datos Iniciales'!$F11,0)</f>
        <v>0.11703949082517588</v>
      </c>
      <c r="AE50" s="2">
        <f>+IF(AE8=1,'Datos Iniciales'!$F11,0)</f>
        <v>0.11703949082517588</v>
      </c>
      <c r="AF50" s="2">
        <f>+IF(AF8=1,'Datos Iniciales'!$F11,0)</f>
        <v>0.11703949082517588</v>
      </c>
      <c r="AG50" s="2">
        <f>+IF(AG8=1,'Datos Iniciales'!$F11,0)</f>
        <v>0.11703949082517588</v>
      </c>
      <c r="AH50" s="2">
        <f>+IF(AH8=1,'Datos Iniciales'!$F11,0)</f>
        <v>0.11703949082517588</v>
      </c>
      <c r="AI50" s="2">
        <f>+IF(AI8=1,'Datos Iniciales'!$F11,0)</f>
        <v>0.11703949082517588</v>
      </c>
      <c r="AJ50" s="2">
        <f>+IF(AJ8=1,'Datos Iniciales'!$F11,0)</f>
        <v>0.11703949082517588</v>
      </c>
      <c r="AK50" s="2">
        <f>+IF(AK8=1,'Datos Iniciales'!$F11,0)</f>
        <v>0.11703949082517588</v>
      </c>
      <c r="AL50" s="2">
        <f>+IF(AL8=1,'Datos Iniciales'!$F11,0)</f>
        <v>0.11703949082517588</v>
      </c>
      <c r="AM50" s="2">
        <f>+IF(AM8=1,'Datos Iniciales'!$F11,0)</f>
        <v>0.11703949082517588</v>
      </c>
      <c r="AN50" s="2">
        <f>+IF(AN8=1,'Datos Iniciales'!$F11,0)</f>
        <v>0.11703949082517588</v>
      </c>
      <c r="AO50" s="2">
        <f>+IF(AO8=1,'Datos Iniciales'!$F11,0)</f>
        <v>0.11703949082517588</v>
      </c>
    </row>
    <row r="51" spans="2:41" ht="14.25" x14ac:dyDescent="0.2">
      <c r="B51" s="31">
        <f t="shared" si="6"/>
        <v>6</v>
      </c>
      <c r="C51" s="2">
        <f>+IF(C9=1,'Datos Iniciales'!$F12,0)</f>
        <v>0.25308412219864934</v>
      </c>
      <c r="D51" s="2">
        <f>+IF(D9=1,'Datos Iniciales'!$F12,0)</f>
        <v>0.25308412219864934</v>
      </c>
      <c r="E51" s="2">
        <f>+IF(E9=1,'Datos Iniciales'!$F12,0)</f>
        <v>0.25308412219864934</v>
      </c>
      <c r="F51" s="2">
        <f>+IF(F9=1,'Datos Iniciales'!$F12,0)</f>
        <v>0.25308412219864934</v>
      </c>
      <c r="G51" s="2">
        <f>+IF(G9=1,'Datos Iniciales'!$F12,0)</f>
        <v>0.25308412219864934</v>
      </c>
      <c r="H51" s="2">
        <f>+IF(H9=1,'Datos Iniciales'!$F12,0)</f>
        <v>0.25308412219864934</v>
      </c>
      <c r="I51" s="2">
        <f>+IF(I9=1,'Datos Iniciales'!$F12,0)</f>
        <v>0.25308412219864934</v>
      </c>
      <c r="J51" s="2">
        <f>+IF(J9=1,'Datos Iniciales'!$F12,0)</f>
        <v>0.25308412219864934</v>
      </c>
      <c r="K51" s="2">
        <f>+IF(K9=1,'Datos Iniciales'!$F12,0)</f>
        <v>0.25308412219864934</v>
      </c>
      <c r="L51" s="2">
        <f>+IF(L9=1,'Datos Iniciales'!$F12,0)</f>
        <v>0.25308412219864934</v>
      </c>
      <c r="M51" s="2">
        <f>+IF(M9=1,'Datos Iniciales'!$F12,0)</f>
        <v>0.25308412219864934</v>
      </c>
      <c r="N51" s="2">
        <f>+IF(N9=1,'Datos Iniciales'!$F12,0)</f>
        <v>0.25308412219864934</v>
      </c>
      <c r="O51" s="2">
        <f>+IF(O9=1,'Datos Iniciales'!$F12,0)</f>
        <v>0.25308412219864934</v>
      </c>
      <c r="P51" s="2">
        <f>+IF(P9=1,'Datos Iniciales'!$F12,0)</f>
        <v>0.25308412219864934</v>
      </c>
      <c r="Q51" s="2">
        <f>+IF(Q9=1,'Datos Iniciales'!$F12,0)</f>
        <v>0.25308412219864934</v>
      </c>
      <c r="R51" s="2">
        <f>+IF(R9=1,'Datos Iniciales'!$F12,0)</f>
        <v>0.25308412219864934</v>
      </c>
      <c r="S51" s="2">
        <f>+IF(S9=1,'Datos Iniciales'!$F12,0)</f>
        <v>0.25308412219864934</v>
      </c>
      <c r="T51" s="2">
        <f>+IF(T9=1,'Datos Iniciales'!$F12,0)</f>
        <v>0.25308412219864934</v>
      </c>
      <c r="U51" s="2">
        <f>+IF(U9=1,'Datos Iniciales'!$F12,0)</f>
        <v>0.25308412219864934</v>
      </c>
      <c r="V51" s="2">
        <f>+IF(V9=1,'Datos Iniciales'!$F12,0)</f>
        <v>0.25308412219864934</v>
      </c>
      <c r="W51" s="2">
        <f>+IF(W9=1,'Datos Iniciales'!$F12,0)</f>
        <v>0.25308412219864934</v>
      </c>
      <c r="X51" s="2">
        <f>+IF(X9=1,'Datos Iniciales'!$F12,0)</f>
        <v>0.25308412219864934</v>
      </c>
      <c r="Y51" s="2">
        <f>+IF(Y9=1,'Datos Iniciales'!$F12,0)</f>
        <v>0.25308412219864934</v>
      </c>
      <c r="Z51" s="2">
        <f>+IF(Z9=1,'Datos Iniciales'!$F12,0)</f>
        <v>0.25308412219864934</v>
      </c>
      <c r="AA51" s="2">
        <f>+IF(AA9=1,'Datos Iniciales'!$F12,0)</f>
        <v>0.25308412219864934</v>
      </c>
      <c r="AB51" s="2">
        <f>+IF(AB9=1,'Datos Iniciales'!$F12,0)</f>
        <v>0.25308412219864934</v>
      </c>
      <c r="AC51" s="2">
        <f>+IF(AC9=1,'Datos Iniciales'!$F12,0)</f>
        <v>0.25308412219864934</v>
      </c>
      <c r="AD51" s="2">
        <f>+IF(AD9=1,'Datos Iniciales'!$F12,0)</f>
        <v>0.25308412219864934</v>
      </c>
      <c r="AE51" s="2">
        <f>+IF(AE9=1,'Datos Iniciales'!$F12,0)</f>
        <v>0.25308412219864934</v>
      </c>
      <c r="AF51" s="2">
        <f>+IF(AF9=1,'Datos Iniciales'!$F12,0)</f>
        <v>0.25308412219864934</v>
      </c>
      <c r="AG51" s="2">
        <f>+IF(AG9=1,'Datos Iniciales'!$F12,0)</f>
        <v>0.25308412219864934</v>
      </c>
      <c r="AH51" s="2">
        <f>+IF(AH9=1,'Datos Iniciales'!$F12,0)</f>
        <v>0.25308412219864934</v>
      </c>
      <c r="AI51" s="2">
        <f>+IF(AI9=1,'Datos Iniciales'!$F12,0)</f>
        <v>0.25308412219864934</v>
      </c>
      <c r="AJ51" s="2">
        <f>+IF(AJ9=1,'Datos Iniciales'!$F12,0)</f>
        <v>0.25308412219864934</v>
      </c>
      <c r="AK51" s="2">
        <f>+IF(AK9=1,'Datos Iniciales'!$F12,0)</f>
        <v>0.25308412219864934</v>
      </c>
      <c r="AL51" s="2">
        <f>+IF(AL9=1,'Datos Iniciales'!$F12,0)</f>
        <v>0.25308412219864934</v>
      </c>
      <c r="AM51" s="2">
        <f>+IF(AM9=1,'Datos Iniciales'!$F12,0)</f>
        <v>0.25308412219864934</v>
      </c>
      <c r="AN51" s="2">
        <f>+IF(AN9=1,'Datos Iniciales'!$F12,0)</f>
        <v>0.25308412219864934</v>
      </c>
      <c r="AO51" s="2">
        <f>+IF(AO9=1,'Datos Iniciales'!$F12,0)</f>
        <v>0.25308412219864934</v>
      </c>
    </row>
    <row r="52" spans="2:41" ht="14.25" x14ac:dyDescent="0.2">
      <c r="B52" s="31">
        <f t="shared" si="6"/>
        <v>7</v>
      </c>
      <c r="C52" s="2">
        <f>+IF(C10=1,'Datos Iniciales'!$F13,0)</f>
        <v>0.3004904819212334</v>
      </c>
      <c r="D52" s="2">
        <f>+IF(D10=1,'Datos Iniciales'!$F13,0)</f>
        <v>0.3004904819212334</v>
      </c>
      <c r="E52" s="2">
        <f>+IF(E10=1,'Datos Iniciales'!$F13,0)</f>
        <v>0.3004904819212334</v>
      </c>
      <c r="F52" s="2">
        <f>+IF(F10=1,'Datos Iniciales'!$F13,0)</f>
        <v>0.3004904819212334</v>
      </c>
      <c r="G52" s="2">
        <f>+IF(G10=1,'Datos Iniciales'!$F13,0)</f>
        <v>0.3004904819212334</v>
      </c>
      <c r="H52" s="2">
        <f>+IF(H10=1,'Datos Iniciales'!$F13,0)</f>
        <v>0.3004904819212334</v>
      </c>
      <c r="I52" s="2">
        <f>+IF(I10=1,'Datos Iniciales'!$F13,0)</f>
        <v>0.3004904819212334</v>
      </c>
      <c r="J52" s="2">
        <f>+IF(J10=1,'Datos Iniciales'!$F13,0)</f>
        <v>0.3004904819212334</v>
      </c>
      <c r="K52" s="2">
        <f>+IF(K10=1,'Datos Iniciales'!$F13,0)</f>
        <v>0.3004904819212334</v>
      </c>
      <c r="L52" s="2">
        <f>+IF(L10=1,'Datos Iniciales'!$F13,0)</f>
        <v>0.3004904819212334</v>
      </c>
      <c r="M52" s="2">
        <f>+IF(M10=1,'Datos Iniciales'!$F13,0)</f>
        <v>0.3004904819212334</v>
      </c>
      <c r="N52" s="2">
        <f>+IF(N10=1,'Datos Iniciales'!$F13,0)</f>
        <v>0.3004904819212334</v>
      </c>
      <c r="O52" s="2">
        <f>+IF(O10=1,'Datos Iniciales'!$F13,0)</f>
        <v>0.3004904819212334</v>
      </c>
      <c r="P52" s="2">
        <f>+IF(P10=1,'Datos Iniciales'!$F13,0)</f>
        <v>0.3004904819212334</v>
      </c>
      <c r="Q52" s="2">
        <f>+IF(Q10=1,'Datos Iniciales'!$F13,0)</f>
        <v>0.3004904819212334</v>
      </c>
      <c r="R52" s="2">
        <f>+IF(R10=1,'Datos Iniciales'!$F13,0)</f>
        <v>0.3004904819212334</v>
      </c>
      <c r="S52" s="2">
        <f>+IF(S10=1,'Datos Iniciales'!$F13,0)</f>
        <v>0.3004904819212334</v>
      </c>
      <c r="T52" s="2">
        <f>+IF(T10=1,'Datos Iniciales'!$F13,0)</f>
        <v>0.3004904819212334</v>
      </c>
      <c r="U52" s="2">
        <f>+IF(U10=1,'Datos Iniciales'!$F13,0)</f>
        <v>0.3004904819212334</v>
      </c>
      <c r="V52" s="2">
        <f>+IF(V10=1,'Datos Iniciales'!$F13,0)</f>
        <v>0.3004904819212334</v>
      </c>
      <c r="W52" s="2">
        <f>+IF(W10=1,'Datos Iniciales'!$F13,0)</f>
        <v>0.3004904819212334</v>
      </c>
      <c r="X52" s="2">
        <f>+IF(X10=1,'Datos Iniciales'!$F13,0)</f>
        <v>0.3004904819212334</v>
      </c>
      <c r="Y52" s="2">
        <f>+IF(Y10=1,'Datos Iniciales'!$F13,0)</f>
        <v>0.3004904819212334</v>
      </c>
      <c r="Z52" s="2">
        <f>+IF(Z10=1,'Datos Iniciales'!$F13,0)</f>
        <v>0.3004904819212334</v>
      </c>
      <c r="AA52" s="2">
        <f>+IF(AA10=1,'Datos Iniciales'!$F13,0)</f>
        <v>0.3004904819212334</v>
      </c>
      <c r="AB52" s="2">
        <f>+IF(AB10=1,'Datos Iniciales'!$F13,0)</f>
        <v>0.3004904819212334</v>
      </c>
      <c r="AC52" s="2">
        <f>+IF(AC10=1,'Datos Iniciales'!$F13,0)</f>
        <v>0.3004904819212334</v>
      </c>
      <c r="AD52" s="2">
        <f>+IF(AD10=1,'Datos Iniciales'!$F13,0)</f>
        <v>0.3004904819212334</v>
      </c>
      <c r="AE52" s="2">
        <f>+IF(AE10=1,'Datos Iniciales'!$F13,0)</f>
        <v>0.3004904819212334</v>
      </c>
      <c r="AF52" s="2">
        <f>+IF(AF10=1,'Datos Iniciales'!$F13,0)</f>
        <v>0.3004904819212334</v>
      </c>
      <c r="AG52" s="2">
        <f>+IF(AG10=1,'Datos Iniciales'!$F13,0)</f>
        <v>0.3004904819212334</v>
      </c>
      <c r="AH52" s="2">
        <f>+IF(AH10=1,'Datos Iniciales'!$F13,0)</f>
        <v>0.3004904819212334</v>
      </c>
      <c r="AI52" s="2">
        <f>+IF(AI10=1,'Datos Iniciales'!$F13,0)</f>
        <v>0.3004904819212334</v>
      </c>
      <c r="AJ52" s="2">
        <f>+IF(AJ10=1,'Datos Iniciales'!$F13,0)</f>
        <v>0.3004904819212334</v>
      </c>
      <c r="AK52" s="2">
        <f>+IF(AK10=1,'Datos Iniciales'!$F13,0)</f>
        <v>0.3004904819212334</v>
      </c>
      <c r="AL52" s="2">
        <f>+IF(AL10=1,'Datos Iniciales'!$F13,0)</f>
        <v>0.3004904819212334</v>
      </c>
      <c r="AM52" s="2">
        <f>+IF(AM10=1,'Datos Iniciales'!$F13,0)</f>
        <v>0.3004904819212334</v>
      </c>
      <c r="AN52" s="2">
        <f>+IF(AN10=1,'Datos Iniciales'!$F13,0)</f>
        <v>0.3004904819212334</v>
      </c>
      <c r="AO52" s="2">
        <f>+IF(AO10=1,'Datos Iniciales'!$F13,0)</f>
        <v>0.3004904819212334</v>
      </c>
    </row>
    <row r="53" spans="2:41" ht="14.25" x14ac:dyDescent="0.2">
      <c r="B53" s="31">
        <f t="shared" si="6"/>
        <v>8</v>
      </c>
      <c r="C53" s="2">
        <f>+IF(C11=1,'Datos Iniciales'!$F14,0)</f>
        <v>0.23149630070760083</v>
      </c>
      <c r="D53" s="2">
        <f>+IF(D11=1,'Datos Iniciales'!$F14,0)</f>
        <v>0.23149630070760083</v>
      </c>
      <c r="E53" s="2">
        <f>+IF(E11=1,'Datos Iniciales'!$F14,0)</f>
        <v>0.23149630070760083</v>
      </c>
      <c r="F53" s="2">
        <f>+IF(F11=1,'Datos Iniciales'!$F14,0)</f>
        <v>0.23149630070760083</v>
      </c>
      <c r="G53" s="2">
        <f>+IF(G11=1,'Datos Iniciales'!$F14,0)</f>
        <v>0.23149630070760083</v>
      </c>
      <c r="H53" s="2">
        <f>+IF(H11=1,'Datos Iniciales'!$F14,0)</f>
        <v>0.23149630070760083</v>
      </c>
      <c r="I53" s="2">
        <f>+IF(I11=1,'Datos Iniciales'!$F14,0)</f>
        <v>0.23149630070760083</v>
      </c>
      <c r="J53" s="2">
        <f>+IF(J11=1,'Datos Iniciales'!$F14,0)</f>
        <v>0.23149630070760083</v>
      </c>
      <c r="K53" s="2">
        <f>+IF(K11=1,'Datos Iniciales'!$F14,0)</f>
        <v>0.23149630070760083</v>
      </c>
      <c r="L53" s="2">
        <f>+IF(L11=1,'Datos Iniciales'!$F14,0)</f>
        <v>0.23149630070760083</v>
      </c>
      <c r="M53" s="2">
        <f>+IF(M11=1,'Datos Iniciales'!$F14,0)</f>
        <v>0.23149630070760083</v>
      </c>
      <c r="N53" s="2">
        <f>+IF(N11=1,'Datos Iniciales'!$F14,0)</f>
        <v>0.23149630070760083</v>
      </c>
      <c r="O53" s="2">
        <f>+IF(O11=1,'Datos Iniciales'!$F14,0)</f>
        <v>0.23149630070760083</v>
      </c>
      <c r="P53" s="2">
        <f>+IF(P11=1,'Datos Iniciales'!$F14,0)</f>
        <v>0.23149630070760083</v>
      </c>
      <c r="Q53" s="2">
        <f>+IF(Q11=1,'Datos Iniciales'!$F14,0)</f>
        <v>0.23149630070760083</v>
      </c>
      <c r="R53" s="2">
        <f>+IF(R11=1,'Datos Iniciales'!$F14,0)</f>
        <v>0.23149630070760083</v>
      </c>
      <c r="S53" s="2">
        <f>+IF(S11=1,'Datos Iniciales'!$F14,0)</f>
        <v>0.23149630070760083</v>
      </c>
      <c r="T53" s="2">
        <f>+IF(T11=1,'Datos Iniciales'!$F14,0)</f>
        <v>0.23149630070760083</v>
      </c>
      <c r="U53" s="2">
        <f>+IF(U11=1,'Datos Iniciales'!$F14,0)</f>
        <v>0.23149630070760083</v>
      </c>
      <c r="V53" s="2">
        <f>+IF(V11=1,'Datos Iniciales'!$F14,0)</f>
        <v>0.23149630070760083</v>
      </c>
      <c r="W53" s="2">
        <f>+IF(W11=1,'Datos Iniciales'!$F14,0)</f>
        <v>0.23149630070760083</v>
      </c>
      <c r="X53" s="2">
        <f>+IF(X11=1,'Datos Iniciales'!$F14,0)</f>
        <v>0.23149630070760083</v>
      </c>
      <c r="Y53" s="2">
        <f>+IF(Y11=1,'Datos Iniciales'!$F14,0)</f>
        <v>0.23149630070760083</v>
      </c>
      <c r="Z53" s="2">
        <f>+IF(Z11=1,'Datos Iniciales'!$F14,0)</f>
        <v>0.23149630070760083</v>
      </c>
      <c r="AA53" s="2">
        <f>+IF(AA11=1,'Datos Iniciales'!$F14,0)</f>
        <v>0.23149630070760083</v>
      </c>
      <c r="AB53" s="2">
        <f>+IF(AB11=1,'Datos Iniciales'!$F14,0)</f>
        <v>0.23149630070760083</v>
      </c>
      <c r="AC53" s="2">
        <f>+IF(AC11=1,'Datos Iniciales'!$F14,0)</f>
        <v>0.23149630070760083</v>
      </c>
      <c r="AD53" s="2">
        <f>+IF(AD11=1,'Datos Iniciales'!$F14,0)</f>
        <v>0.23149630070760083</v>
      </c>
      <c r="AE53" s="2">
        <f>+IF(AE11=1,'Datos Iniciales'!$F14,0)</f>
        <v>0.23149630070760083</v>
      </c>
      <c r="AF53" s="2">
        <f>+IF(AF11=1,'Datos Iniciales'!$F14,0)</f>
        <v>0.23149630070760083</v>
      </c>
      <c r="AG53" s="2">
        <f>+IF(AG11=1,'Datos Iniciales'!$F14,0)</f>
        <v>0.23149630070760083</v>
      </c>
      <c r="AH53" s="2">
        <f>+IF(AH11=1,'Datos Iniciales'!$F14,0)</f>
        <v>0.23149630070760083</v>
      </c>
      <c r="AI53" s="2">
        <f>+IF(AI11=1,'Datos Iniciales'!$F14,0)</f>
        <v>0.23149630070760083</v>
      </c>
      <c r="AJ53" s="2">
        <f>+IF(AJ11=1,'Datos Iniciales'!$F14,0)</f>
        <v>0.23149630070760083</v>
      </c>
      <c r="AK53" s="2">
        <f>+IF(AK11=1,'Datos Iniciales'!$F14,0)</f>
        <v>0.23149630070760083</v>
      </c>
      <c r="AL53" s="2">
        <f>+IF(AL11=1,'Datos Iniciales'!$F14,0)</f>
        <v>0.23149630070760083</v>
      </c>
      <c r="AM53" s="2">
        <f>+IF(AM11=1,'Datos Iniciales'!$F14,0)</f>
        <v>0.23149630070760083</v>
      </c>
      <c r="AN53" s="2">
        <f>+IF(AN11=1,'Datos Iniciales'!$F14,0)</f>
        <v>0.23149630070760083</v>
      </c>
      <c r="AO53" s="2">
        <f>+IF(AO11=1,'Datos Iniciales'!$F14,0)</f>
        <v>0.23149630070760083</v>
      </c>
    </row>
    <row r="54" spans="2:41" ht="14.25" x14ac:dyDescent="0.2">
      <c r="B54" s="31">
        <f t="shared" si="6"/>
        <v>9</v>
      </c>
      <c r="C54" s="2">
        <f>+IF(C12=1,'Datos Iniciales'!$F15,0)</f>
        <v>4.1358047666902396E-2</v>
      </c>
      <c r="D54" s="2">
        <f>+IF(D12=1,'Datos Iniciales'!$F15,0)</f>
        <v>4.1358047666902396E-2</v>
      </c>
      <c r="E54" s="2">
        <f>+IF(E12=1,'Datos Iniciales'!$F15,0)</f>
        <v>4.1358047666902396E-2</v>
      </c>
      <c r="F54" s="2">
        <f>+IF(F12=1,'Datos Iniciales'!$F15,0)</f>
        <v>4.1358047666902396E-2</v>
      </c>
      <c r="G54" s="2">
        <f>+IF(G12=1,'Datos Iniciales'!$F15,0)</f>
        <v>4.1358047666902396E-2</v>
      </c>
      <c r="H54" s="2">
        <f>+IF(H12=1,'Datos Iniciales'!$F15,0)</f>
        <v>4.1358047666902396E-2</v>
      </c>
      <c r="I54" s="2">
        <f>+IF(I12=1,'Datos Iniciales'!$F15,0)</f>
        <v>4.1358047666902396E-2</v>
      </c>
      <c r="J54" s="2">
        <f>+IF(J12=1,'Datos Iniciales'!$F15,0)</f>
        <v>4.1358047666902396E-2</v>
      </c>
      <c r="K54" s="2">
        <f>+IF(K12=1,'Datos Iniciales'!$F15,0)</f>
        <v>4.1358047666902396E-2</v>
      </c>
      <c r="L54" s="2">
        <f>+IF(L12=1,'Datos Iniciales'!$F15,0)</f>
        <v>4.1358047666902396E-2</v>
      </c>
      <c r="M54" s="2">
        <f>+IF(M12=1,'Datos Iniciales'!$F15,0)</f>
        <v>4.1358047666902396E-2</v>
      </c>
      <c r="N54" s="2">
        <f>+IF(N12=1,'Datos Iniciales'!$F15,0)</f>
        <v>4.1358047666902396E-2</v>
      </c>
      <c r="O54" s="2">
        <f>+IF(O12=1,'Datos Iniciales'!$F15,0)</f>
        <v>4.1358047666902396E-2</v>
      </c>
      <c r="P54" s="2">
        <f>+IF(P12=1,'Datos Iniciales'!$F15,0)</f>
        <v>4.1358047666902396E-2</v>
      </c>
      <c r="Q54" s="2">
        <f>+IF(Q12=1,'Datos Iniciales'!$F15,0)</f>
        <v>4.1358047666902396E-2</v>
      </c>
      <c r="R54" s="2">
        <f>+IF(R12=1,'Datos Iniciales'!$F15,0)</f>
        <v>4.1358047666902396E-2</v>
      </c>
      <c r="S54" s="2">
        <f>+IF(S12=1,'Datos Iniciales'!$F15,0)</f>
        <v>4.1358047666902396E-2</v>
      </c>
      <c r="T54" s="2">
        <f>+IF(T12=1,'Datos Iniciales'!$F15,0)</f>
        <v>4.1358047666902396E-2</v>
      </c>
      <c r="U54" s="2">
        <f>+IF(U12=1,'Datos Iniciales'!$F15,0)</f>
        <v>4.1358047666902396E-2</v>
      </c>
      <c r="V54" s="2">
        <f>+IF(V12=1,'Datos Iniciales'!$F15,0)</f>
        <v>4.1358047666902396E-2</v>
      </c>
      <c r="W54" s="2">
        <f>+IF(W12=1,'Datos Iniciales'!$F15,0)</f>
        <v>4.1358047666902396E-2</v>
      </c>
      <c r="X54" s="2">
        <f>+IF(X12=1,'Datos Iniciales'!$F15,0)</f>
        <v>4.1358047666902396E-2</v>
      </c>
      <c r="Y54" s="2">
        <f>+IF(Y12=1,'Datos Iniciales'!$F15,0)</f>
        <v>4.1358047666902396E-2</v>
      </c>
      <c r="Z54" s="2">
        <f>+IF(Z12=1,'Datos Iniciales'!$F15,0)</f>
        <v>4.1358047666902396E-2</v>
      </c>
      <c r="AA54" s="2">
        <f>+IF(AA12=1,'Datos Iniciales'!$F15,0)</f>
        <v>4.1358047666902396E-2</v>
      </c>
      <c r="AB54" s="2">
        <f>+IF(AB12=1,'Datos Iniciales'!$F15,0)</f>
        <v>4.1358047666902396E-2</v>
      </c>
      <c r="AC54" s="2">
        <f>+IF(AC12=1,'Datos Iniciales'!$F15,0)</f>
        <v>4.1358047666902396E-2</v>
      </c>
      <c r="AD54" s="2">
        <f>+IF(AD12=1,'Datos Iniciales'!$F15,0)</f>
        <v>4.1358047666902396E-2</v>
      </c>
      <c r="AE54" s="2">
        <f>+IF(AE12=1,'Datos Iniciales'!$F15,0)</f>
        <v>4.1358047666902396E-2</v>
      </c>
      <c r="AF54" s="2">
        <f>+IF(AF12=1,'Datos Iniciales'!$F15,0)</f>
        <v>4.1358047666902396E-2</v>
      </c>
      <c r="AG54" s="2">
        <f>+IF(AG12=1,'Datos Iniciales'!$F15,0)</f>
        <v>4.1358047666902396E-2</v>
      </c>
      <c r="AH54" s="2">
        <f>+IF(AH12=1,'Datos Iniciales'!$F15,0)</f>
        <v>4.1358047666902396E-2</v>
      </c>
      <c r="AI54" s="2">
        <f>+IF(AI12=1,'Datos Iniciales'!$F15,0)</f>
        <v>4.1358047666902396E-2</v>
      </c>
      <c r="AJ54" s="2">
        <f>+IF(AJ12=1,'Datos Iniciales'!$F15,0)</f>
        <v>4.1358047666902396E-2</v>
      </c>
      <c r="AK54" s="2">
        <f>+IF(AK12=1,'Datos Iniciales'!$F15,0)</f>
        <v>4.1358047666902396E-2</v>
      </c>
      <c r="AL54" s="2">
        <f>+IF(AL12=1,'Datos Iniciales'!$F15,0)</f>
        <v>4.1358047666902396E-2</v>
      </c>
      <c r="AM54" s="2">
        <f>+IF(AM12=1,'Datos Iniciales'!$F15,0)</f>
        <v>4.1358047666902396E-2</v>
      </c>
      <c r="AN54" s="2">
        <f>+IF(AN12=1,'Datos Iniciales'!$F15,0)</f>
        <v>4.1358047666902396E-2</v>
      </c>
      <c r="AO54" s="2">
        <f>+IF(AO12=1,'Datos Iniciales'!$F15,0)</f>
        <v>4.1358047666902396E-2</v>
      </c>
    </row>
    <row r="55" spans="2:41" ht="14.25" x14ac:dyDescent="0.2">
      <c r="B55" s="31">
        <f t="shared" si="6"/>
        <v>10</v>
      </c>
      <c r="C55" s="2">
        <f>+IF(C13=1,'Datos Iniciales'!$F16,0)</f>
        <v>9.4235803526010853E-2</v>
      </c>
      <c r="D55" s="2">
        <f>+IF(D13=1,'Datos Iniciales'!$F16,0)</f>
        <v>9.4235803526010853E-2</v>
      </c>
      <c r="E55" s="2">
        <f>+IF(E13=1,'Datos Iniciales'!$F16,0)</f>
        <v>9.4235803526010853E-2</v>
      </c>
      <c r="F55" s="2">
        <f>+IF(F13=1,'Datos Iniciales'!$F16,0)</f>
        <v>9.4235803526010853E-2</v>
      </c>
      <c r="G55" s="2">
        <f>+IF(G13=1,'Datos Iniciales'!$F16,0)</f>
        <v>9.4235803526010853E-2</v>
      </c>
      <c r="H55" s="2">
        <f>+IF(H13=1,'Datos Iniciales'!$F16,0)</f>
        <v>9.4235803526010853E-2</v>
      </c>
      <c r="I55" s="2">
        <f>+IF(I13=1,'Datos Iniciales'!$F16,0)</f>
        <v>9.4235803526010853E-2</v>
      </c>
      <c r="J55" s="2">
        <f>+IF(J13=1,'Datos Iniciales'!$F16,0)</f>
        <v>9.4235803526010853E-2</v>
      </c>
      <c r="K55" s="2">
        <f>+IF(K13=1,'Datos Iniciales'!$F16,0)</f>
        <v>9.4235803526010853E-2</v>
      </c>
      <c r="L55" s="2">
        <f>+IF(L13=1,'Datos Iniciales'!$F16,0)</f>
        <v>9.4235803526010853E-2</v>
      </c>
      <c r="M55" s="2">
        <f>+IF(M13=1,'Datos Iniciales'!$F16,0)</f>
        <v>9.4235803526010853E-2</v>
      </c>
      <c r="N55" s="2">
        <f>+IF(N13=1,'Datos Iniciales'!$F16,0)</f>
        <v>9.4235803526010853E-2</v>
      </c>
      <c r="O55" s="2">
        <f>+IF(O13=1,'Datos Iniciales'!$F16,0)</f>
        <v>9.4235803526010853E-2</v>
      </c>
      <c r="P55" s="2">
        <f>+IF(P13=1,'Datos Iniciales'!$F16,0)</f>
        <v>9.4235803526010853E-2</v>
      </c>
      <c r="Q55" s="2">
        <f>+IF(Q13=1,'Datos Iniciales'!$F16,0)</f>
        <v>9.4235803526010853E-2</v>
      </c>
      <c r="R55" s="2">
        <f>+IF(R13=1,'Datos Iniciales'!$F16,0)</f>
        <v>9.4235803526010853E-2</v>
      </c>
      <c r="S55" s="2">
        <f>+IF(S13=1,'Datos Iniciales'!$F16,0)</f>
        <v>9.4235803526010853E-2</v>
      </c>
      <c r="T55" s="2">
        <f>+IF(T13=1,'Datos Iniciales'!$F16,0)</f>
        <v>9.4235803526010853E-2</v>
      </c>
      <c r="U55" s="2">
        <f>+IF(U13=1,'Datos Iniciales'!$F16,0)</f>
        <v>9.4235803526010853E-2</v>
      </c>
      <c r="V55" s="2">
        <f>+IF(V13=1,'Datos Iniciales'!$F16,0)</f>
        <v>9.4235803526010853E-2</v>
      </c>
      <c r="W55" s="2">
        <f>+IF(W13=1,'Datos Iniciales'!$F16,0)</f>
        <v>9.4235803526010853E-2</v>
      </c>
      <c r="X55" s="2">
        <f>+IF(X13=1,'Datos Iniciales'!$F16,0)</f>
        <v>9.4235803526010853E-2</v>
      </c>
      <c r="Y55" s="2">
        <f>+IF(Y13=1,'Datos Iniciales'!$F16,0)</f>
        <v>9.4235803526010853E-2</v>
      </c>
      <c r="Z55" s="2">
        <f>+IF(Z13=1,'Datos Iniciales'!$F16,0)</f>
        <v>9.4235803526010853E-2</v>
      </c>
      <c r="AA55" s="2">
        <f>+IF(AA13=1,'Datos Iniciales'!$F16,0)</f>
        <v>9.4235803526010853E-2</v>
      </c>
      <c r="AB55" s="2">
        <f>+IF(AB13=1,'Datos Iniciales'!$F16,0)</f>
        <v>9.4235803526010853E-2</v>
      </c>
      <c r="AC55" s="2">
        <f>+IF(AC13=1,'Datos Iniciales'!$F16,0)</f>
        <v>9.4235803526010853E-2</v>
      </c>
      <c r="AD55" s="2">
        <f>+IF(AD13=1,'Datos Iniciales'!$F16,0)</f>
        <v>9.4235803526010853E-2</v>
      </c>
      <c r="AE55" s="2">
        <f>+IF(AE13=1,'Datos Iniciales'!$F16,0)</f>
        <v>9.4235803526010853E-2</v>
      </c>
      <c r="AF55" s="2">
        <f>+IF(AF13=1,'Datos Iniciales'!$F16,0)</f>
        <v>9.4235803526010853E-2</v>
      </c>
      <c r="AG55" s="2">
        <f>+IF(AG13=1,'Datos Iniciales'!$F16,0)</f>
        <v>9.4235803526010853E-2</v>
      </c>
      <c r="AH55" s="2">
        <f>+IF(AH13=1,'Datos Iniciales'!$F16,0)</f>
        <v>9.4235803526010853E-2</v>
      </c>
      <c r="AI55" s="2">
        <f>+IF(AI13=1,'Datos Iniciales'!$F16,0)</f>
        <v>9.4235803526010853E-2</v>
      </c>
      <c r="AJ55" s="2">
        <f>+IF(AJ13=1,'Datos Iniciales'!$F16,0)</f>
        <v>9.4235803526010853E-2</v>
      </c>
      <c r="AK55" s="2">
        <f>+IF(AK13=1,'Datos Iniciales'!$F16,0)</f>
        <v>9.4235803526010853E-2</v>
      </c>
      <c r="AL55" s="2">
        <f>+IF(AL13=1,'Datos Iniciales'!$F16,0)</f>
        <v>9.4235803526010853E-2</v>
      </c>
      <c r="AM55" s="2">
        <f>+IF(AM13=1,'Datos Iniciales'!$F16,0)</f>
        <v>9.4235803526010853E-2</v>
      </c>
      <c r="AN55" s="2">
        <f>+IF(AN13=1,'Datos Iniciales'!$F16,0)</f>
        <v>9.4235803526010853E-2</v>
      </c>
      <c r="AO55" s="2">
        <f>+IF(AO13=1,'Datos Iniciales'!$F16,0)</f>
        <v>9.4235803526010853E-2</v>
      </c>
    </row>
    <row r="56" spans="2:41" ht="14.25" x14ac:dyDescent="0.2">
      <c r="B56" s="31">
        <f t="shared" si="6"/>
        <v>11</v>
      </c>
      <c r="C56" s="2">
        <f>+IF(C14=1,'Datos Iniciales'!$F17,0)</f>
        <v>0.21765445424581167</v>
      </c>
      <c r="D56" s="2">
        <f>+IF(D14=1,'Datos Iniciales'!$F17,0)</f>
        <v>0.21765445424581167</v>
      </c>
      <c r="E56" s="2">
        <f>+IF(E14=1,'Datos Iniciales'!$F17,0)</f>
        <v>0.21765445424581167</v>
      </c>
      <c r="F56" s="2">
        <f>+IF(F14=1,'Datos Iniciales'!$F17,0)</f>
        <v>0.21765445424581167</v>
      </c>
      <c r="G56" s="2">
        <f>+IF(G14=1,'Datos Iniciales'!$F17,0)</f>
        <v>0.21765445424581167</v>
      </c>
      <c r="H56" s="2">
        <f>+IF(H14=1,'Datos Iniciales'!$F17,0)</f>
        <v>0.21765445424581167</v>
      </c>
      <c r="I56" s="2">
        <f>+IF(I14=1,'Datos Iniciales'!$F17,0)</f>
        <v>0.21765445424581167</v>
      </c>
      <c r="J56" s="2">
        <f>+IF(J14=1,'Datos Iniciales'!$F17,0)</f>
        <v>0.21765445424581167</v>
      </c>
      <c r="K56" s="2">
        <f>+IF(K14=1,'Datos Iniciales'!$F17,0)</f>
        <v>0.21765445424581167</v>
      </c>
      <c r="L56" s="2">
        <f>+IF(L14=1,'Datos Iniciales'!$F17,0)</f>
        <v>0.21765445424581167</v>
      </c>
      <c r="M56" s="2">
        <f>+IF(M14=1,'Datos Iniciales'!$F17,0)</f>
        <v>0.21765445424581167</v>
      </c>
      <c r="N56" s="2">
        <f>+IF(N14=1,'Datos Iniciales'!$F17,0)</f>
        <v>0.21765445424581167</v>
      </c>
      <c r="O56" s="2">
        <f>+IF(O14=1,'Datos Iniciales'!$F17,0)</f>
        <v>0.21765445424581167</v>
      </c>
      <c r="P56" s="2">
        <f>+IF(P14=1,'Datos Iniciales'!$F17,0)</f>
        <v>0.21765445424581167</v>
      </c>
      <c r="Q56" s="2">
        <f>+IF(Q14=1,'Datos Iniciales'!$F17,0)</f>
        <v>0.21765445424581167</v>
      </c>
      <c r="R56" s="2">
        <f>+IF(R14=1,'Datos Iniciales'!$F17,0)</f>
        <v>0.21765445424581167</v>
      </c>
      <c r="S56" s="2">
        <f>+IF(S14=1,'Datos Iniciales'!$F17,0)</f>
        <v>0.21765445424581167</v>
      </c>
      <c r="T56" s="2">
        <f>+IF(T14=1,'Datos Iniciales'!$F17,0)</f>
        <v>0.21765445424581167</v>
      </c>
      <c r="U56" s="2">
        <f>+IF(U14=1,'Datos Iniciales'!$F17,0)</f>
        <v>0.21765445424581167</v>
      </c>
      <c r="V56" s="2">
        <f>+IF(V14=1,'Datos Iniciales'!$F17,0)</f>
        <v>0.21765445424581167</v>
      </c>
      <c r="W56" s="2">
        <f>+IF(W14=1,'Datos Iniciales'!$F17,0)</f>
        <v>0.21765445424581167</v>
      </c>
      <c r="X56" s="2">
        <f>+IF(X14=1,'Datos Iniciales'!$F17,0)</f>
        <v>0.21765445424581167</v>
      </c>
      <c r="Y56" s="2">
        <f>+IF(Y14=1,'Datos Iniciales'!$F17,0)</f>
        <v>0.21765445424581167</v>
      </c>
      <c r="Z56" s="2">
        <f>+IF(Z14=1,'Datos Iniciales'!$F17,0)</f>
        <v>0.21765445424581167</v>
      </c>
      <c r="AA56" s="2">
        <f>+IF(AA14=1,'Datos Iniciales'!$F17,0)</f>
        <v>0.21765445424581167</v>
      </c>
      <c r="AB56" s="2">
        <f>+IF(AB14=1,'Datos Iniciales'!$F17,0)</f>
        <v>0.21765445424581167</v>
      </c>
      <c r="AC56" s="2">
        <f>+IF(AC14=1,'Datos Iniciales'!$F17,0)</f>
        <v>0.21765445424581167</v>
      </c>
      <c r="AD56" s="2">
        <f>+IF(AD14=1,'Datos Iniciales'!$F17,0)</f>
        <v>0.21765445424581167</v>
      </c>
      <c r="AE56" s="2">
        <f>+IF(AE14=1,'Datos Iniciales'!$F17,0)</f>
        <v>0.21765445424581167</v>
      </c>
      <c r="AF56" s="2">
        <f>+IF(AF14=1,'Datos Iniciales'!$F17,0)</f>
        <v>0.21765445424581167</v>
      </c>
      <c r="AG56" s="2">
        <f>+IF(AG14=1,'Datos Iniciales'!$F17,0)</f>
        <v>0.21765445424581167</v>
      </c>
      <c r="AH56" s="2">
        <f>+IF(AH14=1,'Datos Iniciales'!$F17,0)</f>
        <v>0.21765445424581167</v>
      </c>
      <c r="AI56" s="2">
        <f>+IF(AI14=1,'Datos Iniciales'!$F17,0)</f>
        <v>0.21765445424581167</v>
      </c>
      <c r="AJ56" s="2">
        <f>+IF(AJ14=1,'Datos Iniciales'!$F17,0)</f>
        <v>0.21765445424581167</v>
      </c>
      <c r="AK56" s="2">
        <f>+IF(AK14=1,'Datos Iniciales'!$F17,0)</f>
        <v>0.21765445424581167</v>
      </c>
      <c r="AL56" s="2">
        <f>+IF(AL14=1,'Datos Iniciales'!$F17,0)</f>
        <v>0.21765445424581167</v>
      </c>
      <c r="AM56" s="2">
        <f>+IF(AM14=1,'Datos Iniciales'!$F17,0)</f>
        <v>0.21765445424581167</v>
      </c>
      <c r="AN56" s="2">
        <f>+IF(AN14=1,'Datos Iniciales'!$F17,0)</f>
        <v>0.21765445424581167</v>
      </c>
      <c r="AO56" s="2">
        <f>+IF(AO14=1,'Datos Iniciales'!$F17,0)</f>
        <v>0.21765445424581167</v>
      </c>
    </row>
    <row r="57" spans="2:41" ht="14.25" x14ac:dyDescent="0.2">
      <c r="B57" s="31">
        <f t="shared" si="6"/>
        <v>12</v>
      </c>
      <c r="C57" s="2">
        <f>+IF(C15=1,'Datos Iniciales'!$F18,0)</f>
        <v>0.5107049953888082</v>
      </c>
      <c r="D57" s="2">
        <f>+IF(D15=1,'Datos Iniciales'!$F18,0)</f>
        <v>0.5107049953888082</v>
      </c>
      <c r="E57" s="2">
        <f>+IF(E15=1,'Datos Iniciales'!$F18,0)</f>
        <v>0.5107049953888082</v>
      </c>
      <c r="F57" s="2">
        <f>+IF(F15=1,'Datos Iniciales'!$F18,0)</f>
        <v>0.5107049953888082</v>
      </c>
      <c r="G57" s="2">
        <f>+IF(G15=1,'Datos Iniciales'!$F18,0)</f>
        <v>0.5107049953888082</v>
      </c>
      <c r="H57" s="2">
        <f>+IF(H15=1,'Datos Iniciales'!$F18,0)</f>
        <v>0.5107049953888082</v>
      </c>
      <c r="I57" s="2">
        <f>+IF(I15=1,'Datos Iniciales'!$F18,0)</f>
        <v>0.5107049953888082</v>
      </c>
      <c r="J57" s="2">
        <f>+IF(J15=1,'Datos Iniciales'!$F18,0)</f>
        <v>0.5107049953888082</v>
      </c>
      <c r="K57" s="2">
        <f>+IF(K15=1,'Datos Iniciales'!$F18,0)</f>
        <v>0.5107049953888082</v>
      </c>
      <c r="L57" s="2">
        <f>+IF(L15=1,'Datos Iniciales'!$F18,0)</f>
        <v>0.5107049953888082</v>
      </c>
      <c r="M57" s="2">
        <f>+IF(M15=1,'Datos Iniciales'!$F18,0)</f>
        <v>0.5107049953888082</v>
      </c>
      <c r="N57" s="2">
        <f>+IF(N15=1,'Datos Iniciales'!$F18,0)</f>
        <v>0.5107049953888082</v>
      </c>
      <c r="O57" s="2">
        <f>+IF(O15=1,'Datos Iniciales'!$F18,0)</f>
        <v>0.5107049953888082</v>
      </c>
      <c r="P57" s="2">
        <f>+IF(P15=1,'Datos Iniciales'!$F18,0)</f>
        <v>0.5107049953888082</v>
      </c>
      <c r="Q57" s="2">
        <f>+IF(Q15=1,'Datos Iniciales'!$F18,0)</f>
        <v>0.5107049953888082</v>
      </c>
      <c r="R57" s="2">
        <f>+IF(R15=1,'Datos Iniciales'!$F18,0)</f>
        <v>0.5107049953888082</v>
      </c>
      <c r="S57" s="2">
        <f>+IF(S15=1,'Datos Iniciales'!$F18,0)</f>
        <v>0.5107049953888082</v>
      </c>
      <c r="T57" s="2">
        <f>+IF(T15=1,'Datos Iniciales'!$F18,0)</f>
        <v>0.5107049953888082</v>
      </c>
      <c r="U57" s="2">
        <f>+IF(U15=1,'Datos Iniciales'!$F18,0)</f>
        <v>0.5107049953888082</v>
      </c>
      <c r="V57" s="2">
        <f>+IF(V15=1,'Datos Iniciales'!$F18,0)</f>
        <v>0.5107049953888082</v>
      </c>
      <c r="W57" s="2">
        <f>+IF(W15=1,'Datos Iniciales'!$F18,0)</f>
        <v>0.5107049953888082</v>
      </c>
      <c r="X57" s="2">
        <f>+IF(X15=1,'Datos Iniciales'!$F18,0)</f>
        <v>0.5107049953888082</v>
      </c>
      <c r="Y57" s="2">
        <f>+IF(Y15=1,'Datos Iniciales'!$F18,0)</f>
        <v>0.5107049953888082</v>
      </c>
      <c r="Z57" s="2">
        <f>+IF(Z15=1,'Datos Iniciales'!$F18,0)</f>
        <v>0.5107049953888082</v>
      </c>
      <c r="AA57" s="2">
        <f>+IF(AA15=1,'Datos Iniciales'!$F18,0)</f>
        <v>0.5107049953888082</v>
      </c>
      <c r="AB57" s="2">
        <f>+IF(AB15=1,'Datos Iniciales'!$F18,0)</f>
        <v>0.5107049953888082</v>
      </c>
      <c r="AC57" s="2">
        <f>+IF(AC15=1,'Datos Iniciales'!$F18,0)</f>
        <v>0.5107049953888082</v>
      </c>
      <c r="AD57" s="2">
        <f>+IF(AD15=1,'Datos Iniciales'!$F18,0)</f>
        <v>0.5107049953888082</v>
      </c>
      <c r="AE57" s="2">
        <f>+IF(AE15=1,'Datos Iniciales'!$F18,0)</f>
        <v>0.5107049953888082</v>
      </c>
      <c r="AF57" s="2">
        <f>+IF(AF15=1,'Datos Iniciales'!$F18,0)</f>
        <v>0.5107049953888082</v>
      </c>
      <c r="AG57" s="2">
        <f>+IF(AG15=1,'Datos Iniciales'!$F18,0)</f>
        <v>0.5107049953888082</v>
      </c>
      <c r="AH57" s="2">
        <f>+IF(AH15=1,'Datos Iniciales'!$F18,0)</f>
        <v>0.5107049953888082</v>
      </c>
      <c r="AI57" s="2">
        <f>+IF(AI15=1,'Datos Iniciales'!$F18,0)</f>
        <v>0.5107049953888082</v>
      </c>
      <c r="AJ57" s="2">
        <f>+IF(AJ15=1,'Datos Iniciales'!$F18,0)</f>
        <v>0.5107049953888082</v>
      </c>
      <c r="AK57" s="2">
        <f>+IF(AK15=1,'Datos Iniciales'!$F18,0)</f>
        <v>0.5107049953888082</v>
      </c>
      <c r="AL57" s="2">
        <f>+IF(AL15=1,'Datos Iniciales'!$F18,0)</f>
        <v>0.5107049953888082</v>
      </c>
      <c r="AM57" s="2">
        <f>+IF(AM15=1,'Datos Iniciales'!$F18,0)</f>
        <v>0.5107049953888082</v>
      </c>
      <c r="AN57" s="2">
        <f>+IF(AN15=1,'Datos Iniciales'!$F18,0)</f>
        <v>0.5107049953888082</v>
      </c>
      <c r="AO57" s="2">
        <f>+IF(AO15=1,'Datos Iniciales'!$F18,0)</f>
        <v>0.5107049953888082</v>
      </c>
    </row>
    <row r="58" spans="2:41" ht="14.25" x14ac:dyDescent="0.2">
      <c r="B58" s="31">
        <f t="shared" si="6"/>
        <v>13</v>
      </c>
      <c r="C58" s="2">
        <f>+IF(C16=1,'Datos Iniciales'!$F19,0)</f>
        <v>0.24678147086677998</v>
      </c>
      <c r="D58" s="2">
        <f>+IF(D16=1,'Datos Iniciales'!$F19,0)</f>
        <v>0.24678147086677998</v>
      </c>
      <c r="E58" s="2">
        <f>+IF(E16=1,'Datos Iniciales'!$F19,0)</f>
        <v>0.24678147086677998</v>
      </c>
      <c r="F58" s="2">
        <f>+IF(F16=1,'Datos Iniciales'!$F19,0)</f>
        <v>0.24678147086677998</v>
      </c>
      <c r="G58" s="2">
        <f>+IF(G16=1,'Datos Iniciales'!$F19,0)</f>
        <v>0.24678147086677998</v>
      </c>
      <c r="H58" s="2">
        <f>+IF(H16=1,'Datos Iniciales'!$F19,0)</f>
        <v>0.24678147086677998</v>
      </c>
      <c r="I58" s="2">
        <f>+IF(I16=1,'Datos Iniciales'!$F19,0)</f>
        <v>0.24678147086677998</v>
      </c>
      <c r="J58" s="2">
        <f>+IF(J16=1,'Datos Iniciales'!$F19,0)</f>
        <v>0.24678147086677998</v>
      </c>
      <c r="K58" s="2">
        <f>+IF(K16=1,'Datos Iniciales'!$F19,0)</f>
        <v>0.24678147086677998</v>
      </c>
      <c r="L58" s="2">
        <f>+IF(L16=1,'Datos Iniciales'!$F19,0)</f>
        <v>0.24678147086677998</v>
      </c>
      <c r="M58" s="2">
        <f>+IF(M16=1,'Datos Iniciales'!$F19,0)</f>
        <v>0.24678147086677998</v>
      </c>
      <c r="N58" s="2">
        <f>+IF(N16=1,'Datos Iniciales'!$F19,0)</f>
        <v>0.24678147086677998</v>
      </c>
      <c r="O58" s="2">
        <f>+IF(O16=1,'Datos Iniciales'!$F19,0)</f>
        <v>0.24678147086677998</v>
      </c>
      <c r="P58" s="2">
        <f>+IF(P16=1,'Datos Iniciales'!$F19,0)</f>
        <v>0.24678147086677998</v>
      </c>
      <c r="Q58" s="2">
        <f>+IF(Q16=1,'Datos Iniciales'!$F19,0)</f>
        <v>0.24678147086677998</v>
      </c>
      <c r="R58" s="2">
        <f>+IF(R16=1,'Datos Iniciales'!$F19,0)</f>
        <v>0.24678147086677998</v>
      </c>
      <c r="S58" s="2">
        <f>+IF(S16=1,'Datos Iniciales'!$F19,0)</f>
        <v>0.24678147086677998</v>
      </c>
      <c r="T58" s="2">
        <f>+IF(T16=1,'Datos Iniciales'!$F19,0)</f>
        <v>0.24678147086677998</v>
      </c>
      <c r="U58" s="2">
        <f>+IF(U16=1,'Datos Iniciales'!$F19,0)</f>
        <v>0.24678147086677998</v>
      </c>
      <c r="V58" s="2">
        <f>+IF(V16=1,'Datos Iniciales'!$F19,0)</f>
        <v>0.24678147086677998</v>
      </c>
      <c r="W58" s="2">
        <f>+IF(W16=1,'Datos Iniciales'!$F19,0)</f>
        <v>0.24678147086677998</v>
      </c>
      <c r="X58" s="2">
        <f>+IF(X16=1,'Datos Iniciales'!$F19,0)</f>
        <v>0.24678147086677998</v>
      </c>
      <c r="Y58" s="2">
        <f>+IF(Y16=1,'Datos Iniciales'!$F19,0)</f>
        <v>0.24678147086677998</v>
      </c>
      <c r="Z58" s="2">
        <f>+IF(Z16=1,'Datos Iniciales'!$F19,0)</f>
        <v>0.24678147086677998</v>
      </c>
      <c r="AA58" s="2">
        <f>+IF(AA16=1,'Datos Iniciales'!$F19,0)</f>
        <v>0.24678147086677998</v>
      </c>
      <c r="AB58" s="2">
        <f>+IF(AB16=1,'Datos Iniciales'!$F19,0)</f>
        <v>0.24678147086677998</v>
      </c>
      <c r="AC58" s="2">
        <f>+IF(AC16=1,'Datos Iniciales'!$F19,0)</f>
        <v>0.24678147086677998</v>
      </c>
      <c r="AD58" s="2">
        <f>+IF(AD16=1,'Datos Iniciales'!$F19,0)</f>
        <v>0.24678147086677998</v>
      </c>
      <c r="AE58" s="2">
        <f>+IF(AE16=1,'Datos Iniciales'!$F19,0)</f>
        <v>0.24678147086677998</v>
      </c>
      <c r="AF58" s="2">
        <f>+IF(AF16=1,'Datos Iniciales'!$F19,0)</f>
        <v>0.24678147086677998</v>
      </c>
      <c r="AG58" s="2">
        <f>+IF(AG16=1,'Datos Iniciales'!$F19,0)</f>
        <v>0.24678147086677998</v>
      </c>
      <c r="AH58" s="2">
        <f>+IF(AH16=1,'Datos Iniciales'!$F19,0)</f>
        <v>0.24678147086677998</v>
      </c>
      <c r="AI58" s="2">
        <f>+IF(AI16=1,'Datos Iniciales'!$F19,0)</f>
        <v>0.24678147086677998</v>
      </c>
      <c r="AJ58" s="2">
        <f>+IF(AJ16=1,'Datos Iniciales'!$F19,0)</f>
        <v>0.24678147086677998</v>
      </c>
      <c r="AK58" s="2">
        <f>+IF(AK16=1,'Datos Iniciales'!$F19,0)</f>
        <v>0.24678147086677998</v>
      </c>
      <c r="AL58" s="2">
        <f>+IF(AL16=1,'Datos Iniciales'!$F19,0)</f>
        <v>0.24678147086677998</v>
      </c>
      <c r="AM58" s="2">
        <f>+IF(AM16=1,'Datos Iniciales'!$F19,0)</f>
        <v>0.24678147086677998</v>
      </c>
      <c r="AN58" s="2">
        <f>+IF(AN16=1,'Datos Iniciales'!$F19,0)</f>
        <v>0.24678147086677998</v>
      </c>
      <c r="AO58" s="2">
        <f>+IF(AO16=1,'Datos Iniciales'!$F19,0)</f>
        <v>0.24678147086677998</v>
      </c>
    </row>
    <row r="59" spans="2:41" ht="14.25" x14ac:dyDescent="0.2">
      <c r="B59" s="31">
        <f t="shared" si="6"/>
        <v>14</v>
      </c>
      <c r="C59" s="2">
        <f>+IF(C17=1,'Datos Iniciales'!$F20,0)</f>
        <v>4.1097504993734574E-2</v>
      </c>
      <c r="D59" s="2">
        <f>+IF(D17=1,'Datos Iniciales'!$F20,0)</f>
        <v>4.1097504993734574E-2</v>
      </c>
      <c r="E59" s="2">
        <f>+IF(E17=1,'Datos Iniciales'!$F20,0)</f>
        <v>4.1097504993734574E-2</v>
      </c>
      <c r="F59" s="2">
        <f>+IF(F17=1,'Datos Iniciales'!$F20,0)</f>
        <v>4.1097504993734574E-2</v>
      </c>
      <c r="G59" s="2">
        <f>+IF(G17=1,'Datos Iniciales'!$F20,0)</f>
        <v>4.1097504993734574E-2</v>
      </c>
      <c r="H59" s="2">
        <f>+IF(H17=1,'Datos Iniciales'!$F20,0)</f>
        <v>4.1097504993734574E-2</v>
      </c>
      <c r="I59" s="2">
        <f>+IF(I17=1,'Datos Iniciales'!$F20,0)</f>
        <v>4.1097504993734574E-2</v>
      </c>
      <c r="J59" s="2">
        <f>+IF(J17=1,'Datos Iniciales'!$F20,0)</f>
        <v>4.1097504993734574E-2</v>
      </c>
      <c r="K59" s="2">
        <f>+IF(K17=1,'Datos Iniciales'!$F20,0)</f>
        <v>4.1097504993734574E-2</v>
      </c>
      <c r="L59" s="2">
        <f>+IF(L17=1,'Datos Iniciales'!$F20,0)</f>
        <v>4.1097504993734574E-2</v>
      </c>
      <c r="M59" s="2">
        <f>+IF(M17=1,'Datos Iniciales'!$F20,0)</f>
        <v>4.1097504993734574E-2</v>
      </c>
      <c r="N59" s="2">
        <f>+IF(N17=1,'Datos Iniciales'!$F20,0)</f>
        <v>4.1097504993734574E-2</v>
      </c>
      <c r="O59" s="2">
        <f>+IF(O17=1,'Datos Iniciales'!$F20,0)</f>
        <v>4.1097504993734574E-2</v>
      </c>
      <c r="P59" s="2">
        <f>+IF(P17=1,'Datos Iniciales'!$F20,0)</f>
        <v>4.1097504993734574E-2</v>
      </c>
      <c r="Q59" s="2">
        <f>+IF(Q17=1,'Datos Iniciales'!$F20,0)</f>
        <v>4.1097504993734574E-2</v>
      </c>
      <c r="R59" s="2">
        <f>+IF(R17=1,'Datos Iniciales'!$F20,0)</f>
        <v>4.1097504993734574E-2</v>
      </c>
      <c r="S59" s="2">
        <f>+IF(S17=1,'Datos Iniciales'!$F20,0)</f>
        <v>4.1097504993734574E-2</v>
      </c>
      <c r="T59" s="2">
        <f>+IF(T17=1,'Datos Iniciales'!$F20,0)</f>
        <v>4.1097504993734574E-2</v>
      </c>
      <c r="U59" s="2">
        <f>+IF(U17=1,'Datos Iniciales'!$F20,0)</f>
        <v>4.1097504993734574E-2</v>
      </c>
      <c r="V59" s="2">
        <f>+IF(V17=1,'Datos Iniciales'!$F20,0)</f>
        <v>4.1097504993734574E-2</v>
      </c>
      <c r="W59" s="2">
        <f>+IF(W17=1,'Datos Iniciales'!$F20,0)</f>
        <v>4.1097504993734574E-2</v>
      </c>
      <c r="X59" s="2">
        <f>+IF(X17=1,'Datos Iniciales'!$F20,0)</f>
        <v>4.1097504993734574E-2</v>
      </c>
      <c r="Y59" s="2">
        <f>+IF(Y17=1,'Datos Iniciales'!$F20,0)</f>
        <v>4.1097504993734574E-2</v>
      </c>
      <c r="Z59" s="2">
        <f>+IF(Z17=1,'Datos Iniciales'!$F20,0)</f>
        <v>4.1097504993734574E-2</v>
      </c>
      <c r="AA59" s="2">
        <f>+IF(AA17=1,'Datos Iniciales'!$F20,0)</f>
        <v>4.1097504993734574E-2</v>
      </c>
      <c r="AB59" s="2">
        <f>+IF(AB17=1,'Datos Iniciales'!$F20,0)</f>
        <v>4.1097504993734574E-2</v>
      </c>
      <c r="AC59" s="2">
        <f>+IF(AC17=1,'Datos Iniciales'!$F20,0)</f>
        <v>4.1097504993734574E-2</v>
      </c>
      <c r="AD59" s="2">
        <f>+IF(AD17=1,'Datos Iniciales'!$F20,0)</f>
        <v>4.1097504993734574E-2</v>
      </c>
      <c r="AE59" s="2">
        <f>+IF(AE17=1,'Datos Iniciales'!$F20,0)</f>
        <v>4.1097504993734574E-2</v>
      </c>
      <c r="AF59" s="2">
        <f>+IF(AF17=1,'Datos Iniciales'!$F20,0)</f>
        <v>4.1097504993734574E-2</v>
      </c>
      <c r="AG59" s="2">
        <f>+IF(AG17=1,'Datos Iniciales'!$F20,0)</f>
        <v>4.1097504993734574E-2</v>
      </c>
      <c r="AH59" s="2">
        <f>+IF(AH17=1,'Datos Iniciales'!$F20,0)</f>
        <v>4.1097504993734574E-2</v>
      </c>
      <c r="AI59" s="2">
        <f>+IF(AI17=1,'Datos Iniciales'!$F20,0)</f>
        <v>4.1097504993734574E-2</v>
      </c>
      <c r="AJ59" s="2">
        <f>+IF(AJ17=1,'Datos Iniciales'!$F20,0)</f>
        <v>4.1097504993734574E-2</v>
      </c>
      <c r="AK59" s="2">
        <f>+IF(AK17=1,'Datos Iniciales'!$F20,0)</f>
        <v>4.1097504993734574E-2</v>
      </c>
      <c r="AL59" s="2">
        <f>+IF(AL17=1,'Datos Iniciales'!$F20,0)</f>
        <v>4.1097504993734574E-2</v>
      </c>
      <c r="AM59" s="2">
        <f>+IF(AM17=1,'Datos Iniciales'!$F20,0)</f>
        <v>4.1097504993734574E-2</v>
      </c>
      <c r="AN59" s="2">
        <f>+IF(AN17=1,'Datos Iniciales'!$F20,0)</f>
        <v>4.1097504993734574E-2</v>
      </c>
      <c r="AO59" s="2">
        <f>+IF(AO17=1,'Datos Iniciales'!$F20,0)</f>
        <v>4.1097504993734574E-2</v>
      </c>
    </row>
    <row r="60" spans="2:41" ht="14.25" x14ac:dyDescent="0.2">
      <c r="B60" s="31">
        <f t="shared" si="6"/>
        <v>15</v>
      </c>
      <c r="C60" s="2">
        <f>+IF(C18=1,'Datos Iniciales'!$F21,0)</f>
        <v>0.32450176383254137</v>
      </c>
      <c r="D60" s="2">
        <f>+IF(D18=1,'Datos Iniciales'!$F21,0)</f>
        <v>0.32450176383254137</v>
      </c>
      <c r="E60" s="2">
        <f>+IF(E18=1,'Datos Iniciales'!$F21,0)</f>
        <v>0.32450176383254137</v>
      </c>
      <c r="F60" s="2">
        <f>+IF(F18=1,'Datos Iniciales'!$F21,0)</f>
        <v>0.32450176383254137</v>
      </c>
      <c r="G60" s="2">
        <f>+IF(G18=1,'Datos Iniciales'!$F21,0)</f>
        <v>0.32450176383254137</v>
      </c>
      <c r="H60" s="2">
        <f>+IF(H18=1,'Datos Iniciales'!$F21,0)</f>
        <v>0.32450176383254137</v>
      </c>
      <c r="I60" s="2">
        <f>+IF(I18=1,'Datos Iniciales'!$F21,0)</f>
        <v>0.32450176383254137</v>
      </c>
      <c r="J60" s="2">
        <f>+IF(J18=1,'Datos Iniciales'!$F21,0)</f>
        <v>0.32450176383254137</v>
      </c>
      <c r="K60" s="2">
        <f>+IF(K18=1,'Datos Iniciales'!$F21,0)</f>
        <v>0.32450176383254137</v>
      </c>
      <c r="L60" s="2">
        <f>+IF(L18=1,'Datos Iniciales'!$F21,0)</f>
        <v>0.32450176383254137</v>
      </c>
      <c r="M60" s="2">
        <f>+IF(M18=1,'Datos Iniciales'!$F21,0)</f>
        <v>0.32450176383254137</v>
      </c>
      <c r="N60" s="2">
        <f>+IF(N18=1,'Datos Iniciales'!$F21,0)</f>
        <v>0.32450176383254137</v>
      </c>
      <c r="O60" s="2">
        <f>+IF(O18=1,'Datos Iniciales'!$F21,0)</f>
        <v>0.32450176383254137</v>
      </c>
      <c r="P60" s="2">
        <f>+IF(P18=1,'Datos Iniciales'!$F21,0)</f>
        <v>0.32450176383254137</v>
      </c>
      <c r="Q60" s="2">
        <f>+IF(Q18=1,'Datos Iniciales'!$F21,0)</f>
        <v>0.32450176383254137</v>
      </c>
      <c r="R60" s="2">
        <f>+IF(R18=1,'Datos Iniciales'!$F21,0)</f>
        <v>0.32450176383254137</v>
      </c>
      <c r="S60" s="2">
        <f>+IF(S18=1,'Datos Iniciales'!$F21,0)</f>
        <v>0.32450176383254137</v>
      </c>
      <c r="T60" s="2">
        <f>+IF(T18=1,'Datos Iniciales'!$F21,0)</f>
        <v>0.32450176383254137</v>
      </c>
      <c r="U60" s="2">
        <f>+IF(U18=1,'Datos Iniciales'!$F21,0)</f>
        <v>0.32450176383254137</v>
      </c>
      <c r="V60" s="2">
        <f>+IF(V18=1,'Datos Iniciales'!$F21,0)</f>
        <v>0.32450176383254137</v>
      </c>
      <c r="W60" s="2">
        <f>+IF(W18=1,'Datos Iniciales'!$F21,0)</f>
        <v>0.32450176383254137</v>
      </c>
      <c r="X60" s="2">
        <f>+IF(X18=1,'Datos Iniciales'!$F21,0)</f>
        <v>0.32450176383254137</v>
      </c>
      <c r="Y60" s="2">
        <f>+IF(Y18=1,'Datos Iniciales'!$F21,0)</f>
        <v>0.32450176383254137</v>
      </c>
      <c r="Z60" s="2">
        <f>+IF(Z18=1,'Datos Iniciales'!$F21,0)</f>
        <v>0.32450176383254137</v>
      </c>
      <c r="AA60" s="2">
        <f>+IF(AA18=1,'Datos Iniciales'!$F21,0)</f>
        <v>0.32450176383254137</v>
      </c>
      <c r="AB60" s="2">
        <f>+IF(AB18=1,'Datos Iniciales'!$F21,0)</f>
        <v>0.32450176383254137</v>
      </c>
      <c r="AC60" s="2">
        <f>+IF(AC18=1,'Datos Iniciales'!$F21,0)</f>
        <v>0.32450176383254137</v>
      </c>
      <c r="AD60" s="2">
        <f>+IF(AD18=1,'Datos Iniciales'!$F21,0)</f>
        <v>0.32450176383254137</v>
      </c>
      <c r="AE60" s="2">
        <f>+IF(AE18=1,'Datos Iniciales'!$F21,0)</f>
        <v>0.32450176383254137</v>
      </c>
      <c r="AF60" s="2">
        <f>+IF(AF18=1,'Datos Iniciales'!$F21,0)</f>
        <v>0.32450176383254137</v>
      </c>
      <c r="AG60" s="2">
        <f>+IF(AG18=1,'Datos Iniciales'!$F21,0)</f>
        <v>0.32450176383254137</v>
      </c>
      <c r="AH60" s="2">
        <f>+IF(AH18=1,'Datos Iniciales'!$F21,0)</f>
        <v>0.32450176383254137</v>
      </c>
      <c r="AI60" s="2">
        <f>+IF(AI18=1,'Datos Iniciales'!$F21,0)</f>
        <v>0.32450176383254137</v>
      </c>
      <c r="AJ60" s="2">
        <f>+IF(AJ18=1,'Datos Iniciales'!$F21,0)</f>
        <v>0.32450176383254137</v>
      </c>
      <c r="AK60" s="2">
        <f>+IF(AK18=1,'Datos Iniciales'!$F21,0)</f>
        <v>0.32450176383254137</v>
      </c>
      <c r="AL60" s="2">
        <f>+IF(AL18=1,'Datos Iniciales'!$F21,0)</f>
        <v>0.32450176383254137</v>
      </c>
      <c r="AM60" s="2">
        <f>+IF(AM18=1,'Datos Iniciales'!$F21,0)</f>
        <v>0.32450176383254137</v>
      </c>
      <c r="AN60" s="2">
        <f>+IF(AN18=1,'Datos Iniciales'!$F21,0)</f>
        <v>0.32450176383254137</v>
      </c>
      <c r="AO60" s="2">
        <f>+IF(AO18=1,'Datos Iniciales'!$F21,0)</f>
        <v>0.32450176383254137</v>
      </c>
    </row>
    <row r="61" spans="2:41" ht="14.25" x14ac:dyDescent="0.2">
      <c r="B61" s="31">
        <f t="shared" si="6"/>
        <v>16</v>
      </c>
      <c r="C61" s="2">
        <f>+IF(C19=1,'Datos Iniciales'!$F22,0)</f>
        <v>0.59640699246907614</v>
      </c>
      <c r="D61" s="2">
        <f>+IF(D19=1,'Datos Iniciales'!$F22,0)</f>
        <v>0.59640699246907614</v>
      </c>
      <c r="E61" s="2">
        <f>+IF(E19=1,'Datos Iniciales'!$F22,0)</f>
        <v>0.59640699246907614</v>
      </c>
      <c r="F61" s="2">
        <f>+IF(F19=1,'Datos Iniciales'!$F22,0)</f>
        <v>0.59640699246907614</v>
      </c>
      <c r="G61" s="2">
        <f>+IF(G19=1,'Datos Iniciales'!$F22,0)</f>
        <v>0.59640699246907614</v>
      </c>
      <c r="H61" s="2">
        <f>+IF(H19=1,'Datos Iniciales'!$F22,0)</f>
        <v>0.59640699246907614</v>
      </c>
      <c r="I61" s="2">
        <f>+IF(I19=1,'Datos Iniciales'!$F22,0)</f>
        <v>0.59640699246907614</v>
      </c>
      <c r="J61" s="2">
        <f>+IF(J19=1,'Datos Iniciales'!$F22,0)</f>
        <v>0.59640699246907614</v>
      </c>
      <c r="K61" s="2">
        <f>+IF(K19=1,'Datos Iniciales'!$F22,0)</f>
        <v>0.59640699246907614</v>
      </c>
      <c r="L61" s="2">
        <f>+IF(L19=1,'Datos Iniciales'!$F22,0)</f>
        <v>0.59640699246907614</v>
      </c>
      <c r="M61" s="2">
        <f>+IF(M19=1,'Datos Iniciales'!$F22,0)</f>
        <v>0.59640699246907614</v>
      </c>
      <c r="N61" s="2">
        <f>+IF(N19=1,'Datos Iniciales'!$F22,0)</f>
        <v>0.59640699246907614</v>
      </c>
      <c r="O61" s="2">
        <f>+IF(O19=1,'Datos Iniciales'!$F22,0)</f>
        <v>0.59640699246907614</v>
      </c>
      <c r="P61" s="2">
        <f>+IF(P19=1,'Datos Iniciales'!$F22,0)</f>
        <v>0.59640699246907614</v>
      </c>
      <c r="Q61" s="2">
        <f>+IF(Q19=1,'Datos Iniciales'!$F22,0)</f>
        <v>0.59640699246907614</v>
      </c>
      <c r="R61" s="2">
        <f>+IF(R19=1,'Datos Iniciales'!$F22,0)</f>
        <v>0.59640699246907614</v>
      </c>
      <c r="S61" s="2">
        <f>+IF(S19=1,'Datos Iniciales'!$F22,0)</f>
        <v>0.59640699246907614</v>
      </c>
      <c r="T61" s="2">
        <f>+IF(T19=1,'Datos Iniciales'!$F22,0)</f>
        <v>0.59640699246907614</v>
      </c>
      <c r="U61" s="2">
        <f>+IF(U19=1,'Datos Iniciales'!$F22,0)</f>
        <v>0.59640699246907614</v>
      </c>
      <c r="V61" s="2">
        <f>+IF(V19=1,'Datos Iniciales'!$F22,0)</f>
        <v>0.59640699246907614</v>
      </c>
      <c r="W61" s="2">
        <f>+IF(W19=1,'Datos Iniciales'!$F22,0)</f>
        <v>0.59640699246907614</v>
      </c>
      <c r="X61" s="2">
        <f>+IF(X19=1,'Datos Iniciales'!$F22,0)</f>
        <v>0.59640699246907614</v>
      </c>
      <c r="Y61" s="2">
        <f>+IF(Y19=1,'Datos Iniciales'!$F22,0)</f>
        <v>0.59640699246907614</v>
      </c>
      <c r="Z61" s="2">
        <f>+IF(Z19=1,'Datos Iniciales'!$F22,0)</f>
        <v>0.59640699246907614</v>
      </c>
      <c r="AA61" s="2">
        <f>+IF(AA19=1,'Datos Iniciales'!$F22,0)</f>
        <v>0.59640699246907614</v>
      </c>
      <c r="AB61" s="2">
        <f>+IF(AB19=1,'Datos Iniciales'!$F22,0)</f>
        <v>0.59640699246907614</v>
      </c>
      <c r="AC61" s="2">
        <f>+IF(AC19=1,'Datos Iniciales'!$F22,0)</f>
        <v>0.59640699246907614</v>
      </c>
      <c r="AD61" s="2">
        <f>+IF(AD19=1,'Datos Iniciales'!$F22,0)</f>
        <v>0.59640699246907614</v>
      </c>
      <c r="AE61" s="2">
        <f>+IF(AE19=1,'Datos Iniciales'!$F22,0)</f>
        <v>0.59640699246907614</v>
      </c>
      <c r="AF61" s="2">
        <f>+IF(AF19=1,'Datos Iniciales'!$F22,0)</f>
        <v>0.59640699246907614</v>
      </c>
      <c r="AG61" s="2">
        <f>+IF(AG19=1,'Datos Iniciales'!$F22,0)</f>
        <v>0.59640699246907614</v>
      </c>
      <c r="AH61" s="2">
        <f>+IF(AH19=1,'Datos Iniciales'!$F22,0)</f>
        <v>0.59640699246907614</v>
      </c>
      <c r="AI61" s="2">
        <f>+IF(AI19=1,'Datos Iniciales'!$F22,0)</f>
        <v>0.59640699246907614</v>
      </c>
      <c r="AJ61" s="2">
        <f>+IF(AJ19=1,'Datos Iniciales'!$F22,0)</f>
        <v>0.59640699246907614</v>
      </c>
      <c r="AK61" s="2">
        <f>+IF(AK19=1,'Datos Iniciales'!$F22,0)</f>
        <v>0.59640699246907614</v>
      </c>
      <c r="AL61" s="2">
        <f>+IF(AL19=1,'Datos Iniciales'!$F22,0)</f>
        <v>0.59640699246907614</v>
      </c>
      <c r="AM61" s="2">
        <f>+IF(AM19=1,'Datos Iniciales'!$F22,0)</f>
        <v>0.59640699246907614</v>
      </c>
      <c r="AN61" s="2">
        <f>+IF(AN19=1,'Datos Iniciales'!$F22,0)</f>
        <v>0.59640699246907614</v>
      </c>
      <c r="AO61" s="2">
        <f>+IF(AO19=1,'Datos Iniciales'!$F22,0)</f>
        <v>0.59640699246907614</v>
      </c>
    </row>
    <row r="62" spans="2:41" ht="14.25" x14ac:dyDescent="0.2">
      <c r="B62" s="31">
        <f t="shared" si="6"/>
        <v>17</v>
      </c>
      <c r="C62" s="2">
        <f>+IF(C20=1,'Datos Iniciales'!$F23,0)</f>
        <v>0.51806842760428962</v>
      </c>
      <c r="D62" s="2">
        <f>+IF(D20=1,'Datos Iniciales'!$F23,0)</f>
        <v>0.51806842760428962</v>
      </c>
      <c r="E62" s="2">
        <f>+IF(E20=1,'Datos Iniciales'!$F23,0)</f>
        <v>0.51806842760428962</v>
      </c>
      <c r="F62" s="2">
        <f>+IF(F20=1,'Datos Iniciales'!$F23,0)</f>
        <v>0.51806842760428962</v>
      </c>
      <c r="G62" s="2">
        <f>+IF(G20=1,'Datos Iniciales'!$F23,0)</f>
        <v>0.51806842760428962</v>
      </c>
      <c r="H62" s="2">
        <f>+IF(H20=1,'Datos Iniciales'!$F23,0)</f>
        <v>0.51806842760428962</v>
      </c>
      <c r="I62" s="2">
        <f>+IF(I20=1,'Datos Iniciales'!$F23,0)</f>
        <v>0.51806842760428962</v>
      </c>
      <c r="J62" s="2">
        <f>+IF(J20=1,'Datos Iniciales'!$F23,0)</f>
        <v>0.51806842760428962</v>
      </c>
      <c r="K62" s="2">
        <f>+IF(K20=1,'Datos Iniciales'!$F23,0)</f>
        <v>0.51806842760428962</v>
      </c>
      <c r="L62" s="2">
        <f>+IF(L20=1,'Datos Iniciales'!$F23,0)</f>
        <v>0.51806842760428962</v>
      </c>
      <c r="M62" s="2">
        <f>+IF(M20=1,'Datos Iniciales'!$F23,0)</f>
        <v>0.51806842760428962</v>
      </c>
      <c r="N62" s="2">
        <f>+IF(N20=1,'Datos Iniciales'!$F23,0)</f>
        <v>0.51806842760428962</v>
      </c>
      <c r="O62" s="2">
        <f>+IF(O20=1,'Datos Iniciales'!$F23,0)</f>
        <v>0.51806842760428962</v>
      </c>
      <c r="P62" s="2">
        <f>+IF(P20=1,'Datos Iniciales'!$F23,0)</f>
        <v>0.51806842760428962</v>
      </c>
      <c r="Q62" s="2">
        <f>+IF(Q20=1,'Datos Iniciales'!$F23,0)</f>
        <v>0.51806842760428962</v>
      </c>
      <c r="R62" s="2">
        <f>+IF(R20=1,'Datos Iniciales'!$F23,0)</f>
        <v>0.51806842760428962</v>
      </c>
      <c r="S62" s="2">
        <f>+IF(S20=1,'Datos Iniciales'!$F23,0)</f>
        <v>0.51806842760428962</v>
      </c>
      <c r="T62" s="2">
        <f>+IF(T20=1,'Datos Iniciales'!$F23,0)</f>
        <v>0.51806842760428962</v>
      </c>
      <c r="U62" s="2">
        <f>+IF(U20=1,'Datos Iniciales'!$F23,0)</f>
        <v>0.51806842760428962</v>
      </c>
      <c r="V62" s="2">
        <f>+IF(V20=1,'Datos Iniciales'!$F23,0)</f>
        <v>0.51806842760428962</v>
      </c>
      <c r="W62" s="2">
        <f>+IF(W20=1,'Datos Iniciales'!$F23,0)</f>
        <v>0.51806842760428962</v>
      </c>
      <c r="X62" s="2">
        <f>+IF(X20=1,'Datos Iniciales'!$F23,0)</f>
        <v>0.51806842760428962</v>
      </c>
      <c r="Y62" s="2">
        <f>+IF(Y20=1,'Datos Iniciales'!$F23,0)</f>
        <v>0.51806842760428962</v>
      </c>
      <c r="Z62" s="2">
        <f>+IF(Z20=1,'Datos Iniciales'!$F23,0)</f>
        <v>0.51806842760428962</v>
      </c>
      <c r="AA62" s="2">
        <f>+IF(AA20=1,'Datos Iniciales'!$F23,0)</f>
        <v>0.51806842760428962</v>
      </c>
      <c r="AB62" s="2">
        <f>+IF(AB20=1,'Datos Iniciales'!$F23,0)</f>
        <v>0.51806842760428962</v>
      </c>
      <c r="AC62" s="2">
        <f>+IF(AC20=1,'Datos Iniciales'!$F23,0)</f>
        <v>0.51806842760428962</v>
      </c>
      <c r="AD62" s="2">
        <f>+IF(AD20=1,'Datos Iniciales'!$F23,0)</f>
        <v>0.51806842760428962</v>
      </c>
      <c r="AE62" s="2">
        <f>+IF(AE20=1,'Datos Iniciales'!$F23,0)</f>
        <v>0.51806842760428962</v>
      </c>
      <c r="AF62" s="2">
        <f>+IF(AF20=1,'Datos Iniciales'!$F23,0)</f>
        <v>0.51806842760428962</v>
      </c>
      <c r="AG62" s="2">
        <f>+IF(AG20=1,'Datos Iniciales'!$F23,0)</f>
        <v>0.51806842760428962</v>
      </c>
      <c r="AH62" s="2">
        <f>+IF(AH20=1,'Datos Iniciales'!$F23,0)</f>
        <v>0.51806842760428962</v>
      </c>
      <c r="AI62" s="2">
        <f>+IF(AI20=1,'Datos Iniciales'!$F23,0)</f>
        <v>0.51806842760428962</v>
      </c>
      <c r="AJ62" s="2">
        <f>+IF(AJ20=1,'Datos Iniciales'!$F23,0)</f>
        <v>0.51806842760428962</v>
      </c>
      <c r="AK62" s="2">
        <f>+IF(AK20=1,'Datos Iniciales'!$F23,0)</f>
        <v>0.51806842760428962</v>
      </c>
      <c r="AL62" s="2">
        <f>+IF(AL20=1,'Datos Iniciales'!$F23,0)</f>
        <v>0.51806842760428962</v>
      </c>
      <c r="AM62" s="2">
        <f>+IF(AM20=1,'Datos Iniciales'!$F23,0)</f>
        <v>0.51806842760428962</v>
      </c>
      <c r="AN62" s="2">
        <f>+IF(AN20=1,'Datos Iniciales'!$F23,0)</f>
        <v>0.51806842760428962</v>
      </c>
      <c r="AO62" s="2">
        <f>+IF(AO20=1,'Datos Iniciales'!$F23,0)</f>
        <v>0.51806842760428962</v>
      </c>
    </row>
    <row r="63" spans="2:41" ht="14.25" x14ac:dyDescent="0.2">
      <c r="B63" s="31">
        <f t="shared" si="6"/>
        <v>18</v>
      </c>
      <c r="C63" s="2">
        <f>+IF(C21=1,'Datos Iniciales'!$F24,0)</f>
        <v>8.6254099411504415E-2</v>
      </c>
      <c r="D63" s="2">
        <f>+IF(D21=1,'Datos Iniciales'!$F24,0)</f>
        <v>8.6254099411504415E-2</v>
      </c>
      <c r="E63" s="2">
        <f>+IF(E21=1,'Datos Iniciales'!$F24,0)</f>
        <v>8.6254099411504415E-2</v>
      </c>
      <c r="F63" s="2">
        <f>+IF(F21=1,'Datos Iniciales'!$F24,0)</f>
        <v>8.6254099411504415E-2</v>
      </c>
      <c r="G63" s="2">
        <f>+IF(G21=1,'Datos Iniciales'!$F24,0)</f>
        <v>8.6254099411504415E-2</v>
      </c>
      <c r="H63" s="2">
        <f>+IF(H21=1,'Datos Iniciales'!$F24,0)</f>
        <v>8.6254099411504415E-2</v>
      </c>
      <c r="I63" s="2">
        <f>+IF(I21=1,'Datos Iniciales'!$F24,0)</f>
        <v>8.6254099411504415E-2</v>
      </c>
      <c r="J63" s="2">
        <f>+IF(J21=1,'Datos Iniciales'!$F24,0)</f>
        <v>8.6254099411504415E-2</v>
      </c>
      <c r="K63" s="2">
        <f>+IF(K21=1,'Datos Iniciales'!$F24,0)</f>
        <v>8.6254099411504415E-2</v>
      </c>
      <c r="L63" s="2">
        <f>+IF(L21=1,'Datos Iniciales'!$F24,0)</f>
        <v>8.6254099411504415E-2</v>
      </c>
      <c r="M63" s="2">
        <f>+IF(M21=1,'Datos Iniciales'!$F24,0)</f>
        <v>8.6254099411504415E-2</v>
      </c>
      <c r="N63" s="2">
        <f>+IF(N21=1,'Datos Iniciales'!$F24,0)</f>
        <v>8.6254099411504415E-2</v>
      </c>
      <c r="O63" s="2">
        <f>+IF(O21=1,'Datos Iniciales'!$F24,0)</f>
        <v>8.6254099411504415E-2</v>
      </c>
      <c r="P63" s="2">
        <f>+IF(P21=1,'Datos Iniciales'!$F24,0)</f>
        <v>8.6254099411504415E-2</v>
      </c>
      <c r="Q63" s="2">
        <f>+IF(Q21=1,'Datos Iniciales'!$F24,0)</f>
        <v>8.6254099411504415E-2</v>
      </c>
      <c r="R63" s="2">
        <f>+IF(R21=1,'Datos Iniciales'!$F24,0)</f>
        <v>8.6254099411504415E-2</v>
      </c>
      <c r="S63" s="2">
        <f>+IF(S21=1,'Datos Iniciales'!$F24,0)</f>
        <v>8.6254099411504415E-2</v>
      </c>
      <c r="T63" s="2">
        <f>+IF(T21=1,'Datos Iniciales'!$F24,0)</f>
        <v>8.6254099411504415E-2</v>
      </c>
      <c r="U63" s="2">
        <f>+IF(U21=1,'Datos Iniciales'!$F24,0)</f>
        <v>8.6254099411504415E-2</v>
      </c>
      <c r="V63" s="2">
        <f>+IF(V21=1,'Datos Iniciales'!$F24,0)</f>
        <v>8.6254099411504415E-2</v>
      </c>
      <c r="W63" s="2">
        <f>+IF(W21=1,'Datos Iniciales'!$F24,0)</f>
        <v>8.6254099411504415E-2</v>
      </c>
      <c r="X63" s="2">
        <f>+IF(X21=1,'Datos Iniciales'!$F24,0)</f>
        <v>8.6254099411504415E-2</v>
      </c>
      <c r="Y63" s="2">
        <f>+IF(Y21=1,'Datos Iniciales'!$F24,0)</f>
        <v>8.6254099411504415E-2</v>
      </c>
      <c r="Z63" s="2">
        <f>+IF(Z21=1,'Datos Iniciales'!$F24,0)</f>
        <v>8.6254099411504415E-2</v>
      </c>
      <c r="AA63" s="2">
        <f>+IF(AA21=1,'Datos Iniciales'!$F24,0)</f>
        <v>8.6254099411504415E-2</v>
      </c>
      <c r="AB63" s="2">
        <f>+IF(AB21=1,'Datos Iniciales'!$F24,0)</f>
        <v>8.6254099411504415E-2</v>
      </c>
      <c r="AC63" s="2">
        <f>+IF(AC21=1,'Datos Iniciales'!$F24,0)</f>
        <v>8.6254099411504415E-2</v>
      </c>
      <c r="AD63" s="2">
        <f>+IF(AD21=1,'Datos Iniciales'!$F24,0)</f>
        <v>8.6254099411504415E-2</v>
      </c>
      <c r="AE63" s="2">
        <f>+IF(AE21=1,'Datos Iniciales'!$F24,0)</f>
        <v>8.6254099411504415E-2</v>
      </c>
      <c r="AF63" s="2">
        <f>+IF(AF21=1,'Datos Iniciales'!$F24,0)</f>
        <v>8.6254099411504415E-2</v>
      </c>
      <c r="AG63" s="2">
        <f>+IF(AG21=1,'Datos Iniciales'!$F24,0)</f>
        <v>8.6254099411504415E-2</v>
      </c>
      <c r="AH63" s="2">
        <f>+IF(AH21=1,'Datos Iniciales'!$F24,0)</f>
        <v>8.6254099411504415E-2</v>
      </c>
      <c r="AI63" s="2">
        <f>+IF(AI21=1,'Datos Iniciales'!$F24,0)</f>
        <v>8.6254099411504415E-2</v>
      </c>
      <c r="AJ63" s="2">
        <f>+IF(AJ21=1,'Datos Iniciales'!$F24,0)</f>
        <v>8.6254099411504415E-2</v>
      </c>
      <c r="AK63" s="2">
        <f>+IF(AK21=1,'Datos Iniciales'!$F24,0)</f>
        <v>8.6254099411504415E-2</v>
      </c>
      <c r="AL63" s="2">
        <f>+IF(AL21=1,'Datos Iniciales'!$F24,0)</f>
        <v>8.6254099411504415E-2</v>
      </c>
      <c r="AM63" s="2">
        <f>+IF(AM21=1,'Datos Iniciales'!$F24,0)</f>
        <v>8.6254099411504415E-2</v>
      </c>
      <c r="AN63" s="2">
        <f>+IF(AN21=1,'Datos Iniciales'!$F24,0)</f>
        <v>8.6254099411504415E-2</v>
      </c>
      <c r="AO63" s="2">
        <f>+IF(AO21=1,'Datos Iniciales'!$F24,0)</f>
        <v>8.6254099411504415E-2</v>
      </c>
    </row>
    <row r="64" spans="2:41" ht="14.25" x14ac:dyDescent="0.2">
      <c r="B64" s="31">
        <f t="shared" si="6"/>
        <v>19</v>
      </c>
      <c r="C64" s="2">
        <f>+IF(C22=1,'Datos Iniciales'!$F25,0)</f>
        <v>1.0332791569997064E-2</v>
      </c>
      <c r="D64" s="2">
        <f>+IF(D22=1,'Datos Iniciales'!$F25,0)</f>
        <v>1.0332791569997064E-2</v>
      </c>
      <c r="E64" s="2">
        <f>+IF(E22=1,'Datos Iniciales'!$F25,0)</f>
        <v>1.0332791569997064E-2</v>
      </c>
      <c r="F64" s="2">
        <f>+IF(F22=1,'Datos Iniciales'!$F25,0)</f>
        <v>1.0332791569997064E-2</v>
      </c>
      <c r="G64" s="2">
        <f>+IF(G22=1,'Datos Iniciales'!$F25,0)</f>
        <v>1.0332791569997064E-2</v>
      </c>
      <c r="H64" s="2">
        <f>+IF(H22=1,'Datos Iniciales'!$F25,0)</f>
        <v>1.0332791569997064E-2</v>
      </c>
      <c r="I64" s="2">
        <f>+IF(I22=1,'Datos Iniciales'!$F25,0)</f>
        <v>1.0332791569997064E-2</v>
      </c>
      <c r="J64" s="2">
        <f>+IF(J22=1,'Datos Iniciales'!$F25,0)</f>
        <v>1.0332791569997064E-2</v>
      </c>
      <c r="K64" s="2">
        <f>+IF(K22=1,'Datos Iniciales'!$F25,0)</f>
        <v>1.0332791569997064E-2</v>
      </c>
      <c r="L64" s="2">
        <f>+IF(L22=1,'Datos Iniciales'!$F25,0)</f>
        <v>1.0332791569997064E-2</v>
      </c>
      <c r="M64" s="2">
        <f>+IF(M22=1,'Datos Iniciales'!$F25,0)</f>
        <v>1.0332791569997064E-2</v>
      </c>
      <c r="N64" s="2">
        <f>+IF(N22=1,'Datos Iniciales'!$F25,0)</f>
        <v>1.0332791569997064E-2</v>
      </c>
      <c r="O64" s="2">
        <f>+IF(O22=1,'Datos Iniciales'!$F25,0)</f>
        <v>1.0332791569997064E-2</v>
      </c>
      <c r="P64" s="2">
        <f>+IF(P22=1,'Datos Iniciales'!$F25,0)</f>
        <v>1.0332791569997064E-2</v>
      </c>
      <c r="Q64" s="2">
        <f>+IF(Q22=1,'Datos Iniciales'!$F25,0)</f>
        <v>1.0332791569997064E-2</v>
      </c>
      <c r="R64" s="2">
        <f>+IF(R22=1,'Datos Iniciales'!$F25,0)</f>
        <v>1.0332791569997064E-2</v>
      </c>
      <c r="S64" s="2">
        <f>+IF(S22=1,'Datos Iniciales'!$F25,0)</f>
        <v>1.0332791569997064E-2</v>
      </c>
      <c r="T64" s="2">
        <f>+IF(T22=1,'Datos Iniciales'!$F25,0)</f>
        <v>1.0332791569997064E-2</v>
      </c>
      <c r="U64" s="2">
        <f>+IF(U22=1,'Datos Iniciales'!$F25,0)</f>
        <v>1.0332791569997064E-2</v>
      </c>
      <c r="V64" s="2">
        <f>+IF(V22=1,'Datos Iniciales'!$F25,0)</f>
        <v>1.0332791569997064E-2</v>
      </c>
      <c r="W64" s="2">
        <f>+IF(W22=1,'Datos Iniciales'!$F25,0)</f>
        <v>1.0332791569997064E-2</v>
      </c>
      <c r="X64" s="2">
        <f>+IF(X22=1,'Datos Iniciales'!$F25,0)</f>
        <v>1.0332791569997064E-2</v>
      </c>
      <c r="Y64" s="2">
        <f>+IF(Y22=1,'Datos Iniciales'!$F25,0)</f>
        <v>1.0332791569997064E-2</v>
      </c>
      <c r="Z64" s="2">
        <f>+IF(Z22=1,'Datos Iniciales'!$F25,0)</f>
        <v>1.0332791569997064E-2</v>
      </c>
      <c r="AA64" s="2">
        <f>+IF(AA22=1,'Datos Iniciales'!$F25,0)</f>
        <v>1.0332791569997064E-2</v>
      </c>
      <c r="AB64" s="2">
        <f>+IF(AB22=1,'Datos Iniciales'!$F25,0)</f>
        <v>1.0332791569997064E-2</v>
      </c>
      <c r="AC64" s="2">
        <f>+IF(AC22=1,'Datos Iniciales'!$F25,0)</f>
        <v>1.0332791569997064E-2</v>
      </c>
      <c r="AD64" s="2">
        <f>+IF(AD22=1,'Datos Iniciales'!$F25,0)</f>
        <v>1.0332791569997064E-2</v>
      </c>
      <c r="AE64" s="2">
        <f>+IF(AE22=1,'Datos Iniciales'!$F25,0)</f>
        <v>1.0332791569997064E-2</v>
      </c>
      <c r="AF64" s="2">
        <f>+IF(AF22=1,'Datos Iniciales'!$F25,0)</f>
        <v>1.0332791569997064E-2</v>
      </c>
      <c r="AG64" s="2">
        <f>+IF(AG22=1,'Datos Iniciales'!$F25,0)</f>
        <v>1.0332791569997064E-2</v>
      </c>
      <c r="AH64" s="2">
        <f>+IF(AH22=1,'Datos Iniciales'!$F25,0)</f>
        <v>1.0332791569997064E-2</v>
      </c>
      <c r="AI64" s="2">
        <f>+IF(AI22=1,'Datos Iniciales'!$F25,0)</f>
        <v>1.0332791569997064E-2</v>
      </c>
      <c r="AJ64" s="2">
        <f>+IF(AJ22=1,'Datos Iniciales'!$F25,0)</f>
        <v>1.0332791569997064E-2</v>
      </c>
      <c r="AK64" s="2">
        <f>+IF(AK22=1,'Datos Iniciales'!$F25,0)</f>
        <v>1.0332791569997064E-2</v>
      </c>
      <c r="AL64" s="2">
        <f>+IF(AL22=1,'Datos Iniciales'!$F25,0)</f>
        <v>1.0332791569997064E-2</v>
      </c>
      <c r="AM64" s="2">
        <f>+IF(AM22=1,'Datos Iniciales'!$F25,0)</f>
        <v>1.0332791569997064E-2</v>
      </c>
      <c r="AN64" s="2">
        <f>+IF(AN22=1,'Datos Iniciales'!$F25,0)</f>
        <v>1.0332791569997064E-2</v>
      </c>
      <c r="AO64" s="2">
        <f>+IF(AO22=1,'Datos Iniciales'!$F25,0)</f>
        <v>1.0332791569997064E-2</v>
      </c>
    </row>
    <row r="65" spans="2:41" ht="14.25" x14ac:dyDescent="0.2">
      <c r="B65" s="31">
        <f t="shared" si="6"/>
        <v>20</v>
      </c>
      <c r="C65" s="2">
        <f>+IF(C23=1,'Datos Iniciales'!$F26,0)</f>
        <v>0.48271940381219425</v>
      </c>
      <c r="D65" s="2">
        <f>+IF(D23=1,'Datos Iniciales'!$F26,0)</f>
        <v>0.48271940381219425</v>
      </c>
      <c r="E65" s="2">
        <f>+IF(E23=1,'Datos Iniciales'!$F26,0)</f>
        <v>0.48271940381219425</v>
      </c>
      <c r="F65" s="2">
        <f>+IF(F23=1,'Datos Iniciales'!$F26,0)</f>
        <v>0.48271940381219425</v>
      </c>
      <c r="G65" s="2">
        <f>+IF(G23=1,'Datos Iniciales'!$F26,0)</f>
        <v>0.48271940381219425</v>
      </c>
      <c r="H65" s="2">
        <f>+IF(H23=1,'Datos Iniciales'!$F26,0)</f>
        <v>0.48271940381219425</v>
      </c>
      <c r="I65" s="2">
        <f>+IF(I23=1,'Datos Iniciales'!$F26,0)</f>
        <v>0.48271940381219425</v>
      </c>
      <c r="J65" s="2">
        <f>+IF(J23=1,'Datos Iniciales'!$F26,0)</f>
        <v>0.48271940381219425</v>
      </c>
      <c r="K65" s="2">
        <f>+IF(K23=1,'Datos Iniciales'!$F26,0)</f>
        <v>0.48271940381219425</v>
      </c>
      <c r="L65" s="2">
        <f>+IF(L23=1,'Datos Iniciales'!$F26,0)</f>
        <v>0.48271940381219425</v>
      </c>
      <c r="M65" s="2">
        <f>+IF(M23=1,'Datos Iniciales'!$F26,0)</f>
        <v>0.48271940381219425</v>
      </c>
      <c r="N65" s="2">
        <f>+IF(N23=1,'Datos Iniciales'!$F26,0)</f>
        <v>0.48271940381219425</v>
      </c>
      <c r="O65" s="2">
        <f>+IF(O23=1,'Datos Iniciales'!$F26,0)</f>
        <v>0.48271940381219425</v>
      </c>
      <c r="P65" s="2">
        <f>+IF(P23=1,'Datos Iniciales'!$F26,0)</f>
        <v>0.48271940381219425</v>
      </c>
      <c r="Q65" s="2">
        <f>+IF(Q23=1,'Datos Iniciales'!$F26,0)</f>
        <v>0.48271940381219425</v>
      </c>
      <c r="R65" s="2">
        <f>+IF(R23=1,'Datos Iniciales'!$F26,0)</f>
        <v>0.48271940381219425</v>
      </c>
      <c r="S65" s="2">
        <f>+IF(S23=1,'Datos Iniciales'!$F26,0)</f>
        <v>0.48271940381219425</v>
      </c>
      <c r="T65" s="2">
        <f>+IF(T23=1,'Datos Iniciales'!$F26,0)</f>
        <v>0.48271940381219425</v>
      </c>
      <c r="U65" s="2">
        <f>+IF(U23=1,'Datos Iniciales'!$F26,0)</f>
        <v>0.48271940381219425</v>
      </c>
      <c r="V65" s="2">
        <f>+IF(V23=1,'Datos Iniciales'!$F26,0)</f>
        <v>0.48271940381219425</v>
      </c>
      <c r="W65" s="2">
        <f>+IF(W23=1,'Datos Iniciales'!$F26,0)</f>
        <v>0.48271940381219425</v>
      </c>
      <c r="X65" s="2">
        <f>+IF(X23=1,'Datos Iniciales'!$F26,0)</f>
        <v>0.48271940381219425</v>
      </c>
      <c r="Y65" s="2">
        <f>+IF(Y23=1,'Datos Iniciales'!$F26,0)</f>
        <v>0.48271940381219425</v>
      </c>
      <c r="Z65" s="2">
        <f>+IF(Z23=1,'Datos Iniciales'!$F26,0)</f>
        <v>0.48271940381219425</v>
      </c>
      <c r="AA65" s="2">
        <f>+IF(AA23=1,'Datos Iniciales'!$F26,0)</f>
        <v>0.48271940381219425</v>
      </c>
      <c r="AB65" s="2">
        <f>+IF(AB23=1,'Datos Iniciales'!$F26,0)</f>
        <v>0.48271940381219425</v>
      </c>
      <c r="AC65" s="2">
        <f>+IF(AC23=1,'Datos Iniciales'!$F26,0)</f>
        <v>0.48271940381219425</v>
      </c>
      <c r="AD65" s="2">
        <f>+IF(AD23=1,'Datos Iniciales'!$F26,0)</f>
        <v>0.48271940381219425</v>
      </c>
      <c r="AE65" s="2">
        <f>+IF(AE23=1,'Datos Iniciales'!$F26,0)</f>
        <v>0.48271940381219425</v>
      </c>
      <c r="AF65" s="2">
        <f>+IF(AF23=1,'Datos Iniciales'!$F26,0)</f>
        <v>0.48271940381219425</v>
      </c>
      <c r="AG65" s="2">
        <f>+IF(AG23=1,'Datos Iniciales'!$F26,0)</f>
        <v>0.48271940381219425</v>
      </c>
      <c r="AH65" s="2">
        <f>+IF(AH23=1,'Datos Iniciales'!$F26,0)</f>
        <v>0.48271940381219425</v>
      </c>
      <c r="AI65" s="2">
        <f>+IF(AI23=1,'Datos Iniciales'!$F26,0)</f>
        <v>0.48271940381219425</v>
      </c>
      <c r="AJ65" s="2">
        <f>+IF(AJ23=1,'Datos Iniciales'!$F26,0)</f>
        <v>0.48271940381219425</v>
      </c>
      <c r="AK65" s="2">
        <f>+IF(AK23=1,'Datos Iniciales'!$F26,0)</f>
        <v>0.48271940381219425</v>
      </c>
      <c r="AL65" s="2">
        <f>+IF(AL23=1,'Datos Iniciales'!$F26,0)</f>
        <v>0.48271940381219425</v>
      </c>
      <c r="AM65" s="2">
        <f>+IF(AM23=1,'Datos Iniciales'!$F26,0)</f>
        <v>0.48271940381219425</v>
      </c>
      <c r="AN65" s="2">
        <f>+IF(AN23=1,'Datos Iniciales'!$F26,0)</f>
        <v>0.48271940381219425</v>
      </c>
      <c r="AO65" s="2">
        <f>+IF(AO23=1,'Datos Iniciales'!$F26,0)</f>
        <v>0.48271940381219425</v>
      </c>
    </row>
    <row r="66" spans="2:41" ht="14.25" x14ac:dyDescent="0.2">
      <c r="B66" s="31">
        <f t="shared" si="6"/>
        <v>21</v>
      </c>
      <c r="C66" s="2">
        <f>+IF(C24=1,'Datos Iniciales'!$F27,0)</f>
        <v>0.18003705495796166</v>
      </c>
      <c r="D66" s="2">
        <f>+IF(D24=1,'Datos Iniciales'!$F27,0)</f>
        <v>0.18003705495796166</v>
      </c>
      <c r="E66" s="2">
        <f>+IF(E24=1,'Datos Iniciales'!$F27,0)</f>
        <v>0.18003705495796166</v>
      </c>
      <c r="F66" s="2">
        <f>+IF(F24=1,'Datos Iniciales'!$F27,0)</f>
        <v>0.18003705495796166</v>
      </c>
      <c r="G66" s="2">
        <f>+IF(G24=1,'Datos Iniciales'!$F27,0)</f>
        <v>0.18003705495796166</v>
      </c>
      <c r="H66" s="2">
        <f>+IF(H24=1,'Datos Iniciales'!$F27,0)</f>
        <v>0.18003705495796166</v>
      </c>
      <c r="I66" s="2">
        <f>+IF(I24=1,'Datos Iniciales'!$F27,0)</f>
        <v>0.18003705495796166</v>
      </c>
      <c r="J66" s="2">
        <f>+IF(J24=1,'Datos Iniciales'!$F27,0)</f>
        <v>0.18003705495796166</v>
      </c>
      <c r="K66" s="2">
        <f>+IF(K24=1,'Datos Iniciales'!$F27,0)</f>
        <v>0.18003705495796166</v>
      </c>
      <c r="L66" s="2">
        <f>+IF(L24=1,'Datos Iniciales'!$F27,0)</f>
        <v>0.18003705495796166</v>
      </c>
      <c r="M66" s="2">
        <f>+IF(M24=1,'Datos Iniciales'!$F27,0)</f>
        <v>0.18003705495796166</v>
      </c>
      <c r="N66" s="2">
        <f>+IF(N24=1,'Datos Iniciales'!$F27,0)</f>
        <v>0.18003705495796166</v>
      </c>
      <c r="O66" s="2">
        <f>+IF(O24=1,'Datos Iniciales'!$F27,0)</f>
        <v>0.18003705495796166</v>
      </c>
      <c r="P66" s="2">
        <f>+IF(P24=1,'Datos Iniciales'!$F27,0)</f>
        <v>0.18003705495796166</v>
      </c>
      <c r="Q66" s="2">
        <f>+IF(Q24=1,'Datos Iniciales'!$F27,0)</f>
        <v>0.18003705495796166</v>
      </c>
      <c r="R66" s="2">
        <f>+IF(R24=1,'Datos Iniciales'!$F27,0)</f>
        <v>0.18003705495796166</v>
      </c>
      <c r="S66" s="2">
        <f>+IF(S24=1,'Datos Iniciales'!$F27,0)</f>
        <v>0.18003705495796166</v>
      </c>
      <c r="T66" s="2">
        <f>+IF(T24=1,'Datos Iniciales'!$F27,0)</f>
        <v>0.18003705495796166</v>
      </c>
      <c r="U66" s="2">
        <f>+IF(U24=1,'Datos Iniciales'!$F27,0)</f>
        <v>0.18003705495796166</v>
      </c>
      <c r="V66" s="2">
        <f>+IF(V24=1,'Datos Iniciales'!$F27,0)</f>
        <v>0.18003705495796166</v>
      </c>
      <c r="W66" s="2">
        <f>+IF(W24=1,'Datos Iniciales'!$F27,0)</f>
        <v>0.18003705495796166</v>
      </c>
      <c r="X66" s="2">
        <f>+IF(X24=1,'Datos Iniciales'!$F27,0)</f>
        <v>0.18003705495796166</v>
      </c>
      <c r="Y66" s="2">
        <f>+IF(Y24=1,'Datos Iniciales'!$F27,0)</f>
        <v>0.18003705495796166</v>
      </c>
      <c r="Z66" s="2">
        <f>+IF(Z24=1,'Datos Iniciales'!$F27,0)</f>
        <v>0.18003705495796166</v>
      </c>
      <c r="AA66" s="2">
        <f>+IF(AA24=1,'Datos Iniciales'!$F27,0)</f>
        <v>0.18003705495796166</v>
      </c>
      <c r="AB66" s="2">
        <f>+IF(AB24=1,'Datos Iniciales'!$F27,0)</f>
        <v>0.18003705495796166</v>
      </c>
      <c r="AC66" s="2">
        <f>+IF(AC24=1,'Datos Iniciales'!$F27,0)</f>
        <v>0.18003705495796166</v>
      </c>
      <c r="AD66" s="2">
        <f>+IF(AD24=1,'Datos Iniciales'!$F27,0)</f>
        <v>0.18003705495796166</v>
      </c>
      <c r="AE66" s="2">
        <f>+IF(AE24=1,'Datos Iniciales'!$F27,0)</f>
        <v>0.18003705495796166</v>
      </c>
      <c r="AF66" s="2">
        <f>+IF(AF24=1,'Datos Iniciales'!$F27,0)</f>
        <v>0.18003705495796166</v>
      </c>
      <c r="AG66" s="2">
        <f>+IF(AG24=1,'Datos Iniciales'!$F27,0)</f>
        <v>0.18003705495796166</v>
      </c>
      <c r="AH66" s="2">
        <f>+IF(AH24=1,'Datos Iniciales'!$F27,0)</f>
        <v>0.18003705495796166</v>
      </c>
      <c r="AI66" s="2">
        <f>+IF(AI24=1,'Datos Iniciales'!$F27,0)</f>
        <v>0.18003705495796166</v>
      </c>
      <c r="AJ66" s="2">
        <f>+IF(AJ24=1,'Datos Iniciales'!$F27,0)</f>
        <v>0.18003705495796166</v>
      </c>
      <c r="AK66" s="2">
        <f>+IF(AK24=1,'Datos Iniciales'!$F27,0)</f>
        <v>0.18003705495796166</v>
      </c>
      <c r="AL66" s="2">
        <f>+IF(AL24=1,'Datos Iniciales'!$F27,0)</f>
        <v>0.18003705495796166</v>
      </c>
      <c r="AM66" s="2">
        <f>+IF(AM24=1,'Datos Iniciales'!$F27,0)</f>
        <v>0.18003705495796166</v>
      </c>
      <c r="AN66" s="2">
        <f>+IF(AN24=1,'Datos Iniciales'!$F27,0)</f>
        <v>0.18003705495796166</v>
      </c>
      <c r="AO66" s="2">
        <f>+IF(AO24=1,'Datos Iniciales'!$F27,0)</f>
        <v>0.18003705495796166</v>
      </c>
    </row>
    <row r="67" spans="2:41" ht="14.25" x14ac:dyDescent="0.2">
      <c r="B67" s="31">
        <f t="shared" si="6"/>
        <v>22</v>
      </c>
      <c r="C67" s="2">
        <f>+IF(C25=1,'Datos Iniciales'!$F28,0)</f>
        <v>0.15446044920865334</v>
      </c>
      <c r="D67" s="2">
        <f>+IF(D25=1,'Datos Iniciales'!$F28,0)</f>
        <v>0.15446044920865334</v>
      </c>
      <c r="E67" s="2">
        <f>+IF(E25=1,'Datos Iniciales'!$F28,0)</f>
        <v>0.15446044920865334</v>
      </c>
      <c r="F67" s="2">
        <f>+IF(F25=1,'Datos Iniciales'!$F28,0)</f>
        <v>0.15446044920865334</v>
      </c>
      <c r="G67" s="2">
        <f>+IF(G25=1,'Datos Iniciales'!$F28,0)</f>
        <v>0.15446044920865334</v>
      </c>
      <c r="H67" s="2">
        <f>+IF(H25=1,'Datos Iniciales'!$F28,0)</f>
        <v>0.15446044920865334</v>
      </c>
      <c r="I67" s="2">
        <f>+IF(I25=1,'Datos Iniciales'!$F28,0)</f>
        <v>0.15446044920865334</v>
      </c>
      <c r="J67" s="2">
        <f>+IF(J25=1,'Datos Iniciales'!$F28,0)</f>
        <v>0.15446044920865334</v>
      </c>
      <c r="K67" s="2">
        <f>+IF(K25=1,'Datos Iniciales'!$F28,0)</f>
        <v>0.15446044920865334</v>
      </c>
      <c r="L67" s="2">
        <f>+IF(L25=1,'Datos Iniciales'!$F28,0)</f>
        <v>0.15446044920865334</v>
      </c>
      <c r="M67" s="2">
        <f>+IF(M25=1,'Datos Iniciales'!$F28,0)</f>
        <v>0.15446044920865334</v>
      </c>
      <c r="N67" s="2">
        <f>+IF(N25=1,'Datos Iniciales'!$F28,0)</f>
        <v>0.15446044920865334</v>
      </c>
      <c r="O67" s="2">
        <f>+IF(O25=1,'Datos Iniciales'!$F28,0)</f>
        <v>0.15446044920865334</v>
      </c>
      <c r="P67" s="2">
        <f>+IF(P25=1,'Datos Iniciales'!$F28,0)</f>
        <v>0.15446044920865334</v>
      </c>
      <c r="Q67" s="2">
        <f>+IF(Q25=1,'Datos Iniciales'!$F28,0)</f>
        <v>0.15446044920865334</v>
      </c>
      <c r="R67" s="2">
        <f>+IF(R25=1,'Datos Iniciales'!$F28,0)</f>
        <v>0.15446044920865334</v>
      </c>
      <c r="S67" s="2">
        <f>+IF(S25=1,'Datos Iniciales'!$F28,0)</f>
        <v>0.15446044920865334</v>
      </c>
      <c r="T67" s="2">
        <f>+IF(T25=1,'Datos Iniciales'!$F28,0)</f>
        <v>0.15446044920865334</v>
      </c>
      <c r="U67" s="2">
        <f>+IF(U25=1,'Datos Iniciales'!$F28,0)</f>
        <v>0.15446044920865334</v>
      </c>
      <c r="V67" s="2">
        <f>+IF(V25=1,'Datos Iniciales'!$F28,0)</f>
        <v>0.15446044920865334</v>
      </c>
      <c r="W67" s="2">
        <f>+IF(W25=1,'Datos Iniciales'!$F28,0)</f>
        <v>0.15446044920865334</v>
      </c>
      <c r="X67" s="2">
        <f>+IF(X25=1,'Datos Iniciales'!$F28,0)</f>
        <v>0.15446044920865334</v>
      </c>
      <c r="Y67" s="2">
        <f>+IF(Y25=1,'Datos Iniciales'!$F28,0)</f>
        <v>0.15446044920865334</v>
      </c>
      <c r="Z67" s="2">
        <f>+IF(Z25=1,'Datos Iniciales'!$F28,0)</f>
        <v>0.15446044920865334</v>
      </c>
      <c r="AA67" s="2">
        <f>+IF(AA25=1,'Datos Iniciales'!$F28,0)</f>
        <v>0.15446044920865334</v>
      </c>
      <c r="AB67" s="2">
        <f>+IF(AB25=1,'Datos Iniciales'!$F28,0)</f>
        <v>0.15446044920865334</v>
      </c>
      <c r="AC67" s="2">
        <f>+IF(AC25=1,'Datos Iniciales'!$F28,0)</f>
        <v>0.15446044920865334</v>
      </c>
      <c r="AD67" s="2">
        <f>+IF(AD25=1,'Datos Iniciales'!$F28,0)</f>
        <v>0.15446044920865334</v>
      </c>
      <c r="AE67" s="2">
        <f>+IF(AE25=1,'Datos Iniciales'!$F28,0)</f>
        <v>0.15446044920865334</v>
      </c>
      <c r="AF67" s="2">
        <f>+IF(AF25=1,'Datos Iniciales'!$F28,0)</f>
        <v>0.15446044920865334</v>
      </c>
      <c r="AG67" s="2">
        <f>+IF(AG25=1,'Datos Iniciales'!$F28,0)</f>
        <v>0.15446044920865334</v>
      </c>
      <c r="AH67" s="2">
        <f>+IF(AH25=1,'Datos Iniciales'!$F28,0)</f>
        <v>0.15446044920865334</v>
      </c>
      <c r="AI67" s="2">
        <f>+IF(AI25=1,'Datos Iniciales'!$F28,0)</f>
        <v>0.15446044920865334</v>
      </c>
      <c r="AJ67" s="2">
        <f>+IF(AJ25=1,'Datos Iniciales'!$F28,0)</f>
        <v>0.15446044920865334</v>
      </c>
      <c r="AK67" s="2">
        <f>+IF(AK25=1,'Datos Iniciales'!$F28,0)</f>
        <v>0.15446044920865334</v>
      </c>
      <c r="AL67" s="2">
        <f>+IF(AL25=1,'Datos Iniciales'!$F28,0)</f>
        <v>0.15446044920865334</v>
      </c>
      <c r="AM67" s="2">
        <f>+IF(AM25=1,'Datos Iniciales'!$F28,0)</f>
        <v>0.15446044920865334</v>
      </c>
      <c r="AN67" s="2">
        <f>+IF(AN25=1,'Datos Iniciales'!$F28,0)</f>
        <v>0.15446044920865334</v>
      </c>
      <c r="AO67" s="2">
        <f>+IF(AO25=1,'Datos Iniciales'!$F28,0)</f>
        <v>0.15446044920865334</v>
      </c>
    </row>
    <row r="68" spans="2:41" ht="14.25" x14ac:dyDescent="0.2">
      <c r="B68" s="31">
        <f t="shared" si="6"/>
        <v>23</v>
      </c>
      <c r="C68" s="2">
        <f>+IF(C26=1,'Datos Iniciales'!$F29,0)</f>
        <v>0</v>
      </c>
      <c r="D68" s="2">
        <f>+IF(D26=1,'Datos Iniciales'!$F29,0)</f>
        <v>0</v>
      </c>
      <c r="E68" s="2">
        <f>+IF(E26=1,'Datos Iniciales'!$F29,0)</f>
        <v>0</v>
      </c>
      <c r="F68" s="2">
        <f>+IF(F26=1,'Datos Iniciales'!$F29,0)</f>
        <v>0</v>
      </c>
      <c r="G68" s="2">
        <f>+IF(G26=1,'Datos Iniciales'!$F29,0)</f>
        <v>0</v>
      </c>
      <c r="H68" s="2">
        <f>+IF(H26=1,'Datos Iniciales'!$F29,0)</f>
        <v>0</v>
      </c>
      <c r="I68" s="2">
        <f>+IF(I26=1,'Datos Iniciales'!$F29,0)</f>
        <v>0</v>
      </c>
      <c r="J68" s="2">
        <f>+IF(J26=1,'Datos Iniciales'!$F29,0)</f>
        <v>0</v>
      </c>
      <c r="K68" s="2">
        <f>+IF(K26=1,'Datos Iniciales'!$F29,0)</f>
        <v>0</v>
      </c>
      <c r="L68" s="2">
        <f>+IF(L26=1,'Datos Iniciales'!$F29,0)</f>
        <v>0</v>
      </c>
      <c r="M68" s="2">
        <f>+IF(M26=1,'Datos Iniciales'!$F29,0)</f>
        <v>0</v>
      </c>
      <c r="N68" s="2">
        <f>+IF(N26=1,'Datos Iniciales'!$F29,0)</f>
        <v>0</v>
      </c>
      <c r="O68" s="2">
        <f>+IF(O26=1,'Datos Iniciales'!$F29,0)</f>
        <v>0</v>
      </c>
      <c r="P68" s="2">
        <f>+IF(P26=1,'Datos Iniciales'!$F29,0)</f>
        <v>0</v>
      </c>
      <c r="Q68" s="2">
        <f>+IF(Q26=1,'Datos Iniciales'!$F29,0)</f>
        <v>0</v>
      </c>
      <c r="R68" s="2">
        <f>+IF(R26=1,'Datos Iniciales'!$F29,0)</f>
        <v>0</v>
      </c>
      <c r="S68" s="2">
        <f>+IF(S26=1,'Datos Iniciales'!$F29,0)</f>
        <v>0</v>
      </c>
      <c r="T68" s="2">
        <f>+IF(T26=1,'Datos Iniciales'!$F29,0)</f>
        <v>0</v>
      </c>
      <c r="U68" s="2">
        <f>+IF(U26=1,'Datos Iniciales'!$F29,0)</f>
        <v>0</v>
      </c>
      <c r="V68" s="2">
        <f>+IF(V26=1,'Datos Iniciales'!$F29,0)</f>
        <v>0</v>
      </c>
      <c r="W68" s="2">
        <f>+IF(W26=1,'Datos Iniciales'!$F29,0)</f>
        <v>0</v>
      </c>
      <c r="X68" s="2">
        <f>+IF(X26=1,'Datos Iniciales'!$F29,0)</f>
        <v>0</v>
      </c>
      <c r="Y68" s="2">
        <f>+IF(Y26=1,'Datos Iniciales'!$F29,0)</f>
        <v>1.297543868355645E-2</v>
      </c>
      <c r="Z68" s="2">
        <f>+IF(Z26=1,'Datos Iniciales'!$F29,0)</f>
        <v>0</v>
      </c>
      <c r="AA68" s="2">
        <f>+IF(AA26=1,'Datos Iniciales'!$F29,0)</f>
        <v>0</v>
      </c>
      <c r="AB68" s="2">
        <f>+IF(AB26=1,'Datos Iniciales'!$F29,0)</f>
        <v>0</v>
      </c>
      <c r="AC68" s="2">
        <f>+IF(AC26=1,'Datos Iniciales'!$F29,0)</f>
        <v>0</v>
      </c>
      <c r="AD68" s="2">
        <f>+IF(AD26=1,'Datos Iniciales'!$F29,0)</f>
        <v>0</v>
      </c>
      <c r="AE68" s="2">
        <f>+IF(AE26=1,'Datos Iniciales'!$F29,0)</f>
        <v>0</v>
      </c>
      <c r="AF68" s="2">
        <f>+IF(AF26=1,'Datos Iniciales'!$F29,0)</f>
        <v>0</v>
      </c>
      <c r="AG68" s="2">
        <f>+IF(AG26=1,'Datos Iniciales'!$F29,0)</f>
        <v>0</v>
      </c>
      <c r="AH68" s="2">
        <f>+IF(AH26=1,'Datos Iniciales'!$F29,0)</f>
        <v>0</v>
      </c>
      <c r="AI68" s="2">
        <f>+IF(AI26=1,'Datos Iniciales'!$F29,0)</f>
        <v>0</v>
      </c>
      <c r="AJ68" s="2">
        <f>+IF(AJ26=1,'Datos Iniciales'!$F29,0)</f>
        <v>0</v>
      </c>
      <c r="AK68" s="2">
        <f>+IF(AK26=1,'Datos Iniciales'!$F29,0)</f>
        <v>0</v>
      </c>
      <c r="AL68" s="2">
        <f>+IF(AL26=1,'Datos Iniciales'!$F29,0)</f>
        <v>0</v>
      </c>
      <c r="AM68" s="2">
        <f>+IF(AM26=1,'Datos Iniciales'!$F29,0)</f>
        <v>0</v>
      </c>
      <c r="AN68" s="2">
        <f>+IF(AN26=1,'Datos Iniciales'!$F29,0)</f>
        <v>0</v>
      </c>
      <c r="AO68" s="2">
        <f>+IF(AO26=1,'Datos Iniciales'!$F29,0)</f>
        <v>0</v>
      </c>
    </row>
    <row r="69" spans="2:41" ht="14.25" x14ac:dyDescent="0.2">
      <c r="B69" s="31">
        <f t="shared" si="6"/>
        <v>24</v>
      </c>
      <c r="C69" s="2">
        <f>+IF(C27=1,'Datos Iniciales'!$F30,0)</f>
        <v>0</v>
      </c>
      <c r="D69" s="2">
        <f>+IF(D27=1,'Datos Iniciales'!$F30,0)</f>
        <v>0</v>
      </c>
      <c r="E69" s="2">
        <f>+IF(E27=1,'Datos Iniciales'!$F30,0)</f>
        <v>0</v>
      </c>
      <c r="F69" s="2">
        <f>+IF(F27=1,'Datos Iniciales'!$F30,0)</f>
        <v>0</v>
      </c>
      <c r="G69" s="2">
        <f>+IF(G27=1,'Datos Iniciales'!$F30,0)</f>
        <v>0</v>
      </c>
      <c r="H69" s="2">
        <f>+IF(H27=1,'Datos Iniciales'!$F30,0)</f>
        <v>0</v>
      </c>
      <c r="I69" s="2">
        <f>+IF(I27=1,'Datos Iniciales'!$F30,0)</f>
        <v>0</v>
      </c>
      <c r="J69" s="2">
        <f>+IF(J27=1,'Datos Iniciales'!$F30,0)</f>
        <v>0</v>
      </c>
      <c r="K69" s="2">
        <f>+IF(K27=1,'Datos Iniciales'!$F30,0)</f>
        <v>0</v>
      </c>
      <c r="L69" s="2">
        <f>+IF(L27=1,'Datos Iniciales'!$F30,0)</f>
        <v>0</v>
      </c>
      <c r="M69" s="2">
        <f>+IF(M27=1,'Datos Iniciales'!$F30,0)</f>
        <v>0</v>
      </c>
      <c r="N69" s="2">
        <f>+IF(N27=1,'Datos Iniciales'!$F30,0)</f>
        <v>0</v>
      </c>
      <c r="O69" s="2">
        <f>+IF(O27=1,'Datos Iniciales'!$F30,0)</f>
        <v>0</v>
      </c>
      <c r="P69" s="2">
        <f>+IF(P27=1,'Datos Iniciales'!$F30,0)</f>
        <v>0</v>
      </c>
      <c r="Q69" s="2">
        <f>+IF(Q27=1,'Datos Iniciales'!$F30,0)</f>
        <v>0</v>
      </c>
      <c r="R69" s="2">
        <f>+IF(R27=1,'Datos Iniciales'!$F30,0)</f>
        <v>0</v>
      </c>
      <c r="S69" s="2">
        <f>+IF(S27=1,'Datos Iniciales'!$F30,0)</f>
        <v>0</v>
      </c>
      <c r="T69" s="2">
        <f>+IF(T27=1,'Datos Iniciales'!$F30,0)</f>
        <v>0</v>
      </c>
      <c r="U69" s="2">
        <f>+IF(U27=1,'Datos Iniciales'!$F30,0)</f>
        <v>0</v>
      </c>
      <c r="V69" s="2">
        <f>+IF(V27=1,'Datos Iniciales'!$F30,0)</f>
        <v>0</v>
      </c>
      <c r="W69" s="2">
        <f>+IF(W27=1,'Datos Iniciales'!$F30,0)</f>
        <v>0</v>
      </c>
      <c r="X69" s="2">
        <f>+IF(X27=1,'Datos Iniciales'!$F30,0)</f>
        <v>0</v>
      </c>
      <c r="Y69" s="2">
        <f>+IF(Y27=1,'Datos Iniciales'!$F30,0)</f>
        <v>0</v>
      </c>
      <c r="Z69" s="2">
        <f>+IF(Z27=1,'Datos Iniciales'!$F30,0)</f>
        <v>0.32751454696591858</v>
      </c>
      <c r="AA69" s="2">
        <f>+IF(AA27=1,'Datos Iniciales'!$F30,0)</f>
        <v>0</v>
      </c>
      <c r="AB69" s="2">
        <f>+IF(AB27=1,'Datos Iniciales'!$F30,0)</f>
        <v>0</v>
      </c>
      <c r="AC69" s="2">
        <f>+IF(AC27=1,'Datos Iniciales'!$F30,0)</f>
        <v>0</v>
      </c>
      <c r="AD69" s="2">
        <f>+IF(AD27=1,'Datos Iniciales'!$F30,0)</f>
        <v>0</v>
      </c>
      <c r="AE69" s="2">
        <f>+IF(AE27=1,'Datos Iniciales'!$F30,0)</f>
        <v>0</v>
      </c>
      <c r="AF69" s="2">
        <f>+IF(AF27=1,'Datos Iniciales'!$F30,0)</f>
        <v>0</v>
      </c>
      <c r="AG69" s="2">
        <f>+IF(AG27=1,'Datos Iniciales'!$F30,0)</f>
        <v>0</v>
      </c>
      <c r="AH69" s="2">
        <f>+IF(AH27=1,'Datos Iniciales'!$F30,0)</f>
        <v>0</v>
      </c>
      <c r="AI69" s="2">
        <f>+IF(AI27=1,'Datos Iniciales'!$F30,0)</f>
        <v>0</v>
      </c>
      <c r="AJ69" s="2">
        <f>+IF(AJ27=1,'Datos Iniciales'!$F30,0)</f>
        <v>0</v>
      </c>
      <c r="AK69" s="2">
        <f>+IF(AK27=1,'Datos Iniciales'!$F30,0)</f>
        <v>0</v>
      </c>
      <c r="AL69" s="2">
        <f>+IF(AL27=1,'Datos Iniciales'!$F30,0)</f>
        <v>0</v>
      </c>
      <c r="AM69" s="2">
        <f>+IF(AM27=1,'Datos Iniciales'!$F30,0)</f>
        <v>0</v>
      </c>
      <c r="AN69" s="2">
        <f>+IF(AN27=1,'Datos Iniciales'!$F30,0)</f>
        <v>0</v>
      </c>
      <c r="AO69" s="2">
        <f>+IF(AO27=1,'Datos Iniciales'!$F30,0)</f>
        <v>0</v>
      </c>
    </row>
    <row r="70" spans="2:41" ht="14.25" x14ac:dyDescent="0.2">
      <c r="B70" s="31">
        <f t="shared" si="6"/>
        <v>25</v>
      </c>
      <c r="C70" s="2">
        <f>+IF(C28=1,'Datos Iniciales'!$F31,0)</f>
        <v>0</v>
      </c>
      <c r="D70" s="2">
        <f>+IF(D28=1,'Datos Iniciales'!$F31,0)</f>
        <v>0</v>
      </c>
      <c r="E70" s="2">
        <f>+IF(E28=1,'Datos Iniciales'!$F31,0)</f>
        <v>0</v>
      </c>
      <c r="F70" s="2">
        <f>+IF(F28=1,'Datos Iniciales'!$F31,0)</f>
        <v>0</v>
      </c>
      <c r="G70" s="2">
        <f>+IF(G28=1,'Datos Iniciales'!$F31,0)</f>
        <v>0</v>
      </c>
      <c r="H70" s="2">
        <f>+IF(H28=1,'Datos Iniciales'!$F31,0)</f>
        <v>0</v>
      </c>
      <c r="I70" s="2">
        <f>+IF(I28=1,'Datos Iniciales'!$F31,0)</f>
        <v>0</v>
      </c>
      <c r="J70" s="2">
        <f>+IF(J28=1,'Datos Iniciales'!$F31,0)</f>
        <v>0</v>
      </c>
      <c r="K70" s="2">
        <f>+IF(K28=1,'Datos Iniciales'!$F31,0)</f>
        <v>0</v>
      </c>
      <c r="L70" s="2">
        <f>+IF(L28=1,'Datos Iniciales'!$F31,0)</f>
        <v>0</v>
      </c>
      <c r="M70" s="2">
        <f>+IF(M28=1,'Datos Iniciales'!$F31,0)</f>
        <v>0</v>
      </c>
      <c r="N70" s="2">
        <f>+IF(N28=1,'Datos Iniciales'!$F31,0)</f>
        <v>0</v>
      </c>
      <c r="O70" s="2">
        <f>+IF(O28=1,'Datos Iniciales'!$F31,0)</f>
        <v>0</v>
      </c>
      <c r="P70" s="2">
        <f>+IF(P28=1,'Datos Iniciales'!$F31,0)</f>
        <v>0</v>
      </c>
      <c r="Q70" s="2">
        <f>+IF(Q28=1,'Datos Iniciales'!$F31,0)</f>
        <v>0</v>
      </c>
      <c r="R70" s="2">
        <f>+IF(R28=1,'Datos Iniciales'!$F31,0)</f>
        <v>0</v>
      </c>
      <c r="S70" s="2">
        <f>+IF(S28=1,'Datos Iniciales'!$F31,0)</f>
        <v>0</v>
      </c>
      <c r="T70" s="2">
        <f>+IF(T28=1,'Datos Iniciales'!$F31,0)</f>
        <v>0</v>
      </c>
      <c r="U70" s="2">
        <f>+IF(U28=1,'Datos Iniciales'!$F31,0)</f>
        <v>0</v>
      </c>
      <c r="V70" s="2">
        <f>+IF(V28=1,'Datos Iniciales'!$F31,0)</f>
        <v>0</v>
      </c>
      <c r="W70" s="2">
        <f>+IF(W28=1,'Datos Iniciales'!$F31,0)</f>
        <v>0</v>
      </c>
      <c r="X70" s="2">
        <f>+IF(X28=1,'Datos Iniciales'!$F31,0)</f>
        <v>0</v>
      </c>
      <c r="Y70" s="2">
        <f>+IF(Y28=1,'Datos Iniciales'!$F31,0)</f>
        <v>0</v>
      </c>
      <c r="Z70" s="2">
        <f>+IF(Z28=1,'Datos Iniciales'!$F31,0)</f>
        <v>0</v>
      </c>
      <c r="AA70" s="2">
        <f>+IF(AA28=1,'Datos Iniciales'!$F31,0)</f>
        <v>0.33343051988602301</v>
      </c>
      <c r="AB70" s="2">
        <f>+IF(AB28=1,'Datos Iniciales'!$F31,0)</f>
        <v>0.33343051988602301</v>
      </c>
      <c r="AC70" s="2">
        <f>+IF(AC28=1,'Datos Iniciales'!$F31,0)</f>
        <v>0</v>
      </c>
      <c r="AD70" s="2">
        <f>+IF(AD28=1,'Datos Iniciales'!$F31,0)</f>
        <v>0</v>
      </c>
      <c r="AE70" s="2">
        <f>+IF(AE28=1,'Datos Iniciales'!$F31,0)</f>
        <v>0</v>
      </c>
      <c r="AF70" s="2">
        <f>+IF(AF28=1,'Datos Iniciales'!$F31,0)</f>
        <v>0</v>
      </c>
      <c r="AG70" s="2">
        <f>+IF(AG28=1,'Datos Iniciales'!$F31,0)</f>
        <v>0</v>
      </c>
      <c r="AH70" s="2">
        <f>+IF(AH28=1,'Datos Iniciales'!$F31,0)</f>
        <v>0</v>
      </c>
      <c r="AI70" s="2">
        <f>+IF(AI28=1,'Datos Iniciales'!$F31,0)</f>
        <v>0</v>
      </c>
      <c r="AJ70" s="2">
        <f>+IF(AJ28=1,'Datos Iniciales'!$F31,0)</f>
        <v>0</v>
      </c>
      <c r="AK70" s="2">
        <f>+IF(AK28=1,'Datos Iniciales'!$F31,0)</f>
        <v>0</v>
      </c>
      <c r="AL70" s="2">
        <f>+IF(AL28=1,'Datos Iniciales'!$F31,0)</f>
        <v>0</v>
      </c>
      <c r="AM70" s="2">
        <f>+IF(AM28=1,'Datos Iniciales'!$F31,0)</f>
        <v>0</v>
      </c>
      <c r="AN70" s="2">
        <f>+IF(AN28=1,'Datos Iniciales'!$F31,0)</f>
        <v>0</v>
      </c>
      <c r="AO70" s="2">
        <f>+IF(AO28=1,'Datos Iniciales'!$F31,0)</f>
        <v>0</v>
      </c>
    </row>
    <row r="71" spans="2:41" ht="14.25" x14ac:dyDescent="0.2">
      <c r="B71" s="31">
        <f t="shared" si="6"/>
        <v>26</v>
      </c>
      <c r="C71" s="2">
        <f>+IF(C29=1,'Datos Iniciales'!$F32,0)</f>
        <v>0</v>
      </c>
      <c r="D71" s="2">
        <f>+IF(D29=1,'Datos Iniciales'!$F32,0)</f>
        <v>0</v>
      </c>
      <c r="E71" s="2">
        <f>+IF(E29=1,'Datos Iniciales'!$F32,0)</f>
        <v>0</v>
      </c>
      <c r="F71" s="2">
        <f>+IF(F29=1,'Datos Iniciales'!$F32,0)</f>
        <v>0</v>
      </c>
      <c r="G71" s="2">
        <f>+IF(G29=1,'Datos Iniciales'!$F32,0)</f>
        <v>0</v>
      </c>
      <c r="H71" s="2">
        <f>+IF(H29=1,'Datos Iniciales'!$F32,0)</f>
        <v>0</v>
      </c>
      <c r="I71" s="2">
        <f>+IF(I29=1,'Datos Iniciales'!$F32,0)</f>
        <v>0</v>
      </c>
      <c r="J71" s="2">
        <f>+IF(J29=1,'Datos Iniciales'!$F32,0)</f>
        <v>0</v>
      </c>
      <c r="K71" s="2">
        <f>+IF(K29=1,'Datos Iniciales'!$F32,0)</f>
        <v>0</v>
      </c>
      <c r="L71" s="2">
        <f>+IF(L29=1,'Datos Iniciales'!$F32,0)</f>
        <v>0</v>
      </c>
      <c r="M71" s="2">
        <f>+IF(M29=1,'Datos Iniciales'!$F32,0)</f>
        <v>0</v>
      </c>
      <c r="N71" s="2">
        <f>+IF(N29=1,'Datos Iniciales'!$F32,0)</f>
        <v>0</v>
      </c>
      <c r="O71" s="2">
        <f>+IF(O29=1,'Datos Iniciales'!$F32,0)</f>
        <v>0</v>
      </c>
      <c r="P71" s="2">
        <f>+IF(P29=1,'Datos Iniciales'!$F32,0)</f>
        <v>0</v>
      </c>
      <c r="Q71" s="2">
        <f>+IF(Q29=1,'Datos Iniciales'!$F32,0)</f>
        <v>0</v>
      </c>
      <c r="R71" s="2">
        <f>+IF(R29=1,'Datos Iniciales'!$F32,0)</f>
        <v>0</v>
      </c>
      <c r="S71" s="2">
        <f>+IF(S29=1,'Datos Iniciales'!$F32,0)</f>
        <v>0</v>
      </c>
      <c r="T71" s="2">
        <f>+IF(T29=1,'Datos Iniciales'!$F32,0)</f>
        <v>0</v>
      </c>
      <c r="U71" s="2">
        <f>+IF(U29=1,'Datos Iniciales'!$F32,0)</f>
        <v>0</v>
      </c>
      <c r="V71" s="2">
        <f>+IF(V29=1,'Datos Iniciales'!$F32,0)</f>
        <v>0</v>
      </c>
      <c r="W71" s="2">
        <f>+IF(W29=1,'Datos Iniciales'!$F32,0)</f>
        <v>0</v>
      </c>
      <c r="X71" s="2">
        <f>+IF(X29=1,'Datos Iniciales'!$F32,0)</f>
        <v>0</v>
      </c>
      <c r="Y71" s="2">
        <f>+IF(Y29=1,'Datos Iniciales'!$F32,0)</f>
        <v>0</v>
      </c>
      <c r="Z71" s="2">
        <f>+IF(Z29=1,'Datos Iniciales'!$F32,0)</f>
        <v>0</v>
      </c>
      <c r="AA71" s="2">
        <f>+IF(AA29=1,'Datos Iniciales'!$F32,0)</f>
        <v>0</v>
      </c>
      <c r="AB71" s="2">
        <f>+IF(AB29=1,'Datos Iniciales'!$F32,0)</f>
        <v>0.41472396951237167</v>
      </c>
      <c r="AC71" s="2">
        <f>+IF(AC29=1,'Datos Iniciales'!$F32,0)</f>
        <v>0</v>
      </c>
      <c r="AD71" s="2">
        <f>+IF(AD29=1,'Datos Iniciales'!$F32,0)</f>
        <v>0</v>
      </c>
      <c r="AE71" s="2">
        <f>+IF(AE29=1,'Datos Iniciales'!$F32,0)</f>
        <v>0</v>
      </c>
      <c r="AF71" s="2">
        <f>+IF(AF29=1,'Datos Iniciales'!$F32,0)</f>
        <v>0</v>
      </c>
      <c r="AG71" s="2">
        <f>+IF(AG29=1,'Datos Iniciales'!$F32,0)</f>
        <v>0</v>
      </c>
      <c r="AH71" s="2">
        <f>+IF(AH29=1,'Datos Iniciales'!$F32,0)</f>
        <v>0</v>
      </c>
      <c r="AI71" s="2">
        <f>+IF(AI29=1,'Datos Iniciales'!$F32,0)</f>
        <v>0</v>
      </c>
      <c r="AJ71" s="2">
        <f>+IF(AJ29=1,'Datos Iniciales'!$F32,0)</f>
        <v>0</v>
      </c>
      <c r="AK71" s="2">
        <f>+IF(AK29=1,'Datos Iniciales'!$F32,0)</f>
        <v>0</v>
      </c>
      <c r="AL71" s="2">
        <f>+IF(AL29=1,'Datos Iniciales'!$F32,0)</f>
        <v>0</v>
      </c>
      <c r="AM71" s="2">
        <f>+IF(AM29=1,'Datos Iniciales'!$F32,0)</f>
        <v>0</v>
      </c>
      <c r="AN71" s="2">
        <f>+IF(AN29=1,'Datos Iniciales'!$F32,0)</f>
        <v>0</v>
      </c>
      <c r="AO71" s="2">
        <f>+IF(AO29=1,'Datos Iniciales'!$F32,0)</f>
        <v>0</v>
      </c>
    </row>
    <row r="72" spans="2:41" ht="14.25" x14ac:dyDescent="0.2">
      <c r="B72" s="31">
        <f t="shared" si="6"/>
        <v>27</v>
      </c>
      <c r="C72" s="2">
        <f>+IF(C30=1,'Datos Iniciales'!$F33,0)</f>
        <v>0</v>
      </c>
      <c r="D72" s="2">
        <f>+IF(D30=1,'Datos Iniciales'!$F33,0)</f>
        <v>0</v>
      </c>
      <c r="E72" s="2">
        <f>+IF(E30=1,'Datos Iniciales'!$F33,0)</f>
        <v>0</v>
      </c>
      <c r="F72" s="2">
        <f>+IF(F30=1,'Datos Iniciales'!$F33,0)</f>
        <v>0</v>
      </c>
      <c r="G72" s="2">
        <f>+IF(G30=1,'Datos Iniciales'!$F33,0)</f>
        <v>0</v>
      </c>
      <c r="H72" s="2">
        <f>+IF(H30=1,'Datos Iniciales'!$F33,0)</f>
        <v>0</v>
      </c>
      <c r="I72" s="2">
        <f>+IF(I30=1,'Datos Iniciales'!$F33,0)</f>
        <v>0</v>
      </c>
      <c r="J72" s="2">
        <f>+IF(J30=1,'Datos Iniciales'!$F33,0)</f>
        <v>0</v>
      </c>
      <c r="K72" s="2">
        <f>+IF(K30=1,'Datos Iniciales'!$F33,0)</f>
        <v>0</v>
      </c>
      <c r="L72" s="2">
        <f>+IF(L30=1,'Datos Iniciales'!$F33,0)</f>
        <v>0</v>
      </c>
      <c r="M72" s="2">
        <f>+IF(M30=1,'Datos Iniciales'!$F33,0)</f>
        <v>0</v>
      </c>
      <c r="N72" s="2">
        <f>+IF(N30=1,'Datos Iniciales'!$F33,0)</f>
        <v>0</v>
      </c>
      <c r="O72" s="2">
        <f>+IF(O30=1,'Datos Iniciales'!$F33,0)</f>
        <v>0</v>
      </c>
      <c r="P72" s="2">
        <f>+IF(P30=1,'Datos Iniciales'!$F33,0)</f>
        <v>0</v>
      </c>
      <c r="Q72" s="2">
        <f>+IF(Q30=1,'Datos Iniciales'!$F33,0)</f>
        <v>0</v>
      </c>
      <c r="R72" s="2">
        <f>+IF(R30=1,'Datos Iniciales'!$F33,0)</f>
        <v>0</v>
      </c>
      <c r="S72" s="2">
        <f>+IF(S30=1,'Datos Iniciales'!$F33,0)</f>
        <v>0</v>
      </c>
      <c r="T72" s="2">
        <f>+IF(T30=1,'Datos Iniciales'!$F33,0)</f>
        <v>0</v>
      </c>
      <c r="U72" s="2">
        <f>+IF(U30=1,'Datos Iniciales'!$F33,0)</f>
        <v>0</v>
      </c>
      <c r="V72" s="2">
        <f>+IF(V30=1,'Datos Iniciales'!$F33,0)</f>
        <v>0</v>
      </c>
      <c r="W72" s="2">
        <f>+IF(W30=1,'Datos Iniciales'!$F33,0)</f>
        <v>0</v>
      </c>
      <c r="X72" s="2">
        <f>+IF(X30=1,'Datos Iniciales'!$F33,0)</f>
        <v>0</v>
      </c>
      <c r="Y72" s="2">
        <f>+IF(Y30=1,'Datos Iniciales'!$F33,0)</f>
        <v>0</v>
      </c>
      <c r="Z72" s="2">
        <f>+IF(Z30=1,'Datos Iniciales'!$F33,0)</f>
        <v>0</v>
      </c>
      <c r="AA72" s="2">
        <f>+IF(AA30=1,'Datos Iniciales'!$F33,0)</f>
        <v>0</v>
      </c>
      <c r="AB72" s="2">
        <f>+IF(AB30=1,'Datos Iniciales'!$F33,0)</f>
        <v>0</v>
      </c>
      <c r="AC72" s="2">
        <f>+IF(AC30=1,'Datos Iniciales'!$F33,0)</f>
        <v>0.15935286162702697</v>
      </c>
      <c r="AD72" s="2">
        <f>+IF(AD30=1,'Datos Iniciales'!$F33,0)</f>
        <v>0</v>
      </c>
      <c r="AE72" s="2">
        <f>+IF(AE30=1,'Datos Iniciales'!$F33,0)</f>
        <v>0</v>
      </c>
      <c r="AF72" s="2">
        <f>+IF(AF30=1,'Datos Iniciales'!$F33,0)</f>
        <v>0</v>
      </c>
      <c r="AG72" s="2">
        <f>+IF(AG30=1,'Datos Iniciales'!$F33,0)</f>
        <v>0</v>
      </c>
      <c r="AH72" s="2">
        <f>+IF(AH30=1,'Datos Iniciales'!$F33,0)</f>
        <v>0</v>
      </c>
      <c r="AI72" s="2">
        <f>+IF(AI30=1,'Datos Iniciales'!$F33,0)</f>
        <v>0</v>
      </c>
      <c r="AJ72" s="2">
        <f>+IF(AJ30=1,'Datos Iniciales'!$F33,0)</f>
        <v>0</v>
      </c>
      <c r="AK72" s="2">
        <f>+IF(AK30=1,'Datos Iniciales'!$F33,0)</f>
        <v>0</v>
      </c>
      <c r="AL72" s="2">
        <f>+IF(AL30=1,'Datos Iniciales'!$F33,0)</f>
        <v>0</v>
      </c>
      <c r="AM72" s="2">
        <f>+IF(AM30=1,'Datos Iniciales'!$F33,0)</f>
        <v>0</v>
      </c>
      <c r="AN72" s="2">
        <f>+IF(AN30=1,'Datos Iniciales'!$F33,0)</f>
        <v>0</v>
      </c>
      <c r="AO72" s="2">
        <f>+IF(AO30=1,'Datos Iniciales'!$F33,0)</f>
        <v>0</v>
      </c>
    </row>
    <row r="73" spans="2:41" ht="14.25" x14ac:dyDescent="0.2">
      <c r="B73" s="31">
        <f t="shared" si="6"/>
        <v>28</v>
      </c>
      <c r="C73" s="2">
        <f>+IF(C31=1,'Datos Iniciales'!$F34,0)</f>
        <v>0</v>
      </c>
      <c r="D73" s="2">
        <f>+IF(D31=1,'Datos Iniciales'!$F34,0)</f>
        <v>0</v>
      </c>
      <c r="E73" s="2">
        <f>+IF(E31=1,'Datos Iniciales'!$F34,0)</f>
        <v>0</v>
      </c>
      <c r="F73" s="2">
        <f>+IF(F31=1,'Datos Iniciales'!$F34,0)</f>
        <v>0</v>
      </c>
      <c r="G73" s="2">
        <f>+IF(G31=1,'Datos Iniciales'!$F34,0)</f>
        <v>0</v>
      </c>
      <c r="H73" s="2">
        <f>+IF(H31=1,'Datos Iniciales'!$F34,0)</f>
        <v>0</v>
      </c>
      <c r="I73" s="2">
        <f>+IF(I31=1,'Datos Iniciales'!$F34,0)</f>
        <v>0</v>
      </c>
      <c r="J73" s="2">
        <f>+IF(J31=1,'Datos Iniciales'!$F34,0)</f>
        <v>0</v>
      </c>
      <c r="K73" s="2">
        <f>+IF(K31=1,'Datos Iniciales'!$F34,0)</f>
        <v>0</v>
      </c>
      <c r="L73" s="2">
        <f>+IF(L31=1,'Datos Iniciales'!$F34,0)</f>
        <v>0</v>
      </c>
      <c r="M73" s="2">
        <f>+IF(M31=1,'Datos Iniciales'!$F34,0)</f>
        <v>0</v>
      </c>
      <c r="N73" s="2">
        <f>+IF(N31=1,'Datos Iniciales'!$F34,0)</f>
        <v>0</v>
      </c>
      <c r="O73" s="2">
        <f>+IF(O31=1,'Datos Iniciales'!$F34,0)</f>
        <v>0</v>
      </c>
      <c r="P73" s="2">
        <f>+IF(P31=1,'Datos Iniciales'!$F34,0)</f>
        <v>0</v>
      </c>
      <c r="Q73" s="2">
        <f>+IF(Q31=1,'Datos Iniciales'!$F34,0)</f>
        <v>0</v>
      </c>
      <c r="R73" s="2">
        <f>+IF(R31=1,'Datos Iniciales'!$F34,0)</f>
        <v>0</v>
      </c>
      <c r="S73" s="2">
        <f>+IF(S31=1,'Datos Iniciales'!$F34,0)</f>
        <v>0</v>
      </c>
      <c r="T73" s="2">
        <f>+IF(T31=1,'Datos Iniciales'!$F34,0)</f>
        <v>0</v>
      </c>
      <c r="U73" s="2">
        <f>+IF(U31=1,'Datos Iniciales'!$F34,0)</f>
        <v>0</v>
      </c>
      <c r="V73" s="2">
        <f>+IF(V31=1,'Datos Iniciales'!$F34,0)</f>
        <v>0</v>
      </c>
      <c r="W73" s="2">
        <f>+IF(W31=1,'Datos Iniciales'!$F34,0)</f>
        <v>0</v>
      </c>
      <c r="X73" s="2">
        <f>+IF(X31=1,'Datos Iniciales'!$F34,0)</f>
        <v>0</v>
      </c>
      <c r="Y73" s="2">
        <f>+IF(Y31=1,'Datos Iniciales'!$F34,0)</f>
        <v>0</v>
      </c>
      <c r="Z73" s="2">
        <f>+IF(Z31=1,'Datos Iniciales'!$F34,0)</f>
        <v>0</v>
      </c>
      <c r="AA73" s="2">
        <f>+IF(AA31=1,'Datos Iniciales'!$F34,0)</f>
        <v>0</v>
      </c>
      <c r="AB73" s="2">
        <f>+IF(AB31=1,'Datos Iniciales'!$F34,0)</f>
        <v>0</v>
      </c>
      <c r="AC73" s="2">
        <f>+IF(AC31=1,'Datos Iniciales'!$F34,0)</f>
        <v>0</v>
      </c>
      <c r="AD73" s="2">
        <f>+IF(AD31=1,'Datos Iniciales'!$F34,0)</f>
        <v>7.6175647117694992E-2</v>
      </c>
      <c r="AE73" s="2">
        <f>+IF(AE31=1,'Datos Iniciales'!$F34,0)</f>
        <v>0</v>
      </c>
      <c r="AF73" s="2">
        <f>+IF(AF31=1,'Datos Iniciales'!$F34,0)</f>
        <v>0</v>
      </c>
      <c r="AG73" s="2">
        <f>+IF(AG31=1,'Datos Iniciales'!$F34,0)</f>
        <v>0</v>
      </c>
      <c r="AH73" s="2">
        <f>+IF(AH31=1,'Datos Iniciales'!$F34,0)</f>
        <v>0</v>
      </c>
      <c r="AI73" s="2">
        <f>+IF(AI31=1,'Datos Iniciales'!$F34,0)</f>
        <v>0</v>
      </c>
      <c r="AJ73" s="2">
        <f>+IF(AJ31=1,'Datos Iniciales'!$F34,0)</f>
        <v>0</v>
      </c>
      <c r="AK73" s="2">
        <f>+IF(AK31=1,'Datos Iniciales'!$F34,0)</f>
        <v>0</v>
      </c>
      <c r="AL73" s="2">
        <f>+IF(AL31=1,'Datos Iniciales'!$F34,0)</f>
        <v>0</v>
      </c>
      <c r="AM73" s="2">
        <f>+IF(AM31=1,'Datos Iniciales'!$F34,0)</f>
        <v>0</v>
      </c>
      <c r="AN73" s="2">
        <f>+IF(AN31=1,'Datos Iniciales'!$F34,0)</f>
        <v>0</v>
      </c>
      <c r="AO73" s="2">
        <f>+IF(AO31=1,'Datos Iniciales'!$F34,0)</f>
        <v>0</v>
      </c>
    </row>
    <row r="74" spans="2:41" ht="14.25" x14ac:dyDescent="0.2">
      <c r="B74" s="31">
        <f t="shared" si="6"/>
        <v>29</v>
      </c>
      <c r="C74" s="2">
        <f>+IF(C32=1,'Datos Iniciales'!$F35,0)</f>
        <v>0</v>
      </c>
      <c r="D74" s="2">
        <f>+IF(D32=1,'Datos Iniciales'!$F35,0)</f>
        <v>0</v>
      </c>
      <c r="E74" s="2">
        <f>+IF(E32=1,'Datos Iniciales'!$F35,0)</f>
        <v>0</v>
      </c>
      <c r="F74" s="2">
        <f>+IF(F32=1,'Datos Iniciales'!$F35,0)</f>
        <v>0</v>
      </c>
      <c r="G74" s="2">
        <f>+IF(G32=1,'Datos Iniciales'!$F35,0)</f>
        <v>0</v>
      </c>
      <c r="H74" s="2">
        <f>+IF(H32=1,'Datos Iniciales'!$F35,0)</f>
        <v>0</v>
      </c>
      <c r="I74" s="2">
        <f>+IF(I32=1,'Datos Iniciales'!$F35,0)</f>
        <v>0</v>
      </c>
      <c r="J74" s="2">
        <f>+IF(J32=1,'Datos Iniciales'!$F35,0)</f>
        <v>0</v>
      </c>
      <c r="K74" s="2">
        <f>+IF(K32=1,'Datos Iniciales'!$F35,0)</f>
        <v>0</v>
      </c>
      <c r="L74" s="2">
        <f>+IF(L32=1,'Datos Iniciales'!$F35,0)</f>
        <v>0</v>
      </c>
      <c r="M74" s="2">
        <f>+IF(M32=1,'Datos Iniciales'!$F35,0)</f>
        <v>0</v>
      </c>
      <c r="N74" s="2">
        <f>+IF(N32=1,'Datos Iniciales'!$F35,0)</f>
        <v>0</v>
      </c>
      <c r="O74" s="2">
        <f>+IF(O32=1,'Datos Iniciales'!$F35,0)</f>
        <v>0</v>
      </c>
      <c r="P74" s="2">
        <f>+IF(P32=1,'Datos Iniciales'!$F35,0)</f>
        <v>0</v>
      </c>
      <c r="Q74" s="2">
        <f>+IF(Q32=1,'Datos Iniciales'!$F35,0)</f>
        <v>0</v>
      </c>
      <c r="R74" s="2">
        <f>+IF(R32=1,'Datos Iniciales'!$F35,0)</f>
        <v>0</v>
      </c>
      <c r="S74" s="2">
        <f>+IF(S32=1,'Datos Iniciales'!$F35,0)</f>
        <v>0</v>
      </c>
      <c r="T74" s="2">
        <f>+IF(T32=1,'Datos Iniciales'!$F35,0)</f>
        <v>0</v>
      </c>
      <c r="U74" s="2">
        <f>+IF(U32=1,'Datos Iniciales'!$F35,0)</f>
        <v>0</v>
      </c>
      <c r="V74" s="2">
        <f>+IF(V32=1,'Datos Iniciales'!$F35,0)</f>
        <v>0</v>
      </c>
      <c r="W74" s="2">
        <f>+IF(W32=1,'Datos Iniciales'!$F35,0)</f>
        <v>0</v>
      </c>
      <c r="X74" s="2">
        <f>+IF(X32=1,'Datos Iniciales'!$F35,0)</f>
        <v>0</v>
      </c>
      <c r="Y74" s="2">
        <f>+IF(Y32=1,'Datos Iniciales'!$F35,0)</f>
        <v>0</v>
      </c>
      <c r="Z74" s="2">
        <f>+IF(Z32=1,'Datos Iniciales'!$F35,0)</f>
        <v>0</v>
      </c>
      <c r="AA74" s="2">
        <f>+IF(AA32=1,'Datos Iniciales'!$F35,0)</f>
        <v>0</v>
      </c>
      <c r="AB74" s="2">
        <f>+IF(AB32=1,'Datos Iniciales'!$F35,0)</f>
        <v>0</v>
      </c>
      <c r="AC74" s="2">
        <f>+IF(AC32=1,'Datos Iniciales'!$F35,0)</f>
        <v>0</v>
      </c>
      <c r="AD74" s="2">
        <f>+IF(AD32=1,'Datos Iniciales'!$F35,0)</f>
        <v>0</v>
      </c>
      <c r="AE74" s="2">
        <f>+IF(AE32=1,'Datos Iniciales'!$F35,0)</f>
        <v>0.40158724250733036</v>
      </c>
      <c r="AF74" s="2">
        <f>+IF(AF32=1,'Datos Iniciales'!$F35,0)</f>
        <v>0</v>
      </c>
      <c r="AG74" s="2">
        <f>+IF(AG32=1,'Datos Iniciales'!$F35,0)</f>
        <v>0</v>
      </c>
      <c r="AH74" s="2">
        <f>+IF(AH32=1,'Datos Iniciales'!$F35,0)</f>
        <v>0</v>
      </c>
      <c r="AI74" s="2">
        <f>+IF(AI32=1,'Datos Iniciales'!$F35,0)</f>
        <v>0</v>
      </c>
      <c r="AJ74" s="2">
        <f>+IF(AJ32=1,'Datos Iniciales'!$F35,0)</f>
        <v>0</v>
      </c>
      <c r="AK74" s="2">
        <f>+IF(AK32=1,'Datos Iniciales'!$F35,0)</f>
        <v>0</v>
      </c>
      <c r="AL74" s="2">
        <f>+IF(AL32=1,'Datos Iniciales'!$F35,0)</f>
        <v>0</v>
      </c>
      <c r="AM74" s="2">
        <f>+IF(AM32=1,'Datos Iniciales'!$F35,0)</f>
        <v>0</v>
      </c>
      <c r="AN74" s="2">
        <f>+IF(AN32=1,'Datos Iniciales'!$F35,0)</f>
        <v>0</v>
      </c>
      <c r="AO74" s="2">
        <f>+IF(AO32=1,'Datos Iniciales'!$F35,0)</f>
        <v>0</v>
      </c>
    </row>
    <row r="75" spans="2:41" ht="14.25" x14ac:dyDescent="0.2">
      <c r="B75" s="31">
        <f t="shared" si="6"/>
        <v>30</v>
      </c>
      <c r="C75" s="2">
        <f>+IF(C33=1,'Datos Iniciales'!$F36,0)</f>
        <v>0</v>
      </c>
      <c r="D75" s="2">
        <f>+IF(D33=1,'Datos Iniciales'!$F36,0)</f>
        <v>0</v>
      </c>
      <c r="E75" s="2">
        <f>+IF(E33=1,'Datos Iniciales'!$F36,0)</f>
        <v>0</v>
      </c>
      <c r="F75" s="2">
        <f>+IF(F33=1,'Datos Iniciales'!$F36,0)</f>
        <v>0</v>
      </c>
      <c r="G75" s="2">
        <f>+IF(G33=1,'Datos Iniciales'!$F36,0)</f>
        <v>0</v>
      </c>
      <c r="H75" s="2">
        <f>+IF(H33=1,'Datos Iniciales'!$F36,0)</f>
        <v>0</v>
      </c>
      <c r="I75" s="2">
        <f>+IF(I33=1,'Datos Iniciales'!$F36,0)</f>
        <v>0</v>
      </c>
      <c r="J75" s="2">
        <f>+IF(J33=1,'Datos Iniciales'!$F36,0)</f>
        <v>0</v>
      </c>
      <c r="K75" s="2">
        <f>+IF(K33=1,'Datos Iniciales'!$F36,0)</f>
        <v>0</v>
      </c>
      <c r="L75" s="2">
        <f>+IF(L33=1,'Datos Iniciales'!$F36,0)</f>
        <v>0</v>
      </c>
      <c r="M75" s="2">
        <f>+IF(M33=1,'Datos Iniciales'!$F36,0)</f>
        <v>0</v>
      </c>
      <c r="N75" s="2">
        <f>+IF(N33=1,'Datos Iniciales'!$F36,0)</f>
        <v>0</v>
      </c>
      <c r="O75" s="2">
        <f>+IF(O33=1,'Datos Iniciales'!$F36,0)</f>
        <v>0</v>
      </c>
      <c r="P75" s="2">
        <f>+IF(P33=1,'Datos Iniciales'!$F36,0)</f>
        <v>0</v>
      </c>
      <c r="Q75" s="2">
        <f>+IF(Q33=1,'Datos Iniciales'!$F36,0)</f>
        <v>0</v>
      </c>
      <c r="R75" s="2">
        <f>+IF(R33=1,'Datos Iniciales'!$F36,0)</f>
        <v>0</v>
      </c>
      <c r="S75" s="2">
        <f>+IF(S33=1,'Datos Iniciales'!$F36,0)</f>
        <v>0</v>
      </c>
      <c r="T75" s="2">
        <f>+IF(T33=1,'Datos Iniciales'!$F36,0)</f>
        <v>0</v>
      </c>
      <c r="U75" s="2">
        <f>+IF(U33=1,'Datos Iniciales'!$F36,0)</f>
        <v>0</v>
      </c>
      <c r="V75" s="2">
        <f>+IF(V33=1,'Datos Iniciales'!$F36,0)</f>
        <v>0</v>
      </c>
      <c r="W75" s="2">
        <f>+IF(W33=1,'Datos Iniciales'!$F36,0)</f>
        <v>0</v>
      </c>
      <c r="X75" s="2">
        <f>+IF(X33=1,'Datos Iniciales'!$F36,0)</f>
        <v>0</v>
      </c>
      <c r="Y75" s="2">
        <f>+IF(Y33=1,'Datos Iniciales'!$F36,0)</f>
        <v>0</v>
      </c>
      <c r="Z75" s="2">
        <f>+IF(Z33=1,'Datos Iniciales'!$F36,0)</f>
        <v>0</v>
      </c>
      <c r="AA75" s="2">
        <f>+IF(AA33=1,'Datos Iniciales'!$F36,0)</f>
        <v>0</v>
      </c>
      <c r="AB75" s="2">
        <f>+IF(AB33=1,'Datos Iniciales'!$F36,0)</f>
        <v>0</v>
      </c>
      <c r="AC75" s="2">
        <f>+IF(AC33=1,'Datos Iniciales'!$F36,0)</f>
        <v>0</v>
      </c>
      <c r="AD75" s="2">
        <f>+IF(AD33=1,'Datos Iniciales'!$F36,0)</f>
        <v>0</v>
      </c>
      <c r="AE75" s="2">
        <f>+IF(AE33=1,'Datos Iniciales'!$F36,0)</f>
        <v>0</v>
      </c>
      <c r="AF75" s="2">
        <f>+IF(AF33=1,'Datos Iniciales'!$F36,0)</f>
        <v>0.15774824960815212</v>
      </c>
      <c r="AG75" s="2">
        <f>+IF(AG33=1,'Datos Iniciales'!$F36,0)</f>
        <v>0</v>
      </c>
      <c r="AH75" s="2">
        <f>+IF(AH33=1,'Datos Iniciales'!$F36,0)</f>
        <v>0</v>
      </c>
      <c r="AI75" s="2">
        <f>+IF(AI33=1,'Datos Iniciales'!$F36,0)</f>
        <v>0</v>
      </c>
      <c r="AJ75" s="2">
        <f>+IF(AJ33=1,'Datos Iniciales'!$F36,0)</f>
        <v>0</v>
      </c>
      <c r="AK75" s="2">
        <f>+IF(AK33=1,'Datos Iniciales'!$F36,0)</f>
        <v>0</v>
      </c>
      <c r="AL75" s="2">
        <f>+IF(AL33=1,'Datos Iniciales'!$F36,0)</f>
        <v>0</v>
      </c>
      <c r="AM75" s="2">
        <f>+IF(AM33=1,'Datos Iniciales'!$F36,0)</f>
        <v>0</v>
      </c>
      <c r="AN75" s="2">
        <f>+IF(AN33=1,'Datos Iniciales'!$F36,0)</f>
        <v>0</v>
      </c>
      <c r="AO75" s="2">
        <f>+IF(AO33=1,'Datos Iniciales'!$F36,0)</f>
        <v>0</v>
      </c>
    </row>
    <row r="76" spans="2:41" ht="14.25" x14ac:dyDescent="0.2">
      <c r="B76" s="31">
        <f t="shared" si="6"/>
        <v>31</v>
      </c>
      <c r="C76" s="2">
        <f>+IF(C34=1,'Datos Iniciales'!$F37,0)</f>
        <v>0</v>
      </c>
      <c r="D76" s="2">
        <f>+IF(D34=1,'Datos Iniciales'!$F37,0)</f>
        <v>0</v>
      </c>
      <c r="E76" s="2">
        <f>+IF(E34=1,'Datos Iniciales'!$F37,0)</f>
        <v>0</v>
      </c>
      <c r="F76" s="2">
        <f>+IF(F34=1,'Datos Iniciales'!$F37,0)</f>
        <v>0</v>
      </c>
      <c r="G76" s="2">
        <f>+IF(G34=1,'Datos Iniciales'!$F37,0)</f>
        <v>0</v>
      </c>
      <c r="H76" s="2">
        <f>+IF(H34=1,'Datos Iniciales'!$F37,0)</f>
        <v>0</v>
      </c>
      <c r="I76" s="2">
        <f>+IF(I34=1,'Datos Iniciales'!$F37,0)</f>
        <v>0</v>
      </c>
      <c r="J76" s="2">
        <f>+IF(J34=1,'Datos Iniciales'!$F37,0)</f>
        <v>0</v>
      </c>
      <c r="K76" s="2">
        <f>+IF(K34=1,'Datos Iniciales'!$F37,0)</f>
        <v>0</v>
      </c>
      <c r="L76" s="2">
        <f>+IF(L34=1,'Datos Iniciales'!$F37,0)</f>
        <v>0</v>
      </c>
      <c r="M76" s="2">
        <f>+IF(M34=1,'Datos Iniciales'!$F37,0)</f>
        <v>0</v>
      </c>
      <c r="N76" s="2">
        <f>+IF(N34=1,'Datos Iniciales'!$F37,0)</f>
        <v>0</v>
      </c>
      <c r="O76" s="2">
        <f>+IF(O34=1,'Datos Iniciales'!$F37,0)</f>
        <v>0</v>
      </c>
      <c r="P76" s="2">
        <f>+IF(P34=1,'Datos Iniciales'!$F37,0)</f>
        <v>0</v>
      </c>
      <c r="Q76" s="2">
        <f>+IF(Q34=1,'Datos Iniciales'!$F37,0)</f>
        <v>0</v>
      </c>
      <c r="R76" s="2">
        <f>+IF(R34=1,'Datos Iniciales'!$F37,0)</f>
        <v>0</v>
      </c>
      <c r="S76" s="2">
        <f>+IF(S34=1,'Datos Iniciales'!$F37,0)</f>
        <v>0</v>
      </c>
      <c r="T76" s="2">
        <f>+IF(T34=1,'Datos Iniciales'!$F37,0)</f>
        <v>0</v>
      </c>
      <c r="U76" s="2">
        <f>+IF(U34=1,'Datos Iniciales'!$F37,0)</f>
        <v>0</v>
      </c>
      <c r="V76" s="2">
        <f>+IF(V34=1,'Datos Iniciales'!$F37,0)</f>
        <v>0</v>
      </c>
      <c r="W76" s="2">
        <f>+IF(W34=1,'Datos Iniciales'!$F37,0)</f>
        <v>0</v>
      </c>
      <c r="X76" s="2">
        <f>+IF(X34=1,'Datos Iniciales'!$F37,0)</f>
        <v>0</v>
      </c>
      <c r="Y76" s="2">
        <f>+IF(Y34=1,'Datos Iniciales'!$F37,0)</f>
        <v>0</v>
      </c>
      <c r="Z76" s="2">
        <f>+IF(Z34=1,'Datos Iniciales'!$F37,0)</f>
        <v>0</v>
      </c>
      <c r="AA76" s="2">
        <f>+IF(AA34=1,'Datos Iniciales'!$F37,0)</f>
        <v>0</v>
      </c>
      <c r="AB76" s="2">
        <f>+IF(AB34=1,'Datos Iniciales'!$F37,0)</f>
        <v>0</v>
      </c>
      <c r="AC76" s="2">
        <f>+IF(AC34=1,'Datos Iniciales'!$F37,0)</f>
        <v>0</v>
      </c>
      <c r="AD76" s="2">
        <f>+IF(AD34=1,'Datos Iniciales'!$F37,0)</f>
        <v>0</v>
      </c>
      <c r="AE76" s="2">
        <f>+IF(AE34=1,'Datos Iniciales'!$F37,0)</f>
        <v>0</v>
      </c>
      <c r="AF76" s="2">
        <f>+IF(AF34=1,'Datos Iniciales'!$F37,0)</f>
        <v>0</v>
      </c>
      <c r="AG76" s="2">
        <f>+IF(AG34=1,'Datos Iniciales'!$F37,0)</f>
        <v>1.6960087343829484E-2</v>
      </c>
      <c r="AH76" s="2">
        <f>+IF(AH34=1,'Datos Iniciales'!$F37,0)</f>
        <v>0</v>
      </c>
      <c r="AI76" s="2">
        <f>+IF(AI34=1,'Datos Iniciales'!$F37,0)</f>
        <v>0</v>
      </c>
      <c r="AJ76" s="2">
        <f>+IF(AJ34=1,'Datos Iniciales'!$F37,0)</f>
        <v>0</v>
      </c>
      <c r="AK76" s="2">
        <f>+IF(AK34=1,'Datos Iniciales'!$F37,0)</f>
        <v>0</v>
      </c>
      <c r="AL76" s="2">
        <f>+IF(AL34=1,'Datos Iniciales'!$F37,0)</f>
        <v>0</v>
      </c>
      <c r="AM76" s="2">
        <f>+IF(AM34=1,'Datos Iniciales'!$F37,0)</f>
        <v>0</v>
      </c>
      <c r="AN76" s="2">
        <f>+IF(AN34=1,'Datos Iniciales'!$F37,0)</f>
        <v>0</v>
      </c>
      <c r="AO76" s="2">
        <f>+IF(AO34=1,'Datos Iniciales'!$F37,0)</f>
        <v>0</v>
      </c>
    </row>
    <row r="77" spans="2:41" ht="14.25" x14ac:dyDescent="0.2">
      <c r="B77" s="31">
        <f t="shared" si="6"/>
        <v>32</v>
      </c>
      <c r="C77" s="2">
        <f>+IF(C35=1,'Datos Iniciales'!$F38,0)</f>
        <v>0</v>
      </c>
      <c r="D77" s="2">
        <f>+IF(D35=1,'Datos Iniciales'!$F38,0)</f>
        <v>0</v>
      </c>
      <c r="E77" s="2">
        <f>+IF(E35=1,'Datos Iniciales'!$F38,0)</f>
        <v>0</v>
      </c>
      <c r="F77" s="2">
        <f>+IF(F35=1,'Datos Iniciales'!$F38,0)</f>
        <v>0</v>
      </c>
      <c r="G77" s="2">
        <f>+IF(G35=1,'Datos Iniciales'!$F38,0)</f>
        <v>0</v>
      </c>
      <c r="H77" s="2">
        <f>+IF(H35=1,'Datos Iniciales'!$F38,0)</f>
        <v>0</v>
      </c>
      <c r="I77" s="2">
        <f>+IF(I35=1,'Datos Iniciales'!$F38,0)</f>
        <v>0</v>
      </c>
      <c r="J77" s="2">
        <f>+IF(J35=1,'Datos Iniciales'!$F38,0)</f>
        <v>0</v>
      </c>
      <c r="K77" s="2">
        <f>+IF(K35=1,'Datos Iniciales'!$F38,0)</f>
        <v>0</v>
      </c>
      <c r="L77" s="2">
        <f>+IF(L35=1,'Datos Iniciales'!$F38,0)</f>
        <v>0</v>
      </c>
      <c r="M77" s="2">
        <f>+IF(M35=1,'Datos Iniciales'!$F38,0)</f>
        <v>0</v>
      </c>
      <c r="N77" s="2">
        <f>+IF(N35=1,'Datos Iniciales'!$F38,0)</f>
        <v>0</v>
      </c>
      <c r="O77" s="2">
        <f>+IF(O35=1,'Datos Iniciales'!$F38,0)</f>
        <v>0</v>
      </c>
      <c r="P77" s="2">
        <f>+IF(P35=1,'Datos Iniciales'!$F38,0)</f>
        <v>0</v>
      </c>
      <c r="Q77" s="2">
        <f>+IF(Q35=1,'Datos Iniciales'!$F38,0)</f>
        <v>0</v>
      </c>
      <c r="R77" s="2">
        <f>+IF(R35=1,'Datos Iniciales'!$F38,0)</f>
        <v>0</v>
      </c>
      <c r="S77" s="2">
        <f>+IF(S35=1,'Datos Iniciales'!$F38,0)</f>
        <v>0</v>
      </c>
      <c r="T77" s="2">
        <f>+IF(T35=1,'Datos Iniciales'!$F38,0)</f>
        <v>0</v>
      </c>
      <c r="U77" s="2">
        <f>+IF(U35=1,'Datos Iniciales'!$F38,0)</f>
        <v>0</v>
      </c>
      <c r="V77" s="2">
        <f>+IF(V35=1,'Datos Iniciales'!$F38,0)</f>
        <v>0</v>
      </c>
      <c r="W77" s="2">
        <f>+IF(W35=1,'Datos Iniciales'!$F38,0)</f>
        <v>0</v>
      </c>
      <c r="X77" s="2">
        <f>+IF(X35=1,'Datos Iniciales'!$F38,0)</f>
        <v>0</v>
      </c>
      <c r="Y77" s="2">
        <f>+IF(Y35=1,'Datos Iniciales'!$F38,0)</f>
        <v>0</v>
      </c>
      <c r="Z77" s="2">
        <f>+IF(Z35=1,'Datos Iniciales'!$F38,0)</f>
        <v>0</v>
      </c>
      <c r="AA77" s="2">
        <f>+IF(AA35=1,'Datos Iniciales'!$F38,0)</f>
        <v>0</v>
      </c>
      <c r="AB77" s="2">
        <f>+IF(AB35=1,'Datos Iniciales'!$F38,0)</f>
        <v>0</v>
      </c>
      <c r="AC77" s="2">
        <f>+IF(AC35=1,'Datos Iniciales'!$F38,0)</f>
        <v>0</v>
      </c>
      <c r="AD77" s="2">
        <f>+IF(AD35=1,'Datos Iniciales'!$F38,0)</f>
        <v>0</v>
      </c>
      <c r="AE77" s="2">
        <f>+IF(AE35=1,'Datos Iniciales'!$F38,0)</f>
        <v>0</v>
      </c>
      <c r="AF77" s="2">
        <f>+IF(AF35=1,'Datos Iniciales'!$F38,0)</f>
        <v>0</v>
      </c>
      <c r="AG77" s="2">
        <f>+IF(AG35=1,'Datos Iniciales'!$F38,0)</f>
        <v>0</v>
      </c>
      <c r="AH77" s="2">
        <f>+IF(AH35=1,'Datos Iniciales'!$F38,0)</f>
        <v>0.15660682456379782</v>
      </c>
      <c r="AI77" s="2">
        <f>+IF(AI35=1,'Datos Iniciales'!$F38,0)</f>
        <v>0</v>
      </c>
      <c r="AJ77" s="2">
        <f>+IF(AJ35=1,'Datos Iniciales'!$F38,0)</f>
        <v>0</v>
      </c>
      <c r="AK77" s="2">
        <f>+IF(AK35=1,'Datos Iniciales'!$F38,0)</f>
        <v>0</v>
      </c>
      <c r="AL77" s="2">
        <f>+IF(AL35=1,'Datos Iniciales'!$F38,0)</f>
        <v>0</v>
      </c>
      <c r="AM77" s="2">
        <f>+IF(AM35=1,'Datos Iniciales'!$F38,0)</f>
        <v>0</v>
      </c>
      <c r="AN77" s="2">
        <f>+IF(AN35=1,'Datos Iniciales'!$F38,0)</f>
        <v>0</v>
      </c>
      <c r="AO77" s="2">
        <f>+IF(AO35=1,'Datos Iniciales'!$F38,0)</f>
        <v>0</v>
      </c>
    </row>
    <row r="78" spans="2:41" ht="14.25" x14ac:dyDescent="0.2">
      <c r="B78" s="31">
        <f t="shared" si="6"/>
        <v>33</v>
      </c>
      <c r="C78" s="2">
        <f>+IF(C36=1,'Datos Iniciales'!$F39,0)</f>
        <v>0</v>
      </c>
      <c r="D78" s="2">
        <f>+IF(D36=1,'Datos Iniciales'!$F39,0)</f>
        <v>0</v>
      </c>
      <c r="E78" s="2">
        <f>+IF(E36=1,'Datos Iniciales'!$F39,0)</f>
        <v>0</v>
      </c>
      <c r="F78" s="2">
        <f>+IF(F36=1,'Datos Iniciales'!$F39,0)</f>
        <v>0</v>
      </c>
      <c r="G78" s="2">
        <f>+IF(G36=1,'Datos Iniciales'!$F39,0)</f>
        <v>0</v>
      </c>
      <c r="H78" s="2">
        <f>+IF(H36=1,'Datos Iniciales'!$F39,0)</f>
        <v>0</v>
      </c>
      <c r="I78" s="2">
        <f>+IF(I36=1,'Datos Iniciales'!$F39,0)</f>
        <v>0</v>
      </c>
      <c r="J78" s="2">
        <f>+IF(J36=1,'Datos Iniciales'!$F39,0)</f>
        <v>0</v>
      </c>
      <c r="K78" s="2">
        <f>+IF(K36=1,'Datos Iniciales'!$F39,0)</f>
        <v>0</v>
      </c>
      <c r="L78" s="2">
        <f>+IF(L36=1,'Datos Iniciales'!$F39,0)</f>
        <v>0</v>
      </c>
      <c r="M78" s="2">
        <f>+IF(M36=1,'Datos Iniciales'!$F39,0)</f>
        <v>0</v>
      </c>
      <c r="N78" s="2">
        <f>+IF(N36=1,'Datos Iniciales'!$F39,0)</f>
        <v>0</v>
      </c>
      <c r="O78" s="2">
        <f>+IF(O36=1,'Datos Iniciales'!$F39,0)</f>
        <v>0</v>
      </c>
      <c r="P78" s="2">
        <f>+IF(P36=1,'Datos Iniciales'!$F39,0)</f>
        <v>0</v>
      </c>
      <c r="Q78" s="2">
        <f>+IF(Q36=1,'Datos Iniciales'!$F39,0)</f>
        <v>0</v>
      </c>
      <c r="R78" s="2">
        <f>+IF(R36=1,'Datos Iniciales'!$F39,0)</f>
        <v>0</v>
      </c>
      <c r="S78" s="2">
        <f>+IF(S36=1,'Datos Iniciales'!$F39,0)</f>
        <v>0</v>
      </c>
      <c r="T78" s="2">
        <f>+IF(T36=1,'Datos Iniciales'!$F39,0)</f>
        <v>0</v>
      </c>
      <c r="U78" s="2">
        <f>+IF(U36=1,'Datos Iniciales'!$F39,0)</f>
        <v>0</v>
      </c>
      <c r="V78" s="2">
        <f>+IF(V36=1,'Datos Iniciales'!$F39,0)</f>
        <v>0</v>
      </c>
      <c r="W78" s="2">
        <f>+IF(W36=1,'Datos Iniciales'!$F39,0)</f>
        <v>0</v>
      </c>
      <c r="X78" s="2">
        <f>+IF(X36=1,'Datos Iniciales'!$F39,0)</f>
        <v>0</v>
      </c>
      <c r="Y78" s="2">
        <f>+IF(Y36=1,'Datos Iniciales'!$F39,0)</f>
        <v>0</v>
      </c>
      <c r="Z78" s="2">
        <f>+IF(Z36=1,'Datos Iniciales'!$F39,0)</f>
        <v>0</v>
      </c>
      <c r="AA78" s="2">
        <f>+IF(AA36=1,'Datos Iniciales'!$F39,0)</f>
        <v>0</v>
      </c>
      <c r="AB78" s="2">
        <f>+IF(AB36=1,'Datos Iniciales'!$F39,0)</f>
        <v>0</v>
      </c>
      <c r="AC78" s="2">
        <f>+IF(AC36=1,'Datos Iniciales'!$F39,0)</f>
        <v>0</v>
      </c>
      <c r="AD78" s="2">
        <f>+IF(AD36=1,'Datos Iniciales'!$F39,0)</f>
        <v>0</v>
      </c>
      <c r="AE78" s="2">
        <f>+IF(AE36=1,'Datos Iniciales'!$F39,0)</f>
        <v>0</v>
      </c>
      <c r="AF78" s="2">
        <f>+IF(AF36=1,'Datos Iniciales'!$F39,0)</f>
        <v>0</v>
      </c>
      <c r="AG78" s="2">
        <f>+IF(AG36=1,'Datos Iniciales'!$F39,0)</f>
        <v>0</v>
      </c>
      <c r="AH78" s="2">
        <f>+IF(AH36=1,'Datos Iniciales'!$F39,0)</f>
        <v>0</v>
      </c>
      <c r="AI78" s="2">
        <f>+IF(AI36=1,'Datos Iniciales'!$F39,0)</f>
        <v>0.10509174824133698</v>
      </c>
      <c r="AJ78" s="2">
        <f>+IF(AJ36=1,'Datos Iniciales'!$F39,0)</f>
        <v>0</v>
      </c>
      <c r="AK78" s="2">
        <f>+IF(AK36=1,'Datos Iniciales'!$F39,0)</f>
        <v>0</v>
      </c>
      <c r="AL78" s="2">
        <f>+IF(AL36=1,'Datos Iniciales'!$F39,0)</f>
        <v>0</v>
      </c>
      <c r="AM78" s="2">
        <f>+IF(AM36=1,'Datos Iniciales'!$F39,0)</f>
        <v>0</v>
      </c>
      <c r="AN78" s="2">
        <f>+IF(AN36=1,'Datos Iniciales'!$F39,0)</f>
        <v>0</v>
      </c>
      <c r="AO78" s="2">
        <f>+IF(AO36=1,'Datos Iniciales'!$F39,0)</f>
        <v>0</v>
      </c>
    </row>
    <row r="79" spans="2:41" ht="14.25" x14ac:dyDescent="0.2">
      <c r="B79" s="31">
        <f t="shared" si="6"/>
        <v>34</v>
      </c>
      <c r="C79" s="2">
        <f>+IF(C37=1,'Datos Iniciales'!$F40,0)</f>
        <v>0</v>
      </c>
      <c r="D79" s="2">
        <f>+IF(D37=1,'Datos Iniciales'!$F40,0)</f>
        <v>0</v>
      </c>
      <c r="E79" s="2">
        <f>+IF(E37=1,'Datos Iniciales'!$F40,0)</f>
        <v>0</v>
      </c>
      <c r="F79" s="2">
        <f>+IF(F37=1,'Datos Iniciales'!$F40,0)</f>
        <v>0</v>
      </c>
      <c r="G79" s="2">
        <f>+IF(G37=1,'Datos Iniciales'!$F40,0)</f>
        <v>0</v>
      </c>
      <c r="H79" s="2">
        <f>+IF(H37=1,'Datos Iniciales'!$F40,0)</f>
        <v>0</v>
      </c>
      <c r="I79" s="2">
        <f>+IF(I37=1,'Datos Iniciales'!$F40,0)</f>
        <v>0</v>
      </c>
      <c r="J79" s="2">
        <f>+IF(J37=1,'Datos Iniciales'!$F40,0)</f>
        <v>0</v>
      </c>
      <c r="K79" s="2">
        <f>+IF(K37=1,'Datos Iniciales'!$F40,0)</f>
        <v>0</v>
      </c>
      <c r="L79" s="2">
        <f>+IF(L37=1,'Datos Iniciales'!$F40,0)</f>
        <v>0</v>
      </c>
      <c r="M79" s="2">
        <f>+IF(M37=1,'Datos Iniciales'!$F40,0)</f>
        <v>0</v>
      </c>
      <c r="N79" s="2">
        <f>+IF(N37=1,'Datos Iniciales'!$F40,0)</f>
        <v>0</v>
      </c>
      <c r="O79" s="2">
        <f>+IF(O37=1,'Datos Iniciales'!$F40,0)</f>
        <v>0</v>
      </c>
      <c r="P79" s="2">
        <f>+IF(P37=1,'Datos Iniciales'!$F40,0)</f>
        <v>0</v>
      </c>
      <c r="Q79" s="2">
        <f>+IF(Q37=1,'Datos Iniciales'!$F40,0)</f>
        <v>0</v>
      </c>
      <c r="R79" s="2">
        <f>+IF(R37=1,'Datos Iniciales'!$F40,0)</f>
        <v>0</v>
      </c>
      <c r="S79" s="2">
        <f>+IF(S37=1,'Datos Iniciales'!$F40,0)</f>
        <v>0</v>
      </c>
      <c r="T79" s="2">
        <f>+IF(T37=1,'Datos Iniciales'!$F40,0)</f>
        <v>0</v>
      </c>
      <c r="U79" s="2">
        <f>+IF(U37=1,'Datos Iniciales'!$F40,0)</f>
        <v>0</v>
      </c>
      <c r="V79" s="2">
        <f>+IF(V37=1,'Datos Iniciales'!$F40,0)</f>
        <v>0</v>
      </c>
      <c r="W79" s="2">
        <f>+IF(W37=1,'Datos Iniciales'!$F40,0)</f>
        <v>0</v>
      </c>
      <c r="X79" s="2">
        <f>+IF(X37=1,'Datos Iniciales'!$F40,0)</f>
        <v>0</v>
      </c>
      <c r="Y79" s="2">
        <f>+IF(Y37=1,'Datos Iniciales'!$F40,0)</f>
        <v>0</v>
      </c>
      <c r="Z79" s="2">
        <f>+IF(Z37=1,'Datos Iniciales'!$F40,0)</f>
        <v>0</v>
      </c>
      <c r="AA79" s="2">
        <f>+IF(AA37=1,'Datos Iniciales'!$F40,0)</f>
        <v>0</v>
      </c>
      <c r="AB79" s="2">
        <f>+IF(AB37=1,'Datos Iniciales'!$F40,0)</f>
        <v>0</v>
      </c>
      <c r="AC79" s="2">
        <f>+IF(AC37=1,'Datos Iniciales'!$F40,0)</f>
        <v>0</v>
      </c>
      <c r="AD79" s="2">
        <f>+IF(AD37=1,'Datos Iniciales'!$F40,0)</f>
        <v>0</v>
      </c>
      <c r="AE79" s="2">
        <f>+IF(AE37=1,'Datos Iniciales'!$F40,0)</f>
        <v>0</v>
      </c>
      <c r="AF79" s="2">
        <f>+IF(AF37=1,'Datos Iniciales'!$F40,0)</f>
        <v>0</v>
      </c>
      <c r="AG79" s="2">
        <f>+IF(AG37=1,'Datos Iniciales'!$F40,0)</f>
        <v>0</v>
      </c>
      <c r="AH79" s="2">
        <f>+IF(AH37=1,'Datos Iniciales'!$F40,0)</f>
        <v>0</v>
      </c>
      <c r="AI79" s="2">
        <f>+IF(AI37=1,'Datos Iniciales'!$F40,0)</f>
        <v>0</v>
      </c>
      <c r="AJ79" s="2">
        <f>+IF(AJ37=1,'Datos Iniciales'!$F40,0)</f>
        <v>9.4256481515944818E-2</v>
      </c>
      <c r="AK79" s="2">
        <f>+IF(AK37=1,'Datos Iniciales'!$F40,0)</f>
        <v>0</v>
      </c>
      <c r="AL79" s="2">
        <f>+IF(AL37=1,'Datos Iniciales'!$F40,0)</f>
        <v>0</v>
      </c>
      <c r="AM79" s="2">
        <f>+IF(AM37=1,'Datos Iniciales'!$F40,0)</f>
        <v>0</v>
      </c>
      <c r="AN79" s="2">
        <f>+IF(AN37=1,'Datos Iniciales'!$F40,0)</f>
        <v>0</v>
      </c>
      <c r="AO79" s="2">
        <f>+IF(AO37=1,'Datos Iniciales'!$F40,0)</f>
        <v>0</v>
      </c>
    </row>
    <row r="80" spans="2:41" ht="14.25" x14ac:dyDescent="0.2">
      <c r="B80" s="31">
        <f t="shared" si="6"/>
        <v>35</v>
      </c>
      <c r="C80" s="2">
        <f>+IF(C38=1,'Datos Iniciales'!$F41,0)</f>
        <v>0</v>
      </c>
      <c r="D80" s="2">
        <f>+IF(D38=1,'Datos Iniciales'!$F41,0)</f>
        <v>0</v>
      </c>
      <c r="E80" s="2">
        <f>+IF(E38=1,'Datos Iniciales'!$F41,0)</f>
        <v>0</v>
      </c>
      <c r="F80" s="2">
        <f>+IF(F38=1,'Datos Iniciales'!$F41,0)</f>
        <v>0</v>
      </c>
      <c r="G80" s="2">
        <f>+IF(G38=1,'Datos Iniciales'!$F41,0)</f>
        <v>0</v>
      </c>
      <c r="H80" s="2">
        <f>+IF(H38=1,'Datos Iniciales'!$F41,0)</f>
        <v>0</v>
      </c>
      <c r="I80" s="2">
        <f>+IF(I38=1,'Datos Iniciales'!$F41,0)</f>
        <v>0</v>
      </c>
      <c r="J80" s="2">
        <f>+IF(J38=1,'Datos Iniciales'!$F41,0)</f>
        <v>0</v>
      </c>
      <c r="K80" s="2">
        <f>+IF(K38=1,'Datos Iniciales'!$F41,0)</f>
        <v>0</v>
      </c>
      <c r="L80" s="2">
        <f>+IF(L38=1,'Datos Iniciales'!$F41,0)</f>
        <v>0</v>
      </c>
      <c r="M80" s="2">
        <f>+IF(M38=1,'Datos Iniciales'!$F41,0)</f>
        <v>0</v>
      </c>
      <c r="N80" s="2">
        <f>+IF(N38=1,'Datos Iniciales'!$F41,0)</f>
        <v>0</v>
      </c>
      <c r="O80" s="2">
        <f>+IF(O38=1,'Datos Iniciales'!$F41,0)</f>
        <v>0</v>
      </c>
      <c r="P80" s="2">
        <f>+IF(P38=1,'Datos Iniciales'!$F41,0)</f>
        <v>0</v>
      </c>
      <c r="Q80" s="2">
        <f>+IF(Q38=1,'Datos Iniciales'!$F41,0)</f>
        <v>0</v>
      </c>
      <c r="R80" s="2">
        <f>+IF(R38=1,'Datos Iniciales'!$F41,0)</f>
        <v>0</v>
      </c>
      <c r="S80" s="2">
        <f>+IF(S38=1,'Datos Iniciales'!$F41,0)</f>
        <v>0</v>
      </c>
      <c r="T80" s="2">
        <f>+IF(T38=1,'Datos Iniciales'!$F41,0)</f>
        <v>0</v>
      </c>
      <c r="U80" s="2">
        <f>+IF(U38=1,'Datos Iniciales'!$F41,0)</f>
        <v>0</v>
      </c>
      <c r="V80" s="2">
        <f>+IF(V38=1,'Datos Iniciales'!$F41,0)</f>
        <v>0</v>
      </c>
      <c r="W80" s="2">
        <f>+IF(W38=1,'Datos Iniciales'!$F41,0)</f>
        <v>0</v>
      </c>
      <c r="X80" s="2">
        <f>+IF(X38=1,'Datos Iniciales'!$F41,0)</f>
        <v>0</v>
      </c>
      <c r="Y80" s="2">
        <f>+IF(Y38=1,'Datos Iniciales'!$F41,0)</f>
        <v>0</v>
      </c>
      <c r="Z80" s="2">
        <f>+IF(Z38=1,'Datos Iniciales'!$F41,0)</f>
        <v>0</v>
      </c>
      <c r="AA80" s="2">
        <f>+IF(AA38=1,'Datos Iniciales'!$F41,0)</f>
        <v>0</v>
      </c>
      <c r="AB80" s="2">
        <f>+IF(AB38=1,'Datos Iniciales'!$F41,0)</f>
        <v>0</v>
      </c>
      <c r="AC80" s="2">
        <f>+IF(AC38=1,'Datos Iniciales'!$F41,0)</f>
        <v>0</v>
      </c>
      <c r="AD80" s="2">
        <f>+IF(AD38=1,'Datos Iniciales'!$F41,0)</f>
        <v>0</v>
      </c>
      <c r="AE80" s="2">
        <f>+IF(AE38=1,'Datos Iniciales'!$F41,0)</f>
        <v>0</v>
      </c>
      <c r="AF80" s="2">
        <f>+IF(AF38=1,'Datos Iniciales'!$F41,0)</f>
        <v>0</v>
      </c>
      <c r="AG80" s="2">
        <f>+IF(AG38=1,'Datos Iniciales'!$F41,0)</f>
        <v>0</v>
      </c>
      <c r="AH80" s="2">
        <f>+IF(AH38=1,'Datos Iniciales'!$F41,0)</f>
        <v>0</v>
      </c>
      <c r="AI80" s="2">
        <f>+IF(AI38=1,'Datos Iniciales'!$F41,0)</f>
        <v>0</v>
      </c>
      <c r="AJ80" s="2">
        <f>+IF(AJ38=1,'Datos Iniciales'!$F41,0)</f>
        <v>0</v>
      </c>
      <c r="AK80" s="2">
        <f>+IF(AK38=1,'Datos Iniciales'!$F41,0)</f>
        <v>0.16756822702778712</v>
      </c>
      <c r="AL80" s="2">
        <f>+IF(AL38=1,'Datos Iniciales'!$F41,0)</f>
        <v>0</v>
      </c>
      <c r="AM80" s="2">
        <f>+IF(AM38=1,'Datos Iniciales'!$F41,0)</f>
        <v>0</v>
      </c>
      <c r="AN80" s="2">
        <f>+IF(AN38=1,'Datos Iniciales'!$F41,0)</f>
        <v>0</v>
      </c>
      <c r="AO80" s="2">
        <f>+IF(AO38=1,'Datos Iniciales'!$F41,0)</f>
        <v>0</v>
      </c>
    </row>
    <row r="81" spans="2:41" ht="14.25" x14ac:dyDescent="0.2">
      <c r="B81" s="31">
        <f t="shared" si="6"/>
        <v>36</v>
      </c>
      <c r="C81" s="2">
        <f>+IF(C39=1,'Datos Iniciales'!$F42,0)</f>
        <v>0</v>
      </c>
      <c r="D81" s="2">
        <f>+IF(D39=1,'Datos Iniciales'!$F42,0)</f>
        <v>0</v>
      </c>
      <c r="E81" s="2">
        <f>+IF(E39=1,'Datos Iniciales'!$F42,0)</f>
        <v>0</v>
      </c>
      <c r="F81" s="2">
        <f>+IF(F39=1,'Datos Iniciales'!$F42,0)</f>
        <v>0</v>
      </c>
      <c r="G81" s="2">
        <f>+IF(G39=1,'Datos Iniciales'!$F42,0)</f>
        <v>0</v>
      </c>
      <c r="H81" s="2">
        <f>+IF(H39=1,'Datos Iniciales'!$F42,0)</f>
        <v>0</v>
      </c>
      <c r="I81" s="2">
        <f>+IF(I39=1,'Datos Iniciales'!$F42,0)</f>
        <v>0</v>
      </c>
      <c r="J81" s="2">
        <f>+IF(J39=1,'Datos Iniciales'!$F42,0)</f>
        <v>0</v>
      </c>
      <c r="K81" s="2">
        <f>+IF(K39=1,'Datos Iniciales'!$F42,0)</f>
        <v>0</v>
      </c>
      <c r="L81" s="2">
        <f>+IF(L39=1,'Datos Iniciales'!$F42,0)</f>
        <v>0</v>
      </c>
      <c r="M81" s="2">
        <f>+IF(M39=1,'Datos Iniciales'!$F42,0)</f>
        <v>0</v>
      </c>
      <c r="N81" s="2">
        <f>+IF(N39=1,'Datos Iniciales'!$F42,0)</f>
        <v>0</v>
      </c>
      <c r="O81" s="2">
        <f>+IF(O39=1,'Datos Iniciales'!$F42,0)</f>
        <v>0</v>
      </c>
      <c r="P81" s="2">
        <f>+IF(P39=1,'Datos Iniciales'!$F42,0)</f>
        <v>0</v>
      </c>
      <c r="Q81" s="2">
        <f>+IF(Q39=1,'Datos Iniciales'!$F42,0)</f>
        <v>0</v>
      </c>
      <c r="R81" s="2">
        <f>+IF(R39=1,'Datos Iniciales'!$F42,0)</f>
        <v>0</v>
      </c>
      <c r="S81" s="2">
        <f>+IF(S39=1,'Datos Iniciales'!$F42,0)</f>
        <v>0</v>
      </c>
      <c r="T81" s="2">
        <f>+IF(T39=1,'Datos Iniciales'!$F42,0)</f>
        <v>0</v>
      </c>
      <c r="U81" s="2">
        <f>+IF(U39=1,'Datos Iniciales'!$F42,0)</f>
        <v>0</v>
      </c>
      <c r="V81" s="2">
        <f>+IF(V39=1,'Datos Iniciales'!$F42,0)</f>
        <v>0</v>
      </c>
      <c r="W81" s="2">
        <f>+IF(W39=1,'Datos Iniciales'!$F42,0)</f>
        <v>0</v>
      </c>
      <c r="X81" s="2">
        <f>+IF(X39=1,'Datos Iniciales'!$F42,0)</f>
        <v>0</v>
      </c>
      <c r="Y81" s="2">
        <f>+IF(Y39=1,'Datos Iniciales'!$F42,0)</f>
        <v>0</v>
      </c>
      <c r="Z81" s="2">
        <f>+IF(Z39=1,'Datos Iniciales'!$F42,0)</f>
        <v>0</v>
      </c>
      <c r="AA81" s="2">
        <f>+IF(AA39=1,'Datos Iniciales'!$F42,0)</f>
        <v>0</v>
      </c>
      <c r="AB81" s="2">
        <f>+IF(AB39=1,'Datos Iniciales'!$F42,0)</f>
        <v>0</v>
      </c>
      <c r="AC81" s="2">
        <f>+IF(AC39=1,'Datos Iniciales'!$F42,0)</f>
        <v>0</v>
      </c>
      <c r="AD81" s="2">
        <f>+IF(AD39=1,'Datos Iniciales'!$F42,0)</f>
        <v>0</v>
      </c>
      <c r="AE81" s="2">
        <f>+IF(AE39=1,'Datos Iniciales'!$F42,0)</f>
        <v>0</v>
      </c>
      <c r="AF81" s="2">
        <f>+IF(AF39=1,'Datos Iniciales'!$F42,0)</f>
        <v>0</v>
      </c>
      <c r="AG81" s="2">
        <f>+IF(AG39=1,'Datos Iniciales'!$F42,0)</f>
        <v>0</v>
      </c>
      <c r="AH81" s="2">
        <f>+IF(AH39=1,'Datos Iniciales'!$F42,0)</f>
        <v>0</v>
      </c>
      <c r="AI81" s="2">
        <f>+IF(AI39=1,'Datos Iniciales'!$F42,0)</f>
        <v>0</v>
      </c>
      <c r="AJ81" s="2">
        <f>+IF(AJ39=1,'Datos Iniciales'!$F42,0)</f>
        <v>0</v>
      </c>
      <c r="AK81" s="2">
        <f>+IF(AK39=1,'Datos Iniciales'!$F42,0)</f>
        <v>0</v>
      </c>
      <c r="AL81" s="2">
        <f>+IF(AL39=1,'Datos Iniciales'!$F42,0)</f>
        <v>4.778476693837546E-2</v>
      </c>
      <c r="AM81" s="2">
        <f>+IF(AM39=1,'Datos Iniciales'!$F42,0)</f>
        <v>0</v>
      </c>
      <c r="AN81" s="2">
        <f>+IF(AN39=1,'Datos Iniciales'!$F42,0)</f>
        <v>0</v>
      </c>
      <c r="AO81" s="2">
        <f>+IF(AO39=1,'Datos Iniciales'!$F42,0)</f>
        <v>0</v>
      </c>
    </row>
    <row r="82" spans="2:41" ht="14.25" x14ac:dyDescent="0.2">
      <c r="B82" s="31">
        <f t="shared" si="6"/>
        <v>37</v>
      </c>
      <c r="C82" s="2">
        <f>+IF(C40=1,'Datos Iniciales'!$F43,0)</f>
        <v>0</v>
      </c>
      <c r="D82" s="2">
        <f>+IF(D40=1,'Datos Iniciales'!$F43,0)</f>
        <v>0</v>
      </c>
      <c r="E82" s="2">
        <f>+IF(E40=1,'Datos Iniciales'!$F43,0)</f>
        <v>0</v>
      </c>
      <c r="F82" s="2">
        <f>+IF(F40=1,'Datos Iniciales'!$F43,0)</f>
        <v>0</v>
      </c>
      <c r="G82" s="2">
        <f>+IF(G40=1,'Datos Iniciales'!$F43,0)</f>
        <v>0</v>
      </c>
      <c r="H82" s="2">
        <f>+IF(H40=1,'Datos Iniciales'!$F43,0)</f>
        <v>0</v>
      </c>
      <c r="I82" s="2">
        <f>+IF(I40=1,'Datos Iniciales'!$F43,0)</f>
        <v>0</v>
      </c>
      <c r="J82" s="2">
        <f>+IF(J40=1,'Datos Iniciales'!$F43,0)</f>
        <v>0</v>
      </c>
      <c r="K82" s="2">
        <f>+IF(K40=1,'Datos Iniciales'!$F43,0)</f>
        <v>0</v>
      </c>
      <c r="L82" s="2">
        <f>+IF(L40=1,'Datos Iniciales'!$F43,0)</f>
        <v>0</v>
      </c>
      <c r="M82" s="2">
        <f>+IF(M40=1,'Datos Iniciales'!$F43,0)</f>
        <v>0</v>
      </c>
      <c r="N82" s="2">
        <f>+IF(N40=1,'Datos Iniciales'!$F43,0)</f>
        <v>0</v>
      </c>
      <c r="O82" s="2">
        <f>+IF(O40=1,'Datos Iniciales'!$F43,0)</f>
        <v>0</v>
      </c>
      <c r="P82" s="2">
        <f>+IF(P40=1,'Datos Iniciales'!$F43,0)</f>
        <v>0</v>
      </c>
      <c r="Q82" s="2">
        <f>+IF(Q40=1,'Datos Iniciales'!$F43,0)</f>
        <v>0</v>
      </c>
      <c r="R82" s="2">
        <f>+IF(R40=1,'Datos Iniciales'!$F43,0)</f>
        <v>0</v>
      </c>
      <c r="S82" s="2">
        <f>+IF(S40=1,'Datos Iniciales'!$F43,0)</f>
        <v>0</v>
      </c>
      <c r="T82" s="2">
        <f>+IF(T40=1,'Datos Iniciales'!$F43,0)</f>
        <v>0</v>
      </c>
      <c r="U82" s="2">
        <f>+IF(U40=1,'Datos Iniciales'!$F43,0)</f>
        <v>0</v>
      </c>
      <c r="V82" s="2">
        <f>+IF(V40=1,'Datos Iniciales'!$F43,0)</f>
        <v>0</v>
      </c>
      <c r="W82" s="2">
        <f>+IF(W40=1,'Datos Iniciales'!$F43,0)</f>
        <v>0</v>
      </c>
      <c r="X82" s="2">
        <f>+IF(X40=1,'Datos Iniciales'!$F43,0)</f>
        <v>0</v>
      </c>
      <c r="Y82" s="2">
        <f>+IF(Y40=1,'Datos Iniciales'!$F43,0)</f>
        <v>0</v>
      </c>
      <c r="Z82" s="2">
        <f>+IF(Z40=1,'Datos Iniciales'!$F43,0)</f>
        <v>0</v>
      </c>
      <c r="AA82" s="2">
        <f>+IF(AA40=1,'Datos Iniciales'!$F43,0)</f>
        <v>0</v>
      </c>
      <c r="AB82" s="2">
        <f>+IF(AB40=1,'Datos Iniciales'!$F43,0)</f>
        <v>0</v>
      </c>
      <c r="AC82" s="2">
        <f>+IF(AC40=1,'Datos Iniciales'!$F43,0)</f>
        <v>0</v>
      </c>
      <c r="AD82" s="2">
        <f>+IF(AD40=1,'Datos Iniciales'!$F43,0)</f>
        <v>0</v>
      </c>
      <c r="AE82" s="2">
        <f>+IF(AE40=1,'Datos Iniciales'!$F43,0)</f>
        <v>0</v>
      </c>
      <c r="AF82" s="2">
        <f>+IF(AF40=1,'Datos Iniciales'!$F43,0)</f>
        <v>0</v>
      </c>
      <c r="AG82" s="2">
        <f>+IF(AG40=1,'Datos Iniciales'!$F43,0)</f>
        <v>0</v>
      </c>
      <c r="AH82" s="2">
        <f>+IF(AH40=1,'Datos Iniciales'!$F43,0)</f>
        <v>0</v>
      </c>
      <c r="AI82" s="2">
        <f>+IF(AI40=1,'Datos Iniciales'!$F43,0)</f>
        <v>0</v>
      </c>
      <c r="AJ82" s="2">
        <f>+IF(AJ40=1,'Datos Iniciales'!$F43,0)</f>
        <v>0</v>
      </c>
      <c r="AK82" s="2">
        <f>+IF(AK40=1,'Datos Iniciales'!$F43,0)</f>
        <v>0</v>
      </c>
      <c r="AL82" s="2">
        <f>+IF(AL40=1,'Datos Iniciales'!$F43,0)</f>
        <v>0</v>
      </c>
      <c r="AM82" s="2">
        <f>+IF(AM40=1,'Datos Iniciales'!$F43,0)</f>
        <v>4.5694222156052657E-2</v>
      </c>
      <c r="AN82" s="2">
        <f>+IF(AN40=1,'Datos Iniciales'!$F43,0)</f>
        <v>0</v>
      </c>
      <c r="AO82" s="2">
        <f>+IF(AO40=1,'Datos Iniciales'!$F43,0)</f>
        <v>0</v>
      </c>
    </row>
    <row r="83" spans="2:41" ht="14.25" x14ac:dyDescent="0.2">
      <c r="B83" s="31">
        <f t="shared" si="6"/>
        <v>38</v>
      </c>
      <c r="C83" s="2">
        <f>+IF(C41=1,'Datos Iniciales'!$F44,0)</f>
        <v>0</v>
      </c>
      <c r="D83" s="2">
        <f>+IF(D41=1,'Datos Iniciales'!$F44,0)</f>
        <v>0</v>
      </c>
      <c r="E83" s="2">
        <f>+IF(E41=1,'Datos Iniciales'!$F44,0)</f>
        <v>0</v>
      </c>
      <c r="F83" s="2">
        <f>+IF(F41=1,'Datos Iniciales'!$F44,0)</f>
        <v>0</v>
      </c>
      <c r="G83" s="2">
        <f>+IF(G41=1,'Datos Iniciales'!$F44,0)</f>
        <v>0</v>
      </c>
      <c r="H83" s="2">
        <f>+IF(H41=1,'Datos Iniciales'!$F44,0)</f>
        <v>0</v>
      </c>
      <c r="I83" s="2">
        <f>+IF(I41=1,'Datos Iniciales'!$F44,0)</f>
        <v>0</v>
      </c>
      <c r="J83" s="2">
        <f>+IF(J41=1,'Datos Iniciales'!$F44,0)</f>
        <v>0</v>
      </c>
      <c r="K83" s="2">
        <f>+IF(K41=1,'Datos Iniciales'!$F44,0)</f>
        <v>0</v>
      </c>
      <c r="L83" s="2">
        <f>+IF(L41=1,'Datos Iniciales'!$F44,0)</f>
        <v>0</v>
      </c>
      <c r="M83" s="2">
        <f>+IF(M41=1,'Datos Iniciales'!$F44,0)</f>
        <v>0</v>
      </c>
      <c r="N83" s="2">
        <f>+IF(N41=1,'Datos Iniciales'!$F44,0)</f>
        <v>0</v>
      </c>
      <c r="O83" s="2">
        <f>+IF(O41=1,'Datos Iniciales'!$F44,0)</f>
        <v>0</v>
      </c>
      <c r="P83" s="2">
        <f>+IF(P41=1,'Datos Iniciales'!$F44,0)</f>
        <v>0</v>
      </c>
      <c r="Q83" s="2">
        <f>+IF(Q41=1,'Datos Iniciales'!$F44,0)</f>
        <v>0</v>
      </c>
      <c r="R83" s="2">
        <f>+IF(R41=1,'Datos Iniciales'!$F44,0)</f>
        <v>0</v>
      </c>
      <c r="S83" s="2">
        <f>+IF(S41=1,'Datos Iniciales'!$F44,0)</f>
        <v>0</v>
      </c>
      <c r="T83" s="2">
        <f>+IF(T41=1,'Datos Iniciales'!$F44,0)</f>
        <v>0</v>
      </c>
      <c r="U83" s="2">
        <f>+IF(U41=1,'Datos Iniciales'!$F44,0)</f>
        <v>0</v>
      </c>
      <c r="V83" s="2">
        <f>+IF(V41=1,'Datos Iniciales'!$F44,0)</f>
        <v>0</v>
      </c>
      <c r="W83" s="2">
        <f>+IF(W41=1,'Datos Iniciales'!$F44,0)</f>
        <v>0</v>
      </c>
      <c r="X83" s="2">
        <f>+IF(X41=1,'Datos Iniciales'!$F44,0)</f>
        <v>0</v>
      </c>
      <c r="Y83" s="2">
        <f>+IF(Y41=1,'Datos Iniciales'!$F44,0)</f>
        <v>0</v>
      </c>
      <c r="Z83" s="2">
        <f>+IF(Z41=1,'Datos Iniciales'!$F44,0)</f>
        <v>0</v>
      </c>
      <c r="AA83" s="2">
        <f>+IF(AA41=1,'Datos Iniciales'!$F44,0)</f>
        <v>0</v>
      </c>
      <c r="AB83" s="2">
        <f>+IF(AB41=1,'Datos Iniciales'!$F44,0)</f>
        <v>0</v>
      </c>
      <c r="AC83" s="2">
        <f>+IF(AC41=1,'Datos Iniciales'!$F44,0)</f>
        <v>0</v>
      </c>
      <c r="AD83" s="2">
        <f>+IF(AD41=1,'Datos Iniciales'!$F44,0)</f>
        <v>0</v>
      </c>
      <c r="AE83" s="2">
        <f>+IF(AE41=1,'Datos Iniciales'!$F44,0)</f>
        <v>0</v>
      </c>
      <c r="AF83" s="2">
        <f>+IF(AF41=1,'Datos Iniciales'!$F44,0)</f>
        <v>0</v>
      </c>
      <c r="AG83" s="2">
        <f>+IF(AG41=1,'Datos Iniciales'!$F44,0)</f>
        <v>0</v>
      </c>
      <c r="AH83" s="2">
        <f>+IF(AH41=1,'Datos Iniciales'!$F44,0)</f>
        <v>0</v>
      </c>
      <c r="AI83" s="2">
        <f>+IF(AI41=1,'Datos Iniciales'!$F44,0)</f>
        <v>0</v>
      </c>
      <c r="AJ83" s="2">
        <f>+IF(AJ41=1,'Datos Iniciales'!$F44,0)</f>
        <v>0</v>
      </c>
      <c r="AK83" s="2">
        <f>+IF(AK41=1,'Datos Iniciales'!$F44,0)</f>
        <v>0</v>
      </c>
      <c r="AL83" s="2">
        <f>+IF(AL41=1,'Datos Iniciales'!$F44,0)</f>
        <v>0</v>
      </c>
      <c r="AM83" s="2">
        <f>+IF(AM41=1,'Datos Iniciales'!$F44,0)</f>
        <v>0</v>
      </c>
      <c r="AN83" s="2">
        <f>+IF(AN41=1,'Datos Iniciales'!$F44,0)</f>
        <v>2.2859517871986704E-2</v>
      </c>
      <c r="AO83" s="2">
        <f>+IF(AO41=1,'Datos Iniciales'!$F44,0)</f>
        <v>0</v>
      </c>
    </row>
    <row r="84" spans="2:41" ht="14.25" x14ac:dyDescent="0.2">
      <c r="B84" s="31">
        <f t="shared" si="6"/>
        <v>39</v>
      </c>
      <c r="C84" s="2">
        <f>+IF(C42=1,'Datos Iniciales'!$F45,0)</f>
        <v>0</v>
      </c>
      <c r="D84" s="2">
        <f>+IF(D42=1,'Datos Iniciales'!$F45,0)</f>
        <v>0</v>
      </c>
      <c r="E84" s="2">
        <f>+IF(E42=1,'Datos Iniciales'!$F45,0)</f>
        <v>0</v>
      </c>
      <c r="F84" s="2">
        <f>+IF(F42=1,'Datos Iniciales'!$F45,0)</f>
        <v>0</v>
      </c>
      <c r="G84" s="2">
        <f>+IF(G42=1,'Datos Iniciales'!$F45,0)</f>
        <v>0</v>
      </c>
      <c r="H84" s="2">
        <f>+IF(H42=1,'Datos Iniciales'!$F45,0)</f>
        <v>0</v>
      </c>
      <c r="I84" s="2">
        <f>+IF(I42=1,'Datos Iniciales'!$F45,0)</f>
        <v>0</v>
      </c>
      <c r="J84" s="2">
        <f>+IF(J42=1,'Datos Iniciales'!$F45,0)</f>
        <v>0</v>
      </c>
      <c r="K84" s="2">
        <f>+IF(K42=1,'Datos Iniciales'!$F45,0)</f>
        <v>0</v>
      </c>
      <c r="L84" s="2">
        <f>+IF(L42=1,'Datos Iniciales'!$F45,0)</f>
        <v>0</v>
      </c>
      <c r="M84" s="2">
        <f>+IF(M42=1,'Datos Iniciales'!$F45,0)</f>
        <v>0</v>
      </c>
      <c r="N84" s="2">
        <f>+IF(N42=1,'Datos Iniciales'!$F45,0)</f>
        <v>0</v>
      </c>
      <c r="O84" s="2">
        <f>+IF(O42=1,'Datos Iniciales'!$F45,0)</f>
        <v>0</v>
      </c>
      <c r="P84" s="2">
        <f>+IF(P42=1,'Datos Iniciales'!$F45,0)</f>
        <v>0</v>
      </c>
      <c r="Q84" s="2">
        <f>+IF(Q42=1,'Datos Iniciales'!$F45,0)</f>
        <v>0</v>
      </c>
      <c r="R84" s="2">
        <f>+IF(R42=1,'Datos Iniciales'!$F45,0)</f>
        <v>0</v>
      </c>
      <c r="S84" s="2">
        <f>+IF(S42=1,'Datos Iniciales'!$F45,0)</f>
        <v>0</v>
      </c>
      <c r="T84" s="2">
        <f>+IF(T42=1,'Datos Iniciales'!$F45,0)</f>
        <v>0</v>
      </c>
      <c r="U84" s="2">
        <f>+IF(U42=1,'Datos Iniciales'!$F45,0)</f>
        <v>0</v>
      </c>
      <c r="V84" s="2">
        <f>+IF(V42=1,'Datos Iniciales'!$F45,0)</f>
        <v>0</v>
      </c>
      <c r="W84" s="2">
        <f>+IF(W42=1,'Datos Iniciales'!$F45,0)</f>
        <v>0</v>
      </c>
      <c r="X84" s="2">
        <f>+IF(X42=1,'Datos Iniciales'!$F45,0)</f>
        <v>0</v>
      </c>
      <c r="Y84" s="2">
        <f>+IF(Y42=1,'Datos Iniciales'!$F45,0)</f>
        <v>0</v>
      </c>
      <c r="Z84" s="2">
        <f>+IF(Z42=1,'Datos Iniciales'!$F45,0)</f>
        <v>0</v>
      </c>
      <c r="AA84" s="2">
        <f>+IF(AA42=1,'Datos Iniciales'!$F45,0)</f>
        <v>0</v>
      </c>
      <c r="AB84" s="2">
        <f>+IF(AB42=1,'Datos Iniciales'!$F45,0)</f>
        <v>0</v>
      </c>
      <c r="AC84" s="2">
        <f>+IF(AC42=1,'Datos Iniciales'!$F45,0)</f>
        <v>0</v>
      </c>
      <c r="AD84" s="2">
        <f>+IF(AD42=1,'Datos Iniciales'!$F45,0)</f>
        <v>0</v>
      </c>
      <c r="AE84" s="2">
        <f>+IF(AE42=1,'Datos Iniciales'!$F45,0)</f>
        <v>0</v>
      </c>
      <c r="AF84" s="2">
        <f>+IF(AF42=1,'Datos Iniciales'!$F45,0)</f>
        <v>0</v>
      </c>
      <c r="AG84" s="2">
        <f>+IF(AG42=1,'Datos Iniciales'!$F45,0)</f>
        <v>0</v>
      </c>
      <c r="AH84" s="2">
        <f>+IF(AH42=1,'Datos Iniciales'!$F45,0)</f>
        <v>0</v>
      </c>
      <c r="AI84" s="2">
        <f>+IF(AI42=1,'Datos Iniciales'!$F45,0)</f>
        <v>0</v>
      </c>
      <c r="AJ84" s="2">
        <f>+IF(AJ42=1,'Datos Iniciales'!$F45,0)</f>
        <v>0</v>
      </c>
      <c r="AK84" s="2">
        <f>+IF(AK42=1,'Datos Iniciales'!$F45,0)</f>
        <v>0</v>
      </c>
      <c r="AL84" s="2">
        <f>+IF(AL42=1,'Datos Iniciales'!$F45,0)</f>
        <v>0</v>
      </c>
      <c r="AM84" s="2">
        <f>+IF(AM42=1,'Datos Iniciales'!$F45,0)</f>
        <v>0</v>
      </c>
      <c r="AN84" s="2">
        <f>+IF(AN42=1,'Datos Iniciales'!$F45,0)</f>
        <v>0</v>
      </c>
      <c r="AO84" s="2">
        <f>+IF(AO42=1,'Datos Iniciales'!$F45,0)</f>
        <v>5.342158699437146E-2</v>
      </c>
    </row>
    <row r="85" spans="2:41" ht="14.25" x14ac:dyDescent="0.2">
      <c r="B85" s="32" t="s">
        <v>546</v>
      </c>
      <c r="C85" s="23">
        <f>+SUM(C46:C66)</f>
        <v>5.2517876122297897</v>
      </c>
      <c r="D85" s="23">
        <f t="shared" ref="D85:AO85" si="7">+SUM(D46:D66)</f>
        <v>5.2517876122297897</v>
      </c>
      <c r="E85" s="23">
        <f t="shared" si="7"/>
        <v>5.2517876122297897</v>
      </c>
      <c r="F85" s="23">
        <f t="shared" si="7"/>
        <v>5.2517876122297897</v>
      </c>
      <c r="G85" s="23">
        <f t="shared" si="7"/>
        <v>5.2517876122297897</v>
      </c>
      <c r="H85" s="23">
        <f t="shared" si="7"/>
        <v>5.2517876122297897</v>
      </c>
      <c r="I85" s="23">
        <f t="shared" si="7"/>
        <v>5.2517876122297897</v>
      </c>
      <c r="J85" s="23">
        <f t="shared" si="7"/>
        <v>5.2517876122297897</v>
      </c>
      <c r="K85" s="23">
        <f t="shared" si="7"/>
        <v>5.2517876122297897</v>
      </c>
      <c r="L85" s="23">
        <f t="shared" si="7"/>
        <v>5.2517876122297897</v>
      </c>
      <c r="M85" s="23">
        <f t="shared" si="7"/>
        <v>5.2517876122297897</v>
      </c>
      <c r="N85" s="23">
        <f t="shared" si="7"/>
        <v>5.2517876122297897</v>
      </c>
      <c r="O85" s="23">
        <f t="shared" si="7"/>
        <v>5.2517876122297897</v>
      </c>
      <c r="P85" s="23">
        <f t="shared" si="7"/>
        <v>5.2517876122297897</v>
      </c>
      <c r="Q85" s="23">
        <f t="shared" si="7"/>
        <v>5.2517876122297897</v>
      </c>
      <c r="R85" s="23">
        <f t="shared" si="7"/>
        <v>5.2517876122297897</v>
      </c>
      <c r="S85" s="23">
        <f t="shared" si="7"/>
        <v>5.2517876122297897</v>
      </c>
      <c r="T85" s="23">
        <f t="shared" si="7"/>
        <v>5.2517876122297897</v>
      </c>
      <c r="U85" s="23">
        <f t="shared" si="7"/>
        <v>5.2517876122297897</v>
      </c>
      <c r="V85" s="23">
        <f t="shared" si="7"/>
        <v>5.2517876122297897</v>
      </c>
      <c r="W85" s="23">
        <f t="shared" si="7"/>
        <v>5.2517876122297897</v>
      </c>
      <c r="X85" s="23">
        <f t="shared" si="7"/>
        <v>5.2517876122297897</v>
      </c>
      <c r="Y85" s="23">
        <f t="shared" si="7"/>
        <v>5.2517876122297897</v>
      </c>
      <c r="Z85" s="23">
        <f t="shared" si="7"/>
        <v>5.2517876122297897</v>
      </c>
      <c r="AA85" s="23">
        <f t="shared" si="7"/>
        <v>5.2517876122297897</v>
      </c>
      <c r="AB85" s="23">
        <f t="shared" si="7"/>
        <v>5.2517876122297897</v>
      </c>
      <c r="AC85" s="23">
        <f t="shared" si="7"/>
        <v>5.2517876122297897</v>
      </c>
      <c r="AD85" s="23">
        <f t="shared" si="7"/>
        <v>5.2517876122297897</v>
      </c>
      <c r="AE85" s="23">
        <f t="shared" si="7"/>
        <v>5.2517876122297897</v>
      </c>
      <c r="AF85" s="23">
        <f t="shared" si="7"/>
        <v>5.2517876122297897</v>
      </c>
      <c r="AG85" s="23">
        <f t="shared" si="7"/>
        <v>5.2517876122297897</v>
      </c>
      <c r="AH85" s="23">
        <f t="shared" si="7"/>
        <v>5.2517876122297897</v>
      </c>
      <c r="AI85" s="23">
        <f t="shared" si="7"/>
        <v>5.2517876122297897</v>
      </c>
      <c r="AJ85" s="23">
        <f t="shared" si="7"/>
        <v>5.2517876122297897</v>
      </c>
      <c r="AK85" s="23">
        <f t="shared" si="7"/>
        <v>5.2517876122297897</v>
      </c>
      <c r="AL85" s="23">
        <f t="shared" si="7"/>
        <v>5.2517876122297897</v>
      </c>
      <c r="AM85" s="23">
        <f t="shared" si="7"/>
        <v>5.2517876122297897</v>
      </c>
      <c r="AN85" s="23">
        <f t="shared" si="7"/>
        <v>5.2517876122297897</v>
      </c>
      <c r="AO85" s="23">
        <f t="shared" si="7"/>
        <v>5.2517876122297897</v>
      </c>
    </row>
    <row r="86" spans="2:41" ht="13.5" thickBot="1" x14ac:dyDescent="0.25"/>
    <row r="87" spans="2:41" ht="15" thickBot="1" x14ac:dyDescent="0.25">
      <c r="B87" s="27" t="s">
        <v>547</v>
      </c>
      <c r="C87" s="95" t="s">
        <v>548</v>
      </c>
      <c r="D87" s="96"/>
      <c r="E87" s="96"/>
      <c r="F87" s="96"/>
      <c r="G87" s="96"/>
      <c r="H87" s="96"/>
      <c r="I87" s="96"/>
      <c r="J87" s="96"/>
      <c r="K87" s="3"/>
      <c r="L87" s="3"/>
      <c r="M87" s="3"/>
      <c r="N87" s="3"/>
      <c r="O87" s="3"/>
    </row>
    <row r="88" spans="2:41" ht="14.25" x14ac:dyDescent="0.2">
      <c r="B88" s="30" t="s">
        <v>543</v>
      </c>
      <c r="C88" s="31">
        <v>1</v>
      </c>
      <c r="D88" s="31">
        <f>1+C88</f>
        <v>2</v>
      </c>
      <c r="E88" s="31">
        <f t="shared" ref="E88:R88" si="8">1+D88</f>
        <v>3</v>
      </c>
      <c r="F88" s="31">
        <f t="shared" si="8"/>
        <v>4</v>
      </c>
      <c r="G88" s="31">
        <f t="shared" si="8"/>
        <v>5</v>
      </c>
      <c r="H88" s="31">
        <f t="shared" si="8"/>
        <v>6</v>
      </c>
      <c r="I88" s="31">
        <f t="shared" si="8"/>
        <v>7</v>
      </c>
      <c r="J88" s="31">
        <f t="shared" si="8"/>
        <v>8</v>
      </c>
      <c r="K88" s="31">
        <f t="shared" si="8"/>
        <v>9</v>
      </c>
      <c r="L88" s="31">
        <f t="shared" si="8"/>
        <v>10</v>
      </c>
      <c r="M88" s="31">
        <f t="shared" si="8"/>
        <v>11</v>
      </c>
      <c r="N88" s="31">
        <f t="shared" si="8"/>
        <v>12</v>
      </c>
      <c r="O88" s="31">
        <f t="shared" si="8"/>
        <v>13</v>
      </c>
      <c r="P88" s="31">
        <f t="shared" si="8"/>
        <v>14</v>
      </c>
      <c r="Q88" s="31">
        <f t="shared" si="8"/>
        <v>15</v>
      </c>
      <c r="R88" s="31">
        <f t="shared" si="8"/>
        <v>16</v>
      </c>
      <c r="S88" s="31">
        <f t="shared" ref="S88:AO88" si="9">1+R88</f>
        <v>17</v>
      </c>
      <c r="T88" s="31">
        <f t="shared" si="9"/>
        <v>18</v>
      </c>
      <c r="U88" s="31">
        <f t="shared" si="9"/>
        <v>19</v>
      </c>
      <c r="V88" s="31">
        <f t="shared" si="9"/>
        <v>20</v>
      </c>
      <c r="W88" s="31">
        <f t="shared" si="9"/>
        <v>21</v>
      </c>
      <c r="X88" s="31">
        <f t="shared" si="9"/>
        <v>22</v>
      </c>
      <c r="Y88" s="31">
        <f t="shared" si="9"/>
        <v>23</v>
      </c>
      <c r="Z88" s="31">
        <f t="shared" si="9"/>
        <v>24</v>
      </c>
      <c r="AA88" s="31">
        <f t="shared" si="9"/>
        <v>25</v>
      </c>
      <c r="AB88" s="31">
        <f t="shared" si="9"/>
        <v>26</v>
      </c>
      <c r="AC88" s="31">
        <f t="shared" si="9"/>
        <v>27</v>
      </c>
      <c r="AD88" s="31">
        <f t="shared" si="9"/>
        <v>28</v>
      </c>
      <c r="AE88" s="31">
        <f t="shared" si="9"/>
        <v>29</v>
      </c>
      <c r="AF88" s="31">
        <f t="shared" si="9"/>
        <v>30</v>
      </c>
      <c r="AG88" s="31">
        <f t="shared" si="9"/>
        <v>31</v>
      </c>
      <c r="AH88" s="31">
        <f t="shared" si="9"/>
        <v>32</v>
      </c>
      <c r="AI88" s="31">
        <f t="shared" si="9"/>
        <v>33</v>
      </c>
      <c r="AJ88" s="31">
        <f t="shared" si="9"/>
        <v>34</v>
      </c>
      <c r="AK88" s="31">
        <f t="shared" si="9"/>
        <v>35</v>
      </c>
      <c r="AL88" s="31">
        <f t="shared" si="9"/>
        <v>36</v>
      </c>
      <c r="AM88" s="31">
        <f t="shared" si="9"/>
        <v>37</v>
      </c>
      <c r="AN88" s="31">
        <f t="shared" si="9"/>
        <v>38</v>
      </c>
      <c r="AO88" s="31">
        <f t="shared" si="9"/>
        <v>39</v>
      </c>
    </row>
    <row r="89" spans="2:41" ht="14.25" x14ac:dyDescent="0.2">
      <c r="B89" s="31">
        <v>1</v>
      </c>
      <c r="C89" s="2">
        <f>+IF(C4=1,'Datos Iniciales'!$H7,0)</f>
        <v>3.15</v>
      </c>
      <c r="D89" s="2">
        <f>+IF(D4=1,'Datos Iniciales'!$H7,0)</f>
        <v>3.15</v>
      </c>
      <c r="E89" s="2">
        <f>+IF(E4=1,'Datos Iniciales'!$H7,0)</f>
        <v>3.15</v>
      </c>
      <c r="F89" s="2">
        <f>+IF(F4=1,'Datos Iniciales'!$H7,0)</f>
        <v>3.15</v>
      </c>
      <c r="G89" s="2">
        <f>+IF(G4=1,'Datos Iniciales'!$H7,0)</f>
        <v>3.15</v>
      </c>
      <c r="H89" s="2">
        <f>+IF(H4=1,'Datos Iniciales'!$H7,0)</f>
        <v>3.15</v>
      </c>
      <c r="I89" s="2">
        <f>+IF(I4=1,'Datos Iniciales'!$H7,0)</f>
        <v>3.15</v>
      </c>
      <c r="J89" s="2">
        <f>+IF(J4=1,'Datos Iniciales'!$H7,0)</f>
        <v>3.15</v>
      </c>
      <c r="K89" s="2">
        <f>+IF(K4=1,'Datos Iniciales'!$H7,0)</f>
        <v>3.15</v>
      </c>
      <c r="L89" s="2">
        <f>+IF(L4=1,'Datos Iniciales'!$H7,0)</f>
        <v>3.15</v>
      </c>
      <c r="M89" s="2">
        <f>+IF(M4=1,'Datos Iniciales'!$H7,0)</f>
        <v>3.15</v>
      </c>
      <c r="N89" s="2">
        <f>+IF(N4=1,'Datos Iniciales'!$H7,0)</f>
        <v>3.15</v>
      </c>
      <c r="O89" s="2">
        <f>+IF(O4=1,'Datos Iniciales'!$H7,0)</f>
        <v>3.15</v>
      </c>
      <c r="P89" s="2">
        <f>+IF(P4=1,'Datos Iniciales'!$H7,0)</f>
        <v>3.15</v>
      </c>
      <c r="Q89" s="2">
        <f>+IF(Q4=1,'Datos Iniciales'!$H7,0)</f>
        <v>3.15</v>
      </c>
      <c r="R89" s="2">
        <f>+IF(R4=1,'Datos Iniciales'!$H7,0)</f>
        <v>3.15</v>
      </c>
      <c r="S89" s="2">
        <f>+IF(S4=1,'Datos Iniciales'!$H7,0)</f>
        <v>3.15</v>
      </c>
      <c r="T89" s="2">
        <f>+IF(T4=1,'Datos Iniciales'!$H7,0)</f>
        <v>3.15</v>
      </c>
      <c r="U89" s="2">
        <f>+IF(U4=1,'Datos Iniciales'!$H7,0)</f>
        <v>3.15</v>
      </c>
      <c r="V89" s="2">
        <f>+IF(V4=1,'Datos Iniciales'!$H7,0)</f>
        <v>3.15</v>
      </c>
      <c r="W89" s="2">
        <f>+IF(W4=1,'Datos Iniciales'!$H7,0)</f>
        <v>3.15</v>
      </c>
      <c r="X89" s="2">
        <f>+IF(X4=1,'Datos Iniciales'!$H7,0)</f>
        <v>3.15</v>
      </c>
      <c r="Y89" s="2">
        <f>+IF(Y4=1,'Datos Iniciales'!$H7,0)</f>
        <v>3.15</v>
      </c>
      <c r="Z89" s="2">
        <f>+IF(Z4=1,'Datos Iniciales'!$H7,0)</f>
        <v>3.15</v>
      </c>
      <c r="AA89" s="2">
        <f>+IF(AA4=1,'Datos Iniciales'!$H7,0)</f>
        <v>3.15</v>
      </c>
      <c r="AB89" s="2">
        <f>+IF(AB4=1,'Datos Iniciales'!$H7,0)</f>
        <v>3.15</v>
      </c>
      <c r="AC89" s="2">
        <f>+IF(AC4=1,'Datos Iniciales'!$H7,0)</f>
        <v>3.15</v>
      </c>
      <c r="AD89" s="2">
        <f>+IF(AD4=1,'Datos Iniciales'!$H7,0)</f>
        <v>3.15</v>
      </c>
      <c r="AE89" s="2">
        <f>+IF(AE4=1,'Datos Iniciales'!$H7,0)</f>
        <v>3.15</v>
      </c>
      <c r="AF89" s="2">
        <f>+IF(AF4=1,'Datos Iniciales'!$H7,0)</f>
        <v>3.15</v>
      </c>
      <c r="AG89" s="2">
        <f>+IF(AG4=1,'Datos Iniciales'!$H7,0)</f>
        <v>3.15</v>
      </c>
      <c r="AH89" s="2">
        <f>+IF(AH4=1,'Datos Iniciales'!$H7,0)</f>
        <v>3.15</v>
      </c>
      <c r="AI89" s="2">
        <f>+IF(AI4=1,'Datos Iniciales'!$H7,0)</f>
        <v>3.15</v>
      </c>
      <c r="AJ89" s="2">
        <f>+IF(AJ4=1,'Datos Iniciales'!$H7,0)</f>
        <v>3.15</v>
      </c>
      <c r="AK89" s="2">
        <f>+IF(AK4=1,'Datos Iniciales'!$H7,0)</f>
        <v>3.15</v>
      </c>
      <c r="AL89" s="2">
        <f>+IF(AL4=1,'Datos Iniciales'!$H7,0)</f>
        <v>3.15</v>
      </c>
      <c r="AM89" s="2">
        <f>+IF(AM4=1,'Datos Iniciales'!$H7,0)</f>
        <v>3.15</v>
      </c>
      <c r="AN89" s="2">
        <f>+IF(AN4=1,'Datos Iniciales'!$H7,0)</f>
        <v>3.15</v>
      </c>
      <c r="AO89" s="2">
        <f>+IF(AO4=1,'Datos Iniciales'!$H7,0)</f>
        <v>3.15</v>
      </c>
    </row>
    <row r="90" spans="2:41" ht="14.25" x14ac:dyDescent="0.2">
      <c r="B90" s="31">
        <f t="shared" ref="B90:B96" si="10">1+B89</f>
        <v>2</v>
      </c>
      <c r="C90" s="2">
        <f>+IF(C5=1,'Datos Iniciales'!$H8,0)</f>
        <v>3.15</v>
      </c>
      <c r="D90" s="2">
        <f>+IF(D5=1,'Datos Iniciales'!$H8,0)</f>
        <v>3.15</v>
      </c>
      <c r="E90" s="2">
        <f>+IF(E5=1,'Datos Iniciales'!$H8,0)</f>
        <v>3.15</v>
      </c>
      <c r="F90" s="2">
        <f>+IF(F5=1,'Datos Iniciales'!$H8,0)</f>
        <v>3.15</v>
      </c>
      <c r="G90" s="2">
        <f>+IF(G5=1,'Datos Iniciales'!$H8,0)</f>
        <v>3.15</v>
      </c>
      <c r="H90" s="2">
        <f>+IF(H5=1,'Datos Iniciales'!$H8,0)</f>
        <v>3.15</v>
      </c>
      <c r="I90" s="2">
        <f>+IF(I5=1,'Datos Iniciales'!$H8,0)</f>
        <v>3.15</v>
      </c>
      <c r="J90" s="2">
        <f>+IF(J5=1,'Datos Iniciales'!$H8,0)</f>
        <v>3.15</v>
      </c>
      <c r="K90" s="2">
        <f>+IF(K5=1,'Datos Iniciales'!$H8,0)</f>
        <v>3.15</v>
      </c>
      <c r="L90" s="2">
        <f>+IF(L5=1,'Datos Iniciales'!$H8,0)</f>
        <v>3.15</v>
      </c>
      <c r="M90" s="2">
        <f>+IF(M5=1,'Datos Iniciales'!$H8,0)</f>
        <v>3.15</v>
      </c>
      <c r="N90" s="2">
        <f>+IF(N5=1,'Datos Iniciales'!$H8,0)</f>
        <v>3.15</v>
      </c>
      <c r="O90" s="2">
        <f>+IF(O5=1,'Datos Iniciales'!$H8,0)</f>
        <v>3.15</v>
      </c>
      <c r="P90" s="2">
        <f>+IF(P5=1,'Datos Iniciales'!$H8,0)</f>
        <v>3.15</v>
      </c>
      <c r="Q90" s="2">
        <f>+IF(Q5=1,'Datos Iniciales'!$H8,0)</f>
        <v>3.15</v>
      </c>
      <c r="R90" s="2">
        <f>+IF(R5=1,'Datos Iniciales'!$H8,0)</f>
        <v>3.15</v>
      </c>
      <c r="S90" s="2">
        <f>+IF(S5=1,'Datos Iniciales'!$H8,0)</f>
        <v>3.15</v>
      </c>
      <c r="T90" s="2">
        <f>+IF(T5=1,'Datos Iniciales'!$H8,0)</f>
        <v>3.15</v>
      </c>
      <c r="U90" s="2">
        <f>+IF(U5=1,'Datos Iniciales'!$H8,0)</f>
        <v>3.15</v>
      </c>
      <c r="V90" s="2">
        <f>+IF(V5=1,'Datos Iniciales'!$H8,0)</f>
        <v>3.15</v>
      </c>
      <c r="W90" s="2">
        <f>+IF(W5=1,'Datos Iniciales'!$H8,0)</f>
        <v>3.15</v>
      </c>
      <c r="X90" s="2">
        <f>+IF(X5=1,'Datos Iniciales'!$H8,0)</f>
        <v>3.15</v>
      </c>
      <c r="Y90" s="2">
        <f>+IF(Y5=1,'Datos Iniciales'!$H8,0)</f>
        <v>3.15</v>
      </c>
      <c r="Z90" s="2">
        <f>+IF(Z5=1,'Datos Iniciales'!$H8,0)</f>
        <v>3.15</v>
      </c>
      <c r="AA90" s="2">
        <f>+IF(AA5=1,'Datos Iniciales'!$H8,0)</f>
        <v>3.15</v>
      </c>
      <c r="AB90" s="2">
        <f>+IF(AB5=1,'Datos Iniciales'!$H8,0)</f>
        <v>3.15</v>
      </c>
      <c r="AC90" s="2">
        <f>+IF(AC5=1,'Datos Iniciales'!$H8,0)</f>
        <v>3.15</v>
      </c>
      <c r="AD90" s="2">
        <f>+IF(AD5=1,'Datos Iniciales'!$H8,0)</f>
        <v>3.15</v>
      </c>
      <c r="AE90" s="2">
        <f>+IF(AE5=1,'Datos Iniciales'!$H8,0)</f>
        <v>3.15</v>
      </c>
      <c r="AF90" s="2">
        <f>+IF(AF5=1,'Datos Iniciales'!$H8,0)</f>
        <v>3.15</v>
      </c>
      <c r="AG90" s="2">
        <f>+IF(AG5=1,'Datos Iniciales'!$H8,0)</f>
        <v>3.15</v>
      </c>
      <c r="AH90" s="2">
        <f>+IF(AH5=1,'Datos Iniciales'!$H8,0)</f>
        <v>3.15</v>
      </c>
      <c r="AI90" s="2">
        <f>+IF(AI5=1,'Datos Iniciales'!$H8,0)</f>
        <v>3.15</v>
      </c>
      <c r="AJ90" s="2">
        <f>+IF(AJ5=1,'Datos Iniciales'!$H8,0)</f>
        <v>3.15</v>
      </c>
      <c r="AK90" s="2">
        <f>+IF(AK5=1,'Datos Iniciales'!$H8,0)</f>
        <v>3.15</v>
      </c>
      <c r="AL90" s="2">
        <f>+IF(AL5=1,'Datos Iniciales'!$H8,0)</f>
        <v>3.15</v>
      </c>
      <c r="AM90" s="2">
        <f>+IF(AM5=1,'Datos Iniciales'!$H8,0)</f>
        <v>3.15</v>
      </c>
      <c r="AN90" s="2">
        <f>+IF(AN5=1,'Datos Iniciales'!$H8,0)</f>
        <v>3.15</v>
      </c>
      <c r="AO90" s="2">
        <f>+IF(AO5=1,'Datos Iniciales'!$H8,0)</f>
        <v>3.15</v>
      </c>
    </row>
    <row r="91" spans="2:41" ht="14.25" x14ac:dyDescent="0.2">
      <c r="B91" s="31">
        <f t="shared" si="10"/>
        <v>3</v>
      </c>
      <c r="C91" s="2">
        <f>+IF(C6=1,'Datos Iniciales'!$H9,0)</f>
        <v>3.15</v>
      </c>
      <c r="D91" s="2">
        <f>+IF(D6=1,'Datos Iniciales'!$H9,0)</f>
        <v>3.15</v>
      </c>
      <c r="E91" s="2">
        <f>+IF(E6=1,'Datos Iniciales'!$H9,0)</f>
        <v>3.15</v>
      </c>
      <c r="F91" s="2">
        <f>+IF(F6=1,'Datos Iniciales'!$H9,0)</f>
        <v>3.15</v>
      </c>
      <c r="G91" s="2">
        <f>+IF(G6=1,'Datos Iniciales'!$H9,0)</f>
        <v>3.15</v>
      </c>
      <c r="H91" s="2">
        <f>+IF(H6=1,'Datos Iniciales'!$H9,0)</f>
        <v>3.15</v>
      </c>
      <c r="I91" s="2">
        <f>+IF(I6=1,'Datos Iniciales'!$H9,0)</f>
        <v>3.15</v>
      </c>
      <c r="J91" s="2">
        <f>+IF(J6=1,'Datos Iniciales'!$H9,0)</f>
        <v>3.15</v>
      </c>
      <c r="K91" s="2">
        <f>+IF(K6=1,'Datos Iniciales'!$H9,0)</f>
        <v>3.15</v>
      </c>
      <c r="L91" s="2">
        <f>+IF(L6=1,'Datos Iniciales'!$H9,0)</f>
        <v>3.15</v>
      </c>
      <c r="M91" s="2">
        <f>+IF(M6=1,'Datos Iniciales'!$H9,0)</f>
        <v>3.15</v>
      </c>
      <c r="N91" s="2">
        <f>+IF(N6=1,'Datos Iniciales'!$H9,0)</f>
        <v>3.15</v>
      </c>
      <c r="O91" s="2">
        <f>+IF(O6=1,'Datos Iniciales'!$H9,0)</f>
        <v>3.15</v>
      </c>
      <c r="P91" s="2">
        <f>+IF(P6=1,'Datos Iniciales'!$H9,0)</f>
        <v>3.15</v>
      </c>
      <c r="Q91" s="2">
        <f>+IF(Q6=1,'Datos Iniciales'!$H9,0)</f>
        <v>3.15</v>
      </c>
      <c r="R91" s="2">
        <f>+IF(R6=1,'Datos Iniciales'!$H9,0)</f>
        <v>3.15</v>
      </c>
      <c r="S91" s="2">
        <f>+IF(S6=1,'Datos Iniciales'!$H9,0)</f>
        <v>3.15</v>
      </c>
      <c r="T91" s="2">
        <f>+IF(T6=1,'Datos Iniciales'!$H9,0)</f>
        <v>3.15</v>
      </c>
      <c r="U91" s="2">
        <f>+IF(U6=1,'Datos Iniciales'!$H9,0)</f>
        <v>3.15</v>
      </c>
      <c r="V91" s="2">
        <f>+IF(V6=1,'Datos Iniciales'!$H9,0)</f>
        <v>3.15</v>
      </c>
      <c r="W91" s="2">
        <f>+IF(W6=1,'Datos Iniciales'!$H9,0)</f>
        <v>3.15</v>
      </c>
      <c r="X91" s="2">
        <f>+IF(X6=1,'Datos Iniciales'!$H9,0)</f>
        <v>3.15</v>
      </c>
      <c r="Y91" s="2">
        <f>+IF(Y6=1,'Datos Iniciales'!$H9,0)</f>
        <v>3.15</v>
      </c>
      <c r="Z91" s="2">
        <f>+IF(Z6=1,'Datos Iniciales'!$H9,0)</f>
        <v>3.15</v>
      </c>
      <c r="AA91" s="2">
        <f>+IF(AA6=1,'Datos Iniciales'!$H9,0)</f>
        <v>3.15</v>
      </c>
      <c r="AB91" s="2">
        <f>+IF(AB6=1,'Datos Iniciales'!$H9,0)</f>
        <v>3.15</v>
      </c>
      <c r="AC91" s="2">
        <f>+IF(AC6=1,'Datos Iniciales'!$H9,0)</f>
        <v>3.15</v>
      </c>
      <c r="AD91" s="2">
        <f>+IF(AD6=1,'Datos Iniciales'!$H9,0)</f>
        <v>3.15</v>
      </c>
      <c r="AE91" s="2">
        <f>+IF(AE6=1,'Datos Iniciales'!$H9,0)</f>
        <v>3.15</v>
      </c>
      <c r="AF91" s="2">
        <f>+IF(AF6=1,'Datos Iniciales'!$H9,0)</f>
        <v>3.15</v>
      </c>
      <c r="AG91" s="2">
        <f>+IF(AG6=1,'Datos Iniciales'!$H9,0)</f>
        <v>3.15</v>
      </c>
      <c r="AH91" s="2">
        <f>+IF(AH6=1,'Datos Iniciales'!$H9,0)</f>
        <v>3.15</v>
      </c>
      <c r="AI91" s="2">
        <f>+IF(AI6=1,'Datos Iniciales'!$H9,0)</f>
        <v>3.15</v>
      </c>
      <c r="AJ91" s="2">
        <f>+IF(AJ6=1,'Datos Iniciales'!$H9,0)</f>
        <v>3.15</v>
      </c>
      <c r="AK91" s="2">
        <f>+IF(AK6=1,'Datos Iniciales'!$H9,0)</f>
        <v>3.15</v>
      </c>
      <c r="AL91" s="2">
        <f>+IF(AL6=1,'Datos Iniciales'!$H9,0)</f>
        <v>3.15</v>
      </c>
      <c r="AM91" s="2">
        <f>+IF(AM6=1,'Datos Iniciales'!$H9,0)</f>
        <v>3.15</v>
      </c>
      <c r="AN91" s="2">
        <f>+IF(AN6=1,'Datos Iniciales'!$H9,0)</f>
        <v>3.15</v>
      </c>
      <c r="AO91" s="2">
        <f>+IF(AO6=1,'Datos Iniciales'!$H9,0)</f>
        <v>3.15</v>
      </c>
    </row>
    <row r="92" spans="2:41" ht="14.25" x14ac:dyDescent="0.2">
      <c r="B92" s="31">
        <f t="shared" si="10"/>
        <v>4</v>
      </c>
      <c r="C92" s="2">
        <f>+IF(C7=1,'Datos Iniciales'!$H10,0)</f>
        <v>3.15</v>
      </c>
      <c r="D92" s="2">
        <f>+IF(D7=1,'Datos Iniciales'!$H10,0)</f>
        <v>3.15</v>
      </c>
      <c r="E92" s="2">
        <f>+IF(E7=1,'Datos Iniciales'!$H10,0)</f>
        <v>3.15</v>
      </c>
      <c r="F92" s="2">
        <f>+IF(F7=1,'Datos Iniciales'!$H10,0)</f>
        <v>3.15</v>
      </c>
      <c r="G92" s="2">
        <f>+IF(G7=1,'Datos Iniciales'!$H10,0)</f>
        <v>3.15</v>
      </c>
      <c r="H92" s="2">
        <f>+IF(H7=1,'Datos Iniciales'!$H10,0)</f>
        <v>3.15</v>
      </c>
      <c r="I92" s="2">
        <f>+IF(I7=1,'Datos Iniciales'!$H10,0)</f>
        <v>3.15</v>
      </c>
      <c r="J92" s="2">
        <f>+IF(J7=1,'Datos Iniciales'!$H10,0)</f>
        <v>3.15</v>
      </c>
      <c r="K92" s="2">
        <f>+IF(K7=1,'Datos Iniciales'!$H10,0)</f>
        <v>3.15</v>
      </c>
      <c r="L92" s="2">
        <f>+IF(L7=1,'Datos Iniciales'!$H10,0)</f>
        <v>3.15</v>
      </c>
      <c r="M92" s="2">
        <f>+IF(M7=1,'Datos Iniciales'!$H10,0)</f>
        <v>3.15</v>
      </c>
      <c r="N92" s="2">
        <f>+IF(N7=1,'Datos Iniciales'!$H10,0)</f>
        <v>3.15</v>
      </c>
      <c r="O92" s="2">
        <f>+IF(O7=1,'Datos Iniciales'!$H10,0)</f>
        <v>3.15</v>
      </c>
      <c r="P92" s="2">
        <f>+IF(P7=1,'Datos Iniciales'!$H10,0)</f>
        <v>3.15</v>
      </c>
      <c r="Q92" s="2">
        <f>+IF(Q7=1,'Datos Iniciales'!$H10,0)</f>
        <v>3.15</v>
      </c>
      <c r="R92" s="2">
        <f>+IF(R7=1,'Datos Iniciales'!$H10,0)</f>
        <v>3.15</v>
      </c>
      <c r="S92" s="2">
        <f>+IF(S7=1,'Datos Iniciales'!$H10,0)</f>
        <v>3.15</v>
      </c>
      <c r="T92" s="2">
        <f>+IF(T7=1,'Datos Iniciales'!$H10,0)</f>
        <v>3.15</v>
      </c>
      <c r="U92" s="2">
        <f>+IF(U7=1,'Datos Iniciales'!$H10,0)</f>
        <v>3.15</v>
      </c>
      <c r="V92" s="2">
        <f>+IF(V7=1,'Datos Iniciales'!$H10,0)</f>
        <v>3.15</v>
      </c>
      <c r="W92" s="2">
        <f>+IF(W7=1,'Datos Iniciales'!$H10,0)</f>
        <v>3.15</v>
      </c>
      <c r="X92" s="2">
        <f>+IF(X7=1,'Datos Iniciales'!$H10,0)</f>
        <v>3.15</v>
      </c>
      <c r="Y92" s="2">
        <f>+IF(Y7=1,'Datos Iniciales'!$H10,0)</f>
        <v>3.15</v>
      </c>
      <c r="Z92" s="2">
        <f>+IF(Z7=1,'Datos Iniciales'!$H10,0)</f>
        <v>3.15</v>
      </c>
      <c r="AA92" s="2">
        <f>+IF(AA7=1,'Datos Iniciales'!$H10,0)</f>
        <v>3.15</v>
      </c>
      <c r="AB92" s="2">
        <f>+IF(AB7=1,'Datos Iniciales'!$H10,0)</f>
        <v>3.15</v>
      </c>
      <c r="AC92" s="2">
        <f>+IF(AC7=1,'Datos Iniciales'!$H10,0)</f>
        <v>3.15</v>
      </c>
      <c r="AD92" s="2">
        <f>+IF(AD7=1,'Datos Iniciales'!$H10,0)</f>
        <v>3.15</v>
      </c>
      <c r="AE92" s="2">
        <f>+IF(AE7=1,'Datos Iniciales'!$H10,0)</f>
        <v>3.15</v>
      </c>
      <c r="AF92" s="2">
        <f>+IF(AF7=1,'Datos Iniciales'!$H10,0)</f>
        <v>3.15</v>
      </c>
      <c r="AG92" s="2">
        <f>+IF(AG7=1,'Datos Iniciales'!$H10,0)</f>
        <v>3.15</v>
      </c>
      <c r="AH92" s="2">
        <f>+IF(AH7=1,'Datos Iniciales'!$H10,0)</f>
        <v>3.15</v>
      </c>
      <c r="AI92" s="2">
        <f>+IF(AI7=1,'Datos Iniciales'!$H10,0)</f>
        <v>3.15</v>
      </c>
      <c r="AJ92" s="2">
        <f>+IF(AJ7=1,'Datos Iniciales'!$H10,0)</f>
        <v>3.15</v>
      </c>
      <c r="AK92" s="2">
        <f>+IF(AK7=1,'Datos Iniciales'!$H10,0)</f>
        <v>3.15</v>
      </c>
      <c r="AL92" s="2">
        <f>+IF(AL7=1,'Datos Iniciales'!$H10,0)</f>
        <v>3.15</v>
      </c>
      <c r="AM92" s="2">
        <f>+IF(AM7=1,'Datos Iniciales'!$H10,0)</f>
        <v>3.15</v>
      </c>
      <c r="AN92" s="2">
        <f>+IF(AN7=1,'Datos Iniciales'!$H10,0)</f>
        <v>3.15</v>
      </c>
      <c r="AO92" s="2">
        <f>+IF(AO7=1,'Datos Iniciales'!$H10,0)</f>
        <v>3.15</v>
      </c>
    </row>
    <row r="93" spans="2:41" ht="14.25" x14ac:dyDescent="0.2">
      <c r="B93" s="31">
        <f t="shared" si="10"/>
        <v>5</v>
      </c>
      <c r="C93" s="2">
        <f>+IF(C8=1,'Datos Iniciales'!$H11,0)</f>
        <v>3.15</v>
      </c>
      <c r="D93" s="2">
        <f>+IF(D8=1,'Datos Iniciales'!$H11,0)</f>
        <v>3.15</v>
      </c>
      <c r="E93" s="2">
        <f>+IF(E8=1,'Datos Iniciales'!$H11,0)</f>
        <v>3.15</v>
      </c>
      <c r="F93" s="2">
        <f>+IF(F8=1,'Datos Iniciales'!$H11,0)</f>
        <v>3.15</v>
      </c>
      <c r="G93" s="2">
        <f>+IF(G8=1,'Datos Iniciales'!$H11,0)</f>
        <v>3.15</v>
      </c>
      <c r="H93" s="2">
        <f>+IF(H8=1,'Datos Iniciales'!$H11,0)</f>
        <v>3.15</v>
      </c>
      <c r="I93" s="2">
        <f>+IF(I8=1,'Datos Iniciales'!$H11,0)</f>
        <v>3.15</v>
      </c>
      <c r="J93" s="2">
        <f>+IF(J8=1,'Datos Iniciales'!$H11,0)</f>
        <v>3.15</v>
      </c>
      <c r="K93" s="2">
        <f>+IF(K8=1,'Datos Iniciales'!$H11,0)</f>
        <v>3.15</v>
      </c>
      <c r="L93" s="2">
        <f>+IF(L8=1,'Datos Iniciales'!$H11,0)</f>
        <v>3.15</v>
      </c>
      <c r="M93" s="2">
        <f>+IF(M8=1,'Datos Iniciales'!$H11,0)</f>
        <v>3.15</v>
      </c>
      <c r="N93" s="2">
        <f>+IF(N8=1,'Datos Iniciales'!$H11,0)</f>
        <v>3.15</v>
      </c>
      <c r="O93" s="2">
        <f>+IF(O8=1,'Datos Iniciales'!$H11,0)</f>
        <v>3.15</v>
      </c>
      <c r="P93" s="2">
        <f>+IF(P8=1,'Datos Iniciales'!$H11,0)</f>
        <v>3.15</v>
      </c>
      <c r="Q93" s="2">
        <f>+IF(Q8=1,'Datos Iniciales'!$H11,0)</f>
        <v>3.15</v>
      </c>
      <c r="R93" s="2">
        <f>+IF(R8=1,'Datos Iniciales'!$H11,0)</f>
        <v>3.15</v>
      </c>
      <c r="S93" s="2">
        <f>+IF(S8=1,'Datos Iniciales'!$H11,0)</f>
        <v>3.15</v>
      </c>
      <c r="T93" s="2">
        <f>+IF(T8=1,'Datos Iniciales'!$H11,0)</f>
        <v>3.15</v>
      </c>
      <c r="U93" s="2">
        <f>+IF(U8=1,'Datos Iniciales'!$H11,0)</f>
        <v>3.15</v>
      </c>
      <c r="V93" s="2">
        <f>+IF(V8=1,'Datos Iniciales'!$H11,0)</f>
        <v>3.15</v>
      </c>
      <c r="W93" s="2">
        <f>+IF(W8=1,'Datos Iniciales'!$H11,0)</f>
        <v>3.15</v>
      </c>
      <c r="X93" s="2">
        <f>+IF(X8=1,'Datos Iniciales'!$H11,0)</f>
        <v>3.15</v>
      </c>
      <c r="Y93" s="2">
        <f>+IF(Y8=1,'Datos Iniciales'!$H11,0)</f>
        <v>3.15</v>
      </c>
      <c r="Z93" s="2">
        <f>+IF(Z8=1,'Datos Iniciales'!$H11,0)</f>
        <v>3.15</v>
      </c>
      <c r="AA93" s="2">
        <f>+IF(AA8=1,'Datos Iniciales'!$H11,0)</f>
        <v>3.15</v>
      </c>
      <c r="AB93" s="2">
        <f>+IF(AB8=1,'Datos Iniciales'!$H11,0)</f>
        <v>3.15</v>
      </c>
      <c r="AC93" s="2">
        <f>+IF(AC8=1,'Datos Iniciales'!$H11,0)</f>
        <v>3.15</v>
      </c>
      <c r="AD93" s="2">
        <f>+IF(AD8=1,'Datos Iniciales'!$H11,0)</f>
        <v>3.15</v>
      </c>
      <c r="AE93" s="2">
        <f>+IF(AE8=1,'Datos Iniciales'!$H11,0)</f>
        <v>3.15</v>
      </c>
      <c r="AF93" s="2">
        <f>+IF(AF8=1,'Datos Iniciales'!$H11,0)</f>
        <v>3.15</v>
      </c>
      <c r="AG93" s="2">
        <f>+IF(AG8=1,'Datos Iniciales'!$H11,0)</f>
        <v>3.15</v>
      </c>
      <c r="AH93" s="2">
        <f>+IF(AH8=1,'Datos Iniciales'!$H11,0)</f>
        <v>3.15</v>
      </c>
      <c r="AI93" s="2">
        <f>+IF(AI8=1,'Datos Iniciales'!$H11,0)</f>
        <v>3.15</v>
      </c>
      <c r="AJ93" s="2">
        <f>+IF(AJ8=1,'Datos Iniciales'!$H11,0)</f>
        <v>3.15</v>
      </c>
      <c r="AK93" s="2">
        <f>+IF(AK8=1,'Datos Iniciales'!$H11,0)</f>
        <v>3.15</v>
      </c>
      <c r="AL93" s="2">
        <f>+IF(AL8=1,'Datos Iniciales'!$H11,0)</f>
        <v>3.15</v>
      </c>
      <c r="AM93" s="2">
        <f>+IF(AM8=1,'Datos Iniciales'!$H11,0)</f>
        <v>3.15</v>
      </c>
      <c r="AN93" s="2">
        <f>+IF(AN8=1,'Datos Iniciales'!$H11,0)</f>
        <v>3.15</v>
      </c>
      <c r="AO93" s="2">
        <f>+IF(AO8=1,'Datos Iniciales'!$H11,0)</f>
        <v>3.15</v>
      </c>
    </row>
    <row r="94" spans="2:41" ht="14.25" x14ac:dyDescent="0.2">
      <c r="B94" s="31">
        <f t="shared" si="10"/>
        <v>6</v>
      </c>
      <c r="C94" s="2">
        <f>+IF(C9=1,'Datos Iniciales'!$H12,0)</f>
        <v>3.15</v>
      </c>
      <c r="D94" s="2">
        <f>+IF(D9=1,'Datos Iniciales'!$H12,0)</f>
        <v>3.15</v>
      </c>
      <c r="E94" s="2">
        <f>+IF(E9=1,'Datos Iniciales'!$H12,0)</f>
        <v>3.15</v>
      </c>
      <c r="F94" s="2">
        <f>+IF(F9=1,'Datos Iniciales'!$H12,0)</f>
        <v>3.15</v>
      </c>
      <c r="G94" s="2">
        <f>+IF(G9=1,'Datos Iniciales'!$H12,0)</f>
        <v>3.15</v>
      </c>
      <c r="H94" s="2">
        <f>+IF(H9=1,'Datos Iniciales'!$H12,0)</f>
        <v>3.15</v>
      </c>
      <c r="I94" s="2">
        <f>+IF(I9=1,'Datos Iniciales'!$H12,0)</f>
        <v>3.15</v>
      </c>
      <c r="J94" s="2">
        <f>+IF(J9=1,'Datos Iniciales'!$H12,0)</f>
        <v>3.15</v>
      </c>
      <c r="K94" s="2">
        <f>+IF(K9=1,'Datos Iniciales'!$H12,0)</f>
        <v>3.15</v>
      </c>
      <c r="L94" s="2">
        <f>+IF(L9=1,'Datos Iniciales'!$H12,0)</f>
        <v>3.15</v>
      </c>
      <c r="M94" s="2">
        <f>+IF(M9=1,'Datos Iniciales'!$H12,0)</f>
        <v>3.15</v>
      </c>
      <c r="N94" s="2">
        <f>+IF(N9=1,'Datos Iniciales'!$H12,0)</f>
        <v>3.15</v>
      </c>
      <c r="O94" s="2">
        <f>+IF(O9=1,'Datos Iniciales'!$H12,0)</f>
        <v>3.15</v>
      </c>
      <c r="P94" s="2">
        <f>+IF(P9=1,'Datos Iniciales'!$H12,0)</f>
        <v>3.15</v>
      </c>
      <c r="Q94" s="2">
        <f>+IF(Q9=1,'Datos Iniciales'!$H12,0)</f>
        <v>3.15</v>
      </c>
      <c r="R94" s="2">
        <f>+IF(R9=1,'Datos Iniciales'!$H12,0)</f>
        <v>3.15</v>
      </c>
      <c r="S94" s="2">
        <f>+IF(S9=1,'Datos Iniciales'!$H12,0)</f>
        <v>3.15</v>
      </c>
      <c r="T94" s="2">
        <f>+IF(T9=1,'Datos Iniciales'!$H12,0)</f>
        <v>3.15</v>
      </c>
      <c r="U94" s="2">
        <f>+IF(U9=1,'Datos Iniciales'!$H12,0)</f>
        <v>3.15</v>
      </c>
      <c r="V94" s="2">
        <f>+IF(V9=1,'Datos Iniciales'!$H12,0)</f>
        <v>3.15</v>
      </c>
      <c r="W94" s="2">
        <f>+IF(W9=1,'Datos Iniciales'!$H12,0)</f>
        <v>3.15</v>
      </c>
      <c r="X94" s="2">
        <f>+IF(X9=1,'Datos Iniciales'!$H12,0)</f>
        <v>3.15</v>
      </c>
      <c r="Y94" s="2">
        <f>+IF(Y9=1,'Datos Iniciales'!$H12,0)</f>
        <v>3.15</v>
      </c>
      <c r="Z94" s="2">
        <f>+IF(Z9=1,'Datos Iniciales'!$H12,0)</f>
        <v>3.15</v>
      </c>
      <c r="AA94" s="2">
        <f>+IF(AA9=1,'Datos Iniciales'!$H12,0)</f>
        <v>3.15</v>
      </c>
      <c r="AB94" s="2">
        <f>+IF(AB9=1,'Datos Iniciales'!$H12,0)</f>
        <v>3.15</v>
      </c>
      <c r="AC94" s="2">
        <f>+IF(AC9=1,'Datos Iniciales'!$H12,0)</f>
        <v>3.15</v>
      </c>
      <c r="AD94" s="2">
        <f>+IF(AD9=1,'Datos Iniciales'!$H12,0)</f>
        <v>3.15</v>
      </c>
      <c r="AE94" s="2">
        <f>+IF(AE9=1,'Datos Iniciales'!$H12,0)</f>
        <v>3.15</v>
      </c>
      <c r="AF94" s="2">
        <f>+IF(AF9=1,'Datos Iniciales'!$H12,0)</f>
        <v>3.15</v>
      </c>
      <c r="AG94" s="2">
        <f>+IF(AG9=1,'Datos Iniciales'!$H12,0)</f>
        <v>3.15</v>
      </c>
      <c r="AH94" s="2">
        <f>+IF(AH9=1,'Datos Iniciales'!$H12,0)</f>
        <v>3.15</v>
      </c>
      <c r="AI94" s="2">
        <f>+IF(AI9=1,'Datos Iniciales'!$H12,0)</f>
        <v>3.15</v>
      </c>
      <c r="AJ94" s="2">
        <f>+IF(AJ9=1,'Datos Iniciales'!$H12,0)</f>
        <v>3.15</v>
      </c>
      <c r="AK94" s="2">
        <f>+IF(AK9=1,'Datos Iniciales'!$H12,0)</f>
        <v>3.15</v>
      </c>
      <c r="AL94" s="2">
        <f>+IF(AL9=1,'Datos Iniciales'!$H12,0)</f>
        <v>3.15</v>
      </c>
      <c r="AM94" s="2">
        <f>+IF(AM9=1,'Datos Iniciales'!$H12,0)</f>
        <v>3.15</v>
      </c>
      <c r="AN94" s="2">
        <f>+IF(AN9=1,'Datos Iniciales'!$H12,0)</f>
        <v>3.15</v>
      </c>
      <c r="AO94" s="2">
        <f>+IF(AO9=1,'Datos Iniciales'!$H12,0)</f>
        <v>3.15</v>
      </c>
    </row>
    <row r="95" spans="2:41" ht="14.25" x14ac:dyDescent="0.2">
      <c r="B95" s="31">
        <f t="shared" si="10"/>
        <v>7</v>
      </c>
      <c r="C95" s="2">
        <f>+IF(C10=1,'Datos Iniciales'!$H13,0)</f>
        <v>3.15</v>
      </c>
      <c r="D95" s="2">
        <f>+IF(D10=1,'Datos Iniciales'!$H13,0)</f>
        <v>3.15</v>
      </c>
      <c r="E95" s="2">
        <f>+IF(E10=1,'Datos Iniciales'!$H13,0)</f>
        <v>3.15</v>
      </c>
      <c r="F95" s="2">
        <f>+IF(F10=1,'Datos Iniciales'!$H13,0)</f>
        <v>3.15</v>
      </c>
      <c r="G95" s="2">
        <f>+IF(G10=1,'Datos Iniciales'!$H13,0)</f>
        <v>3.15</v>
      </c>
      <c r="H95" s="2">
        <f>+IF(H10=1,'Datos Iniciales'!$H13,0)</f>
        <v>3.15</v>
      </c>
      <c r="I95" s="2">
        <f>+IF(I10=1,'Datos Iniciales'!$H13,0)</f>
        <v>3.15</v>
      </c>
      <c r="J95" s="2">
        <f>+IF(J10=1,'Datos Iniciales'!$H13,0)</f>
        <v>3.15</v>
      </c>
      <c r="K95" s="2">
        <f>+IF(K10=1,'Datos Iniciales'!$H13,0)</f>
        <v>3.15</v>
      </c>
      <c r="L95" s="2">
        <f>+IF(L10=1,'Datos Iniciales'!$H13,0)</f>
        <v>3.15</v>
      </c>
      <c r="M95" s="2">
        <f>+IF(M10=1,'Datos Iniciales'!$H13,0)</f>
        <v>3.15</v>
      </c>
      <c r="N95" s="2">
        <f>+IF(N10=1,'Datos Iniciales'!$H13,0)</f>
        <v>3.15</v>
      </c>
      <c r="O95" s="2">
        <f>+IF(O10=1,'Datos Iniciales'!$H13,0)</f>
        <v>3.15</v>
      </c>
      <c r="P95" s="2">
        <f>+IF(P10=1,'Datos Iniciales'!$H13,0)</f>
        <v>3.15</v>
      </c>
      <c r="Q95" s="2">
        <f>+IF(Q10=1,'Datos Iniciales'!$H13,0)</f>
        <v>3.15</v>
      </c>
      <c r="R95" s="2">
        <f>+IF(R10=1,'Datos Iniciales'!$H13,0)</f>
        <v>3.15</v>
      </c>
      <c r="S95" s="2">
        <f>+IF(S10=1,'Datos Iniciales'!$H13,0)</f>
        <v>3.15</v>
      </c>
      <c r="T95" s="2">
        <f>+IF(T10=1,'Datos Iniciales'!$H13,0)</f>
        <v>3.15</v>
      </c>
      <c r="U95" s="2">
        <f>+IF(U10=1,'Datos Iniciales'!$H13,0)</f>
        <v>3.15</v>
      </c>
      <c r="V95" s="2">
        <f>+IF(V10=1,'Datos Iniciales'!$H13,0)</f>
        <v>3.15</v>
      </c>
      <c r="W95" s="2">
        <f>+IF(W10=1,'Datos Iniciales'!$H13,0)</f>
        <v>3.15</v>
      </c>
      <c r="X95" s="2">
        <f>+IF(X10=1,'Datos Iniciales'!$H13,0)</f>
        <v>3.15</v>
      </c>
      <c r="Y95" s="2">
        <f>+IF(Y10=1,'Datos Iniciales'!$H13,0)</f>
        <v>3.15</v>
      </c>
      <c r="Z95" s="2">
        <f>+IF(Z10=1,'Datos Iniciales'!$H13,0)</f>
        <v>3.15</v>
      </c>
      <c r="AA95" s="2">
        <f>+IF(AA10=1,'Datos Iniciales'!$H13,0)</f>
        <v>3.15</v>
      </c>
      <c r="AB95" s="2">
        <f>+IF(AB10=1,'Datos Iniciales'!$H13,0)</f>
        <v>3.15</v>
      </c>
      <c r="AC95" s="2">
        <f>+IF(AC10=1,'Datos Iniciales'!$H13,0)</f>
        <v>3.15</v>
      </c>
      <c r="AD95" s="2">
        <f>+IF(AD10=1,'Datos Iniciales'!$H13,0)</f>
        <v>3.15</v>
      </c>
      <c r="AE95" s="2">
        <f>+IF(AE10=1,'Datos Iniciales'!$H13,0)</f>
        <v>3.15</v>
      </c>
      <c r="AF95" s="2">
        <f>+IF(AF10=1,'Datos Iniciales'!$H13,0)</f>
        <v>3.15</v>
      </c>
      <c r="AG95" s="2">
        <f>+IF(AG10=1,'Datos Iniciales'!$H13,0)</f>
        <v>3.15</v>
      </c>
      <c r="AH95" s="2">
        <f>+IF(AH10=1,'Datos Iniciales'!$H13,0)</f>
        <v>3.15</v>
      </c>
      <c r="AI95" s="2">
        <f>+IF(AI10=1,'Datos Iniciales'!$H13,0)</f>
        <v>3.15</v>
      </c>
      <c r="AJ95" s="2">
        <f>+IF(AJ10=1,'Datos Iniciales'!$H13,0)</f>
        <v>3.15</v>
      </c>
      <c r="AK95" s="2">
        <f>+IF(AK10=1,'Datos Iniciales'!$H13,0)</f>
        <v>3.15</v>
      </c>
      <c r="AL95" s="2">
        <f>+IF(AL10=1,'Datos Iniciales'!$H13,0)</f>
        <v>3.15</v>
      </c>
      <c r="AM95" s="2">
        <f>+IF(AM10=1,'Datos Iniciales'!$H13,0)</f>
        <v>3.15</v>
      </c>
      <c r="AN95" s="2">
        <f>+IF(AN10=1,'Datos Iniciales'!$H13,0)</f>
        <v>3.15</v>
      </c>
      <c r="AO95" s="2">
        <f>+IF(AO10=1,'Datos Iniciales'!$H13,0)</f>
        <v>3.15</v>
      </c>
    </row>
    <row r="96" spans="2:41" ht="14.25" x14ac:dyDescent="0.2">
      <c r="B96" s="31">
        <f t="shared" si="10"/>
        <v>8</v>
      </c>
      <c r="C96" s="2">
        <f>+IF(C11=1,'Datos Iniciales'!$H14,0)</f>
        <v>3.15</v>
      </c>
      <c r="D96" s="2">
        <f>+IF(D11=1,'Datos Iniciales'!$H14,0)</f>
        <v>3.15</v>
      </c>
      <c r="E96" s="2">
        <f>+IF(E11=1,'Datos Iniciales'!$H14,0)</f>
        <v>3.15</v>
      </c>
      <c r="F96" s="2">
        <f>+IF(F11=1,'Datos Iniciales'!$H14,0)</f>
        <v>3.15</v>
      </c>
      <c r="G96" s="2">
        <f>+IF(G11=1,'Datos Iniciales'!$H14,0)</f>
        <v>3.15</v>
      </c>
      <c r="H96" s="2">
        <f>+IF(H11=1,'Datos Iniciales'!$H14,0)</f>
        <v>3.15</v>
      </c>
      <c r="I96" s="2">
        <f>+IF(I11=1,'Datos Iniciales'!$H14,0)</f>
        <v>3.15</v>
      </c>
      <c r="J96" s="2">
        <f>+IF(J11=1,'Datos Iniciales'!$H14,0)</f>
        <v>3.15</v>
      </c>
      <c r="K96" s="2">
        <f>+IF(K11=1,'Datos Iniciales'!$H14,0)</f>
        <v>3.15</v>
      </c>
      <c r="L96" s="2">
        <f>+IF(L11=1,'Datos Iniciales'!$H14,0)</f>
        <v>3.15</v>
      </c>
      <c r="M96" s="2">
        <f>+IF(M11=1,'Datos Iniciales'!$H14,0)</f>
        <v>3.15</v>
      </c>
      <c r="N96" s="2">
        <f>+IF(N11=1,'Datos Iniciales'!$H14,0)</f>
        <v>3.15</v>
      </c>
      <c r="O96" s="2">
        <f>+IF(O11=1,'Datos Iniciales'!$H14,0)</f>
        <v>3.15</v>
      </c>
      <c r="P96" s="2">
        <f>+IF(P11=1,'Datos Iniciales'!$H14,0)</f>
        <v>3.15</v>
      </c>
      <c r="Q96" s="2">
        <f>+IF(Q11=1,'Datos Iniciales'!$H14,0)</f>
        <v>3.15</v>
      </c>
      <c r="R96" s="2">
        <f>+IF(R11=1,'Datos Iniciales'!$H14,0)</f>
        <v>3.15</v>
      </c>
      <c r="S96" s="2">
        <f>+IF(S11=1,'Datos Iniciales'!$H14,0)</f>
        <v>3.15</v>
      </c>
      <c r="T96" s="2">
        <f>+IF(T11=1,'Datos Iniciales'!$H14,0)</f>
        <v>3.15</v>
      </c>
      <c r="U96" s="2">
        <f>+IF(U11=1,'Datos Iniciales'!$H14,0)</f>
        <v>3.15</v>
      </c>
      <c r="V96" s="2">
        <f>+IF(V11=1,'Datos Iniciales'!$H14,0)</f>
        <v>3.15</v>
      </c>
      <c r="W96" s="2">
        <f>+IF(W11=1,'Datos Iniciales'!$H14,0)</f>
        <v>3.15</v>
      </c>
      <c r="X96" s="2">
        <f>+IF(X11=1,'Datos Iniciales'!$H14,0)</f>
        <v>3.15</v>
      </c>
      <c r="Y96" s="2">
        <f>+IF(Y11=1,'Datos Iniciales'!$H14,0)</f>
        <v>3.15</v>
      </c>
      <c r="Z96" s="2">
        <f>+IF(Z11=1,'Datos Iniciales'!$H14,0)</f>
        <v>3.15</v>
      </c>
      <c r="AA96" s="2">
        <f>+IF(AA11=1,'Datos Iniciales'!$H14,0)</f>
        <v>3.15</v>
      </c>
      <c r="AB96" s="2">
        <f>+IF(AB11=1,'Datos Iniciales'!$H14,0)</f>
        <v>3.15</v>
      </c>
      <c r="AC96" s="2">
        <f>+IF(AC11=1,'Datos Iniciales'!$H14,0)</f>
        <v>3.15</v>
      </c>
      <c r="AD96" s="2">
        <f>+IF(AD11=1,'Datos Iniciales'!$H14,0)</f>
        <v>3.15</v>
      </c>
      <c r="AE96" s="2">
        <f>+IF(AE11=1,'Datos Iniciales'!$H14,0)</f>
        <v>3.15</v>
      </c>
      <c r="AF96" s="2">
        <f>+IF(AF11=1,'Datos Iniciales'!$H14,0)</f>
        <v>3.15</v>
      </c>
      <c r="AG96" s="2">
        <f>+IF(AG11=1,'Datos Iniciales'!$H14,0)</f>
        <v>3.15</v>
      </c>
      <c r="AH96" s="2">
        <f>+IF(AH11=1,'Datos Iniciales'!$H14,0)</f>
        <v>3.15</v>
      </c>
      <c r="AI96" s="2">
        <f>+IF(AI11=1,'Datos Iniciales'!$H14,0)</f>
        <v>3.15</v>
      </c>
      <c r="AJ96" s="2">
        <f>+IF(AJ11=1,'Datos Iniciales'!$H14,0)</f>
        <v>3.15</v>
      </c>
      <c r="AK96" s="2">
        <f>+IF(AK11=1,'Datos Iniciales'!$H14,0)</f>
        <v>3.15</v>
      </c>
      <c r="AL96" s="2">
        <f>+IF(AL11=1,'Datos Iniciales'!$H14,0)</f>
        <v>3.15</v>
      </c>
      <c r="AM96" s="2">
        <f>+IF(AM11=1,'Datos Iniciales'!$H14,0)</f>
        <v>3.15</v>
      </c>
      <c r="AN96" s="2">
        <f>+IF(AN11=1,'Datos Iniciales'!$H14,0)</f>
        <v>3.15</v>
      </c>
      <c r="AO96" s="2">
        <f>+IF(AO11=1,'Datos Iniciales'!$H14,0)</f>
        <v>3.15</v>
      </c>
    </row>
    <row r="97" spans="2:41" ht="14.25" x14ac:dyDescent="0.2">
      <c r="B97" s="31">
        <f t="shared" ref="B97:B103" si="11">1+B96</f>
        <v>9</v>
      </c>
      <c r="C97" s="2">
        <f>+IF(C12=1,'Datos Iniciales'!$H15,0)</f>
        <v>3.15</v>
      </c>
      <c r="D97" s="2">
        <f>+IF(D12=1,'Datos Iniciales'!$H15,0)</f>
        <v>3.15</v>
      </c>
      <c r="E97" s="2">
        <f>+IF(E12=1,'Datos Iniciales'!$H15,0)</f>
        <v>3.15</v>
      </c>
      <c r="F97" s="2">
        <f>+IF(F12=1,'Datos Iniciales'!$H15,0)</f>
        <v>3.15</v>
      </c>
      <c r="G97" s="2">
        <f>+IF(G12=1,'Datos Iniciales'!$H15,0)</f>
        <v>3.15</v>
      </c>
      <c r="H97" s="2">
        <f>+IF(H12=1,'Datos Iniciales'!$H15,0)</f>
        <v>3.15</v>
      </c>
      <c r="I97" s="2">
        <f>+IF(I12=1,'Datos Iniciales'!$H15,0)</f>
        <v>3.15</v>
      </c>
      <c r="J97" s="2">
        <f>+IF(J12=1,'Datos Iniciales'!$H15,0)</f>
        <v>3.15</v>
      </c>
      <c r="K97" s="2">
        <f>+IF(K12=1,'Datos Iniciales'!$H15,0)</f>
        <v>3.15</v>
      </c>
      <c r="L97" s="2">
        <f>+IF(L12=1,'Datos Iniciales'!$H15,0)</f>
        <v>3.15</v>
      </c>
      <c r="M97" s="2">
        <f>+IF(M12=1,'Datos Iniciales'!$H15,0)</f>
        <v>3.15</v>
      </c>
      <c r="N97" s="2">
        <f>+IF(N12=1,'Datos Iniciales'!$H15,0)</f>
        <v>3.15</v>
      </c>
      <c r="O97" s="2">
        <f>+IF(O12=1,'Datos Iniciales'!$H15,0)</f>
        <v>3.15</v>
      </c>
      <c r="P97" s="2">
        <f>+IF(P12=1,'Datos Iniciales'!$H15,0)</f>
        <v>3.15</v>
      </c>
      <c r="Q97" s="2">
        <f>+IF(Q12=1,'Datos Iniciales'!$H15,0)</f>
        <v>3.15</v>
      </c>
      <c r="R97" s="2">
        <f>+IF(R12=1,'Datos Iniciales'!$H15,0)</f>
        <v>3.15</v>
      </c>
      <c r="S97" s="2">
        <f>+IF(S12=1,'Datos Iniciales'!$H15,0)</f>
        <v>3.15</v>
      </c>
      <c r="T97" s="2">
        <f>+IF(T12=1,'Datos Iniciales'!$H15,0)</f>
        <v>3.15</v>
      </c>
      <c r="U97" s="2">
        <f>+IF(U12=1,'Datos Iniciales'!$H15,0)</f>
        <v>3.15</v>
      </c>
      <c r="V97" s="2">
        <f>+IF(V12=1,'Datos Iniciales'!$H15,0)</f>
        <v>3.15</v>
      </c>
      <c r="W97" s="2">
        <f>+IF(W12=1,'Datos Iniciales'!$H15,0)</f>
        <v>3.15</v>
      </c>
      <c r="X97" s="2">
        <f>+IF(X12=1,'Datos Iniciales'!$H15,0)</f>
        <v>3.15</v>
      </c>
      <c r="Y97" s="2">
        <f>+IF(Y12=1,'Datos Iniciales'!$H15,0)</f>
        <v>3.15</v>
      </c>
      <c r="Z97" s="2">
        <f>+IF(Z12=1,'Datos Iniciales'!$H15,0)</f>
        <v>3.15</v>
      </c>
      <c r="AA97" s="2">
        <f>+IF(AA12=1,'Datos Iniciales'!$H15,0)</f>
        <v>3.15</v>
      </c>
      <c r="AB97" s="2">
        <f>+IF(AB12=1,'Datos Iniciales'!$H15,0)</f>
        <v>3.15</v>
      </c>
      <c r="AC97" s="2">
        <f>+IF(AC12=1,'Datos Iniciales'!$H15,0)</f>
        <v>3.15</v>
      </c>
      <c r="AD97" s="2">
        <f>+IF(AD12=1,'Datos Iniciales'!$H15,0)</f>
        <v>3.15</v>
      </c>
      <c r="AE97" s="2">
        <f>+IF(AE12=1,'Datos Iniciales'!$H15,0)</f>
        <v>3.15</v>
      </c>
      <c r="AF97" s="2">
        <f>+IF(AF12=1,'Datos Iniciales'!$H15,0)</f>
        <v>3.15</v>
      </c>
      <c r="AG97" s="2">
        <f>+IF(AG12=1,'Datos Iniciales'!$H15,0)</f>
        <v>3.15</v>
      </c>
      <c r="AH97" s="2">
        <f>+IF(AH12=1,'Datos Iniciales'!$H15,0)</f>
        <v>3.15</v>
      </c>
      <c r="AI97" s="2">
        <f>+IF(AI12=1,'Datos Iniciales'!$H15,0)</f>
        <v>3.15</v>
      </c>
      <c r="AJ97" s="2">
        <f>+IF(AJ12=1,'Datos Iniciales'!$H15,0)</f>
        <v>3.15</v>
      </c>
      <c r="AK97" s="2">
        <f>+IF(AK12=1,'Datos Iniciales'!$H15,0)</f>
        <v>3.15</v>
      </c>
      <c r="AL97" s="2">
        <f>+IF(AL12=1,'Datos Iniciales'!$H15,0)</f>
        <v>3.15</v>
      </c>
      <c r="AM97" s="2">
        <f>+IF(AM12=1,'Datos Iniciales'!$H15,0)</f>
        <v>3.15</v>
      </c>
      <c r="AN97" s="2">
        <f>+IF(AN12=1,'Datos Iniciales'!$H15,0)</f>
        <v>3.15</v>
      </c>
      <c r="AO97" s="2">
        <f>+IF(AO12=1,'Datos Iniciales'!$H15,0)</f>
        <v>3.15</v>
      </c>
    </row>
    <row r="98" spans="2:41" ht="14.25" x14ac:dyDescent="0.2">
      <c r="B98" s="31">
        <f t="shared" si="11"/>
        <v>10</v>
      </c>
      <c r="C98" s="2">
        <f>+IF(C13=1,'Datos Iniciales'!$H16,0)</f>
        <v>3.15</v>
      </c>
      <c r="D98" s="2">
        <f>+IF(D13=1,'Datos Iniciales'!$H16,0)</f>
        <v>3.15</v>
      </c>
      <c r="E98" s="2">
        <f>+IF(E13=1,'Datos Iniciales'!$H16,0)</f>
        <v>3.15</v>
      </c>
      <c r="F98" s="2">
        <f>+IF(F13=1,'Datos Iniciales'!$H16,0)</f>
        <v>3.15</v>
      </c>
      <c r="G98" s="2">
        <f>+IF(G13=1,'Datos Iniciales'!$H16,0)</f>
        <v>3.15</v>
      </c>
      <c r="H98" s="2">
        <f>+IF(H13=1,'Datos Iniciales'!$H16,0)</f>
        <v>3.15</v>
      </c>
      <c r="I98" s="2">
        <f>+IF(I13=1,'Datos Iniciales'!$H16,0)</f>
        <v>3.15</v>
      </c>
      <c r="J98" s="2">
        <f>+IF(J13=1,'Datos Iniciales'!$H16,0)</f>
        <v>3.15</v>
      </c>
      <c r="K98" s="2">
        <f>+IF(K13=1,'Datos Iniciales'!$H16,0)</f>
        <v>3.15</v>
      </c>
      <c r="L98" s="2">
        <f>+IF(L13=1,'Datos Iniciales'!$H16,0)</f>
        <v>3.15</v>
      </c>
      <c r="M98" s="2">
        <f>+IF(M13=1,'Datos Iniciales'!$H16,0)</f>
        <v>3.15</v>
      </c>
      <c r="N98" s="2">
        <f>+IF(N13=1,'Datos Iniciales'!$H16,0)</f>
        <v>3.15</v>
      </c>
      <c r="O98" s="2">
        <f>+IF(O13=1,'Datos Iniciales'!$H16,0)</f>
        <v>3.15</v>
      </c>
      <c r="P98" s="2">
        <f>+IF(P13=1,'Datos Iniciales'!$H16,0)</f>
        <v>3.15</v>
      </c>
      <c r="Q98" s="2">
        <f>+IF(Q13=1,'Datos Iniciales'!$H16,0)</f>
        <v>3.15</v>
      </c>
      <c r="R98" s="2">
        <f>+IF(R13=1,'Datos Iniciales'!$H16,0)</f>
        <v>3.15</v>
      </c>
      <c r="S98" s="2">
        <f>+IF(S13=1,'Datos Iniciales'!$H16,0)</f>
        <v>3.15</v>
      </c>
      <c r="T98" s="2">
        <f>+IF(T13=1,'Datos Iniciales'!$H16,0)</f>
        <v>3.15</v>
      </c>
      <c r="U98" s="2">
        <f>+IF(U13=1,'Datos Iniciales'!$H16,0)</f>
        <v>3.15</v>
      </c>
      <c r="V98" s="2">
        <f>+IF(V13=1,'Datos Iniciales'!$H16,0)</f>
        <v>3.15</v>
      </c>
      <c r="W98" s="2">
        <f>+IF(W13=1,'Datos Iniciales'!$H16,0)</f>
        <v>3.15</v>
      </c>
      <c r="X98" s="2">
        <f>+IF(X13=1,'Datos Iniciales'!$H16,0)</f>
        <v>3.15</v>
      </c>
      <c r="Y98" s="2">
        <f>+IF(Y13=1,'Datos Iniciales'!$H16,0)</f>
        <v>3.15</v>
      </c>
      <c r="Z98" s="2">
        <f>+IF(Z13=1,'Datos Iniciales'!$H16,0)</f>
        <v>3.15</v>
      </c>
      <c r="AA98" s="2">
        <f>+IF(AA13=1,'Datos Iniciales'!$H16,0)</f>
        <v>3.15</v>
      </c>
      <c r="AB98" s="2">
        <f>+IF(AB13=1,'Datos Iniciales'!$H16,0)</f>
        <v>3.15</v>
      </c>
      <c r="AC98" s="2">
        <f>+IF(AC13=1,'Datos Iniciales'!$H16,0)</f>
        <v>3.15</v>
      </c>
      <c r="AD98" s="2">
        <f>+IF(AD13=1,'Datos Iniciales'!$H16,0)</f>
        <v>3.15</v>
      </c>
      <c r="AE98" s="2">
        <f>+IF(AE13=1,'Datos Iniciales'!$H16,0)</f>
        <v>3.15</v>
      </c>
      <c r="AF98" s="2">
        <f>+IF(AF13=1,'Datos Iniciales'!$H16,0)</f>
        <v>3.15</v>
      </c>
      <c r="AG98" s="2">
        <f>+IF(AG13=1,'Datos Iniciales'!$H16,0)</f>
        <v>3.15</v>
      </c>
      <c r="AH98" s="2">
        <f>+IF(AH13=1,'Datos Iniciales'!$H16,0)</f>
        <v>3.15</v>
      </c>
      <c r="AI98" s="2">
        <f>+IF(AI13=1,'Datos Iniciales'!$H16,0)</f>
        <v>3.15</v>
      </c>
      <c r="AJ98" s="2">
        <f>+IF(AJ13=1,'Datos Iniciales'!$H16,0)</f>
        <v>3.15</v>
      </c>
      <c r="AK98" s="2">
        <f>+IF(AK13=1,'Datos Iniciales'!$H16,0)</f>
        <v>3.15</v>
      </c>
      <c r="AL98" s="2">
        <f>+IF(AL13=1,'Datos Iniciales'!$H16,0)</f>
        <v>3.15</v>
      </c>
      <c r="AM98" s="2">
        <f>+IF(AM13=1,'Datos Iniciales'!$H16,0)</f>
        <v>3.15</v>
      </c>
      <c r="AN98" s="2">
        <f>+IF(AN13=1,'Datos Iniciales'!$H16,0)</f>
        <v>3.15</v>
      </c>
      <c r="AO98" s="2">
        <f>+IF(AO13=1,'Datos Iniciales'!$H16,0)</f>
        <v>3.15</v>
      </c>
    </row>
    <row r="99" spans="2:41" ht="14.25" x14ac:dyDescent="0.2">
      <c r="B99" s="31">
        <f t="shared" si="11"/>
        <v>11</v>
      </c>
      <c r="C99" s="2">
        <f>+IF(C14=1,'Datos Iniciales'!$H17,0)</f>
        <v>3.15</v>
      </c>
      <c r="D99" s="2">
        <f>+IF(D14=1,'Datos Iniciales'!$H17,0)</f>
        <v>3.15</v>
      </c>
      <c r="E99" s="2">
        <f>+IF(E14=1,'Datos Iniciales'!$H17,0)</f>
        <v>3.15</v>
      </c>
      <c r="F99" s="2">
        <f>+IF(F14=1,'Datos Iniciales'!$H17,0)</f>
        <v>3.15</v>
      </c>
      <c r="G99" s="2">
        <f>+IF(G14=1,'Datos Iniciales'!$H17,0)</f>
        <v>3.15</v>
      </c>
      <c r="H99" s="2">
        <f>+IF(H14=1,'Datos Iniciales'!$H17,0)</f>
        <v>3.15</v>
      </c>
      <c r="I99" s="2">
        <f>+IF(I14=1,'Datos Iniciales'!$H17,0)</f>
        <v>3.15</v>
      </c>
      <c r="J99" s="2">
        <f>+IF(J14=1,'Datos Iniciales'!$H17,0)</f>
        <v>3.15</v>
      </c>
      <c r="K99" s="2">
        <f>+IF(K14=1,'Datos Iniciales'!$H17,0)</f>
        <v>3.15</v>
      </c>
      <c r="L99" s="2">
        <f>+IF(L14=1,'Datos Iniciales'!$H17,0)</f>
        <v>3.15</v>
      </c>
      <c r="M99" s="2">
        <f>+IF(M14=1,'Datos Iniciales'!$H17,0)</f>
        <v>3.15</v>
      </c>
      <c r="N99" s="2">
        <f>+IF(N14=1,'Datos Iniciales'!$H17,0)</f>
        <v>3.15</v>
      </c>
      <c r="O99" s="2">
        <f>+IF(O14=1,'Datos Iniciales'!$H17,0)</f>
        <v>3.15</v>
      </c>
      <c r="P99" s="2">
        <f>+IF(P14=1,'Datos Iniciales'!$H17,0)</f>
        <v>3.15</v>
      </c>
      <c r="Q99" s="2">
        <f>+IF(Q14=1,'Datos Iniciales'!$H17,0)</f>
        <v>3.15</v>
      </c>
      <c r="R99" s="2">
        <f>+IF(R14=1,'Datos Iniciales'!$H17,0)</f>
        <v>3.15</v>
      </c>
      <c r="S99" s="2">
        <f>+IF(S14=1,'Datos Iniciales'!$H17,0)</f>
        <v>3.15</v>
      </c>
      <c r="T99" s="2">
        <f>+IF(T14=1,'Datos Iniciales'!$H17,0)</f>
        <v>3.15</v>
      </c>
      <c r="U99" s="2">
        <f>+IF(U14=1,'Datos Iniciales'!$H17,0)</f>
        <v>3.15</v>
      </c>
      <c r="V99" s="2">
        <f>+IF(V14=1,'Datos Iniciales'!$H17,0)</f>
        <v>3.15</v>
      </c>
      <c r="W99" s="2">
        <f>+IF(W14=1,'Datos Iniciales'!$H17,0)</f>
        <v>3.15</v>
      </c>
      <c r="X99" s="2">
        <f>+IF(X14=1,'Datos Iniciales'!$H17,0)</f>
        <v>3.15</v>
      </c>
      <c r="Y99" s="2">
        <f>+IF(Y14=1,'Datos Iniciales'!$H17,0)</f>
        <v>3.15</v>
      </c>
      <c r="Z99" s="2">
        <f>+IF(Z14=1,'Datos Iniciales'!$H17,0)</f>
        <v>3.15</v>
      </c>
      <c r="AA99" s="2">
        <f>+IF(AA14=1,'Datos Iniciales'!$H17,0)</f>
        <v>3.15</v>
      </c>
      <c r="AB99" s="2">
        <f>+IF(AB14=1,'Datos Iniciales'!$H17,0)</f>
        <v>3.15</v>
      </c>
      <c r="AC99" s="2">
        <f>+IF(AC14=1,'Datos Iniciales'!$H17,0)</f>
        <v>3.15</v>
      </c>
      <c r="AD99" s="2">
        <f>+IF(AD14=1,'Datos Iniciales'!$H17,0)</f>
        <v>3.15</v>
      </c>
      <c r="AE99" s="2">
        <f>+IF(AE14=1,'Datos Iniciales'!$H17,0)</f>
        <v>3.15</v>
      </c>
      <c r="AF99" s="2">
        <f>+IF(AF14=1,'Datos Iniciales'!$H17,0)</f>
        <v>3.15</v>
      </c>
      <c r="AG99" s="2">
        <f>+IF(AG14=1,'Datos Iniciales'!$H17,0)</f>
        <v>3.15</v>
      </c>
      <c r="AH99" s="2">
        <f>+IF(AH14=1,'Datos Iniciales'!$H17,0)</f>
        <v>3.15</v>
      </c>
      <c r="AI99" s="2">
        <f>+IF(AI14=1,'Datos Iniciales'!$H17,0)</f>
        <v>3.15</v>
      </c>
      <c r="AJ99" s="2">
        <f>+IF(AJ14=1,'Datos Iniciales'!$H17,0)</f>
        <v>3.15</v>
      </c>
      <c r="AK99" s="2">
        <f>+IF(AK14=1,'Datos Iniciales'!$H17,0)</f>
        <v>3.15</v>
      </c>
      <c r="AL99" s="2">
        <f>+IF(AL14=1,'Datos Iniciales'!$H17,0)</f>
        <v>3.15</v>
      </c>
      <c r="AM99" s="2">
        <f>+IF(AM14=1,'Datos Iniciales'!$H17,0)</f>
        <v>3.15</v>
      </c>
      <c r="AN99" s="2">
        <f>+IF(AN14=1,'Datos Iniciales'!$H17,0)</f>
        <v>3.15</v>
      </c>
      <c r="AO99" s="2">
        <f>+IF(AO14=1,'Datos Iniciales'!$H17,0)</f>
        <v>3.15</v>
      </c>
    </row>
    <row r="100" spans="2:41" ht="14.25" x14ac:dyDescent="0.2">
      <c r="B100" s="31">
        <f t="shared" si="11"/>
        <v>12</v>
      </c>
      <c r="C100" s="2">
        <f>+IF(C15=1,'Datos Iniciales'!$H18,0)</f>
        <v>3.15</v>
      </c>
      <c r="D100" s="2">
        <f>+IF(D15=1,'Datos Iniciales'!$H18,0)</f>
        <v>3.15</v>
      </c>
      <c r="E100" s="2">
        <f>+IF(E15=1,'Datos Iniciales'!$H18,0)</f>
        <v>3.15</v>
      </c>
      <c r="F100" s="2">
        <f>+IF(F15=1,'Datos Iniciales'!$H18,0)</f>
        <v>3.15</v>
      </c>
      <c r="G100" s="2">
        <f>+IF(G15=1,'Datos Iniciales'!$H18,0)</f>
        <v>3.15</v>
      </c>
      <c r="H100" s="2">
        <f>+IF(H15=1,'Datos Iniciales'!$H18,0)</f>
        <v>3.15</v>
      </c>
      <c r="I100" s="2">
        <f>+IF(I15=1,'Datos Iniciales'!$H18,0)</f>
        <v>3.15</v>
      </c>
      <c r="J100" s="2">
        <f>+IF(J15=1,'Datos Iniciales'!$H18,0)</f>
        <v>3.15</v>
      </c>
      <c r="K100" s="2">
        <f>+IF(K15=1,'Datos Iniciales'!$H18,0)</f>
        <v>3.15</v>
      </c>
      <c r="L100" s="2">
        <f>+IF(L15=1,'Datos Iniciales'!$H18,0)</f>
        <v>3.15</v>
      </c>
      <c r="M100" s="2">
        <f>+IF(M15=1,'Datos Iniciales'!$H18,0)</f>
        <v>3.15</v>
      </c>
      <c r="N100" s="2">
        <f>+IF(N15=1,'Datos Iniciales'!$H18,0)</f>
        <v>3.15</v>
      </c>
      <c r="O100" s="2">
        <f>+IF(O15=1,'Datos Iniciales'!$H18,0)</f>
        <v>3.15</v>
      </c>
      <c r="P100" s="2">
        <f>+IF(P15=1,'Datos Iniciales'!$H18,0)</f>
        <v>3.15</v>
      </c>
      <c r="Q100" s="2">
        <f>+IF(Q15=1,'Datos Iniciales'!$H18,0)</f>
        <v>3.15</v>
      </c>
      <c r="R100" s="2">
        <f>+IF(R15=1,'Datos Iniciales'!$H18,0)</f>
        <v>3.15</v>
      </c>
      <c r="S100" s="2">
        <f>+IF(S15=1,'Datos Iniciales'!$H18,0)</f>
        <v>3.15</v>
      </c>
      <c r="T100" s="2">
        <f>+IF(T15=1,'Datos Iniciales'!$H18,0)</f>
        <v>3.15</v>
      </c>
      <c r="U100" s="2">
        <f>+IF(U15=1,'Datos Iniciales'!$H18,0)</f>
        <v>3.15</v>
      </c>
      <c r="V100" s="2">
        <f>+IF(V15=1,'Datos Iniciales'!$H18,0)</f>
        <v>3.15</v>
      </c>
      <c r="W100" s="2">
        <f>+IF(W15=1,'Datos Iniciales'!$H18,0)</f>
        <v>3.15</v>
      </c>
      <c r="X100" s="2">
        <f>+IF(X15=1,'Datos Iniciales'!$H18,0)</f>
        <v>3.15</v>
      </c>
      <c r="Y100" s="2">
        <f>+IF(Y15=1,'Datos Iniciales'!$H18,0)</f>
        <v>3.15</v>
      </c>
      <c r="Z100" s="2">
        <f>+IF(Z15=1,'Datos Iniciales'!$H18,0)</f>
        <v>3.15</v>
      </c>
      <c r="AA100" s="2">
        <f>+IF(AA15=1,'Datos Iniciales'!$H18,0)</f>
        <v>3.15</v>
      </c>
      <c r="AB100" s="2">
        <f>+IF(AB15=1,'Datos Iniciales'!$H18,0)</f>
        <v>3.15</v>
      </c>
      <c r="AC100" s="2">
        <f>+IF(AC15=1,'Datos Iniciales'!$H18,0)</f>
        <v>3.15</v>
      </c>
      <c r="AD100" s="2">
        <f>+IF(AD15=1,'Datos Iniciales'!$H18,0)</f>
        <v>3.15</v>
      </c>
      <c r="AE100" s="2">
        <f>+IF(AE15=1,'Datos Iniciales'!$H18,0)</f>
        <v>3.15</v>
      </c>
      <c r="AF100" s="2">
        <f>+IF(AF15=1,'Datos Iniciales'!$H18,0)</f>
        <v>3.15</v>
      </c>
      <c r="AG100" s="2">
        <f>+IF(AG15=1,'Datos Iniciales'!$H18,0)</f>
        <v>3.15</v>
      </c>
      <c r="AH100" s="2">
        <f>+IF(AH15=1,'Datos Iniciales'!$H18,0)</f>
        <v>3.15</v>
      </c>
      <c r="AI100" s="2">
        <f>+IF(AI15=1,'Datos Iniciales'!$H18,0)</f>
        <v>3.15</v>
      </c>
      <c r="AJ100" s="2">
        <f>+IF(AJ15=1,'Datos Iniciales'!$H18,0)</f>
        <v>3.15</v>
      </c>
      <c r="AK100" s="2">
        <f>+IF(AK15=1,'Datos Iniciales'!$H18,0)</f>
        <v>3.15</v>
      </c>
      <c r="AL100" s="2">
        <f>+IF(AL15=1,'Datos Iniciales'!$H18,0)</f>
        <v>3.15</v>
      </c>
      <c r="AM100" s="2">
        <f>+IF(AM15=1,'Datos Iniciales'!$H18,0)</f>
        <v>3.15</v>
      </c>
      <c r="AN100" s="2">
        <f>+IF(AN15=1,'Datos Iniciales'!$H18,0)</f>
        <v>3.15</v>
      </c>
      <c r="AO100" s="2">
        <f>+IF(AO15=1,'Datos Iniciales'!$H18,0)</f>
        <v>3.15</v>
      </c>
    </row>
    <row r="101" spans="2:41" ht="14.25" x14ac:dyDescent="0.2">
      <c r="B101" s="31">
        <f t="shared" si="11"/>
        <v>13</v>
      </c>
      <c r="C101" s="2">
        <f>+IF(C16=1,'Datos Iniciales'!$H19,0)</f>
        <v>3.15</v>
      </c>
      <c r="D101" s="2">
        <f>+IF(D16=1,'Datos Iniciales'!$H19,0)</f>
        <v>3.15</v>
      </c>
      <c r="E101" s="2">
        <f>+IF(E16=1,'Datos Iniciales'!$H19,0)</f>
        <v>3.15</v>
      </c>
      <c r="F101" s="2">
        <f>+IF(F16=1,'Datos Iniciales'!$H19,0)</f>
        <v>3.15</v>
      </c>
      <c r="G101" s="2">
        <f>+IF(G16=1,'Datos Iniciales'!$H19,0)</f>
        <v>3.15</v>
      </c>
      <c r="H101" s="2">
        <f>+IF(H16=1,'Datos Iniciales'!$H19,0)</f>
        <v>3.15</v>
      </c>
      <c r="I101" s="2">
        <f>+IF(I16=1,'Datos Iniciales'!$H19,0)</f>
        <v>3.15</v>
      </c>
      <c r="J101" s="2">
        <f>+IF(J16=1,'Datos Iniciales'!$H19,0)</f>
        <v>3.15</v>
      </c>
      <c r="K101" s="2">
        <f>+IF(K16=1,'Datos Iniciales'!$H19,0)</f>
        <v>3.15</v>
      </c>
      <c r="L101" s="2">
        <f>+IF(L16=1,'Datos Iniciales'!$H19,0)</f>
        <v>3.15</v>
      </c>
      <c r="M101" s="2">
        <f>+IF(M16=1,'Datos Iniciales'!$H19,0)</f>
        <v>3.15</v>
      </c>
      <c r="N101" s="2">
        <f>+IF(N16=1,'Datos Iniciales'!$H19,0)</f>
        <v>3.15</v>
      </c>
      <c r="O101" s="2">
        <f>+IF(O16=1,'Datos Iniciales'!$H19,0)</f>
        <v>3.15</v>
      </c>
      <c r="P101" s="2">
        <f>+IF(P16=1,'Datos Iniciales'!$H19,0)</f>
        <v>3.15</v>
      </c>
      <c r="Q101" s="2">
        <f>+IF(Q16=1,'Datos Iniciales'!$H19,0)</f>
        <v>3.15</v>
      </c>
      <c r="R101" s="2">
        <f>+IF(R16=1,'Datos Iniciales'!$H19,0)</f>
        <v>3.15</v>
      </c>
      <c r="S101" s="2">
        <f>+IF(S16=1,'Datos Iniciales'!$H19,0)</f>
        <v>3.15</v>
      </c>
      <c r="T101" s="2">
        <f>+IF(T16=1,'Datos Iniciales'!$H19,0)</f>
        <v>3.15</v>
      </c>
      <c r="U101" s="2">
        <f>+IF(U16=1,'Datos Iniciales'!$H19,0)</f>
        <v>3.15</v>
      </c>
      <c r="V101" s="2">
        <f>+IF(V16=1,'Datos Iniciales'!$H19,0)</f>
        <v>3.15</v>
      </c>
      <c r="W101" s="2">
        <f>+IF(W16=1,'Datos Iniciales'!$H19,0)</f>
        <v>3.15</v>
      </c>
      <c r="X101" s="2">
        <f>+IF(X16=1,'Datos Iniciales'!$H19,0)</f>
        <v>3.15</v>
      </c>
      <c r="Y101" s="2">
        <f>+IF(Y16=1,'Datos Iniciales'!$H19,0)</f>
        <v>3.15</v>
      </c>
      <c r="Z101" s="2">
        <f>+IF(Z16=1,'Datos Iniciales'!$H19,0)</f>
        <v>3.15</v>
      </c>
      <c r="AA101" s="2">
        <f>+IF(AA16=1,'Datos Iniciales'!$H19,0)</f>
        <v>3.15</v>
      </c>
      <c r="AB101" s="2">
        <f>+IF(AB16=1,'Datos Iniciales'!$H19,0)</f>
        <v>3.15</v>
      </c>
      <c r="AC101" s="2">
        <f>+IF(AC16=1,'Datos Iniciales'!$H19,0)</f>
        <v>3.15</v>
      </c>
      <c r="AD101" s="2">
        <f>+IF(AD16=1,'Datos Iniciales'!$H19,0)</f>
        <v>3.15</v>
      </c>
      <c r="AE101" s="2">
        <f>+IF(AE16=1,'Datos Iniciales'!$H19,0)</f>
        <v>3.15</v>
      </c>
      <c r="AF101" s="2">
        <f>+IF(AF16=1,'Datos Iniciales'!$H19,0)</f>
        <v>3.15</v>
      </c>
      <c r="AG101" s="2">
        <f>+IF(AG16=1,'Datos Iniciales'!$H19,0)</f>
        <v>3.15</v>
      </c>
      <c r="AH101" s="2">
        <f>+IF(AH16=1,'Datos Iniciales'!$H19,0)</f>
        <v>3.15</v>
      </c>
      <c r="AI101" s="2">
        <f>+IF(AI16=1,'Datos Iniciales'!$H19,0)</f>
        <v>3.15</v>
      </c>
      <c r="AJ101" s="2">
        <f>+IF(AJ16=1,'Datos Iniciales'!$H19,0)</f>
        <v>3.15</v>
      </c>
      <c r="AK101" s="2">
        <f>+IF(AK16=1,'Datos Iniciales'!$H19,0)</f>
        <v>3.15</v>
      </c>
      <c r="AL101" s="2">
        <f>+IF(AL16=1,'Datos Iniciales'!$H19,0)</f>
        <v>3.15</v>
      </c>
      <c r="AM101" s="2">
        <f>+IF(AM16=1,'Datos Iniciales'!$H19,0)</f>
        <v>3.15</v>
      </c>
      <c r="AN101" s="2">
        <f>+IF(AN16=1,'Datos Iniciales'!$H19,0)</f>
        <v>3.15</v>
      </c>
      <c r="AO101" s="2">
        <f>+IF(AO16=1,'Datos Iniciales'!$H19,0)</f>
        <v>3.15</v>
      </c>
    </row>
    <row r="102" spans="2:41" ht="14.25" x14ac:dyDescent="0.2">
      <c r="B102" s="31">
        <f t="shared" si="11"/>
        <v>14</v>
      </c>
      <c r="C102" s="2">
        <f>+IF(C17=1,'Datos Iniciales'!$H20,0)</f>
        <v>3.15</v>
      </c>
      <c r="D102" s="2">
        <f>+IF(D17=1,'Datos Iniciales'!$H20,0)</f>
        <v>3.15</v>
      </c>
      <c r="E102" s="2">
        <f>+IF(E17=1,'Datos Iniciales'!$H20,0)</f>
        <v>3.15</v>
      </c>
      <c r="F102" s="2">
        <f>+IF(F17=1,'Datos Iniciales'!$H20,0)</f>
        <v>3.15</v>
      </c>
      <c r="G102" s="2">
        <f>+IF(G17=1,'Datos Iniciales'!$H20,0)</f>
        <v>3.15</v>
      </c>
      <c r="H102" s="2">
        <f>+IF(H17=1,'Datos Iniciales'!$H20,0)</f>
        <v>3.15</v>
      </c>
      <c r="I102" s="2">
        <f>+IF(I17=1,'Datos Iniciales'!$H20,0)</f>
        <v>3.15</v>
      </c>
      <c r="J102" s="2">
        <f>+IF(J17=1,'Datos Iniciales'!$H20,0)</f>
        <v>3.15</v>
      </c>
      <c r="K102" s="2">
        <f>+IF(K17=1,'Datos Iniciales'!$H20,0)</f>
        <v>3.15</v>
      </c>
      <c r="L102" s="2">
        <f>+IF(L17=1,'Datos Iniciales'!$H20,0)</f>
        <v>3.15</v>
      </c>
      <c r="M102" s="2">
        <f>+IF(M17=1,'Datos Iniciales'!$H20,0)</f>
        <v>3.15</v>
      </c>
      <c r="N102" s="2">
        <f>+IF(N17=1,'Datos Iniciales'!$H20,0)</f>
        <v>3.15</v>
      </c>
      <c r="O102" s="2">
        <f>+IF(O17=1,'Datos Iniciales'!$H20,0)</f>
        <v>3.15</v>
      </c>
      <c r="P102" s="2">
        <f>+IF(P17=1,'Datos Iniciales'!$H20,0)</f>
        <v>3.15</v>
      </c>
      <c r="Q102" s="2">
        <f>+IF(Q17=1,'Datos Iniciales'!$H20,0)</f>
        <v>3.15</v>
      </c>
      <c r="R102" s="2">
        <f>+IF(R17=1,'Datos Iniciales'!$H20,0)</f>
        <v>3.15</v>
      </c>
      <c r="S102" s="2">
        <f>+IF(S17=1,'Datos Iniciales'!$H20,0)</f>
        <v>3.15</v>
      </c>
      <c r="T102" s="2">
        <f>+IF(T17=1,'Datos Iniciales'!$H20,0)</f>
        <v>3.15</v>
      </c>
      <c r="U102" s="2">
        <f>+IF(U17=1,'Datos Iniciales'!$H20,0)</f>
        <v>3.15</v>
      </c>
      <c r="V102" s="2">
        <f>+IF(V17=1,'Datos Iniciales'!$H20,0)</f>
        <v>3.15</v>
      </c>
      <c r="W102" s="2">
        <f>+IF(W17=1,'Datos Iniciales'!$H20,0)</f>
        <v>3.15</v>
      </c>
      <c r="X102" s="2">
        <f>+IF(X17=1,'Datos Iniciales'!$H20,0)</f>
        <v>3.15</v>
      </c>
      <c r="Y102" s="2">
        <f>+IF(Y17=1,'Datos Iniciales'!$H20,0)</f>
        <v>3.15</v>
      </c>
      <c r="Z102" s="2">
        <f>+IF(Z17=1,'Datos Iniciales'!$H20,0)</f>
        <v>3.15</v>
      </c>
      <c r="AA102" s="2">
        <f>+IF(AA17=1,'Datos Iniciales'!$H20,0)</f>
        <v>3.15</v>
      </c>
      <c r="AB102" s="2">
        <f>+IF(AB17=1,'Datos Iniciales'!$H20,0)</f>
        <v>3.15</v>
      </c>
      <c r="AC102" s="2">
        <f>+IF(AC17=1,'Datos Iniciales'!$H20,0)</f>
        <v>3.15</v>
      </c>
      <c r="AD102" s="2">
        <f>+IF(AD17=1,'Datos Iniciales'!$H20,0)</f>
        <v>3.15</v>
      </c>
      <c r="AE102" s="2">
        <f>+IF(AE17=1,'Datos Iniciales'!$H20,0)</f>
        <v>3.15</v>
      </c>
      <c r="AF102" s="2">
        <f>+IF(AF17=1,'Datos Iniciales'!$H20,0)</f>
        <v>3.15</v>
      </c>
      <c r="AG102" s="2">
        <f>+IF(AG17=1,'Datos Iniciales'!$H20,0)</f>
        <v>3.15</v>
      </c>
      <c r="AH102" s="2">
        <f>+IF(AH17=1,'Datos Iniciales'!$H20,0)</f>
        <v>3.15</v>
      </c>
      <c r="AI102" s="2">
        <f>+IF(AI17=1,'Datos Iniciales'!$H20,0)</f>
        <v>3.15</v>
      </c>
      <c r="AJ102" s="2">
        <f>+IF(AJ17=1,'Datos Iniciales'!$H20,0)</f>
        <v>3.15</v>
      </c>
      <c r="AK102" s="2">
        <f>+IF(AK17=1,'Datos Iniciales'!$H20,0)</f>
        <v>3.15</v>
      </c>
      <c r="AL102" s="2">
        <f>+IF(AL17=1,'Datos Iniciales'!$H20,0)</f>
        <v>3.15</v>
      </c>
      <c r="AM102" s="2">
        <f>+IF(AM17=1,'Datos Iniciales'!$H20,0)</f>
        <v>3.15</v>
      </c>
      <c r="AN102" s="2">
        <f>+IF(AN17=1,'Datos Iniciales'!$H20,0)</f>
        <v>3.15</v>
      </c>
      <c r="AO102" s="2">
        <f>+IF(AO17=1,'Datos Iniciales'!$H20,0)</f>
        <v>3.15</v>
      </c>
    </row>
    <row r="103" spans="2:41" ht="14.25" x14ac:dyDescent="0.2">
      <c r="B103" s="31">
        <f t="shared" si="11"/>
        <v>15</v>
      </c>
      <c r="C103" s="2">
        <f>+IF(C18=1,'Datos Iniciales'!$H21,0)</f>
        <v>3.15</v>
      </c>
      <c r="D103" s="2">
        <f>+IF(D18=1,'Datos Iniciales'!$H21,0)</f>
        <v>3.15</v>
      </c>
      <c r="E103" s="2">
        <f>+IF(E18=1,'Datos Iniciales'!$H21,0)</f>
        <v>3.15</v>
      </c>
      <c r="F103" s="2">
        <f>+IF(F18=1,'Datos Iniciales'!$H21,0)</f>
        <v>3.15</v>
      </c>
      <c r="G103" s="2">
        <f>+IF(G18=1,'Datos Iniciales'!$H21,0)</f>
        <v>3.15</v>
      </c>
      <c r="H103" s="2">
        <f>+IF(H18=1,'Datos Iniciales'!$H21,0)</f>
        <v>3.15</v>
      </c>
      <c r="I103" s="2">
        <f>+IF(I18=1,'Datos Iniciales'!$H21,0)</f>
        <v>3.15</v>
      </c>
      <c r="J103" s="2">
        <f>+IF(J18=1,'Datos Iniciales'!$H21,0)</f>
        <v>3.15</v>
      </c>
      <c r="K103" s="2">
        <f>+IF(K18=1,'Datos Iniciales'!$H21,0)</f>
        <v>3.15</v>
      </c>
      <c r="L103" s="2">
        <f>+IF(L18=1,'Datos Iniciales'!$H21,0)</f>
        <v>3.15</v>
      </c>
      <c r="M103" s="2">
        <f>+IF(M18=1,'Datos Iniciales'!$H21,0)</f>
        <v>3.15</v>
      </c>
      <c r="N103" s="2">
        <f>+IF(N18=1,'Datos Iniciales'!$H21,0)</f>
        <v>3.15</v>
      </c>
      <c r="O103" s="2">
        <f>+IF(O18=1,'Datos Iniciales'!$H21,0)</f>
        <v>3.15</v>
      </c>
      <c r="P103" s="2">
        <f>+IF(P18=1,'Datos Iniciales'!$H21,0)</f>
        <v>3.15</v>
      </c>
      <c r="Q103" s="2">
        <f>+IF(Q18=1,'Datos Iniciales'!$H21,0)</f>
        <v>3.15</v>
      </c>
      <c r="R103" s="2">
        <f>+IF(R18=1,'Datos Iniciales'!$H21,0)</f>
        <v>3.15</v>
      </c>
      <c r="S103" s="2">
        <f>+IF(S18=1,'Datos Iniciales'!$H21,0)</f>
        <v>3.15</v>
      </c>
      <c r="T103" s="2">
        <f>+IF(T18=1,'Datos Iniciales'!$H21,0)</f>
        <v>3.15</v>
      </c>
      <c r="U103" s="2">
        <f>+IF(U18=1,'Datos Iniciales'!$H21,0)</f>
        <v>3.15</v>
      </c>
      <c r="V103" s="2">
        <f>+IF(V18=1,'Datos Iniciales'!$H21,0)</f>
        <v>3.15</v>
      </c>
      <c r="W103" s="2">
        <f>+IF(W18=1,'Datos Iniciales'!$H21,0)</f>
        <v>3.15</v>
      </c>
      <c r="X103" s="2">
        <f>+IF(X18=1,'Datos Iniciales'!$H21,0)</f>
        <v>3.15</v>
      </c>
      <c r="Y103" s="2">
        <f>+IF(Y18=1,'Datos Iniciales'!$H21,0)</f>
        <v>3.15</v>
      </c>
      <c r="Z103" s="2">
        <f>+IF(Z18=1,'Datos Iniciales'!$H21,0)</f>
        <v>3.15</v>
      </c>
      <c r="AA103" s="2">
        <f>+IF(AA18=1,'Datos Iniciales'!$H21,0)</f>
        <v>3.15</v>
      </c>
      <c r="AB103" s="2">
        <f>+IF(AB18=1,'Datos Iniciales'!$H21,0)</f>
        <v>3.15</v>
      </c>
      <c r="AC103" s="2">
        <f>+IF(AC18=1,'Datos Iniciales'!$H21,0)</f>
        <v>3.15</v>
      </c>
      <c r="AD103" s="2">
        <f>+IF(AD18=1,'Datos Iniciales'!$H21,0)</f>
        <v>3.15</v>
      </c>
      <c r="AE103" s="2">
        <f>+IF(AE18=1,'Datos Iniciales'!$H21,0)</f>
        <v>3.15</v>
      </c>
      <c r="AF103" s="2">
        <f>+IF(AF18=1,'Datos Iniciales'!$H21,0)</f>
        <v>3.15</v>
      </c>
      <c r="AG103" s="2">
        <f>+IF(AG18=1,'Datos Iniciales'!$H21,0)</f>
        <v>3.15</v>
      </c>
      <c r="AH103" s="2">
        <f>+IF(AH18=1,'Datos Iniciales'!$H21,0)</f>
        <v>3.15</v>
      </c>
      <c r="AI103" s="2">
        <f>+IF(AI18=1,'Datos Iniciales'!$H21,0)</f>
        <v>3.15</v>
      </c>
      <c r="AJ103" s="2">
        <f>+IF(AJ18=1,'Datos Iniciales'!$H21,0)</f>
        <v>3.15</v>
      </c>
      <c r="AK103" s="2">
        <f>+IF(AK18=1,'Datos Iniciales'!$H21,0)</f>
        <v>3.15</v>
      </c>
      <c r="AL103" s="2">
        <f>+IF(AL18=1,'Datos Iniciales'!$H21,0)</f>
        <v>3.15</v>
      </c>
      <c r="AM103" s="2">
        <f>+IF(AM18=1,'Datos Iniciales'!$H21,0)</f>
        <v>3.15</v>
      </c>
      <c r="AN103" s="2">
        <f>+IF(AN18=1,'Datos Iniciales'!$H21,0)</f>
        <v>3.15</v>
      </c>
      <c r="AO103" s="2">
        <f>+IF(AO18=1,'Datos Iniciales'!$H21,0)</f>
        <v>3.15</v>
      </c>
    </row>
    <row r="104" spans="2:41" ht="14.25" x14ac:dyDescent="0.2">
      <c r="B104" s="31">
        <f>1+B103</f>
        <v>16</v>
      </c>
      <c r="C104" s="2">
        <f>+IF(C19=1,'Datos Iniciales'!$H22,0)</f>
        <v>3.15</v>
      </c>
      <c r="D104" s="2">
        <f>+IF(D19=1,'Datos Iniciales'!$H22,0)</f>
        <v>3.15</v>
      </c>
      <c r="E104" s="2">
        <f>+IF(E19=1,'Datos Iniciales'!$H22,0)</f>
        <v>3.15</v>
      </c>
      <c r="F104" s="2">
        <f>+IF(F19=1,'Datos Iniciales'!$H22,0)</f>
        <v>3.15</v>
      </c>
      <c r="G104" s="2">
        <f>+IF(G19=1,'Datos Iniciales'!$H22,0)</f>
        <v>3.15</v>
      </c>
      <c r="H104" s="2">
        <f>+IF(H19=1,'Datos Iniciales'!$H22,0)</f>
        <v>3.15</v>
      </c>
      <c r="I104" s="2">
        <f>+IF(I19=1,'Datos Iniciales'!$H22,0)</f>
        <v>3.15</v>
      </c>
      <c r="J104" s="2">
        <f>+IF(J19=1,'Datos Iniciales'!$H22,0)</f>
        <v>3.15</v>
      </c>
      <c r="K104" s="2">
        <f>+IF(K19=1,'Datos Iniciales'!$H22,0)</f>
        <v>3.15</v>
      </c>
      <c r="L104" s="2">
        <f>+IF(L19=1,'Datos Iniciales'!$H22,0)</f>
        <v>3.15</v>
      </c>
      <c r="M104" s="2">
        <f>+IF(M19=1,'Datos Iniciales'!$H22,0)</f>
        <v>3.15</v>
      </c>
      <c r="N104" s="2">
        <f>+IF(N19=1,'Datos Iniciales'!$H22,0)</f>
        <v>3.15</v>
      </c>
      <c r="O104" s="2">
        <f>+IF(O19=1,'Datos Iniciales'!$H22,0)</f>
        <v>3.15</v>
      </c>
      <c r="P104" s="2">
        <f>+IF(P19=1,'Datos Iniciales'!$H22,0)</f>
        <v>3.15</v>
      </c>
      <c r="Q104" s="2">
        <f>+IF(Q19=1,'Datos Iniciales'!$H22,0)</f>
        <v>3.15</v>
      </c>
      <c r="R104" s="2">
        <f>+IF(R19=1,'Datos Iniciales'!$H22,0)</f>
        <v>3.15</v>
      </c>
      <c r="S104" s="2">
        <f>+IF(S19=1,'Datos Iniciales'!$H22,0)</f>
        <v>3.15</v>
      </c>
      <c r="T104" s="2">
        <f>+IF(T19=1,'Datos Iniciales'!$H22,0)</f>
        <v>3.15</v>
      </c>
      <c r="U104" s="2">
        <f>+IF(U19=1,'Datos Iniciales'!$H22,0)</f>
        <v>3.15</v>
      </c>
      <c r="V104" s="2">
        <f>+IF(V19=1,'Datos Iniciales'!$H22,0)</f>
        <v>3.15</v>
      </c>
      <c r="W104" s="2">
        <f>+IF(W19=1,'Datos Iniciales'!$H22,0)</f>
        <v>3.15</v>
      </c>
      <c r="X104" s="2">
        <f>+IF(X19=1,'Datos Iniciales'!$H22,0)</f>
        <v>3.15</v>
      </c>
      <c r="Y104" s="2">
        <f>+IF(Y19=1,'Datos Iniciales'!$H22,0)</f>
        <v>3.15</v>
      </c>
      <c r="Z104" s="2">
        <f>+IF(Z19=1,'Datos Iniciales'!$H22,0)</f>
        <v>3.15</v>
      </c>
      <c r="AA104" s="2">
        <f>+IF(AA19=1,'Datos Iniciales'!$H22,0)</f>
        <v>3.15</v>
      </c>
      <c r="AB104" s="2">
        <f>+IF(AB19=1,'Datos Iniciales'!$H22,0)</f>
        <v>3.15</v>
      </c>
      <c r="AC104" s="2">
        <f>+IF(AC19=1,'Datos Iniciales'!$H22,0)</f>
        <v>3.15</v>
      </c>
      <c r="AD104" s="2">
        <f>+IF(AD19=1,'Datos Iniciales'!$H22,0)</f>
        <v>3.15</v>
      </c>
      <c r="AE104" s="2">
        <f>+IF(AE19=1,'Datos Iniciales'!$H22,0)</f>
        <v>3.15</v>
      </c>
      <c r="AF104" s="2">
        <f>+IF(AF19=1,'Datos Iniciales'!$H22,0)</f>
        <v>3.15</v>
      </c>
      <c r="AG104" s="2">
        <f>+IF(AG19=1,'Datos Iniciales'!$H22,0)</f>
        <v>3.15</v>
      </c>
      <c r="AH104" s="2">
        <f>+IF(AH19=1,'Datos Iniciales'!$H22,0)</f>
        <v>3.15</v>
      </c>
      <c r="AI104" s="2">
        <f>+IF(AI19=1,'Datos Iniciales'!$H22,0)</f>
        <v>3.15</v>
      </c>
      <c r="AJ104" s="2">
        <f>+IF(AJ19=1,'Datos Iniciales'!$H22,0)</f>
        <v>3.15</v>
      </c>
      <c r="AK104" s="2">
        <f>+IF(AK19=1,'Datos Iniciales'!$H22,0)</f>
        <v>3.15</v>
      </c>
      <c r="AL104" s="2">
        <f>+IF(AL19=1,'Datos Iniciales'!$H22,0)</f>
        <v>3.15</v>
      </c>
      <c r="AM104" s="2">
        <f>+IF(AM19=1,'Datos Iniciales'!$H22,0)</f>
        <v>3.15</v>
      </c>
      <c r="AN104" s="2">
        <f>+IF(AN19=1,'Datos Iniciales'!$H22,0)</f>
        <v>3.15</v>
      </c>
      <c r="AO104" s="2">
        <f>+IF(AO19=1,'Datos Iniciales'!$H22,0)</f>
        <v>3.15</v>
      </c>
    </row>
    <row r="105" spans="2:41" ht="14.25" x14ac:dyDescent="0.2">
      <c r="B105" s="31">
        <f t="shared" ref="B105:B127" si="12">1+B104</f>
        <v>17</v>
      </c>
      <c r="C105" s="2">
        <f>+IF(C20=1,'Datos Iniciales'!$H23,0)</f>
        <v>3.15</v>
      </c>
      <c r="D105" s="2">
        <f>+IF(D20=1,'Datos Iniciales'!$H23,0)</f>
        <v>3.15</v>
      </c>
      <c r="E105" s="2">
        <f>+IF(E20=1,'Datos Iniciales'!$H23,0)</f>
        <v>3.15</v>
      </c>
      <c r="F105" s="2">
        <f>+IF(F20=1,'Datos Iniciales'!$H23,0)</f>
        <v>3.15</v>
      </c>
      <c r="G105" s="2">
        <f>+IF(G20=1,'Datos Iniciales'!$H23,0)</f>
        <v>3.15</v>
      </c>
      <c r="H105" s="2">
        <f>+IF(H20=1,'Datos Iniciales'!$H23,0)</f>
        <v>3.15</v>
      </c>
      <c r="I105" s="2">
        <f>+IF(I20=1,'Datos Iniciales'!$H23,0)</f>
        <v>3.15</v>
      </c>
      <c r="J105" s="2">
        <f>+IF(J20=1,'Datos Iniciales'!$H23,0)</f>
        <v>3.15</v>
      </c>
      <c r="K105" s="2">
        <f>+IF(K20=1,'Datos Iniciales'!$H23,0)</f>
        <v>3.15</v>
      </c>
      <c r="L105" s="2">
        <f>+IF(L20=1,'Datos Iniciales'!$H23,0)</f>
        <v>3.15</v>
      </c>
      <c r="M105" s="2">
        <f>+IF(M20=1,'Datos Iniciales'!$H23,0)</f>
        <v>3.15</v>
      </c>
      <c r="N105" s="2">
        <f>+IF(N20=1,'Datos Iniciales'!$H23,0)</f>
        <v>3.15</v>
      </c>
      <c r="O105" s="2">
        <f>+IF(O20=1,'Datos Iniciales'!$H23,0)</f>
        <v>3.15</v>
      </c>
      <c r="P105" s="2">
        <f>+IF(P20=1,'Datos Iniciales'!$H23,0)</f>
        <v>3.15</v>
      </c>
      <c r="Q105" s="2">
        <f>+IF(Q20=1,'Datos Iniciales'!$H23,0)</f>
        <v>3.15</v>
      </c>
      <c r="R105" s="2">
        <f>+IF(R20=1,'Datos Iniciales'!$H23,0)</f>
        <v>3.15</v>
      </c>
      <c r="S105" s="2">
        <f>+IF(S20=1,'Datos Iniciales'!$H23,0)</f>
        <v>3.15</v>
      </c>
      <c r="T105" s="2">
        <f>+IF(T20=1,'Datos Iniciales'!$H23,0)</f>
        <v>3.15</v>
      </c>
      <c r="U105" s="2">
        <f>+IF(U20=1,'Datos Iniciales'!$H23,0)</f>
        <v>3.15</v>
      </c>
      <c r="V105" s="2">
        <f>+IF(V20=1,'Datos Iniciales'!$H23,0)</f>
        <v>3.15</v>
      </c>
      <c r="W105" s="2">
        <f>+IF(W20=1,'Datos Iniciales'!$H23,0)</f>
        <v>3.15</v>
      </c>
      <c r="X105" s="2">
        <f>+IF(X20=1,'Datos Iniciales'!$H23,0)</f>
        <v>3.15</v>
      </c>
      <c r="Y105" s="2">
        <f>+IF(Y20=1,'Datos Iniciales'!$H23,0)</f>
        <v>3.15</v>
      </c>
      <c r="Z105" s="2">
        <f>+IF(Z20=1,'Datos Iniciales'!$H23,0)</f>
        <v>3.15</v>
      </c>
      <c r="AA105" s="2">
        <f>+IF(AA20=1,'Datos Iniciales'!$H23,0)</f>
        <v>3.15</v>
      </c>
      <c r="AB105" s="2">
        <f>+IF(AB20=1,'Datos Iniciales'!$H23,0)</f>
        <v>3.15</v>
      </c>
      <c r="AC105" s="2">
        <f>+IF(AC20=1,'Datos Iniciales'!$H23,0)</f>
        <v>3.15</v>
      </c>
      <c r="AD105" s="2">
        <f>+IF(AD20=1,'Datos Iniciales'!$H23,0)</f>
        <v>3.15</v>
      </c>
      <c r="AE105" s="2">
        <f>+IF(AE20=1,'Datos Iniciales'!$H23,0)</f>
        <v>3.15</v>
      </c>
      <c r="AF105" s="2">
        <f>+IF(AF20=1,'Datos Iniciales'!$H23,0)</f>
        <v>3.15</v>
      </c>
      <c r="AG105" s="2">
        <f>+IF(AG20=1,'Datos Iniciales'!$H23,0)</f>
        <v>3.15</v>
      </c>
      <c r="AH105" s="2">
        <f>+IF(AH20=1,'Datos Iniciales'!$H23,0)</f>
        <v>3.15</v>
      </c>
      <c r="AI105" s="2">
        <f>+IF(AI20=1,'Datos Iniciales'!$H23,0)</f>
        <v>3.15</v>
      </c>
      <c r="AJ105" s="2">
        <f>+IF(AJ20=1,'Datos Iniciales'!$H23,0)</f>
        <v>3.15</v>
      </c>
      <c r="AK105" s="2">
        <f>+IF(AK20=1,'Datos Iniciales'!$H23,0)</f>
        <v>3.15</v>
      </c>
      <c r="AL105" s="2">
        <f>+IF(AL20=1,'Datos Iniciales'!$H23,0)</f>
        <v>3.15</v>
      </c>
      <c r="AM105" s="2">
        <f>+IF(AM20=1,'Datos Iniciales'!$H23,0)</f>
        <v>3.15</v>
      </c>
      <c r="AN105" s="2">
        <f>+IF(AN20=1,'Datos Iniciales'!$H23,0)</f>
        <v>3.15</v>
      </c>
      <c r="AO105" s="2">
        <f>+IF(AO20=1,'Datos Iniciales'!$H23,0)</f>
        <v>3.15</v>
      </c>
    </row>
    <row r="106" spans="2:41" ht="14.25" x14ac:dyDescent="0.2">
      <c r="B106" s="31">
        <f t="shared" si="12"/>
        <v>18</v>
      </c>
      <c r="C106" s="2">
        <f>+IF(C21=1,'Datos Iniciales'!$H24,0)</f>
        <v>3.15</v>
      </c>
      <c r="D106" s="2">
        <f>+IF(D21=1,'Datos Iniciales'!$H24,0)</f>
        <v>3.15</v>
      </c>
      <c r="E106" s="2">
        <f>+IF(E21=1,'Datos Iniciales'!$H24,0)</f>
        <v>3.15</v>
      </c>
      <c r="F106" s="2">
        <f>+IF(F21=1,'Datos Iniciales'!$H24,0)</f>
        <v>3.15</v>
      </c>
      <c r="G106" s="2">
        <f>+IF(G21=1,'Datos Iniciales'!$H24,0)</f>
        <v>3.15</v>
      </c>
      <c r="H106" s="2">
        <f>+IF(H21=1,'Datos Iniciales'!$H24,0)</f>
        <v>3.15</v>
      </c>
      <c r="I106" s="2">
        <f>+IF(I21=1,'Datos Iniciales'!$H24,0)</f>
        <v>3.15</v>
      </c>
      <c r="J106" s="2">
        <f>+IF(J21=1,'Datos Iniciales'!$H24,0)</f>
        <v>3.15</v>
      </c>
      <c r="K106" s="2">
        <f>+IF(K21=1,'Datos Iniciales'!$H24,0)</f>
        <v>3.15</v>
      </c>
      <c r="L106" s="2">
        <f>+IF(L21=1,'Datos Iniciales'!$H24,0)</f>
        <v>3.15</v>
      </c>
      <c r="M106" s="2">
        <f>+IF(M21=1,'Datos Iniciales'!$H24,0)</f>
        <v>3.15</v>
      </c>
      <c r="N106" s="2">
        <f>+IF(N21=1,'Datos Iniciales'!$H24,0)</f>
        <v>3.15</v>
      </c>
      <c r="O106" s="2">
        <f>+IF(O21=1,'Datos Iniciales'!$H24,0)</f>
        <v>3.15</v>
      </c>
      <c r="P106" s="2">
        <f>+IF(P21=1,'Datos Iniciales'!$H24,0)</f>
        <v>3.15</v>
      </c>
      <c r="Q106" s="2">
        <f>+IF(Q21=1,'Datos Iniciales'!$H24,0)</f>
        <v>3.15</v>
      </c>
      <c r="R106" s="2">
        <f>+IF(R21=1,'Datos Iniciales'!$H24,0)</f>
        <v>3.15</v>
      </c>
      <c r="S106" s="2">
        <f>+IF(S21=1,'Datos Iniciales'!$H24,0)</f>
        <v>3.15</v>
      </c>
      <c r="T106" s="2">
        <f>+IF(T21=1,'Datos Iniciales'!$H24,0)</f>
        <v>3.15</v>
      </c>
      <c r="U106" s="2">
        <f>+IF(U21=1,'Datos Iniciales'!$H24,0)</f>
        <v>3.15</v>
      </c>
      <c r="V106" s="2">
        <f>+IF(V21=1,'Datos Iniciales'!$H24,0)</f>
        <v>3.15</v>
      </c>
      <c r="W106" s="2">
        <f>+IF(W21=1,'Datos Iniciales'!$H24,0)</f>
        <v>3.15</v>
      </c>
      <c r="X106" s="2">
        <f>+IF(X21=1,'Datos Iniciales'!$H24,0)</f>
        <v>3.15</v>
      </c>
      <c r="Y106" s="2">
        <f>+IF(Y21=1,'Datos Iniciales'!$H24,0)</f>
        <v>3.15</v>
      </c>
      <c r="Z106" s="2">
        <f>+IF(Z21=1,'Datos Iniciales'!$H24,0)</f>
        <v>3.15</v>
      </c>
      <c r="AA106" s="2">
        <f>+IF(AA21=1,'Datos Iniciales'!$H24,0)</f>
        <v>3.15</v>
      </c>
      <c r="AB106" s="2">
        <f>+IF(AB21=1,'Datos Iniciales'!$H24,0)</f>
        <v>3.15</v>
      </c>
      <c r="AC106" s="2">
        <f>+IF(AC21=1,'Datos Iniciales'!$H24,0)</f>
        <v>3.15</v>
      </c>
      <c r="AD106" s="2">
        <f>+IF(AD21=1,'Datos Iniciales'!$H24,0)</f>
        <v>3.15</v>
      </c>
      <c r="AE106" s="2">
        <f>+IF(AE21=1,'Datos Iniciales'!$H24,0)</f>
        <v>3.15</v>
      </c>
      <c r="AF106" s="2">
        <f>+IF(AF21=1,'Datos Iniciales'!$H24,0)</f>
        <v>3.15</v>
      </c>
      <c r="AG106" s="2">
        <f>+IF(AG21=1,'Datos Iniciales'!$H24,0)</f>
        <v>3.15</v>
      </c>
      <c r="AH106" s="2">
        <f>+IF(AH21=1,'Datos Iniciales'!$H24,0)</f>
        <v>3.15</v>
      </c>
      <c r="AI106" s="2">
        <f>+IF(AI21=1,'Datos Iniciales'!$H24,0)</f>
        <v>3.15</v>
      </c>
      <c r="AJ106" s="2">
        <f>+IF(AJ21=1,'Datos Iniciales'!$H24,0)</f>
        <v>3.15</v>
      </c>
      <c r="AK106" s="2">
        <f>+IF(AK21=1,'Datos Iniciales'!$H24,0)</f>
        <v>3.15</v>
      </c>
      <c r="AL106" s="2">
        <f>+IF(AL21=1,'Datos Iniciales'!$H24,0)</f>
        <v>3.15</v>
      </c>
      <c r="AM106" s="2">
        <f>+IF(AM21=1,'Datos Iniciales'!$H24,0)</f>
        <v>3.15</v>
      </c>
      <c r="AN106" s="2">
        <f>+IF(AN21=1,'Datos Iniciales'!$H24,0)</f>
        <v>3.15</v>
      </c>
      <c r="AO106" s="2">
        <f>+IF(AO21=1,'Datos Iniciales'!$H24,0)</f>
        <v>3.15</v>
      </c>
    </row>
    <row r="107" spans="2:41" ht="14.25" x14ac:dyDescent="0.2">
      <c r="B107" s="31">
        <f t="shared" si="12"/>
        <v>19</v>
      </c>
      <c r="C107" s="2">
        <f>+IF(C22=1,'Datos Iniciales'!$H25,0)</f>
        <v>3.15</v>
      </c>
      <c r="D107" s="2">
        <f>+IF(D22=1,'Datos Iniciales'!$H25,0)</f>
        <v>3.15</v>
      </c>
      <c r="E107" s="2">
        <f>+IF(E22=1,'Datos Iniciales'!$H25,0)</f>
        <v>3.15</v>
      </c>
      <c r="F107" s="2">
        <f>+IF(F22=1,'Datos Iniciales'!$H25,0)</f>
        <v>3.15</v>
      </c>
      <c r="G107" s="2">
        <f>+IF(G22=1,'Datos Iniciales'!$H25,0)</f>
        <v>3.15</v>
      </c>
      <c r="H107" s="2">
        <f>+IF(H22=1,'Datos Iniciales'!$H25,0)</f>
        <v>3.15</v>
      </c>
      <c r="I107" s="2">
        <f>+IF(I22=1,'Datos Iniciales'!$H25,0)</f>
        <v>3.15</v>
      </c>
      <c r="J107" s="2">
        <f>+IF(J22=1,'Datos Iniciales'!$H25,0)</f>
        <v>3.15</v>
      </c>
      <c r="K107" s="2">
        <f>+IF(K22=1,'Datos Iniciales'!$H25,0)</f>
        <v>3.15</v>
      </c>
      <c r="L107" s="2">
        <f>+IF(L22=1,'Datos Iniciales'!$H25,0)</f>
        <v>3.15</v>
      </c>
      <c r="M107" s="2">
        <f>+IF(M22=1,'Datos Iniciales'!$H25,0)</f>
        <v>3.15</v>
      </c>
      <c r="N107" s="2">
        <f>+IF(N22=1,'Datos Iniciales'!$H25,0)</f>
        <v>3.15</v>
      </c>
      <c r="O107" s="2">
        <f>+IF(O22=1,'Datos Iniciales'!$H25,0)</f>
        <v>3.15</v>
      </c>
      <c r="P107" s="2">
        <f>+IF(P22=1,'Datos Iniciales'!$H25,0)</f>
        <v>3.15</v>
      </c>
      <c r="Q107" s="2">
        <f>+IF(Q22=1,'Datos Iniciales'!$H25,0)</f>
        <v>3.15</v>
      </c>
      <c r="R107" s="2">
        <f>+IF(R22=1,'Datos Iniciales'!$H25,0)</f>
        <v>3.15</v>
      </c>
      <c r="S107" s="2">
        <f>+IF(S22=1,'Datos Iniciales'!$H25,0)</f>
        <v>3.15</v>
      </c>
      <c r="T107" s="2">
        <f>+IF(T22=1,'Datos Iniciales'!$H25,0)</f>
        <v>3.15</v>
      </c>
      <c r="U107" s="2">
        <f>+IF(U22=1,'Datos Iniciales'!$H25,0)</f>
        <v>3.15</v>
      </c>
      <c r="V107" s="2">
        <f>+IF(V22=1,'Datos Iniciales'!$H25,0)</f>
        <v>3.15</v>
      </c>
      <c r="W107" s="2">
        <f>+IF(W22=1,'Datos Iniciales'!$H25,0)</f>
        <v>3.15</v>
      </c>
      <c r="X107" s="2">
        <f>+IF(X22=1,'Datos Iniciales'!$H25,0)</f>
        <v>3.15</v>
      </c>
      <c r="Y107" s="2">
        <f>+IF(Y22=1,'Datos Iniciales'!$H25,0)</f>
        <v>3.15</v>
      </c>
      <c r="Z107" s="2">
        <f>+IF(Z22=1,'Datos Iniciales'!$H25,0)</f>
        <v>3.15</v>
      </c>
      <c r="AA107" s="2">
        <f>+IF(AA22=1,'Datos Iniciales'!$H25,0)</f>
        <v>3.15</v>
      </c>
      <c r="AB107" s="2">
        <f>+IF(AB22=1,'Datos Iniciales'!$H25,0)</f>
        <v>3.15</v>
      </c>
      <c r="AC107" s="2">
        <f>+IF(AC22=1,'Datos Iniciales'!$H25,0)</f>
        <v>3.15</v>
      </c>
      <c r="AD107" s="2">
        <f>+IF(AD22=1,'Datos Iniciales'!$H25,0)</f>
        <v>3.15</v>
      </c>
      <c r="AE107" s="2">
        <f>+IF(AE22=1,'Datos Iniciales'!$H25,0)</f>
        <v>3.15</v>
      </c>
      <c r="AF107" s="2">
        <f>+IF(AF22=1,'Datos Iniciales'!$H25,0)</f>
        <v>3.15</v>
      </c>
      <c r="AG107" s="2">
        <f>+IF(AG22=1,'Datos Iniciales'!$H25,0)</f>
        <v>3.15</v>
      </c>
      <c r="AH107" s="2">
        <f>+IF(AH22=1,'Datos Iniciales'!$H25,0)</f>
        <v>3.15</v>
      </c>
      <c r="AI107" s="2">
        <f>+IF(AI22=1,'Datos Iniciales'!$H25,0)</f>
        <v>3.15</v>
      </c>
      <c r="AJ107" s="2">
        <f>+IF(AJ22=1,'Datos Iniciales'!$H25,0)</f>
        <v>3.15</v>
      </c>
      <c r="AK107" s="2">
        <f>+IF(AK22=1,'Datos Iniciales'!$H25,0)</f>
        <v>3.15</v>
      </c>
      <c r="AL107" s="2">
        <f>+IF(AL22=1,'Datos Iniciales'!$H25,0)</f>
        <v>3.15</v>
      </c>
      <c r="AM107" s="2">
        <f>+IF(AM22=1,'Datos Iniciales'!$H25,0)</f>
        <v>3.15</v>
      </c>
      <c r="AN107" s="2">
        <f>+IF(AN22=1,'Datos Iniciales'!$H25,0)</f>
        <v>3.15</v>
      </c>
      <c r="AO107" s="2">
        <f>+IF(AO22=1,'Datos Iniciales'!$H25,0)</f>
        <v>3.15</v>
      </c>
    </row>
    <row r="108" spans="2:41" ht="14.25" x14ac:dyDescent="0.2">
      <c r="B108" s="31">
        <f t="shared" si="12"/>
        <v>20</v>
      </c>
      <c r="C108" s="2">
        <f>+IF(C23=1,'Datos Iniciales'!$H26,0)</f>
        <v>3.15</v>
      </c>
      <c r="D108" s="2">
        <f>+IF(D23=1,'Datos Iniciales'!$H26,0)</f>
        <v>3.15</v>
      </c>
      <c r="E108" s="2">
        <f>+IF(E23=1,'Datos Iniciales'!$H26,0)</f>
        <v>3.15</v>
      </c>
      <c r="F108" s="2">
        <f>+IF(F23=1,'Datos Iniciales'!$H26,0)</f>
        <v>3.15</v>
      </c>
      <c r="G108" s="2">
        <f>+IF(G23=1,'Datos Iniciales'!$H26,0)</f>
        <v>3.15</v>
      </c>
      <c r="H108" s="2">
        <f>+IF(H23=1,'Datos Iniciales'!$H26,0)</f>
        <v>3.15</v>
      </c>
      <c r="I108" s="2">
        <f>+IF(I23=1,'Datos Iniciales'!$H26,0)</f>
        <v>3.15</v>
      </c>
      <c r="J108" s="2">
        <f>+IF(J23=1,'Datos Iniciales'!$H26,0)</f>
        <v>3.15</v>
      </c>
      <c r="K108" s="2">
        <f>+IF(K23=1,'Datos Iniciales'!$H26,0)</f>
        <v>3.15</v>
      </c>
      <c r="L108" s="2">
        <f>+IF(L23=1,'Datos Iniciales'!$H26,0)</f>
        <v>3.15</v>
      </c>
      <c r="M108" s="2">
        <f>+IF(M23=1,'Datos Iniciales'!$H26,0)</f>
        <v>3.15</v>
      </c>
      <c r="N108" s="2">
        <f>+IF(N23=1,'Datos Iniciales'!$H26,0)</f>
        <v>3.15</v>
      </c>
      <c r="O108" s="2">
        <f>+IF(O23=1,'Datos Iniciales'!$H26,0)</f>
        <v>3.15</v>
      </c>
      <c r="P108" s="2">
        <f>+IF(P23=1,'Datos Iniciales'!$H26,0)</f>
        <v>3.15</v>
      </c>
      <c r="Q108" s="2">
        <f>+IF(Q23=1,'Datos Iniciales'!$H26,0)</f>
        <v>3.15</v>
      </c>
      <c r="R108" s="2">
        <f>+IF(R23=1,'Datos Iniciales'!$H26,0)</f>
        <v>3.15</v>
      </c>
      <c r="S108" s="2">
        <f>+IF(S23=1,'Datos Iniciales'!$H26,0)</f>
        <v>3.15</v>
      </c>
      <c r="T108" s="2">
        <f>+IF(T23=1,'Datos Iniciales'!$H26,0)</f>
        <v>3.15</v>
      </c>
      <c r="U108" s="2">
        <f>+IF(U23=1,'Datos Iniciales'!$H26,0)</f>
        <v>3.15</v>
      </c>
      <c r="V108" s="2">
        <f>+IF(V23=1,'Datos Iniciales'!$H26,0)</f>
        <v>3.15</v>
      </c>
      <c r="W108" s="2">
        <f>+IF(W23=1,'Datos Iniciales'!$H26,0)</f>
        <v>3.15</v>
      </c>
      <c r="X108" s="2">
        <f>+IF(X23=1,'Datos Iniciales'!$H26,0)</f>
        <v>3.15</v>
      </c>
      <c r="Y108" s="2">
        <f>+IF(Y23=1,'Datos Iniciales'!$H26,0)</f>
        <v>3.15</v>
      </c>
      <c r="Z108" s="2">
        <f>+IF(Z23=1,'Datos Iniciales'!$H26,0)</f>
        <v>3.15</v>
      </c>
      <c r="AA108" s="2">
        <f>+IF(AA23=1,'Datos Iniciales'!$H26,0)</f>
        <v>3.15</v>
      </c>
      <c r="AB108" s="2">
        <f>+IF(AB23=1,'Datos Iniciales'!$H26,0)</f>
        <v>3.15</v>
      </c>
      <c r="AC108" s="2">
        <f>+IF(AC23=1,'Datos Iniciales'!$H26,0)</f>
        <v>3.15</v>
      </c>
      <c r="AD108" s="2">
        <f>+IF(AD23=1,'Datos Iniciales'!$H26,0)</f>
        <v>3.15</v>
      </c>
      <c r="AE108" s="2">
        <f>+IF(AE23=1,'Datos Iniciales'!$H26,0)</f>
        <v>3.15</v>
      </c>
      <c r="AF108" s="2">
        <f>+IF(AF23=1,'Datos Iniciales'!$H26,0)</f>
        <v>3.15</v>
      </c>
      <c r="AG108" s="2">
        <f>+IF(AG23=1,'Datos Iniciales'!$H26,0)</f>
        <v>3.15</v>
      </c>
      <c r="AH108" s="2">
        <f>+IF(AH23=1,'Datos Iniciales'!$H26,0)</f>
        <v>3.15</v>
      </c>
      <c r="AI108" s="2">
        <f>+IF(AI23=1,'Datos Iniciales'!$H26,0)</f>
        <v>3.15</v>
      </c>
      <c r="AJ108" s="2">
        <f>+IF(AJ23=1,'Datos Iniciales'!$H26,0)</f>
        <v>3.15</v>
      </c>
      <c r="AK108" s="2">
        <f>+IF(AK23=1,'Datos Iniciales'!$H26,0)</f>
        <v>3.15</v>
      </c>
      <c r="AL108" s="2">
        <f>+IF(AL23=1,'Datos Iniciales'!$H26,0)</f>
        <v>3.15</v>
      </c>
      <c r="AM108" s="2">
        <f>+IF(AM23=1,'Datos Iniciales'!$H26,0)</f>
        <v>3.15</v>
      </c>
      <c r="AN108" s="2">
        <f>+IF(AN23=1,'Datos Iniciales'!$H26,0)</f>
        <v>3.15</v>
      </c>
      <c r="AO108" s="2">
        <f>+IF(AO23=1,'Datos Iniciales'!$H26,0)</f>
        <v>3.15</v>
      </c>
    </row>
    <row r="109" spans="2:41" ht="14.25" x14ac:dyDescent="0.2">
      <c r="B109" s="31">
        <f t="shared" si="12"/>
        <v>21</v>
      </c>
      <c r="C109" s="2">
        <f>+IF(C24=1,'Datos Iniciales'!$H27,0)</f>
        <v>3.15</v>
      </c>
      <c r="D109" s="2">
        <f>+IF(D24=1,'Datos Iniciales'!$H27,0)</f>
        <v>3.15</v>
      </c>
      <c r="E109" s="2">
        <f>+IF(E24=1,'Datos Iniciales'!$H27,0)</f>
        <v>3.15</v>
      </c>
      <c r="F109" s="2">
        <f>+IF(F24=1,'Datos Iniciales'!$H27,0)</f>
        <v>3.15</v>
      </c>
      <c r="G109" s="2">
        <f>+IF(G24=1,'Datos Iniciales'!$H27,0)</f>
        <v>3.15</v>
      </c>
      <c r="H109" s="2">
        <f>+IF(H24=1,'Datos Iniciales'!$H27,0)</f>
        <v>3.15</v>
      </c>
      <c r="I109" s="2">
        <f>+IF(I24=1,'Datos Iniciales'!$H27,0)</f>
        <v>3.15</v>
      </c>
      <c r="J109" s="2">
        <f>+IF(J24=1,'Datos Iniciales'!$H27,0)</f>
        <v>3.15</v>
      </c>
      <c r="K109" s="2">
        <f>+IF(K24=1,'Datos Iniciales'!$H27,0)</f>
        <v>3.15</v>
      </c>
      <c r="L109" s="2">
        <f>+IF(L24=1,'Datos Iniciales'!$H27,0)</f>
        <v>3.15</v>
      </c>
      <c r="M109" s="2">
        <f>+IF(M24=1,'Datos Iniciales'!$H27,0)</f>
        <v>3.15</v>
      </c>
      <c r="N109" s="2">
        <f>+IF(N24=1,'Datos Iniciales'!$H27,0)</f>
        <v>3.15</v>
      </c>
      <c r="O109" s="2">
        <f>+IF(O24=1,'Datos Iniciales'!$H27,0)</f>
        <v>3.15</v>
      </c>
      <c r="P109" s="2">
        <f>+IF(P24=1,'Datos Iniciales'!$H27,0)</f>
        <v>3.15</v>
      </c>
      <c r="Q109" s="2">
        <f>+IF(Q24=1,'Datos Iniciales'!$H27,0)</f>
        <v>3.15</v>
      </c>
      <c r="R109" s="2">
        <f>+IF(R24=1,'Datos Iniciales'!$H27,0)</f>
        <v>3.15</v>
      </c>
      <c r="S109" s="2">
        <f>+IF(S24=1,'Datos Iniciales'!$H27,0)</f>
        <v>3.15</v>
      </c>
      <c r="T109" s="2">
        <f>+IF(T24=1,'Datos Iniciales'!$H27,0)</f>
        <v>3.15</v>
      </c>
      <c r="U109" s="2">
        <f>+IF(U24=1,'Datos Iniciales'!$H27,0)</f>
        <v>3.15</v>
      </c>
      <c r="V109" s="2">
        <f>+IF(V24=1,'Datos Iniciales'!$H27,0)</f>
        <v>3.15</v>
      </c>
      <c r="W109" s="2">
        <f>+IF(W24=1,'Datos Iniciales'!$H27,0)</f>
        <v>3.15</v>
      </c>
      <c r="X109" s="2">
        <f>+IF(X24=1,'Datos Iniciales'!$H27,0)</f>
        <v>3.15</v>
      </c>
      <c r="Y109" s="2">
        <f>+IF(Y24=1,'Datos Iniciales'!$H27,0)</f>
        <v>3.15</v>
      </c>
      <c r="Z109" s="2">
        <f>+IF(Z24=1,'Datos Iniciales'!$H27,0)</f>
        <v>3.15</v>
      </c>
      <c r="AA109" s="2">
        <f>+IF(AA24=1,'Datos Iniciales'!$H27,0)</f>
        <v>3.15</v>
      </c>
      <c r="AB109" s="2">
        <f>+IF(AB24=1,'Datos Iniciales'!$H27,0)</f>
        <v>3.15</v>
      </c>
      <c r="AC109" s="2">
        <f>+IF(AC24=1,'Datos Iniciales'!$H27,0)</f>
        <v>3.15</v>
      </c>
      <c r="AD109" s="2">
        <f>+IF(AD24=1,'Datos Iniciales'!$H27,0)</f>
        <v>3.15</v>
      </c>
      <c r="AE109" s="2">
        <f>+IF(AE24=1,'Datos Iniciales'!$H27,0)</f>
        <v>3.15</v>
      </c>
      <c r="AF109" s="2">
        <f>+IF(AF24=1,'Datos Iniciales'!$H27,0)</f>
        <v>3.15</v>
      </c>
      <c r="AG109" s="2">
        <f>+IF(AG24=1,'Datos Iniciales'!$H27,0)</f>
        <v>3.15</v>
      </c>
      <c r="AH109" s="2">
        <f>+IF(AH24=1,'Datos Iniciales'!$H27,0)</f>
        <v>3.15</v>
      </c>
      <c r="AI109" s="2">
        <f>+IF(AI24=1,'Datos Iniciales'!$H27,0)</f>
        <v>3.15</v>
      </c>
      <c r="AJ109" s="2">
        <f>+IF(AJ24=1,'Datos Iniciales'!$H27,0)</f>
        <v>3.15</v>
      </c>
      <c r="AK109" s="2">
        <f>+IF(AK24=1,'Datos Iniciales'!$H27,0)</f>
        <v>3.15</v>
      </c>
      <c r="AL109" s="2">
        <f>+IF(AL24=1,'Datos Iniciales'!$H27,0)</f>
        <v>3.15</v>
      </c>
      <c r="AM109" s="2">
        <f>+IF(AM24=1,'Datos Iniciales'!$H27,0)</f>
        <v>3.15</v>
      </c>
      <c r="AN109" s="2">
        <f>+IF(AN24=1,'Datos Iniciales'!$H27,0)</f>
        <v>3.15</v>
      </c>
      <c r="AO109" s="2">
        <f>+IF(AO24=1,'Datos Iniciales'!$H27,0)</f>
        <v>3.15</v>
      </c>
    </row>
    <row r="110" spans="2:41" ht="14.25" x14ac:dyDescent="0.2">
      <c r="B110" s="31">
        <f t="shared" si="12"/>
        <v>22</v>
      </c>
      <c r="C110" s="2">
        <f>+IF(C25=1,'Datos Iniciales'!$H28,0)</f>
        <v>3.15</v>
      </c>
      <c r="D110" s="2">
        <f>+IF(D25=1,'Datos Iniciales'!$H28,0)</f>
        <v>3.15</v>
      </c>
      <c r="E110" s="2">
        <f>+IF(E25=1,'Datos Iniciales'!$H28,0)</f>
        <v>3.15</v>
      </c>
      <c r="F110" s="2">
        <f>+IF(F25=1,'Datos Iniciales'!$H28,0)</f>
        <v>3.15</v>
      </c>
      <c r="G110" s="2">
        <f>+IF(G25=1,'Datos Iniciales'!$H28,0)</f>
        <v>3.15</v>
      </c>
      <c r="H110" s="2">
        <f>+IF(H25=1,'Datos Iniciales'!$H28,0)</f>
        <v>3.15</v>
      </c>
      <c r="I110" s="2">
        <f>+IF(I25=1,'Datos Iniciales'!$H28,0)</f>
        <v>3.15</v>
      </c>
      <c r="J110" s="2">
        <f>+IF(J25=1,'Datos Iniciales'!$H28,0)</f>
        <v>3.15</v>
      </c>
      <c r="K110" s="2">
        <f>+IF(K25=1,'Datos Iniciales'!$H28,0)</f>
        <v>3.15</v>
      </c>
      <c r="L110" s="2">
        <f>+IF(L25=1,'Datos Iniciales'!$H28,0)</f>
        <v>3.15</v>
      </c>
      <c r="M110" s="2">
        <f>+IF(M25=1,'Datos Iniciales'!$H28,0)</f>
        <v>3.15</v>
      </c>
      <c r="N110" s="2">
        <f>+IF(N25=1,'Datos Iniciales'!$H28,0)</f>
        <v>3.15</v>
      </c>
      <c r="O110" s="2">
        <f>+IF(O25=1,'Datos Iniciales'!$H28,0)</f>
        <v>3.15</v>
      </c>
      <c r="P110" s="2">
        <f>+IF(P25=1,'Datos Iniciales'!$H28,0)</f>
        <v>3.15</v>
      </c>
      <c r="Q110" s="2">
        <f>+IF(Q25=1,'Datos Iniciales'!$H28,0)</f>
        <v>3.15</v>
      </c>
      <c r="R110" s="2">
        <f>+IF(R25=1,'Datos Iniciales'!$H28,0)</f>
        <v>3.15</v>
      </c>
      <c r="S110" s="2">
        <f>+IF(S25=1,'Datos Iniciales'!$H28,0)</f>
        <v>3.15</v>
      </c>
      <c r="T110" s="2">
        <f>+IF(T25=1,'Datos Iniciales'!$H28,0)</f>
        <v>3.15</v>
      </c>
      <c r="U110" s="2">
        <f>+IF(U25=1,'Datos Iniciales'!$H28,0)</f>
        <v>3.15</v>
      </c>
      <c r="V110" s="2">
        <f>+IF(V25=1,'Datos Iniciales'!$H28,0)</f>
        <v>3.15</v>
      </c>
      <c r="W110" s="2">
        <f>+IF(W25=1,'Datos Iniciales'!$H28,0)</f>
        <v>3.15</v>
      </c>
      <c r="X110" s="2">
        <f>+IF(X25=1,'Datos Iniciales'!$H28,0)</f>
        <v>3.15</v>
      </c>
      <c r="Y110" s="2">
        <f>+IF(Y25=1,'Datos Iniciales'!$H28,0)</f>
        <v>3.15</v>
      </c>
      <c r="Z110" s="2">
        <f>+IF(Z25=1,'Datos Iniciales'!$H28,0)</f>
        <v>3.15</v>
      </c>
      <c r="AA110" s="2">
        <f>+IF(AA25=1,'Datos Iniciales'!$H28,0)</f>
        <v>3.15</v>
      </c>
      <c r="AB110" s="2">
        <f>+IF(AB25=1,'Datos Iniciales'!$H28,0)</f>
        <v>3.15</v>
      </c>
      <c r="AC110" s="2">
        <f>+IF(AC25=1,'Datos Iniciales'!$H28,0)</f>
        <v>3.15</v>
      </c>
      <c r="AD110" s="2">
        <f>+IF(AD25=1,'Datos Iniciales'!$H28,0)</f>
        <v>3.15</v>
      </c>
      <c r="AE110" s="2">
        <f>+IF(AE25=1,'Datos Iniciales'!$H28,0)</f>
        <v>3.15</v>
      </c>
      <c r="AF110" s="2">
        <f>+IF(AF25=1,'Datos Iniciales'!$H28,0)</f>
        <v>3.15</v>
      </c>
      <c r="AG110" s="2">
        <f>+IF(AG25=1,'Datos Iniciales'!$H28,0)</f>
        <v>3.15</v>
      </c>
      <c r="AH110" s="2">
        <f>+IF(AH25=1,'Datos Iniciales'!$H28,0)</f>
        <v>3.15</v>
      </c>
      <c r="AI110" s="2">
        <f>+IF(AI25=1,'Datos Iniciales'!$H28,0)</f>
        <v>3.15</v>
      </c>
      <c r="AJ110" s="2">
        <f>+IF(AJ25=1,'Datos Iniciales'!$H28,0)</f>
        <v>3.15</v>
      </c>
      <c r="AK110" s="2">
        <f>+IF(AK25=1,'Datos Iniciales'!$H28,0)</f>
        <v>3.15</v>
      </c>
      <c r="AL110" s="2">
        <f>+IF(AL25=1,'Datos Iniciales'!$H28,0)</f>
        <v>3.15</v>
      </c>
      <c r="AM110" s="2">
        <f>+IF(AM25=1,'Datos Iniciales'!$H28,0)</f>
        <v>3.15</v>
      </c>
      <c r="AN110" s="2">
        <f>+IF(AN25=1,'Datos Iniciales'!$H28,0)</f>
        <v>3.15</v>
      </c>
      <c r="AO110" s="2">
        <f>+IF(AO25=1,'Datos Iniciales'!$H28,0)</f>
        <v>3.15</v>
      </c>
    </row>
    <row r="111" spans="2:41" ht="14.25" x14ac:dyDescent="0.2">
      <c r="B111" s="31">
        <f t="shared" si="12"/>
        <v>23</v>
      </c>
      <c r="C111" s="2">
        <f>+IF(C26=1,'Datos Iniciales'!$H29,0)</f>
        <v>0</v>
      </c>
      <c r="D111" s="2">
        <f>+IF(D26=1,'Datos Iniciales'!$H29,0)</f>
        <v>0</v>
      </c>
      <c r="E111" s="2">
        <f>+IF(E26=1,'Datos Iniciales'!$H29,0)</f>
        <v>0</v>
      </c>
      <c r="F111" s="2">
        <f>+IF(F26=1,'Datos Iniciales'!$H29,0)</f>
        <v>0</v>
      </c>
      <c r="G111" s="2">
        <f>+IF(G26=1,'Datos Iniciales'!$H29,0)</f>
        <v>0</v>
      </c>
      <c r="H111" s="2">
        <f>+IF(H26=1,'Datos Iniciales'!$H29,0)</f>
        <v>0</v>
      </c>
      <c r="I111" s="2">
        <f>+IF(I26=1,'Datos Iniciales'!$H29,0)</f>
        <v>0</v>
      </c>
      <c r="J111" s="2">
        <f>+IF(J26=1,'Datos Iniciales'!$H29,0)</f>
        <v>0</v>
      </c>
      <c r="K111" s="2">
        <f>+IF(K26=1,'Datos Iniciales'!$H29,0)</f>
        <v>0</v>
      </c>
      <c r="L111" s="2">
        <f>+IF(L26=1,'Datos Iniciales'!$H29,0)</f>
        <v>0</v>
      </c>
      <c r="M111" s="2">
        <f>+IF(M26=1,'Datos Iniciales'!$H29,0)</f>
        <v>0</v>
      </c>
      <c r="N111" s="2">
        <f>+IF(N26=1,'Datos Iniciales'!$H29,0)</f>
        <v>0</v>
      </c>
      <c r="O111" s="2">
        <f>+IF(O26=1,'Datos Iniciales'!$H29,0)</f>
        <v>0</v>
      </c>
      <c r="P111" s="2">
        <f>+IF(P26=1,'Datos Iniciales'!$H29,0)</f>
        <v>0</v>
      </c>
      <c r="Q111" s="2">
        <f>+IF(Q26=1,'Datos Iniciales'!$H29,0)</f>
        <v>0</v>
      </c>
      <c r="R111" s="2">
        <f>+IF(R26=1,'Datos Iniciales'!$H29,0)</f>
        <v>0</v>
      </c>
      <c r="S111" s="2">
        <f>+IF(S26=1,'Datos Iniciales'!$H29,0)</f>
        <v>0</v>
      </c>
      <c r="T111" s="2">
        <f>+IF(T26=1,'Datos Iniciales'!$H29,0)</f>
        <v>0</v>
      </c>
      <c r="U111" s="2">
        <f>+IF(U26=1,'Datos Iniciales'!$H29,0)</f>
        <v>0</v>
      </c>
      <c r="V111" s="2">
        <f>+IF(V26=1,'Datos Iniciales'!$H29,0)</f>
        <v>0</v>
      </c>
      <c r="W111" s="2">
        <f>+IF(W26=1,'Datos Iniciales'!$H29,0)</f>
        <v>0</v>
      </c>
      <c r="X111" s="2">
        <f>+IF(X26=1,'Datos Iniciales'!$H29,0)</f>
        <v>0</v>
      </c>
      <c r="Y111" s="2">
        <f>+IF(Y26=1,'Datos Iniciales'!$H29,0)</f>
        <v>3.15</v>
      </c>
      <c r="Z111" s="2">
        <f>+IF(Z26=1,'Datos Iniciales'!$H29,0)</f>
        <v>0</v>
      </c>
      <c r="AA111" s="2">
        <f>+IF(AA26=1,'Datos Iniciales'!$H29,0)</f>
        <v>0</v>
      </c>
      <c r="AB111" s="2">
        <f>+IF(AB26=1,'Datos Iniciales'!$H29,0)</f>
        <v>0</v>
      </c>
      <c r="AC111" s="2">
        <f>+IF(AC26=1,'Datos Iniciales'!$H29,0)</f>
        <v>0</v>
      </c>
      <c r="AD111" s="2">
        <f>+IF(AD26=1,'Datos Iniciales'!$H29,0)</f>
        <v>0</v>
      </c>
      <c r="AE111" s="2">
        <f>+IF(AE26=1,'Datos Iniciales'!$H29,0)</f>
        <v>0</v>
      </c>
      <c r="AF111" s="2">
        <f>+IF(AF26=1,'Datos Iniciales'!$H29,0)</f>
        <v>0</v>
      </c>
      <c r="AG111" s="2">
        <f>+IF(AG26=1,'Datos Iniciales'!$H29,0)</f>
        <v>0</v>
      </c>
      <c r="AH111" s="2">
        <f>+IF(AH26=1,'Datos Iniciales'!$H29,0)</f>
        <v>0</v>
      </c>
      <c r="AI111" s="2">
        <f>+IF(AI26=1,'Datos Iniciales'!$H29,0)</f>
        <v>0</v>
      </c>
      <c r="AJ111" s="2">
        <f>+IF(AJ26=1,'Datos Iniciales'!$H29,0)</f>
        <v>0</v>
      </c>
      <c r="AK111" s="2">
        <f>+IF(AK26=1,'Datos Iniciales'!$H29,0)</f>
        <v>0</v>
      </c>
      <c r="AL111" s="2">
        <f>+IF(AL26=1,'Datos Iniciales'!$H29,0)</f>
        <v>0</v>
      </c>
      <c r="AM111" s="2">
        <f>+IF(AM26=1,'Datos Iniciales'!$H29,0)</f>
        <v>0</v>
      </c>
      <c r="AN111" s="2">
        <f>+IF(AN26=1,'Datos Iniciales'!$H29,0)</f>
        <v>0</v>
      </c>
      <c r="AO111" s="2">
        <f>+IF(AO26=1,'Datos Iniciales'!$H29,0)</f>
        <v>0</v>
      </c>
    </row>
    <row r="112" spans="2:41" ht="14.25" x14ac:dyDescent="0.2">
      <c r="B112" s="31">
        <f t="shared" si="12"/>
        <v>24</v>
      </c>
      <c r="C112" s="2">
        <f>+IF(C27=1,'Datos Iniciales'!$H30,0)</f>
        <v>0</v>
      </c>
      <c r="D112" s="2">
        <f>+IF(D27=1,'Datos Iniciales'!$H30,0)</f>
        <v>0</v>
      </c>
      <c r="E112" s="2">
        <f>+IF(E27=1,'Datos Iniciales'!$H30,0)</f>
        <v>0</v>
      </c>
      <c r="F112" s="2">
        <f>+IF(F27=1,'Datos Iniciales'!$H30,0)</f>
        <v>0</v>
      </c>
      <c r="G112" s="2">
        <f>+IF(G27=1,'Datos Iniciales'!$H30,0)</f>
        <v>0</v>
      </c>
      <c r="H112" s="2">
        <f>+IF(H27=1,'Datos Iniciales'!$H30,0)</f>
        <v>0</v>
      </c>
      <c r="I112" s="2">
        <f>+IF(I27=1,'Datos Iniciales'!$H30,0)</f>
        <v>0</v>
      </c>
      <c r="J112" s="2">
        <f>+IF(J27=1,'Datos Iniciales'!$H30,0)</f>
        <v>0</v>
      </c>
      <c r="K112" s="2">
        <f>+IF(K27=1,'Datos Iniciales'!$H30,0)</f>
        <v>0</v>
      </c>
      <c r="L112" s="2">
        <f>+IF(L27=1,'Datos Iniciales'!$H30,0)</f>
        <v>0</v>
      </c>
      <c r="M112" s="2">
        <f>+IF(M27=1,'Datos Iniciales'!$H30,0)</f>
        <v>0</v>
      </c>
      <c r="N112" s="2">
        <f>+IF(N27=1,'Datos Iniciales'!$H30,0)</f>
        <v>0</v>
      </c>
      <c r="O112" s="2">
        <f>+IF(O27=1,'Datos Iniciales'!$H30,0)</f>
        <v>0</v>
      </c>
      <c r="P112" s="2">
        <f>+IF(P27=1,'Datos Iniciales'!$H30,0)</f>
        <v>0</v>
      </c>
      <c r="Q112" s="2">
        <f>+IF(Q27=1,'Datos Iniciales'!$H30,0)</f>
        <v>0</v>
      </c>
      <c r="R112" s="2">
        <f>+IF(R27=1,'Datos Iniciales'!$H30,0)</f>
        <v>0</v>
      </c>
      <c r="S112" s="2">
        <f>+IF(S27=1,'Datos Iniciales'!$H30,0)</f>
        <v>0</v>
      </c>
      <c r="T112" s="2">
        <f>+IF(T27=1,'Datos Iniciales'!$H30,0)</f>
        <v>0</v>
      </c>
      <c r="U112" s="2">
        <f>+IF(U27=1,'Datos Iniciales'!$H30,0)</f>
        <v>0</v>
      </c>
      <c r="V112" s="2">
        <f>+IF(V27=1,'Datos Iniciales'!$H30,0)</f>
        <v>0</v>
      </c>
      <c r="W112" s="2">
        <f>+IF(W27=1,'Datos Iniciales'!$H30,0)</f>
        <v>0</v>
      </c>
      <c r="X112" s="2">
        <f>+IF(X27=1,'Datos Iniciales'!$H30,0)</f>
        <v>0</v>
      </c>
      <c r="Y112" s="2">
        <f>+IF(Y27=1,'Datos Iniciales'!$H30,0)</f>
        <v>0</v>
      </c>
      <c r="Z112" s="2">
        <f>+IF(Z27=1,'Datos Iniciales'!$H30,0)</f>
        <v>3.15</v>
      </c>
      <c r="AA112" s="2">
        <f>+IF(AA27=1,'Datos Iniciales'!$H30,0)</f>
        <v>0</v>
      </c>
      <c r="AB112" s="2">
        <f>+IF(AB27=1,'Datos Iniciales'!$H30,0)</f>
        <v>0</v>
      </c>
      <c r="AC112" s="2">
        <f>+IF(AC27=1,'Datos Iniciales'!$H30,0)</f>
        <v>0</v>
      </c>
      <c r="AD112" s="2">
        <f>+IF(AD27=1,'Datos Iniciales'!$H30,0)</f>
        <v>0</v>
      </c>
      <c r="AE112" s="2">
        <f>+IF(AE27=1,'Datos Iniciales'!$H30,0)</f>
        <v>0</v>
      </c>
      <c r="AF112" s="2">
        <f>+IF(AF27=1,'Datos Iniciales'!$H30,0)</f>
        <v>0</v>
      </c>
      <c r="AG112" s="2">
        <f>+IF(AG27=1,'Datos Iniciales'!$H30,0)</f>
        <v>0</v>
      </c>
      <c r="AH112" s="2">
        <f>+IF(AH27=1,'Datos Iniciales'!$H30,0)</f>
        <v>0</v>
      </c>
      <c r="AI112" s="2">
        <f>+IF(AI27=1,'Datos Iniciales'!$H30,0)</f>
        <v>0</v>
      </c>
      <c r="AJ112" s="2">
        <f>+IF(AJ27=1,'Datos Iniciales'!$H30,0)</f>
        <v>0</v>
      </c>
      <c r="AK112" s="2">
        <f>+IF(AK27=1,'Datos Iniciales'!$H30,0)</f>
        <v>0</v>
      </c>
      <c r="AL112" s="2">
        <f>+IF(AL27=1,'Datos Iniciales'!$H30,0)</f>
        <v>0</v>
      </c>
      <c r="AM112" s="2">
        <f>+IF(AM27=1,'Datos Iniciales'!$H30,0)</f>
        <v>0</v>
      </c>
      <c r="AN112" s="2">
        <f>+IF(AN27=1,'Datos Iniciales'!$H30,0)</f>
        <v>0</v>
      </c>
      <c r="AO112" s="2">
        <f>+IF(AO27=1,'Datos Iniciales'!$H30,0)</f>
        <v>0</v>
      </c>
    </row>
    <row r="113" spans="2:41" ht="14.25" x14ac:dyDescent="0.2">
      <c r="B113" s="31">
        <f t="shared" si="12"/>
        <v>25</v>
      </c>
      <c r="C113" s="2">
        <f>+IF(C28=1,'Datos Iniciales'!$H31,0)</f>
        <v>0</v>
      </c>
      <c r="D113" s="2">
        <f>+IF(D28=1,'Datos Iniciales'!$H31,0)</f>
        <v>0</v>
      </c>
      <c r="E113" s="2">
        <f>+IF(E28=1,'Datos Iniciales'!$H31,0)</f>
        <v>0</v>
      </c>
      <c r="F113" s="2">
        <f>+IF(F28=1,'Datos Iniciales'!$H31,0)</f>
        <v>0</v>
      </c>
      <c r="G113" s="2">
        <f>+IF(G28=1,'Datos Iniciales'!$H31,0)</f>
        <v>0</v>
      </c>
      <c r="H113" s="2">
        <f>+IF(H28=1,'Datos Iniciales'!$H31,0)</f>
        <v>0</v>
      </c>
      <c r="I113" s="2">
        <f>+IF(I28=1,'Datos Iniciales'!$H31,0)</f>
        <v>0</v>
      </c>
      <c r="J113" s="2">
        <f>+IF(J28=1,'Datos Iniciales'!$H31,0)</f>
        <v>0</v>
      </c>
      <c r="K113" s="2">
        <f>+IF(K28=1,'Datos Iniciales'!$H31,0)</f>
        <v>0</v>
      </c>
      <c r="L113" s="2">
        <f>+IF(L28=1,'Datos Iniciales'!$H31,0)</f>
        <v>0</v>
      </c>
      <c r="M113" s="2">
        <f>+IF(M28=1,'Datos Iniciales'!$H31,0)</f>
        <v>0</v>
      </c>
      <c r="N113" s="2">
        <f>+IF(N28=1,'Datos Iniciales'!$H31,0)</f>
        <v>0</v>
      </c>
      <c r="O113" s="2">
        <f>+IF(O28=1,'Datos Iniciales'!$H31,0)</f>
        <v>0</v>
      </c>
      <c r="P113" s="2">
        <f>+IF(P28=1,'Datos Iniciales'!$H31,0)</f>
        <v>0</v>
      </c>
      <c r="Q113" s="2">
        <f>+IF(Q28=1,'Datos Iniciales'!$H31,0)</f>
        <v>0</v>
      </c>
      <c r="R113" s="2">
        <f>+IF(R28=1,'Datos Iniciales'!$H31,0)</f>
        <v>0</v>
      </c>
      <c r="S113" s="2">
        <f>+IF(S28=1,'Datos Iniciales'!$H31,0)</f>
        <v>0</v>
      </c>
      <c r="T113" s="2">
        <f>+IF(T28=1,'Datos Iniciales'!$H31,0)</f>
        <v>0</v>
      </c>
      <c r="U113" s="2">
        <f>+IF(U28=1,'Datos Iniciales'!$H31,0)</f>
        <v>0</v>
      </c>
      <c r="V113" s="2">
        <f>+IF(V28=1,'Datos Iniciales'!$H31,0)</f>
        <v>0</v>
      </c>
      <c r="W113" s="2">
        <f>+IF(W28=1,'Datos Iniciales'!$H31,0)</f>
        <v>0</v>
      </c>
      <c r="X113" s="2">
        <f>+IF(X28=1,'Datos Iniciales'!$H31,0)</f>
        <v>0</v>
      </c>
      <c r="Y113" s="2">
        <f>+IF(Y28=1,'Datos Iniciales'!$H31,0)</f>
        <v>0</v>
      </c>
      <c r="Z113" s="2">
        <f>+IF(Z28=1,'Datos Iniciales'!$H31,0)</f>
        <v>0</v>
      </c>
      <c r="AA113" s="2">
        <f>+IF(AA28=1,'Datos Iniciales'!$H31,0)</f>
        <v>3.15</v>
      </c>
      <c r="AB113" s="2">
        <f>+IF(AB28=1,'Datos Iniciales'!$H31,0)</f>
        <v>3.15</v>
      </c>
      <c r="AC113" s="2">
        <f>+IF(AC28=1,'Datos Iniciales'!$H31,0)</f>
        <v>0</v>
      </c>
      <c r="AD113" s="2">
        <f>+IF(AD28=1,'Datos Iniciales'!$H31,0)</f>
        <v>0</v>
      </c>
      <c r="AE113" s="2">
        <f>+IF(AE28=1,'Datos Iniciales'!$H31,0)</f>
        <v>0</v>
      </c>
      <c r="AF113" s="2">
        <f>+IF(AF28=1,'Datos Iniciales'!$H31,0)</f>
        <v>0</v>
      </c>
      <c r="AG113" s="2">
        <f>+IF(AG28=1,'Datos Iniciales'!$H31,0)</f>
        <v>0</v>
      </c>
      <c r="AH113" s="2">
        <f>+IF(AH28=1,'Datos Iniciales'!$H31,0)</f>
        <v>0</v>
      </c>
      <c r="AI113" s="2">
        <f>+IF(AI28=1,'Datos Iniciales'!$H31,0)</f>
        <v>0</v>
      </c>
      <c r="AJ113" s="2">
        <f>+IF(AJ28=1,'Datos Iniciales'!$H31,0)</f>
        <v>0</v>
      </c>
      <c r="AK113" s="2">
        <f>+IF(AK28=1,'Datos Iniciales'!$H31,0)</f>
        <v>0</v>
      </c>
      <c r="AL113" s="2">
        <f>+IF(AL28=1,'Datos Iniciales'!$H31,0)</f>
        <v>0</v>
      </c>
      <c r="AM113" s="2">
        <f>+IF(AM28=1,'Datos Iniciales'!$H31,0)</f>
        <v>0</v>
      </c>
      <c r="AN113" s="2">
        <f>+IF(AN28=1,'Datos Iniciales'!$H31,0)</f>
        <v>0</v>
      </c>
      <c r="AO113" s="2">
        <f>+IF(AO28=1,'Datos Iniciales'!$H31,0)</f>
        <v>0</v>
      </c>
    </row>
    <row r="114" spans="2:41" ht="14.25" x14ac:dyDescent="0.2">
      <c r="B114" s="31">
        <f t="shared" si="12"/>
        <v>26</v>
      </c>
      <c r="C114" s="2">
        <f>+IF(C29=1,'Datos Iniciales'!$H32,0)</f>
        <v>0</v>
      </c>
      <c r="D114" s="2">
        <f>+IF(D29=1,'Datos Iniciales'!$H32,0)</f>
        <v>0</v>
      </c>
      <c r="E114" s="2">
        <f>+IF(E29=1,'Datos Iniciales'!$H32,0)</f>
        <v>0</v>
      </c>
      <c r="F114" s="2">
        <f>+IF(F29=1,'Datos Iniciales'!$H32,0)</f>
        <v>0</v>
      </c>
      <c r="G114" s="2">
        <f>+IF(G29=1,'Datos Iniciales'!$H32,0)</f>
        <v>0</v>
      </c>
      <c r="H114" s="2">
        <f>+IF(H29=1,'Datos Iniciales'!$H32,0)</f>
        <v>0</v>
      </c>
      <c r="I114" s="2">
        <f>+IF(I29=1,'Datos Iniciales'!$H32,0)</f>
        <v>0</v>
      </c>
      <c r="J114" s="2">
        <f>+IF(J29=1,'Datos Iniciales'!$H32,0)</f>
        <v>0</v>
      </c>
      <c r="K114" s="2">
        <f>+IF(K29=1,'Datos Iniciales'!$H32,0)</f>
        <v>0</v>
      </c>
      <c r="L114" s="2">
        <f>+IF(L29=1,'Datos Iniciales'!$H32,0)</f>
        <v>0</v>
      </c>
      <c r="M114" s="2">
        <f>+IF(M29=1,'Datos Iniciales'!$H32,0)</f>
        <v>0</v>
      </c>
      <c r="N114" s="2">
        <f>+IF(N29=1,'Datos Iniciales'!$H32,0)</f>
        <v>0</v>
      </c>
      <c r="O114" s="2">
        <f>+IF(O29=1,'Datos Iniciales'!$H32,0)</f>
        <v>0</v>
      </c>
      <c r="P114" s="2">
        <f>+IF(P29=1,'Datos Iniciales'!$H32,0)</f>
        <v>0</v>
      </c>
      <c r="Q114" s="2">
        <f>+IF(Q29=1,'Datos Iniciales'!$H32,0)</f>
        <v>0</v>
      </c>
      <c r="R114" s="2">
        <f>+IF(R29=1,'Datos Iniciales'!$H32,0)</f>
        <v>0</v>
      </c>
      <c r="S114" s="2">
        <f>+IF(S29=1,'Datos Iniciales'!$H32,0)</f>
        <v>0</v>
      </c>
      <c r="T114" s="2">
        <f>+IF(T29=1,'Datos Iniciales'!$H32,0)</f>
        <v>0</v>
      </c>
      <c r="U114" s="2">
        <f>+IF(U29=1,'Datos Iniciales'!$H32,0)</f>
        <v>0</v>
      </c>
      <c r="V114" s="2">
        <f>+IF(V29=1,'Datos Iniciales'!$H32,0)</f>
        <v>0</v>
      </c>
      <c r="W114" s="2">
        <f>+IF(W29=1,'Datos Iniciales'!$H32,0)</f>
        <v>0</v>
      </c>
      <c r="X114" s="2">
        <f>+IF(X29=1,'Datos Iniciales'!$H32,0)</f>
        <v>0</v>
      </c>
      <c r="Y114" s="2">
        <f>+IF(Y29=1,'Datos Iniciales'!$H32,0)</f>
        <v>0</v>
      </c>
      <c r="Z114" s="2">
        <f>+IF(Z29=1,'Datos Iniciales'!$H32,0)</f>
        <v>0</v>
      </c>
      <c r="AA114" s="2">
        <f>+IF(AA29=1,'Datos Iniciales'!$H32,0)</f>
        <v>0</v>
      </c>
      <c r="AB114" s="2">
        <f>+IF(AB29=1,'Datos Iniciales'!$H32,0)</f>
        <v>3.15</v>
      </c>
      <c r="AC114" s="2">
        <f>+IF(AC29=1,'Datos Iniciales'!$H32,0)</f>
        <v>0</v>
      </c>
      <c r="AD114" s="2">
        <f>+IF(AD29=1,'Datos Iniciales'!$H32,0)</f>
        <v>0</v>
      </c>
      <c r="AE114" s="2">
        <f>+IF(AE29=1,'Datos Iniciales'!$H32,0)</f>
        <v>0</v>
      </c>
      <c r="AF114" s="2">
        <f>+IF(AF29=1,'Datos Iniciales'!$H32,0)</f>
        <v>0</v>
      </c>
      <c r="AG114" s="2">
        <f>+IF(AG29=1,'Datos Iniciales'!$H32,0)</f>
        <v>0</v>
      </c>
      <c r="AH114" s="2">
        <f>+IF(AH29=1,'Datos Iniciales'!$H32,0)</f>
        <v>0</v>
      </c>
      <c r="AI114" s="2">
        <f>+IF(AI29=1,'Datos Iniciales'!$H32,0)</f>
        <v>0</v>
      </c>
      <c r="AJ114" s="2">
        <f>+IF(AJ29=1,'Datos Iniciales'!$H32,0)</f>
        <v>0</v>
      </c>
      <c r="AK114" s="2">
        <f>+IF(AK29=1,'Datos Iniciales'!$H32,0)</f>
        <v>0</v>
      </c>
      <c r="AL114" s="2">
        <f>+IF(AL29=1,'Datos Iniciales'!$H32,0)</f>
        <v>0</v>
      </c>
      <c r="AM114" s="2">
        <f>+IF(AM29=1,'Datos Iniciales'!$H32,0)</f>
        <v>0</v>
      </c>
      <c r="AN114" s="2">
        <f>+IF(AN29=1,'Datos Iniciales'!$H32,0)</f>
        <v>0</v>
      </c>
      <c r="AO114" s="2">
        <f>+IF(AO29=1,'Datos Iniciales'!$H32,0)</f>
        <v>0</v>
      </c>
    </row>
    <row r="115" spans="2:41" ht="14.25" x14ac:dyDescent="0.2">
      <c r="B115" s="31">
        <f t="shared" si="12"/>
        <v>27</v>
      </c>
      <c r="C115" s="2">
        <f>+IF(C30=1,'Datos Iniciales'!$H33,0)</f>
        <v>0</v>
      </c>
      <c r="D115" s="2">
        <f>+IF(D30=1,'Datos Iniciales'!$H33,0)</f>
        <v>0</v>
      </c>
      <c r="E115" s="2">
        <f>+IF(E30=1,'Datos Iniciales'!$H33,0)</f>
        <v>0</v>
      </c>
      <c r="F115" s="2">
        <f>+IF(F30=1,'Datos Iniciales'!$H33,0)</f>
        <v>0</v>
      </c>
      <c r="G115" s="2">
        <f>+IF(G30=1,'Datos Iniciales'!$H33,0)</f>
        <v>0</v>
      </c>
      <c r="H115" s="2">
        <f>+IF(H30=1,'Datos Iniciales'!$H33,0)</f>
        <v>0</v>
      </c>
      <c r="I115" s="2">
        <f>+IF(I30=1,'Datos Iniciales'!$H33,0)</f>
        <v>0</v>
      </c>
      <c r="J115" s="2">
        <f>+IF(J30=1,'Datos Iniciales'!$H33,0)</f>
        <v>0</v>
      </c>
      <c r="K115" s="2">
        <f>+IF(K30=1,'Datos Iniciales'!$H33,0)</f>
        <v>0</v>
      </c>
      <c r="L115" s="2">
        <f>+IF(L30=1,'Datos Iniciales'!$H33,0)</f>
        <v>0</v>
      </c>
      <c r="M115" s="2">
        <f>+IF(M30=1,'Datos Iniciales'!$H33,0)</f>
        <v>0</v>
      </c>
      <c r="N115" s="2">
        <f>+IF(N30=1,'Datos Iniciales'!$H33,0)</f>
        <v>0</v>
      </c>
      <c r="O115" s="2">
        <f>+IF(O30=1,'Datos Iniciales'!$H33,0)</f>
        <v>0</v>
      </c>
      <c r="P115" s="2">
        <f>+IF(P30=1,'Datos Iniciales'!$H33,0)</f>
        <v>0</v>
      </c>
      <c r="Q115" s="2">
        <f>+IF(Q30=1,'Datos Iniciales'!$H33,0)</f>
        <v>0</v>
      </c>
      <c r="R115" s="2">
        <f>+IF(R30=1,'Datos Iniciales'!$H33,0)</f>
        <v>0</v>
      </c>
      <c r="S115" s="2">
        <f>+IF(S30=1,'Datos Iniciales'!$H33,0)</f>
        <v>0</v>
      </c>
      <c r="T115" s="2">
        <f>+IF(T30=1,'Datos Iniciales'!$H33,0)</f>
        <v>0</v>
      </c>
      <c r="U115" s="2">
        <f>+IF(U30=1,'Datos Iniciales'!$H33,0)</f>
        <v>0</v>
      </c>
      <c r="V115" s="2">
        <f>+IF(V30=1,'Datos Iniciales'!$H33,0)</f>
        <v>0</v>
      </c>
      <c r="W115" s="2">
        <f>+IF(W30=1,'Datos Iniciales'!$H33,0)</f>
        <v>0</v>
      </c>
      <c r="X115" s="2">
        <f>+IF(X30=1,'Datos Iniciales'!$H33,0)</f>
        <v>0</v>
      </c>
      <c r="Y115" s="2">
        <f>+IF(Y30=1,'Datos Iniciales'!$H33,0)</f>
        <v>0</v>
      </c>
      <c r="Z115" s="2">
        <f>+IF(Z30=1,'Datos Iniciales'!$H33,0)</f>
        <v>0</v>
      </c>
      <c r="AA115" s="2">
        <f>+IF(AA30=1,'Datos Iniciales'!$H33,0)</f>
        <v>0</v>
      </c>
      <c r="AB115" s="2">
        <f>+IF(AB30=1,'Datos Iniciales'!$H33,0)</f>
        <v>0</v>
      </c>
      <c r="AC115" s="2">
        <f>+IF(AC30=1,'Datos Iniciales'!$H33,0)</f>
        <v>3.15</v>
      </c>
      <c r="AD115" s="2">
        <f>+IF(AD30=1,'Datos Iniciales'!$H33,0)</f>
        <v>0</v>
      </c>
      <c r="AE115" s="2">
        <f>+IF(AE30=1,'Datos Iniciales'!$H33,0)</f>
        <v>0</v>
      </c>
      <c r="AF115" s="2">
        <f>+IF(AF30=1,'Datos Iniciales'!$H33,0)</f>
        <v>0</v>
      </c>
      <c r="AG115" s="2">
        <f>+IF(AG30=1,'Datos Iniciales'!$H33,0)</f>
        <v>0</v>
      </c>
      <c r="AH115" s="2">
        <f>+IF(AH30=1,'Datos Iniciales'!$H33,0)</f>
        <v>0</v>
      </c>
      <c r="AI115" s="2">
        <f>+IF(AI30=1,'Datos Iniciales'!$H33,0)</f>
        <v>0</v>
      </c>
      <c r="AJ115" s="2">
        <f>+IF(AJ30=1,'Datos Iniciales'!$H33,0)</f>
        <v>0</v>
      </c>
      <c r="AK115" s="2">
        <f>+IF(AK30=1,'Datos Iniciales'!$H33,0)</f>
        <v>0</v>
      </c>
      <c r="AL115" s="2">
        <f>+IF(AL30=1,'Datos Iniciales'!$H33,0)</f>
        <v>0</v>
      </c>
      <c r="AM115" s="2">
        <f>+IF(AM30=1,'Datos Iniciales'!$H33,0)</f>
        <v>0</v>
      </c>
      <c r="AN115" s="2">
        <f>+IF(AN30=1,'Datos Iniciales'!$H33,0)</f>
        <v>0</v>
      </c>
      <c r="AO115" s="2">
        <f>+IF(AO30=1,'Datos Iniciales'!$H33,0)</f>
        <v>0</v>
      </c>
    </row>
    <row r="116" spans="2:41" ht="14.25" x14ac:dyDescent="0.2">
      <c r="B116" s="31">
        <f t="shared" si="12"/>
        <v>28</v>
      </c>
      <c r="C116" s="2">
        <f>+IF(C31=1,'Datos Iniciales'!$H34,0)</f>
        <v>0</v>
      </c>
      <c r="D116" s="2">
        <f>+IF(D31=1,'Datos Iniciales'!$H34,0)</f>
        <v>0</v>
      </c>
      <c r="E116" s="2">
        <f>+IF(E31=1,'Datos Iniciales'!$H34,0)</f>
        <v>0</v>
      </c>
      <c r="F116" s="2">
        <f>+IF(F31=1,'Datos Iniciales'!$H34,0)</f>
        <v>0</v>
      </c>
      <c r="G116" s="2">
        <f>+IF(G31=1,'Datos Iniciales'!$H34,0)</f>
        <v>0</v>
      </c>
      <c r="H116" s="2">
        <f>+IF(H31=1,'Datos Iniciales'!$H34,0)</f>
        <v>0</v>
      </c>
      <c r="I116" s="2">
        <f>+IF(I31=1,'Datos Iniciales'!$H34,0)</f>
        <v>0</v>
      </c>
      <c r="J116" s="2">
        <f>+IF(J31=1,'Datos Iniciales'!$H34,0)</f>
        <v>0</v>
      </c>
      <c r="K116" s="2">
        <f>+IF(K31=1,'Datos Iniciales'!$H34,0)</f>
        <v>0</v>
      </c>
      <c r="L116" s="2">
        <f>+IF(L31=1,'Datos Iniciales'!$H34,0)</f>
        <v>0</v>
      </c>
      <c r="M116" s="2">
        <f>+IF(M31=1,'Datos Iniciales'!$H34,0)</f>
        <v>0</v>
      </c>
      <c r="N116" s="2">
        <f>+IF(N31=1,'Datos Iniciales'!$H34,0)</f>
        <v>0</v>
      </c>
      <c r="O116" s="2">
        <f>+IF(O31=1,'Datos Iniciales'!$H34,0)</f>
        <v>0</v>
      </c>
      <c r="P116" s="2">
        <f>+IF(P31=1,'Datos Iniciales'!$H34,0)</f>
        <v>0</v>
      </c>
      <c r="Q116" s="2">
        <f>+IF(Q31=1,'Datos Iniciales'!$H34,0)</f>
        <v>0</v>
      </c>
      <c r="R116" s="2">
        <f>+IF(R31=1,'Datos Iniciales'!$H34,0)</f>
        <v>0</v>
      </c>
      <c r="S116" s="2">
        <f>+IF(S31=1,'Datos Iniciales'!$H34,0)</f>
        <v>0</v>
      </c>
      <c r="T116" s="2">
        <f>+IF(T31=1,'Datos Iniciales'!$H34,0)</f>
        <v>0</v>
      </c>
      <c r="U116" s="2">
        <f>+IF(U31=1,'Datos Iniciales'!$H34,0)</f>
        <v>0</v>
      </c>
      <c r="V116" s="2">
        <f>+IF(V31=1,'Datos Iniciales'!$H34,0)</f>
        <v>0</v>
      </c>
      <c r="W116" s="2">
        <f>+IF(W31=1,'Datos Iniciales'!$H34,0)</f>
        <v>0</v>
      </c>
      <c r="X116" s="2">
        <f>+IF(X31=1,'Datos Iniciales'!$H34,0)</f>
        <v>0</v>
      </c>
      <c r="Y116" s="2">
        <f>+IF(Y31=1,'Datos Iniciales'!$H34,0)</f>
        <v>0</v>
      </c>
      <c r="Z116" s="2">
        <f>+IF(Z31=1,'Datos Iniciales'!$H34,0)</f>
        <v>0</v>
      </c>
      <c r="AA116" s="2">
        <f>+IF(AA31=1,'Datos Iniciales'!$H34,0)</f>
        <v>0</v>
      </c>
      <c r="AB116" s="2">
        <f>+IF(AB31=1,'Datos Iniciales'!$H34,0)</f>
        <v>0</v>
      </c>
      <c r="AC116" s="2">
        <f>+IF(AC31=1,'Datos Iniciales'!$H34,0)</f>
        <v>0</v>
      </c>
      <c r="AD116" s="2">
        <f>+IF(AD31=1,'Datos Iniciales'!$H34,0)</f>
        <v>3.15</v>
      </c>
      <c r="AE116" s="2">
        <f>+IF(AE31=1,'Datos Iniciales'!$H34,0)</f>
        <v>0</v>
      </c>
      <c r="AF116" s="2">
        <f>+IF(AF31=1,'Datos Iniciales'!$H34,0)</f>
        <v>0</v>
      </c>
      <c r="AG116" s="2">
        <f>+IF(AG31=1,'Datos Iniciales'!$H34,0)</f>
        <v>0</v>
      </c>
      <c r="AH116" s="2">
        <f>+IF(AH31=1,'Datos Iniciales'!$H34,0)</f>
        <v>0</v>
      </c>
      <c r="AI116" s="2">
        <f>+IF(AI31=1,'Datos Iniciales'!$H34,0)</f>
        <v>0</v>
      </c>
      <c r="AJ116" s="2">
        <f>+IF(AJ31=1,'Datos Iniciales'!$H34,0)</f>
        <v>0</v>
      </c>
      <c r="AK116" s="2">
        <f>+IF(AK31=1,'Datos Iniciales'!$H34,0)</f>
        <v>0</v>
      </c>
      <c r="AL116" s="2">
        <f>+IF(AL31=1,'Datos Iniciales'!$H34,0)</f>
        <v>0</v>
      </c>
      <c r="AM116" s="2">
        <f>+IF(AM31=1,'Datos Iniciales'!$H34,0)</f>
        <v>0</v>
      </c>
      <c r="AN116" s="2">
        <f>+IF(AN31=1,'Datos Iniciales'!$H34,0)</f>
        <v>0</v>
      </c>
      <c r="AO116" s="2">
        <f>+IF(AO31=1,'Datos Iniciales'!$H34,0)</f>
        <v>0</v>
      </c>
    </row>
    <row r="117" spans="2:41" ht="14.25" x14ac:dyDescent="0.2">
      <c r="B117" s="31">
        <f t="shared" si="12"/>
        <v>29</v>
      </c>
      <c r="C117" s="2">
        <f>+IF(C32=1,'Datos Iniciales'!$H35,0)</f>
        <v>0</v>
      </c>
      <c r="D117" s="2">
        <f>+IF(D32=1,'Datos Iniciales'!$H35,0)</f>
        <v>0</v>
      </c>
      <c r="E117" s="2">
        <f>+IF(E32=1,'Datos Iniciales'!$H35,0)</f>
        <v>0</v>
      </c>
      <c r="F117" s="2">
        <f>+IF(F32=1,'Datos Iniciales'!$H35,0)</f>
        <v>0</v>
      </c>
      <c r="G117" s="2">
        <f>+IF(G32=1,'Datos Iniciales'!$H35,0)</f>
        <v>0</v>
      </c>
      <c r="H117" s="2">
        <f>+IF(H32=1,'Datos Iniciales'!$H35,0)</f>
        <v>0</v>
      </c>
      <c r="I117" s="2">
        <f>+IF(I32=1,'Datos Iniciales'!$H35,0)</f>
        <v>0</v>
      </c>
      <c r="J117" s="2">
        <f>+IF(J32=1,'Datos Iniciales'!$H35,0)</f>
        <v>0</v>
      </c>
      <c r="K117" s="2">
        <f>+IF(K32=1,'Datos Iniciales'!$H35,0)</f>
        <v>0</v>
      </c>
      <c r="L117" s="2">
        <f>+IF(L32=1,'Datos Iniciales'!$H35,0)</f>
        <v>0</v>
      </c>
      <c r="M117" s="2">
        <f>+IF(M32=1,'Datos Iniciales'!$H35,0)</f>
        <v>0</v>
      </c>
      <c r="N117" s="2">
        <f>+IF(N32=1,'Datos Iniciales'!$H35,0)</f>
        <v>0</v>
      </c>
      <c r="O117" s="2">
        <f>+IF(O32=1,'Datos Iniciales'!$H35,0)</f>
        <v>0</v>
      </c>
      <c r="P117" s="2">
        <f>+IF(P32=1,'Datos Iniciales'!$H35,0)</f>
        <v>0</v>
      </c>
      <c r="Q117" s="2">
        <f>+IF(Q32=1,'Datos Iniciales'!$H35,0)</f>
        <v>0</v>
      </c>
      <c r="R117" s="2">
        <f>+IF(R32=1,'Datos Iniciales'!$H35,0)</f>
        <v>0</v>
      </c>
      <c r="S117" s="2">
        <f>+IF(S32=1,'Datos Iniciales'!$H35,0)</f>
        <v>0</v>
      </c>
      <c r="T117" s="2">
        <f>+IF(T32=1,'Datos Iniciales'!$H35,0)</f>
        <v>0</v>
      </c>
      <c r="U117" s="2">
        <f>+IF(U32=1,'Datos Iniciales'!$H35,0)</f>
        <v>0</v>
      </c>
      <c r="V117" s="2">
        <f>+IF(V32=1,'Datos Iniciales'!$H35,0)</f>
        <v>0</v>
      </c>
      <c r="W117" s="2">
        <f>+IF(W32=1,'Datos Iniciales'!$H35,0)</f>
        <v>0</v>
      </c>
      <c r="X117" s="2">
        <f>+IF(X32=1,'Datos Iniciales'!$H35,0)</f>
        <v>0</v>
      </c>
      <c r="Y117" s="2">
        <f>+IF(Y32=1,'Datos Iniciales'!$H35,0)</f>
        <v>0</v>
      </c>
      <c r="Z117" s="2">
        <f>+IF(Z32=1,'Datos Iniciales'!$H35,0)</f>
        <v>0</v>
      </c>
      <c r="AA117" s="2">
        <f>+IF(AA32=1,'Datos Iniciales'!$H35,0)</f>
        <v>0</v>
      </c>
      <c r="AB117" s="2">
        <f>+IF(AB32=1,'Datos Iniciales'!$H35,0)</f>
        <v>0</v>
      </c>
      <c r="AC117" s="2">
        <f>+IF(AC32=1,'Datos Iniciales'!$H35,0)</f>
        <v>0</v>
      </c>
      <c r="AD117" s="2">
        <f>+IF(AD32=1,'Datos Iniciales'!$H35,0)</f>
        <v>0</v>
      </c>
      <c r="AE117" s="2">
        <f>+IF(AE32=1,'Datos Iniciales'!$H35,0)</f>
        <v>3.15</v>
      </c>
      <c r="AF117" s="2">
        <f>+IF(AF32=1,'Datos Iniciales'!$H35,0)</f>
        <v>0</v>
      </c>
      <c r="AG117" s="2">
        <f>+IF(AG32=1,'Datos Iniciales'!$H35,0)</f>
        <v>0</v>
      </c>
      <c r="AH117" s="2">
        <f>+IF(AH32=1,'Datos Iniciales'!$H35,0)</f>
        <v>0</v>
      </c>
      <c r="AI117" s="2">
        <f>+IF(AI32=1,'Datos Iniciales'!$H35,0)</f>
        <v>0</v>
      </c>
      <c r="AJ117" s="2">
        <f>+IF(AJ32=1,'Datos Iniciales'!$H35,0)</f>
        <v>0</v>
      </c>
      <c r="AK117" s="2">
        <f>+IF(AK32=1,'Datos Iniciales'!$H35,0)</f>
        <v>0</v>
      </c>
      <c r="AL117" s="2">
        <f>+IF(AL32=1,'Datos Iniciales'!$H35,0)</f>
        <v>0</v>
      </c>
      <c r="AM117" s="2">
        <f>+IF(AM32=1,'Datos Iniciales'!$H35,0)</f>
        <v>0</v>
      </c>
      <c r="AN117" s="2">
        <f>+IF(AN32=1,'Datos Iniciales'!$H35,0)</f>
        <v>0</v>
      </c>
      <c r="AO117" s="2">
        <f>+IF(AO32=1,'Datos Iniciales'!$H35,0)</f>
        <v>0</v>
      </c>
    </row>
    <row r="118" spans="2:41" ht="14.25" x14ac:dyDescent="0.2">
      <c r="B118" s="31">
        <f t="shared" si="12"/>
        <v>30</v>
      </c>
      <c r="C118" s="2">
        <f>+IF(C33=1,'Datos Iniciales'!$H36,0)</f>
        <v>0</v>
      </c>
      <c r="D118" s="2">
        <f>+IF(D33=1,'Datos Iniciales'!$H36,0)</f>
        <v>0</v>
      </c>
      <c r="E118" s="2">
        <f>+IF(E33=1,'Datos Iniciales'!$H36,0)</f>
        <v>0</v>
      </c>
      <c r="F118" s="2">
        <f>+IF(F33=1,'Datos Iniciales'!$H36,0)</f>
        <v>0</v>
      </c>
      <c r="G118" s="2">
        <f>+IF(G33=1,'Datos Iniciales'!$H36,0)</f>
        <v>0</v>
      </c>
      <c r="H118" s="2">
        <f>+IF(H33=1,'Datos Iniciales'!$H36,0)</f>
        <v>0</v>
      </c>
      <c r="I118" s="2">
        <f>+IF(I33=1,'Datos Iniciales'!$H36,0)</f>
        <v>0</v>
      </c>
      <c r="J118" s="2">
        <f>+IF(J33=1,'Datos Iniciales'!$H36,0)</f>
        <v>0</v>
      </c>
      <c r="K118" s="2">
        <f>+IF(K33=1,'Datos Iniciales'!$H36,0)</f>
        <v>0</v>
      </c>
      <c r="L118" s="2">
        <f>+IF(L33=1,'Datos Iniciales'!$H36,0)</f>
        <v>0</v>
      </c>
      <c r="M118" s="2">
        <f>+IF(M33=1,'Datos Iniciales'!$H36,0)</f>
        <v>0</v>
      </c>
      <c r="N118" s="2">
        <f>+IF(N33=1,'Datos Iniciales'!$H36,0)</f>
        <v>0</v>
      </c>
      <c r="O118" s="2">
        <f>+IF(O33=1,'Datos Iniciales'!$H36,0)</f>
        <v>0</v>
      </c>
      <c r="P118" s="2">
        <f>+IF(P33=1,'Datos Iniciales'!$H36,0)</f>
        <v>0</v>
      </c>
      <c r="Q118" s="2">
        <f>+IF(Q33=1,'Datos Iniciales'!$H36,0)</f>
        <v>0</v>
      </c>
      <c r="R118" s="2">
        <f>+IF(R33=1,'Datos Iniciales'!$H36,0)</f>
        <v>0</v>
      </c>
      <c r="S118" s="2">
        <f>+IF(S33=1,'Datos Iniciales'!$H36,0)</f>
        <v>0</v>
      </c>
      <c r="T118" s="2">
        <f>+IF(T33=1,'Datos Iniciales'!$H36,0)</f>
        <v>0</v>
      </c>
      <c r="U118" s="2">
        <f>+IF(U33=1,'Datos Iniciales'!$H36,0)</f>
        <v>0</v>
      </c>
      <c r="V118" s="2">
        <f>+IF(V33=1,'Datos Iniciales'!$H36,0)</f>
        <v>0</v>
      </c>
      <c r="W118" s="2">
        <f>+IF(W33=1,'Datos Iniciales'!$H36,0)</f>
        <v>0</v>
      </c>
      <c r="X118" s="2">
        <f>+IF(X33=1,'Datos Iniciales'!$H36,0)</f>
        <v>0</v>
      </c>
      <c r="Y118" s="2">
        <f>+IF(Y33=1,'Datos Iniciales'!$H36,0)</f>
        <v>0</v>
      </c>
      <c r="Z118" s="2">
        <f>+IF(Z33=1,'Datos Iniciales'!$H36,0)</f>
        <v>0</v>
      </c>
      <c r="AA118" s="2">
        <f>+IF(AA33=1,'Datos Iniciales'!$H36,0)</f>
        <v>0</v>
      </c>
      <c r="AB118" s="2">
        <f>+IF(AB33=1,'Datos Iniciales'!$H36,0)</f>
        <v>0</v>
      </c>
      <c r="AC118" s="2">
        <f>+IF(AC33=1,'Datos Iniciales'!$H36,0)</f>
        <v>0</v>
      </c>
      <c r="AD118" s="2">
        <f>+IF(AD33=1,'Datos Iniciales'!$H36,0)</f>
        <v>0</v>
      </c>
      <c r="AE118" s="2">
        <f>+IF(AE33=1,'Datos Iniciales'!$H36,0)</f>
        <v>0</v>
      </c>
      <c r="AF118" s="2">
        <f>+IF(AF33=1,'Datos Iniciales'!$H36,0)</f>
        <v>3.15</v>
      </c>
      <c r="AG118" s="2">
        <f>+IF(AG33=1,'Datos Iniciales'!$H36,0)</f>
        <v>0</v>
      </c>
      <c r="AH118" s="2">
        <f>+IF(AH33=1,'Datos Iniciales'!$H36,0)</f>
        <v>0</v>
      </c>
      <c r="AI118" s="2">
        <f>+IF(AI33=1,'Datos Iniciales'!$H36,0)</f>
        <v>0</v>
      </c>
      <c r="AJ118" s="2">
        <f>+IF(AJ33=1,'Datos Iniciales'!$H36,0)</f>
        <v>0</v>
      </c>
      <c r="AK118" s="2">
        <f>+IF(AK33=1,'Datos Iniciales'!$H36,0)</f>
        <v>0</v>
      </c>
      <c r="AL118" s="2">
        <f>+IF(AL33=1,'Datos Iniciales'!$H36,0)</f>
        <v>0</v>
      </c>
      <c r="AM118" s="2">
        <f>+IF(AM33=1,'Datos Iniciales'!$H36,0)</f>
        <v>0</v>
      </c>
      <c r="AN118" s="2">
        <f>+IF(AN33=1,'Datos Iniciales'!$H36,0)</f>
        <v>0</v>
      </c>
      <c r="AO118" s="2">
        <f>+IF(AO33=1,'Datos Iniciales'!$H36,0)</f>
        <v>0</v>
      </c>
    </row>
    <row r="119" spans="2:41" ht="14.25" x14ac:dyDescent="0.2">
      <c r="B119" s="31">
        <f t="shared" si="12"/>
        <v>31</v>
      </c>
      <c r="C119" s="2">
        <f>+IF(C34=1,'Datos Iniciales'!$H37,0)</f>
        <v>0</v>
      </c>
      <c r="D119" s="2">
        <f>+IF(D34=1,'Datos Iniciales'!$H37,0)</f>
        <v>0</v>
      </c>
      <c r="E119" s="2">
        <f>+IF(E34=1,'Datos Iniciales'!$H37,0)</f>
        <v>0</v>
      </c>
      <c r="F119" s="2">
        <f>+IF(F34=1,'Datos Iniciales'!$H37,0)</f>
        <v>0</v>
      </c>
      <c r="G119" s="2">
        <f>+IF(G34=1,'Datos Iniciales'!$H37,0)</f>
        <v>0</v>
      </c>
      <c r="H119" s="2">
        <f>+IF(H34=1,'Datos Iniciales'!$H37,0)</f>
        <v>0</v>
      </c>
      <c r="I119" s="2">
        <f>+IF(I34=1,'Datos Iniciales'!$H37,0)</f>
        <v>0</v>
      </c>
      <c r="J119" s="2">
        <f>+IF(J34=1,'Datos Iniciales'!$H37,0)</f>
        <v>0</v>
      </c>
      <c r="K119" s="2">
        <f>+IF(K34=1,'Datos Iniciales'!$H37,0)</f>
        <v>0</v>
      </c>
      <c r="L119" s="2">
        <f>+IF(L34=1,'Datos Iniciales'!$H37,0)</f>
        <v>0</v>
      </c>
      <c r="M119" s="2">
        <f>+IF(M34=1,'Datos Iniciales'!$H37,0)</f>
        <v>0</v>
      </c>
      <c r="N119" s="2">
        <f>+IF(N34=1,'Datos Iniciales'!$H37,0)</f>
        <v>0</v>
      </c>
      <c r="O119" s="2">
        <f>+IF(O34=1,'Datos Iniciales'!$H37,0)</f>
        <v>0</v>
      </c>
      <c r="P119" s="2">
        <f>+IF(P34=1,'Datos Iniciales'!$H37,0)</f>
        <v>0</v>
      </c>
      <c r="Q119" s="2">
        <f>+IF(Q34=1,'Datos Iniciales'!$H37,0)</f>
        <v>0</v>
      </c>
      <c r="R119" s="2">
        <f>+IF(R34=1,'Datos Iniciales'!$H37,0)</f>
        <v>0</v>
      </c>
      <c r="S119" s="2">
        <f>+IF(S34=1,'Datos Iniciales'!$H37,0)</f>
        <v>0</v>
      </c>
      <c r="T119" s="2">
        <f>+IF(T34=1,'Datos Iniciales'!$H37,0)</f>
        <v>0</v>
      </c>
      <c r="U119" s="2">
        <f>+IF(U34=1,'Datos Iniciales'!$H37,0)</f>
        <v>0</v>
      </c>
      <c r="V119" s="2">
        <f>+IF(V34=1,'Datos Iniciales'!$H37,0)</f>
        <v>0</v>
      </c>
      <c r="W119" s="2">
        <f>+IF(W34=1,'Datos Iniciales'!$H37,0)</f>
        <v>0</v>
      </c>
      <c r="X119" s="2">
        <f>+IF(X34=1,'Datos Iniciales'!$H37,0)</f>
        <v>0</v>
      </c>
      <c r="Y119" s="2">
        <f>+IF(Y34=1,'Datos Iniciales'!$H37,0)</f>
        <v>0</v>
      </c>
      <c r="Z119" s="2">
        <f>+IF(Z34=1,'Datos Iniciales'!$H37,0)</f>
        <v>0</v>
      </c>
      <c r="AA119" s="2">
        <f>+IF(AA34=1,'Datos Iniciales'!$H37,0)</f>
        <v>0</v>
      </c>
      <c r="AB119" s="2">
        <f>+IF(AB34=1,'Datos Iniciales'!$H37,0)</f>
        <v>0</v>
      </c>
      <c r="AC119" s="2">
        <f>+IF(AC34=1,'Datos Iniciales'!$H37,0)</f>
        <v>0</v>
      </c>
      <c r="AD119" s="2">
        <f>+IF(AD34=1,'Datos Iniciales'!$H37,0)</f>
        <v>0</v>
      </c>
      <c r="AE119" s="2">
        <f>+IF(AE34=1,'Datos Iniciales'!$H37,0)</f>
        <v>0</v>
      </c>
      <c r="AF119" s="2">
        <f>+IF(AF34=1,'Datos Iniciales'!$H37,0)</f>
        <v>0</v>
      </c>
      <c r="AG119" s="2">
        <f>+IF(AG34=1,'Datos Iniciales'!$H37,0)</f>
        <v>3.15</v>
      </c>
      <c r="AH119" s="2">
        <f>+IF(AH34=1,'Datos Iniciales'!$H37,0)</f>
        <v>0</v>
      </c>
      <c r="AI119" s="2">
        <f>+IF(AI34=1,'Datos Iniciales'!$H37,0)</f>
        <v>0</v>
      </c>
      <c r="AJ119" s="2">
        <f>+IF(AJ34=1,'Datos Iniciales'!$H37,0)</f>
        <v>0</v>
      </c>
      <c r="AK119" s="2">
        <f>+IF(AK34=1,'Datos Iniciales'!$H37,0)</f>
        <v>0</v>
      </c>
      <c r="AL119" s="2">
        <f>+IF(AL34=1,'Datos Iniciales'!$H37,0)</f>
        <v>0</v>
      </c>
      <c r="AM119" s="2">
        <f>+IF(AM34=1,'Datos Iniciales'!$H37,0)</f>
        <v>0</v>
      </c>
      <c r="AN119" s="2">
        <f>+IF(AN34=1,'Datos Iniciales'!$H37,0)</f>
        <v>0</v>
      </c>
      <c r="AO119" s="2">
        <f>+IF(AO34=1,'Datos Iniciales'!$H37,0)</f>
        <v>0</v>
      </c>
    </row>
    <row r="120" spans="2:41" ht="14.25" x14ac:dyDescent="0.2">
      <c r="B120" s="31">
        <f t="shared" si="12"/>
        <v>32</v>
      </c>
      <c r="C120" s="2">
        <f>+IF(C35=1,'Datos Iniciales'!$H38,0)</f>
        <v>0</v>
      </c>
      <c r="D120" s="2">
        <f>+IF(D35=1,'Datos Iniciales'!$H38,0)</f>
        <v>0</v>
      </c>
      <c r="E120" s="2">
        <f>+IF(E35=1,'Datos Iniciales'!$H38,0)</f>
        <v>0</v>
      </c>
      <c r="F120" s="2">
        <f>+IF(F35=1,'Datos Iniciales'!$H38,0)</f>
        <v>0</v>
      </c>
      <c r="G120" s="2">
        <f>+IF(G35=1,'Datos Iniciales'!$H38,0)</f>
        <v>0</v>
      </c>
      <c r="H120" s="2">
        <f>+IF(H35=1,'Datos Iniciales'!$H38,0)</f>
        <v>0</v>
      </c>
      <c r="I120" s="2">
        <f>+IF(I35=1,'Datos Iniciales'!$H38,0)</f>
        <v>0</v>
      </c>
      <c r="J120" s="2">
        <f>+IF(J35=1,'Datos Iniciales'!$H38,0)</f>
        <v>0</v>
      </c>
      <c r="K120" s="2">
        <f>+IF(K35=1,'Datos Iniciales'!$H38,0)</f>
        <v>0</v>
      </c>
      <c r="L120" s="2">
        <f>+IF(L35=1,'Datos Iniciales'!$H38,0)</f>
        <v>0</v>
      </c>
      <c r="M120" s="2">
        <f>+IF(M35=1,'Datos Iniciales'!$H38,0)</f>
        <v>0</v>
      </c>
      <c r="N120" s="2">
        <f>+IF(N35=1,'Datos Iniciales'!$H38,0)</f>
        <v>0</v>
      </c>
      <c r="O120" s="2">
        <f>+IF(O35=1,'Datos Iniciales'!$H38,0)</f>
        <v>0</v>
      </c>
      <c r="P120" s="2">
        <f>+IF(P35=1,'Datos Iniciales'!$H38,0)</f>
        <v>0</v>
      </c>
      <c r="Q120" s="2">
        <f>+IF(Q35=1,'Datos Iniciales'!$H38,0)</f>
        <v>0</v>
      </c>
      <c r="R120" s="2">
        <f>+IF(R35=1,'Datos Iniciales'!$H38,0)</f>
        <v>0</v>
      </c>
      <c r="S120" s="2">
        <f>+IF(S35=1,'Datos Iniciales'!$H38,0)</f>
        <v>0</v>
      </c>
      <c r="T120" s="2">
        <f>+IF(T35=1,'Datos Iniciales'!$H38,0)</f>
        <v>0</v>
      </c>
      <c r="U120" s="2">
        <f>+IF(U35=1,'Datos Iniciales'!$H38,0)</f>
        <v>0</v>
      </c>
      <c r="V120" s="2">
        <f>+IF(V35=1,'Datos Iniciales'!$H38,0)</f>
        <v>0</v>
      </c>
      <c r="W120" s="2">
        <f>+IF(W35=1,'Datos Iniciales'!$H38,0)</f>
        <v>0</v>
      </c>
      <c r="X120" s="2">
        <f>+IF(X35=1,'Datos Iniciales'!$H38,0)</f>
        <v>0</v>
      </c>
      <c r="Y120" s="2">
        <f>+IF(Y35=1,'Datos Iniciales'!$H38,0)</f>
        <v>0</v>
      </c>
      <c r="Z120" s="2">
        <f>+IF(Z35=1,'Datos Iniciales'!$H38,0)</f>
        <v>0</v>
      </c>
      <c r="AA120" s="2">
        <f>+IF(AA35=1,'Datos Iniciales'!$H38,0)</f>
        <v>0</v>
      </c>
      <c r="AB120" s="2">
        <f>+IF(AB35=1,'Datos Iniciales'!$H38,0)</f>
        <v>0</v>
      </c>
      <c r="AC120" s="2">
        <f>+IF(AC35=1,'Datos Iniciales'!$H38,0)</f>
        <v>0</v>
      </c>
      <c r="AD120" s="2">
        <f>+IF(AD35=1,'Datos Iniciales'!$H38,0)</f>
        <v>0</v>
      </c>
      <c r="AE120" s="2">
        <f>+IF(AE35=1,'Datos Iniciales'!$H38,0)</f>
        <v>0</v>
      </c>
      <c r="AF120" s="2">
        <f>+IF(AF35=1,'Datos Iniciales'!$H38,0)</f>
        <v>0</v>
      </c>
      <c r="AG120" s="2">
        <f>+IF(AG35=1,'Datos Iniciales'!$H38,0)</f>
        <v>0</v>
      </c>
      <c r="AH120" s="2">
        <f>+IF(AH35=1,'Datos Iniciales'!$H38,0)</f>
        <v>3.15</v>
      </c>
      <c r="AI120" s="2">
        <f>+IF(AI35=1,'Datos Iniciales'!$H38,0)</f>
        <v>0</v>
      </c>
      <c r="AJ120" s="2">
        <f>+IF(AJ35=1,'Datos Iniciales'!$H38,0)</f>
        <v>0</v>
      </c>
      <c r="AK120" s="2">
        <f>+IF(AK35=1,'Datos Iniciales'!$H38,0)</f>
        <v>0</v>
      </c>
      <c r="AL120" s="2">
        <f>+IF(AL35=1,'Datos Iniciales'!$H38,0)</f>
        <v>0</v>
      </c>
      <c r="AM120" s="2">
        <f>+IF(AM35=1,'Datos Iniciales'!$H38,0)</f>
        <v>0</v>
      </c>
      <c r="AN120" s="2">
        <f>+IF(AN35=1,'Datos Iniciales'!$H38,0)</f>
        <v>0</v>
      </c>
      <c r="AO120" s="2">
        <f>+IF(AO35=1,'Datos Iniciales'!$H38,0)</f>
        <v>0</v>
      </c>
    </row>
    <row r="121" spans="2:41" ht="14.25" x14ac:dyDescent="0.2">
      <c r="B121" s="31">
        <f t="shared" si="12"/>
        <v>33</v>
      </c>
      <c r="C121" s="2">
        <f>+IF(C36=1,'Datos Iniciales'!$H39,0)</f>
        <v>0</v>
      </c>
      <c r="D121" s="2">
        <f>+IF(D36=1,'Datos Iniciales'!$H39,0)</f>
        <v>0</v>
      </c>
      <c r="E121" s="2">
        <f>+IF(E36=1,'Datos Iniciales'!$H39,0)</f>
        <v>0</v>
      </c>
      <c r="F121" s="2">
        <f>+IF(F36=1,'Datos Iniciales'!$H39,0)</f>
        <v>0</v>
      </c>
      <c r="G121" s="2">
        <f>+IF(G36=1,'Datos Iniciales'!$H39,0)</f>
        <v>0</v>
      </c>
      <c r="H121" s="2">
        <f>+IF(H36=1,'Datos Iniciales'!$H39,0)</f>
        <v>0</v>
      </c>
      <c r="I121" s="2">
        <f>+IF(I36=1,'Datos Iniciales'!$H39,0)</f>
        <v>0</v>
      </c>
      <c r="J121" s="2">
        <f>+IF(J36=1,'Datos Iniciales'!$H39,0)</f>
        <v>0</v>
      </c>
      <c r="K121" s="2">
        <f>+IF(K36=1,'Datos Iniciales'!$H39,0)</f>
        <v>0</v>
      </c>
      <c r="L121" s="2">
        <f>+IF(L36=1,'Datos Iniciales'!$H39,0)</f>
        <v>0</v>
      </c>
      <c r="M121" s="2">
        <f>+IF(M36=1,'Datos Iniciales'!$H39,0)</f>
        <v>0</v>
      </c>
      <c r="N121" s="2">
        <f>+IF(N36=1,'Datos Iniciales'!$H39,0)</f>
        <v>0</v>
      </c>
      <c r="O121" s="2">
        <f>+IF(O36=1,'Datos Iniciales'!$H39,0)</f>
        <v>0</v>
      </c>
      <c r="P121" s="2">
        <f>+IF(P36=1,'Datos Iniciales'!$H39,0)</f>
        <v>0</v>
      </c>
      <c r="Q121" s="2">
        <f>+IF(Q36=1,'Datos Iniciales'!$H39,0)</f>
        <v>0</v>
      </c>
      <c r="R121" s="2">
        <f>+IF(R36=1,'Datos Iniciales'!$H39,0)</f>
        <v>0</v>
      </c>
      <c r="S121" s="2">
        <f>+IF(S36=1,'Datos Iniciales'!$H39,0)</f>
        <v>0</v>
      </c>
      <c r="T121" s="2">
        <f>+IF(T36=1,'Datos Iniciales'!$H39,0)</f>
        <v>0</v>
      </c>
      <c r="U121" s="2">
        <f>+IF(U36=1,'Datos Iniciales'!$H39,0)</f>
        <v>0</v>
      </c>
      <c r="V121" s="2">
        <f>+IF(V36=1,'Datos Iniciales'!$H39,0)</f>
        <v>0</v>
      </c>
      <c r="W121" s="2">
        <f>+IF(W36=1,'Datos Iniciales'!$H39,0)</f>
        <v>0</v>
      </c>
      <c r="X121" s="2">
        <f>+IF(X36=1,'Datos Iniciales'!$H39,0)</f>
        <v>0</v>
      </c>
      <c r="Y121" s="2">
        <f>+IF(Y36=1,'Datos Iniciales'!$H39,0)</f>
        <v>0</v>
      </c>
      <c r="Z121" s="2">
        <f>+IF(Z36=1,'Datos Iniciales'!$H39,0)</f>
        <v>0</v>
      </c>
      <c r="AA121" s="2">
        <f>+IF(AA36=1,'Datos Iniciales'!$H39,0)</f>
        <v>0</v>
      </c>
      <c r="AB121" s="2">
        <f>+IF(AB36=1,'Datos Iniciales'!$H39,0)</f>
        <v>0</v>
      </c>
      <c r="AC121" s="2">
        <f>+IF(AC36=1,'Datos Iniciales'!$H39,0)</f>
        <v>0</v>
      </c>
      <c r="AD121" s="2">
        <f>+IF(AD36=1,'Datos Iniciales'!$H39,0)</f>
        <v>0</v>
      </c>
      <c r="AE121" s="2">
        <f>+IF(AE36=1,'Datos Iniciales'!$H39,0)</f>
        <v>0</v>
      </c>
      <c r="AF121" s="2">
        <f>+IF(AF36=1,'Datos Iniciales'!$H39,0)</f>
        <v>0</v>
      </c>
      <c r="AG121" s="2">
        <f>+IF(AG36=1,'Datos Iniciales'!$H39,0)</f>
        <v>0</v>
      </c>
      <c r="AH121" s="2">
        <f>+IF(AH36=1,'Datos Iniciales'!$H39,0)</f>
        <v>0</v>
      </c>
      <c r="AI121" s="2">
        <f>+IF(AI36=1,'Datos Iniciales'!$H39,0)</f>
        <v>3.15</v>
      </c>
      <c r="AJ121" s="2">
        <f>+IF(AJ36=1,'Datos Iniciales'!$H39,0)</f>
        <v>0</v>
      </c>
      <c r="AK121" s="2">
        <f>+IF(AK36=1,'Datos Iniciales'!$H39,0)</f>
        <v>0</v>
      </c>
      <c r="AL121" s="2">
        <f>+IF(AL36=1,'Datos Iniciales'!$H39,0)</f>
        <v>0</v>
      </c>
      <c r="AM121" s="2">
        <f>+IF(AM36=1,'Datos Iniciales'!$H39,0)</f>
        <v>0</v>
      </c>
      <c r="AN121" s="2">
        <f>+IF(AN36=1,'Datos Iniciales'!$H39,0)</f>
        <v>0</v>
      </c>
      <c r="AO121" s="2">
        <f>+IF(AO36=1,'Datos Iniciales'!$H39,0)</f>
        <v>0</v>
      </c>
    </row>
    <row r="122" spans="2:41" ht="14.25" x14ac:dyDescent="0.2">
      <c r="B122" s="31">
        <f t="shared" si="12"/>
        <v>34</v>
      </c>
      <c r="C122" s="2">
        <f>+IF(C37=1,'Datos Iniciales'!$H40,0)</f>
        <v>0</v>
      </c>
      <c r="D122" s="2">
        <f>+IF(D37=1,'Datos Iniciales'!$H40,0)</f>
        <v>0</v>
      </c>
      <c r="E122" s="2">
        <f>+IF(E37=1,'Datos Iniciales'!$H40,0)</f>
        <v>0</v>
      </c>
      <c r="F122" s="2">
        <f>+IF(F37=1,'Datos Iniciales'!$H40,0)</f>
        <v>0</v>
      </c>
      <c r="G122" s="2">
        <f>+IF(G37=1,'Datos Iniciales'!$H40,0)</f>
        <v>0</v>
      </c>
      <c r="H122" s="2">
        <f>+IF(H37=1,'Datos Iniciales'!$H40,0)</f>
        <v>0</v>
      </c>
      <c r="I122" s="2">
        <f>+IF(I37=1,'Datos Iniciales'!$H40,0)</f>
        <v>0</v>
      </c>
      <c r="J122" s="2">
        <f>+IF(J37=1,'Datos Iniciales'!$H40,0)</f>
        <v>0</v>
      </c>
      <c r="K122" s="2">
        <f>+IF(K37=1,'Datos Iniciales'!$H40,0)</f>
        <v>0</v>
      </c>
      <c r="L122" s="2">
        <f>+IF(L37=1,'Datos Iniciales'!$H40,0)</f>
        <v>0</v>
      </c>
      <c r="M122" s="2">
        <f>+IF(M37=1,'Datos Iniciales'!$H40,0)</f>
        <v>0</v>
      </c>
      <c r="N122" s="2">
        <f>+IF(N37=1,'Datos Iniciales'!$H40,0)</f>
        <v>0</v>
      </c>
      <c r="O122" s="2">
        <f>+IF(O37=1,'Datos Iniciales'!$H40,0)</f>
        <v>0</v>
      </c>
      <c r="P122" s="2">
        <f>+IF(P37=1,'Datos Iniciales'!$H40,0)</f>
        <v>0</v>
      </c>
      <c r="Q122" s="2">
        <f>+IF(Q37=1,'Datos Iniciales'!$H40,0)</f>
        <v>0</v>
      </c>
      <c r="R122" s="2">
        <f>+IF(R37=1,'Datos Iniciales'!$H40,0)</f>
        <v>0</v>
      </c>
      <c r="S122" s="2">
        <f>+IF(S37=1,'Datos Iniciales'!$H40,0)</f>
        <v>0</v>
      </c>
      <c r="T122" s="2">
        <f>+IF(T37=1,'Datos Iniciales'!$H40,0)</f>
        <v>0</v>
      </c>
      <c r="U122" s="2">
        <f>+IF(U37=1,'Datos Iniciales'!$H40,0)</f>
        <v>0</v>
      </c>
      <c r="V122" s="2">
        <f>+IF(V37=1,'Datos Iniciales'!$H40,0)</f>
        <v>0</v>
      </c>
      <c r="W122" s="2">
        <f>+IF(W37=1,'Datos Iniciales'!$H40,0)</f>
        <v>0</v>
      </c>
      <c r="X122" s="2">
        <f>+IF(X37=1,'Datos Iniciales'!$H40,0)</f>
        <v>0</v>
      </c>
      <c r="Y122" s="2">
        <f>+IF(Y37=1,'Datos Iniciales'!$H40,0)</f>
        <v>0</v>
      </c>
      <c r="Z122" s="2">
        <f>+IF(Z37=1,'Datos Iniciales'!$H40,0)</f>
        <v>0</v>
      </c>
      <c r="AA122" s="2">
        <f>+IF(AA37=1,'Datos Iniciales'!$H40,0)</f>
        <v>0</v>
      </c>
      <c r="AB122" s="2">
        <f>+IF(AB37=1,'Datos Iniciales'!$H40,0)</f>
        <v>0</v>
      </c>
      <c r="AC122" s="2">
        <f>+IF(AC37=1,'Datos Iniciales'!$H40,0)</f>
        <v>0</v>
      </c>
      <c r="AD122" s="2">
        <f>+IF(AD37=1,'Datos Iniciales'!$H40,0)</f>
        <v>0</v>
      </c>
      <c r="AE122" s="2">
        <f>+IF(AE37=1,'Datos Iniciales'!$H40,0)</f>
        <v>0</v>
      </c>
      <c r="AF122" s="2">
        <f>+IF(AF37=1,'Datos Iniciales'!$H40,0)</f>
        <v>0</v>
      </c>
      <c r="AG122" s="2">
        <f>+IF(AG37=1,'Datos Iniciales'!$H40,0)</f>
        <v>0</v>
      </c>
      <c r="AH122" s="2">
        <f>+IF(AH37=1,'Datos Iniciales'!$H40,0)</f>
        <v>0</v>
      </c>
      <c r="AI122" s="2">
        <f>+IF(AI37=1,'Datos Iniciales'!$H40,0)</f>
        <v>0</v>
      </c>
      <c r="AJ122" s="2">
        <f>+IF(AJ37=1,'Datos Iniciales'!$H40,0)</f>
        <v>3.15</v>
      </c>
      <c r="AK122" s="2">
        <f>+IF(AK37=1,'Datos Iniciales'!$H40,0)</f>
        <v>0</v>
      </c>
      <c r="AL122" s="2">
        <f>+IF(AL37=1,'Datos Iniciales'!$H40,0)</f>
        <v>0</v>
      </c>
      <c r="AM122" s="2">
        <f>+IF(AM37=1,'Datos Iniciales'!$H40,0)</f>
        <v>0</v>
      </c>
      <c r="AN122" s="2">
        <f>+IF(AN37=1,'Datos Iniciales'!$H40,0)</f>
        <v>0</v>
      </c>
      <c r="AO122" s="2">
        <f>+IF(AO37=1,'Datos Iniciales'!$H40,0)</f>
        <v>0</v>
      </c>
    </row>
    <row r="123" spans="2:41" ht="14.25" x14ac:dyDescent="0.2">
      <c r="B123" s="31">
        <f t="shared" si="12"/>
        <v>35</v>
      </c>
      <c r="C123" s="2">
        <f>+IF(C38=1,'Datos Iniciales'!$H41,0)</f>
        <v>0</v>
      </c>
      <c r="D123" s="2">
        <f>+IF(D38=1,'Datos Iniciales'!$H41,0)</f>
        <v>0</v>
      </c>
      <c r="E123" s="2">
        <f>+IF(E38=1,'Datos Iniciales'!$H41,0)</f>
        <v>0</v>
      </c>
      <c r="F123" s="2">
        <f>+IF(F38=1,'Datos Iniciales'!$H41,0)</f>
        <v>0</v>
      </c>
      <c r="G123" s="2">
        <f>+IF(G38=1,'Datos Iniciales'!$H41,0)</f>
        <v>0</v>
      </c>
      <c r="H123" s="2">
        <f>+IF(H38=1,'Datos Iniciales'!$H41,0)</f>
        <v>0</v>
      </c>
      <c r="I123" s="2">
        <f>+IF(I38=1,'Datos Iniciales'!$H41,0)</f>
        <v>0</v>
      </c>
      <c r="J123" s="2">
        <f>+IF(J38=1,'Datos Iniciales'!$H41,0)</f>
        <v>0</v>
      </c>
      <c r="K123" s="2">
        <f>+IF(K38=1,'Datos Iniciales'!$H41,0)</f>
        <v>0</v>
      </c>
      <c r="L123" s="2">
        <f>+IF(L38=1,'Datos Iniciales'!$H41,0)</f>
        <v>0</v>
      </c>
      <c r="M123" s="2">
        <f>+IF(M38=1,'Datos Iniciales'!$H41,0)</f>
        <v>0</v>
      </c>
      <c r="N123" s="2">
        <f>+IF(N38=1,'Datos Iniciales'!$H41,0)</f>
        <v>0</v>
      </c>
      <c r="O123" s="2">
        <f>+IF(O38=1,'Datos Iniciales'!$H41,0)</f>
        <v>0</v>
      </c>
      <c r="P123" s="2">
        <f>+IF(P38=1,'Datos Iniciales'!$H41,0)</f>
        <v>0</v>
      </c>
      <c r="Q123" s="2">
        <f>+IF(Q38=1,'Datos Iniciales'!$H41,0)</f>
        <v>0</v>
      </c>
      <c r="R123" s="2">
        <f>+IF(R38=1,'Datos Iniciales'!$H41,0)</f>
        <v>0</v>
      </c>
      <c r="S123" s="2">
        <f>+IF(S38=1,'Datos Iniciales'!$H41,0)</f>
        <v>0</v>
      </c>
      <c r="T123" s="2">
        <f>+IF(T38=1,'Datos Iniciales'!$H41,0)</f>
        <v>0</v>
      </c>
      <c r="U123" s="2">
        <f>+IF(U38=1,'Datos Iniciales'!$H41,0)</f>
        <v>0</v>
      </c>
      <c r="V123" s="2">
        <f>+IF(V38=1,'Datos Iniciales'!$H41,0)</f>
        <v>0</v>
      </c>
      <c r="W123" s="2">
        <f>+IF(W38=1,'Datos Iniciales'!$H41,0)</f>
        <v>0</v>
      </c>
      <c r="X123" s="2">
        <f>+IF(X38=1,'Datos Iniciales'!$H41,0)</f>
        <v>0</v>
      </c>
      <c r="Y123" s="2">
        <f>+IF(Y38=1,'Datos Iniciales'!$H41,0)</f>
        <v>0</v>
      </c>
      <c r="Z123" s="2">
        <f>+IF(Z38=1,'Datos Iniciales'!$H41,0)</f>
        <v>0</v>
      </c>
      <c r="AA123" s="2">
        <f>+IF(AA38=1,'Datos Iniciales'!$H41,0)</f>
        <v>0</v>
      </c>
      <c r="AB123" s="2">
        <f>+IF(AB38=1,'Datos Iniciales'!$H41,0)</f>
        <v>0</v>
      </c>
      <c r="AC123" s="2">
        <f>+IF(AC38=1,'Datos Iniciales'!$H41,0)</f>
        <v>0</v>
      </c>
      <c r="AD123" s="2">
        <f>+IF(AD38=1,'Datos Iniciales'!$H41,0)</f>
        <v>0</v>
      </c>
      <c r="AE123" s="2">
        <f>+IF(AE38=1,'Datos Iniciales'!$H41,0)</f>
        <v>0</v>
      </c>
      <c r="AF123" s="2">
        <f>+IF(AF38=1,'Datos Iniciales'!$H41,0)</f>
        <v>0</v>
      </c>
      <c r="AG123" s="2">
        <f>+IF(AG38=1,'Datos Iniciales'!$H41,0)</f>
        <v>0</v>
      </c>
      <c r="AH123" s="2">
        <f>+IF(AH38=1,'Datos Iniciales'!$H41,0)</f>
        <v>0</v>
      </c>
      <c r="AI123" s="2">
        <f>+IF(AI38=1,'Datos Iniciales'!$H41,0)</f>
        <v>0</v>
      </c>
      <c r="AJ123" s="2">
        <f>+IF(AJ38=1,'Datos Iniciales'!$H41,0)</f>
        <v>0</v>
      </c>
      <c r="AK123" s="2">
        <f>+IF(AK38=1,'Datos Iniciales'!$H41,0)</f>
        <v>3.15</v>
      </c>
      <c r="AL123" s="2">
        <f>+IF(AL38=1,'Datos Iniciales'!$H41,0)</f>
        <v>0</v>
      </c>
      <c r="AM123" s="2">
        <f>+IF(AM38=1,'Datos Iniciales'!$H41,0)</f>
        <v>0</v>
      </c>
      <c r="AN123" s="2">
        <f>+IF(AN38=1,'Datos Iniciales'!$H41,0)</f>
        <v>0</v>
      </c>
      <c r="AO123" s="2">
        <f>+IF(AO38=1,'Datos Iniciales'!$H41,0)</f>
        <v>0</v>
      </c>
    </row>
    <row r="124" spans="2:41" ht="14.25" x14ac:dyDescent="0.2">
      <c r="B124" s="31">
        <f t="shared" si="12"/>
        <v>36</v>
      </c>
      <c r="C124" s="2">
        <f>+IF(C39=1,'Datos Iniciales'!$H42,0)</f>
        <v>0</v>
      </c>
      <c r="D124" s="2">
        <f>+IF(D39=1,'Datos Iniciales'!$H42,0)</f>
        <v>0</v>
      </c>
      <c r="E124" s="2">
        <f>+IF(E39=1,'Datos Iniciales'!$H42,0)</f>
        <v>0</v>
      </c>
      <c r="F124" s="2">
        <f>+IF(F39=1,'Datos Iniciales'!$H42,0)</f>
        <v>0</v>
      </c>
      <c r="G124" s="2">
        <f>+IF(G39=1,'Datos Iniciales'!$H42,0)</f>
        <v>0</v>
      </c>
      <c r="H124" s="2">
        <f>+IF(H39=1,'Datos Iniciales'!$H42,0)</f>
        <v>0</v>
      </c>
      <c r="I124" s="2">
        <f>+IF(I39=1,'Datos Iniciales'!$H42,0)</f>
        <v>0</v>
      </c>
      <c r="J124" s="2">
        <f>+IF(J39=1,'Datos Iniciales'!$H42,0)</f>
        <v>0</v>
      </c>
      <c r="K124" s="2">
        <f>+IF(K39=1,'Datos Iniciales'!$H42,0)</f>
        <v>0</v>
      </c>
      <c r="L124" s="2">
        <f>+IF(L39=1,'Datos Iniciales'!$H42,0)</f>
        <v>0</v>
      </c>
      <c r="M124" s="2">
        <f>+IF(M39=1,'Datos Iniciales'!$H42,0)</f>
        <v>0</v>
      </c>
      <c r="N124" s="2">
        <f>+IF(N39=1,'Datos Iniciales'!$H42,0)</f>
        <v>0</v>
      </c>
      <c r="O124" s="2">
        <f>+IF(O39=1,'Datos Iniciales'!$H42,0)</f>
        <v>0</v>
      </c>
      <c r="P124" s="2">
        <f>+IF(P39=1,'Datos Iniciales'!$H42,0)</f>
        <v>0</v>
      </c>
      <c r="Q124" s="2">
        <f>+IF(Q39=1,'Datos Iniciales'!$H42,0)</f>
        <v>0</v>
      </c>
      <c r="R124" s="2">
        <f>+IF(R39=1,'Datos Iniciales'!$H42,0)</f>
        <v>0</v>
      </c>
      <c r="S124" s="2">
        <f>+IF(S39=1,'Datos Iniciales'!$H42,0)</f>
        <v>0</v>
      </c>
      <c r="T124" s="2">
        <f>+IF(T39=1,'Datos Iniciales'!$H42,0)</f>
        <v>0</v>
      </c>
      <c r="U124" s="2">
        <f>+IF(U39=1,'Datos Iniciales'!$H42,0)</f>
        <v>0</v>
      </c>
      <c r="V124" s="2">
        <f>+IF(V39=1,'Datos Iniciales'!$H42,0)</f>
        <v>0</v>
      </c>
      <c r="W124" s="2">
        <f>+IF(W39=1,'Datos Iniciales'!$H42,0)</f>
        <v>0</v>
      </c>
      <c r="X124" s="2">
        <f>+IF(X39=1,'Datos Iniciales'!$H42,0)</f>
        <v>0</v>
      </c>
      <c r="Y124" s="2">
        <f>+IF(Y39=1,'Datos Iniciales'!$H42,0)</f>
        <v>0</v>
      </c>
      <c r="Z124" s="2">
        <f>+IF(Z39=1,'Datos Iniciales'!$H42,0)</f>
        <v>0</v>
      </c>
      <c r="AA124" s="2">
        <f>+IF(AA39=1,'Datos Iniciales'!$H42,0)</f>
        <v>0</v>
      </c>
      <c r="AB124" s="2">
        <f>+IF(AB39=1,'Datos Iniciales'!$H42,0)</f>
        <v>0</v>
      </c>
      <c r="AC124" s="2">
        <f>+IF(AC39=1,'Datos Iniciales'!$H42,0)</f>
        <v>0</v>
      </c>
      <c r="AD124" s="2">
        <f>+IF(AD39=1,'Datos Iniciales'!$H42,0)</f>
        <v>0</v>
      </c>
      <c r="AE124" s="2">
        <f>+IF(AE39=1,'Datos Iniciales'!$H42,0)</f>
        <v>0</v>
      </c>
      <c r="AF124" s="2">
        <f>+IF(AF39=1,'Datos Iniciales'!$H42,0)</f>
        <v>0</v>
      </c>
      <c r="AG124" s="2">
        <f>+IF(AG39=1,'Datos Iniciales'!$H42,0)</f>
        <v>0</v>
      </c>
      <c r="AH124" s="2">
        <f>+IF(AH39=1,'Datos Iniciales'!$H42,0)</f>
        <v>0</v>
      </c>
      <c r="AI124" s="2">
        <f>+IF(AI39=1,'Datos Iniciales'!$H42,0)</f>
        <v>0</v>
      </c>
      <c r="AJ124" s="2">
        <f>+IF(AJ39=1,'Datos Iniciales'!$H42,0)</f>
        <v>0</v>
      </c>
      <c r="AK124" s="2">
        <f>+IF(AK39=1,'Datos Iniciales'!$H42,0)</f>
        <v>0</v>
      </c>
      <c r="AL124" s="2">
        <f>+IF(AL39=1,'Datos Iniciales'!$H42,0)</f>
        <v>3.15</v>
      </c>
      <c r="AM124" s="2">
        <f>+IF(AM39=1,'Datos Iniciales'!$H42,0)</f>
        <v>0</v>
      </c>
      <c r="AN124" s="2">
        <f>+IF(AN39=1,'Datos Iniciales'!$H42,0)</f>
        <v>0</v>
      </c>
      <c r="AO124" s="2">
        <f>+IF(AO39=1,'Datos Iniciales'!$H42,0)</f>
        <v>0</v>
      </c>
    </row>
    <row r="125" spans="2:41" ht="14.25" x14ac:dyDescent="0.2">
      <c r="B125" s="31">
        <f t="shared" si="12"/>
        <v>37</v>
      </c>
      <c r="C125" s="2">
        <f>+IF(C40=1,'Datos Iniciales'!$H43,0)</f>
        <v>0</v>
      </c>
      <c r="D125" s="2">
        <f>+IF(D40=1,'Datos Iniciales'!$H43,0)</f>
        <v>0</v>
      </c>
      <c r="E125" s="2">
        <f>+IF(E40=1,'Datos Iniciales'!$H43,0)</f>
        <v>0</v>
      </c>
      <c r="F125" s="2">
        <f>+IF(F40=1,'Datos Iniciales'!$H43,0)</f>
        <v>0</v>
      </c>
      <c r="G125" s="2">
        <f>+IF(G40=1,'Datos Iniciales'!$H43,0)</f>
        <v>0</v>
      </c>
      <c r="H125" s="2">
        <f>+IF(H40=1,'Datos Iniciales'!$H43,0)</f>
        <v>0</v>
      </c>
      <c r="I125" s="2">
        <f>+IF(I40=1,'Datos Iniciales'!$H43,0)</f>
        <v>0</v>
      </c>
      <c r="J125" s="2">
        <f>+IF(J40=1,'Datos Iniciales'!$H43,0)</f>
        <v>0</v>
      </c>
      <c r="K125" s="2">
        <f>+IF(K40=1,'Datos Iniciales'!$H43,0)</f>
        <v>0</v>
      </c>
      <c r="L125" s="2">
        <f>+IF(L40=1,'Datos Iniciales'!$H43,0)</f>
        <v>0</v>
      </c>
      <c r="M125" s="2">
        <f>+IF(M40=1,'Datos Iniciales'!$H43,0)</f>
        <v>0</v>
      </c>
      <c r="N125" s="2">
        <f>+IF(N40=1,'Datos Iniciales'!$H43,0)</f>
        <v>0</v>
      </c>
      <c r="O125" s="2">
        <f>+IF(O40=1,'Datos Iniciales'!$H43,0)</f>
        <v>0</v>
      </c>
      <c r="P125" s="2">
        <f>+IF(P40=1,'Datos Iniciales'!$H43,0)</f>
        <v>0</v>
      </c>
      <c r="Q125" s="2">
        <f>+IF(Q40=1,'Datos Iniciales'!$H43,0)</f>
        <v>0</v>
      </c>
      <c r="R125" s="2">
        <f>+IF(R40=1,'Datos Iniciales'!$H43,0)</f>
        <v>0</v>
      </c>
      <c r="S125" s="2">
        <f>+IF(S40=1,'Datos Iniciales'!$H43,0)</f>
        <v>0</v>
      </c>
      <c r="T125" s="2">
        <f>+IF(T40=1,'Datos Iniciales'!$H43,0)</f>
        <v>0</v>
      </c>
      <c r="U125" s="2">
        <f>+IF(U40=1,'Datos Iniciales'!$H43,0)</f>
        <v>0</v>
      </c>
      <c r="V125" s="2">
        <f>+IF(V40=1,'Datos Iniciales'!$H43,0)</f>
        <v>0</v>
      </c>
      <c r="W125" s="2">
        <f>+IF(W40=1,'Datos Iniciales'!$H43,0)</f>
        <v>0</v>
      </c>
      <c r="X125" s="2">
        <f>+IF(X40=1,'Datos Iniciales'!$H43,0)</f>
        <v>0</v>
      </c>
      <c r="Y125" s="2">
        <f>+IF(Y40=1,'Datos Iniciales'!$H43,0)</f>
        <v>0</v>
      </c>
      <c r="Z125" s="2">
        <f>+IF(Z40=1,'Datos Iniciales'!$H43,0)</f>
        <v>0</v>
      </c>
      <c r="AA125" s="2">
        <f>+IF(AA40=1,'Datos Iniciales'!$H43,0)</f>
        <v>0</v>
      </c>
      <c r="AB125" s="2">
        <f>+IF(AB40=1,'Datos Iniciales'!$H43,0)</f>
        <v>0</v>
      </c>
      <c r="AC125" s="2">
        <f>+IF(AC40=1,'Datos Iniciales'!$H43,0)</f>
        <v>0</v>
      </c>
      <c r="AD125" s="2">
        <f>+IF(AD40=1,'Datos Iniciales'!$H43,0)</f>
        <v>0</v>
      </c>
      <c r="AE125" s="2">
        <f>+IF(AE40=1,'Datos Iniciales'!$H43,0)</f>
        <v>0</v>
      </c>
      <c r="AF125" s="2">
        <f>+IF(AF40=1,'Datos Iniciales'!$H43,0)</f>
        <v>0</v>
      </c>
      <c r="AG125" s="2">
        <f>+IF(AG40=1,'Datos Iniciales'!$H43,0)</f>
        <v>0</v>
      </c>
      <c r="AH125" s="2">
        <f>+IF(AH40=1,'Datos Iniciales'!$H43,0)</f>
        <v>0</v>
      </c>
      <c r="AI125" s="2">
        <f>+IF(AI40=1,'Datos Iniciales'!$H43,0)</f>
        <v>0</v>
      </c>
      <c r="AJ125" s="2">
        <f>+IF(AJ40=1,'Datos Iniciales'!$H43,0)</f>
        <v>0</v>
      </c>
      <c r="AK125" s="2">
        <f>+IF(AK40=1,'Datos Iniciales'!$H43,0)</f>
        <v>0</v>
      </c>
      <c r="AL125" s="2">
        <f>+IF(AL40=1,'Datos Iniciales'!$H43,0)</f>
        <v>0</v>
      </c>
      <c r="AM125" s="2">
        <f>+IF(AM40=1,'Datos Iniciales'!$H43,0)</f>
        <v>3.15</v>
      </c>
      <c r="AN125" s="2">
        <f>+IF(AN40=1,'Datos Iniciales'!$H43,0)</f>
        <v>0</v>
      </c>
      <c r="AO125" s="2">
        <f>+IF(AO40=1,'Datos Iniciales'!$H43,0)</f>
        <v>0</v>
      </c>
    </row>
    <row r="126" spans="2:41" ht="14.25" x14ac:dyDescent="0.2">
      <c r="B126" s="31">
        <f t="shared" si="12"/>
        <v>38</v>
      </c>
      <c r="C126" s="2">
        <f>+IF(C41=1,'Datos Iniciales'!$H44,0)</f>
        <v>0</v>
      </c>
      <c r="D126" s="2">
        <f>+IF(D41=1,'Datos Iniciales'!$H44,0)</f>
        <v>0</v>
      </c>
      <c r="E126" s="2">
        <f>+IF(E41=1,'Datos Iniciales'!$H44,0)</f>
        <v>0</v>
      </c>
      <c r="F126" s="2">
        <f>+IF(F41=1,'Datos Iniciales'!$H44,0)</f>
        <v>0</v>
      </c>
      <c r="G126" s="2">
        <f>+IF(G41=1,'Datos Iniciales'!$H44,0)</f>
        <v>0</v>
      </c>
      <c r="H126" s="2">
        <f>+IF(H41=1,'Datos Iniciales'!$H44,0)</f>
        <v>0</v>
      </c>
      <c r="I126" s="2">
        <f>+IF(I41=1,'Datos Iniciales'!$H44,0)</f>
        <v>0</v>
      </c>
      <c r="J126" s="2">
        <f>+IF(J41=1,'Datos Iniciales'!$H44,0)</f>
        <v>0</v>
      </c>
      <c r="K126" s="2">
        <f>+IF(K41=1,'Datos Iniciales'!$H44,0)</f>
        <v>0</v>
      </c>
      <c r="L126" s="2">
        <f>+IF(L41=1,'Datos Iniciales'!$H44,0)</f>
        <v>0</v>
      </c>
      <c r="M126" s="2">
        <f>+IF(M41=1,'Datos Iniciales'!$H44,0)</f>
        <v>0</v>
      </c>
      <c r="N126" s="2">
        <f>+IF(N41=1,'Datos Iniciales'!$H44,0)</f>
        <v>0</v>
      </c>
      <c r="O126" s="2">
        <f>+IF(O41=1,'Datos Iniciales'!$H44,0)</f>
        <v>0</v>
      </c>
      <c r="P126" s="2">
        <f>+IF(P41=1,'Datos Iniciales'!$H44,0)</f>
        <v>0</v>
      </c>
      <c r="Q126" s="2">
        <f>+IF(Q41=1,'Datos Iniciales'!$H44,0)</f>
        <v>0</v>
      </c>
      <c r="R126" s="2">
        <f>+IF(R41=1,'Datos Iniciales'!$H44,0)</f>
        <v>0</v>
      </c>
      <c r="S126" s="2">
        <f>+IF(S41=1,'Datos Iniciales'!$H44,0)</f>
        <v>0</v>
      </c>
      <c r="T126" s="2">
        <f>+IF(T41=1,'Datos Iniciales'!$H44,0)</f>
        <v>0</v>
      </c>
      <c r="U126" s="2">
        <f>+IF(U41=1,'Datos Iniciales'!$H44,0)</f>
        <v>0</v>
      </c>
      <c r="V126" s="2">
        <f>+IF(V41=1,'Datos Iniciales'!$H44,0)</f>
        <v>0</v>
      </c>
      <c r="W126" s="2">
        <f>+IF(W41=1,'Datos Iniciales'!$H44,0)</f>
        <v>0</v>
      </c>
      <c r="X126" s="2">
        <f>+IF(X41=1,'Datos Iniciales'!$H44,0)</f>
        <v>0</v>
      </c>
      <c r="Y126" s="2">
        <f>+IF(Y41=1,'Datos Iniciales'!$H44,0)</f>
        <v>0</v>
      </c>
      <c r="Z126" s="2">
        <f>+IF(Z41=1,'Datos Iniciales'!$H44,0)</f>
        <v>0</v>
      </c>
      <c r="AA126" s="2">
        <f>+IF(AA41=1,'Datos Iniciales'!$H44,0)</f>
        <v>0</v>
      </c>
      <c r="AB126" s="2">
        <f>+IF(AB41=1,'Datos Iniciales'!$H44,0)</f>
        <v>0</v>
      </c>
      <c r="AC126" s="2">
        <f>+IF(AC41=1,'Datos Iniciales'!$H44,0)</f>
        <v>0</v>
      </c>
      <c r="AD126" s="2">
        <f>+IF(AD41=1,'Datos Iniciales'!$H44,0)</f>
        <v>0</v>
      </c>
      <c r="AE126" s="2">
        <f>+IF(AE41=1,'Datos Iniciales'!$H44,0)</f>
        <v>0</v>
      </c>
      <c r="AF126" s="2">
        <f>+IF(AF41=1,'Datos Iniciales'!$H44,0)</f>
        <v>0</v>
      </c>
      <c r="AG126" s="2">
        <f>+IF(AG41=1,'Datos Iniciales'!$H44,0)</f>
        <v>0</v>
      </c>
      <c r="AH126" s="2">
        <f>+IF(AH41=1,'Datos Iniciales'!$H44,0)</f>
        <v>0</v>
      </c>
      <c r="AI126" s="2">
        <f>+IF(AI41=1,'Datos Iniciales'!$H44,0)</f>
        <v>0</v>
      </c>
      <c r="AJ126" s="2">
        <f>+IF(AJ41=1,'Datos Iniciales'!$H44,0)</f>
        <v>0</v>
      </c>
      <c r="AK126" s="2">
        <f>+IF(AK41=1,'Datos Iniciales'!$H44,0)</f>
        <v>0</v>
      </c>
      <c r="AL126" s="2">
        <f>+IF(AL41=1,'Datos Iniciales'!$H44,0)</f>
        <v>0</v>
      </c>
      <c r="AM126" s="2">
        <f>+IF(AM41=1,'Datos Iniciales'!$H44,0)</f>
        <v>0</v>
      </c>
      <c r="AN126" s="2">
        <f>+IF(AN41=1,'Datos Iniciales'!$H44,0)</f>
        <v>3.15</v>
      </c>
      <c r="AO126" s="2">
        <f>+IF(AO41=1,'Datos Iniciales'!$H44,0)</f>
        <v>0</v>
      </c>
    </row>
    <row r="127" spans="2:41" ht="14.25" x14ac:dyDescent="0.2">
      <c r="B127" s="31">
        <f t="shared" si="12"/>
        <v>39</v>
      </c>
      <c r="C127" s="2">
        <f>+IF(C42=1,'Datos Iniciales'!$H45,0)</f>
        <v>0</v>
      </c>
      <c r="D127" s="2">
        <f>+IF(D42=1,'Datos Iniciales'!$H45,0)</f>
        <v>0</v>
      </c>
      <c r="E127" s="2">
        <f>+IF(E42=1,'Datos Iniciales'!$H45,0)</f>
        <v>0</v>
      </c>
      <c r="F127" s="2">
        <f>+IF(F42=1,'Datos Iniciales'!$H45,0)</f>
        <v>0</v>
      </c>
      <c r="G127" s="2">
        <f>+IF(G42=1,'Datos Iniciales'!$H45,0)</f>
        <v>0</v>
      </c>
      <c r="H127" s="2">
        <f>+IF(H42=1,'Datos Iniciales'!$H45,0)</f>
        <v>0</v>
      </c>
      <c r="I127" s="2">
        <f>+IF(I42=1,'Datos Iniciales'!$H45,0)</f>
        <v>0</v>
      </c>
      <c r="J127" s="2">
        <f>+IF(J42=1,'Datos Iniciales'!$H45,0)</f>
        <v>0</v>
      </c>
      <c r="K127" s="2">
        <f>+IF(K42=1,'Datos Iniciales'!$H45,0)</f>
        <v>0</v>
      </c>
      <c r="L127" s="2">
        <f>+IF(L42=1,'Datos Iniciales'!$H45,0)</f>
        <v>0</v>
      </c>
      <c r="M127" s="2">
        <f>+IF(M42=1,'Datos Iniciales'!$H45,0)</f>
        <v>0</v>
      </c>
      <c r="N127" s="2">
        <f>+IF(N42=1,'Datos Iniciales'!$H45,0)</f>
        <v>0</v>
      </c>
      <c r="O127" s="2">
        <f>+IF(O42=1,'Datos Iniciales'!$H45,0)</f>
        <v>0</v>
      </c>
      <c r="P127" s="2">
        <f>+IF(P42=1,'Datos Iniciales'!$H45,0)</f>
        <v>0</v>
      </c>
      <c r="Q127" s="2">
        <f>+IF(Q42=1,'Datos Iniciales'!$H45,0)</f>
        <v>0</v>
      </c>
      <c r="R127" s="2">
        <f>+IF(R42=1,'Datos Iniciales'!$H45,0)</f>
        <v>0</v>
      </c>
      <c r="S127" s="2">
        <f>+IF(S42=1,'Datos Iniciales'!$H45,0)</f>
        <v>0</v>
      </c>
      <c r="T127" s="2">
        <f>+IF(T42=1,'Datos Iniciales'!$H45,0)</f>
        <v>0</v>
      </c>
      <c r="U127" s="2">
        <f>+IF(U42=1,'Datos Iniciales'!$H45,0)</f>
        <v>0</v>
      </c>
      <c r="V127" s="2">
        <f>+IF(V42=1,'Datos Iniciales'!$H45,0)</f>
        <v>0</v>
      </c>
      <c r="W127" s="2">
        <f>+IF(W42=1,'Datos Iniciales'!$H45,0)</f>
        <v>0</v>
      </c>
      <c r="X127" s="2">
        <f>+IF(X42=1,'Datos Iniciales'!$H45,0)</f>
        <v>0</v>
      </c>
      <c r="Y127" s="2">
        <f>+IF(Y42=1,'Datos Iniciales'!$H45,0)</f>
        <v>0</v>
      </c>
      <c r="Z127" s="2">
        <f>+IF(Z42=1,'Datos Iniciales'!$H45,0)</f>
        <v>0</v>
      </c>
      <c r="AA127" s="2">
        <f>+IF(AA42=1,'Datos Iniciales'!$H45,0)</f>
        <v>0</v>
      </c>
      <c r="AB127" s="2">
        <f>+IF(AB42=1,'Datos Iniciales'!$H45,0)</f>
        <v>0</v>
      </c>
      <c r="AC127" s="2">
        <f>+IF(AC42=1,'Datos Iniciales'!$H45,0)</f>
        <v>0</v>
      </c>
      <c r="AD127" s="2">
        <f>+IF(AD42=1,'Datos Iniciales'!$H45,0)</f>
        <v>0</v>
      </c>
      <c r="AE127" s="2">
        <f>+IF(AE42=1,'Datos Iniciales'!$H45,0)</f>
        <v>0</v>
      </c>
      <c r="AF127" s="2">
        <f>+IF(AF42=1,'Datos Iniciales'!$H45,0)</f>
        <v>0</v>
      </c>
      <c r="AG127" s="2">
        <f>+IF(AG42=1,'Datos Iniciales'!$H45,0)</f>
        <v>0</v>
      </c>
      <c r="AH127" s="2">
        <f>+IF(AH42=1,'Datos Iniciales'!$H45,0)</f>
        <v>0</v>
      </c>
      <c r="AI127" s="2">
        <f>+IF(AI42=1,'Datos Iniciales'!$H45,0)</f>
        <v>0</v>
      </c>
      <c r="AJ127" s="2">
        <f>+IF(AJ42=1,'Datos Iniciales'!$H45,0)</f>
        <v>0</v>
      </c>
      <c r="AK127" s="2">
        <f>+IF(AK42=1,'Datos Iniciales'!$H45,0)</f>
        <v>0</v>
      </c>
      <c r="AL127" s="2">
        <f>+IF(AL42=1,'Datos Iniciales'!$H45,0)</f>
        <v>0</v>
      </c>
      <c r="AM127" s="2">
        <f>+IF(AM42=1,'Datos Iniciales'!$H45,0)</f>
        <v>0</v>
      </c>
      <c r="AN127" s="2">
        <f>+IF(AN42=1,'Datos Iniciales'!$H45,0)</f>
        <v>0</v>
      </c>
      <c r="AO127" s="2">
        <f>+IF(AO42=1,'Datos Iniciales'!$H45,0)</f>
        <v>3.15</v>
      </c>
    </row>
    <row r="128" spans="2:41" ht="13.5" thickBot="1" x14ac:dyDescent="0.25"/>
    <row r="129" spans="2:41" ht="15" thickBot="1" x14ac:dyDescent="0.25">
      <c r="B129" s="27" t="s">
        <v>549</v>
      </c>
      <c r="C129" s="95" t="s">
        <v>550</v>
      </c>
      <c r="D129" s="96"/>
      <c r="E129" s="96"/>
      <c r="F129" s="96"/>
      <c r="G129" s="96"/>
      <c r="H129" s="96"/>
      <c r="I129" s="96"/>
      <c r="J129" s="96"/>
      <c r="K129" s="33"/>
      <c r="L129" s="33"/>
      <c r="M129" s="33"/>
      <c r="N129" s="33"/>
      <c r="O129" s="33"/>
      <c r="P129" s="7"/>
      <c r="Q129" s="7"/>
      <c r="R129" s="7"/>
    </row>
    <row r="130" spans="2:41" ht="14.25" x14ac:dyDescent="0.2">
      <c r="B130" s="30" t="s">
        <v>543</v>
      </c>
      <c r="C130" s="31">
        <v>1</v>
      </c>
      <c r="D130" s="31">
        <f>1+C130</f>
        <v>2</v>
      </c>
      <c r="E130" s="31">
        <f t="shared" ref="E130:R130" si="13">1+D130</f>
        <v>3</v>
      </c>
      <c r="F130" s="31">
        <f t="shared" si="13"/>
        <v>4</v>
      </c>
      <c r="G130" s="31">
        <f t="shared" si="13"/>
        <v>5</v>
      </c>
      <c r="H130" s="31">
        <f t="shared" si="13"/>
        <v>6</v>
      </c>
      <c r="I130" s="31">
        <f t="shared" si="13"/>
        <v>7</v>
      </c>
      <c r="J130" s="31">
        <f t="shared" si="13"/>
        <v>8</v>
      </c>
      <c r="K130" s="31">
        <f t="shared" si="13"/>
        <v>9</v>
      </c>
      <c r="L130" s="31">
        <f t="shared" si="13"/>
        <v>10</v>
      </c>
      <c r="M130" s="31">
        <f t="shared" si="13"/>
        <v>11</v>
      </c>
      <c r="N130" s="31">
        <f t="shared" si="13"/>
        <v>12</v>
      </c>
      <c r="O130" s="31">
        <f t="shared" si="13"/>
        <v>13</v>
      </c>
      <c r="P130" s="31">
        <f t="shared" si="13"/>
        <v>14</v>
      </c>
      <c r="Q130" s="31">
        <f t="shared" si="13"/>
        <v>15</v>
      </c>
      <c r="R130" s="31">
        <f t="shared" si="13"/>
        <v>16</v>
      </c>
      <c r="S130" s="31">
        <f t="shared" ref="S130:AO130" si="14">1+R130</f>
        <v>17</v>
      </c>
      <c r="T130" s="31">
        <f t="shared" si="14"/>
        <v>18</v>
      </c>
      <c r="U130" s="31">
        <f t="shared" si="14"/>
        <v>19</v>
      </c>
      <c r="V130" s="31">
        <f t="shared" si="14"/>
        <v>20</v>
      </c>
      <c r="W130" s="31">
        <f t="shared" si="14"/>
        <v>21</v>
      </c>
      <c r="X130" s="31">
        <f t="shared" si="14"/>
        <v>22</v>
      </c>
      <c r="Y130" s="31">
        <f t="shared" si="14"/>
        <v>23</v>
      </c>
      <c r="Z130" s="31">
        <f t="shared" si="14"/>
        <v>24</v>
      </c>
      <c r="AA130" s="31">
        <f t="shared" si="14"/>
        <v>25</v>
      </c>
      <c r="AB130" s="31">
        <f t="shared" si="14"/>
        <v>26</v>
      </c>
      <c r="AC130" s="31">
        <f t="shared" si="14"/>
        <v>27</v>
      </c>
      <c r="AD130" s="31">
        <f t="shared" si="14"/>
        <v>28</v>
      </c>
      <c r="AE130" s="31">
        <f t="shared" si="14"/>
        <v>29</v>
      </c>
      <c r="AF130" s="31">
        <f t="shared" si="14"/>
        <v>30</v>
      </c>
      <c r="AG130" s="31">
        <f t="shared" si="14"/>
        <v>31</v>
      </c>
      <c r="AH130" s="31">
        <f t="shared" si="14"/>
        <v>32</v>
      </c>
      <c r="AI130" s="31">
        <f t="shared" si="14"/>
        <v>33</v>
      </c>
      <c r="AJ130" s="31">
        <f t="shared" si="14"/>
        <v>34</v>
      </c>
      <c r="AK130" s="31">
        <f t="shared" si="14"/>
        <v>35</v>
      </c>
      <c r="AL130" s="31">
        <f t="shared" si="14"/>
        <v>36</v>
      </c>
      <c r="AM130" s="31">
        <f t="shared" si="14"/>
        <v>37</v>
      </c>
      <c r="AN130" s="31">
        <f t="shared" si="14"/>
        <v>38</v>
      </c>
      <c r="AO130" s="31">
        <f t="shared" si="14"/>
        <v>39</v>
      </c>
    </row>
    <row r="131" spans="2:41" ht="14.25" x14ac:dyDescent="0.2">
      <c r="B131" s="31">
        <v>1</v>
      </c>
      <c r="C131" s="2">
        <f>+C46*C89</f>
        <v>6.6308110321211908E-2</v>
      </c>
      <c r="D131" s="2">
        <f t="shared" ref="D131:AO131" si="15">+D46*D89</f>
        <v>6.6308110321211908E-2</v>
      </c>
      <c r="E131" s="2">
        <f t="shared" ref="E131:S131" si="16">+E46*E89</f>
        <v>6.6308110321211908E-2</v>
      </c>
      <c r="F131" s="2">
        <f t="shared" si="16"/>
        <v>6.6308110321211908E-2</v>
      </c>
      <c r="G131" s="2">
        <f t="shared" si="16"/>
        <v>6.6308110321211908E-2</v>
      </c>
      <c r="H131" s="2">
        <f t="shared" si="16"/>
        <v>6.6308110321211908E-2</v>
      </c>
      <c r="I131" s="2">
        <f t="shared" si="16"/>
        <v>6.6308110321211908E-2</v>
      </c>
      <c r="J131" s="2">
        <f t="shared" si="16"/>
        <v>6.6308110321211908E-2</v>
      </c>
      <c r="K131" s="2">
        <f t="shared" si="16"/>
        <v>6.6308110321211908E-2</v>
      </c>
      <c r="L131" s="2">
        <f t="shared" si="16"/>
        <v>6.6308110321211908E-2</v>
      </c>
      <c r="M131" s="2">
        <f t="shared" si="16"/>
        <v>6.6308110321211908E-2</v>
      </c>
      <c r="N131" s="2">
        <f t="shared" si="16"/>
        <v>6.6308110321211908E-2</v>
      </c>
      <c r="O131" s="2">
        <f t="shared" si="16"/>
        <v>6.6308110321211908E-2</v>
      </c>
      <c r="P131" s="2">
        <f t="shared" si="16"/>
        <v>6.6308110321211908E-2</v>
      </c>
      <c r="Q131" s="2">
        <f t="shared" si="16"/>
        <v>6.6308110321211908E-2</v>
      </c>
      <c r="R131" s="2">
        <f t="shared" si="16"/>
        <v>6.6308110321211908E-2</v>
      </c>
      <c r="S131" s="2">
        <f t="shared" si="16"/>
        <v>6.6308110321211908E-2</v>
      </c>
      <c r="T131" s="2">
        <f t="shared" si="15"/>
        <v>6.6308110321211908E-2</v>
      </c>
      <c r="U131" s="2">
        <f t="shared" si="15"/>
        <v>6.6308110321211908E-2</v>
      </c>
      <c r="V131" s="2">
        <f t="shared" si="15"/>
        <v>6.6308110321211908E-2</v>
      </c>
      <c r="W131" s="2">
        <f t="shared" si="15"/>
        <v>6.6308110321211908E-2</v>
      </c>
      <c r="X131" s="2">
        <f t="shared" si="15"/>
        <v>6.6308110321211908E-2</v>
      </c>
      <c r="Y131" s="2">
        <f t="shared" si="15"/>
        <v>6.6308110321211908E-2</v>
      </c>
      <c r="Z131" s="2">
        <f t="shared" si="15"/>
        <v>6.6308110321211908E-2</v>
      </c>
      <c r="AA131" s="2">
        <f t="shared" si="15"/>
        <v>6.6308110321211908E-2</v>
      </c>
      <c r="AB131" s="2">
        <f t="shared" si="15"/>
        <v>6.6308110321211908E-2</v>
      </c>
      <c r="AC131" s="2">
        <f t="shared" si="15"/>
        <v>6.6308110321211908E-2</v>
      </c>
      <c r="AD131" s="2">
        <f t="shared" si="15"/>
        <v>6.6308110321211908E-2</v>
      </c>
      <c r="AE131" s="2">
        <f t="shared" si="15"/>
        <v>6.6308110321211908E-2</v>
      </c>
      <c r="AF131" s="2">
        <f t="shared" si="15"/>
        <v>6.6308110321211908E-2</v>
      </c>
      <c r="AG131" s="2">
        <f t="shared" si="15"/>
        <v>6.6308110321211908E-2</v>
      </c>
      <c r="AH131" s="2">
        <f t="shared" si="15"/>
        <v>6.6308110321211908E-2</v>
      </c>
      <c r="AI131" s="2">
        <f t="shared" si="15"/>
        <v>6.6308110321211908E-2</v>
      </c>
      <c r="AJ131" s="2">
        <f t="shared" si="15"/>
        <v>6.6308110321211908E-2</v>
      </c>
      <c r="AK131" s="2">
        <f t="shared" si="15"/>
        <v>6.6308110321211908E-2</v>
      </c>
      <c r="AL131" s="2">
        <f t="shared" si="15"/>
        <v>6.6308110321211908E-2</v>
      </c>
      <c r="AM131" s="2">
        <f t="shared" si="15"/>
        <v>6.6308110321211908E-2</v>
      </c>
      <c r="AN131" s="2">
        <f t="shared" si="15"/>
        <v>6.6308110321211908E-2</v>
      </c>
      <c r="AO131" s="2">
        <f t="shared" si="15"/>
        <v>6.6308110321211908E-2</v>
      </c>
    </row>
    <row r="132" spans="2:41" ht="14.25" x14ac:dyDescent="0.2">
      <c r="B132" s="31">
        <f>1+B131</f>
        <v>2</v>
      </c>
      <c r="C132" s="2">
        <f t="shared" ref="C132:D169" si="17">+C47*C90</f>
        <v>0.83117672237317153</v>
      </c>
      <c r="D132" s="2">
        <f t="shared" si="17"/>
        <v>0.83117672237317153</v>
      </c>
      <c r="E132" s="2">
        <f t="shared" ref="E132:S132" si="18">+E47*E90</f>
        <v>0.83117672237317153</v>
      </c>
      <c r="F132" s="2">
        <f t="shared" si="18"/>
        <v>0.83117672237317153</v>
      </c>
      <c r="G132" s="2">
        <f t="shared" si="18"/>
        <v>0.83117672237317153</v>
      </c>
      <c r="H132" s="2">
        <f t="shared" si="18"/>
        <v>0.83117672237317153</v>
      </c>
      <c r="I132" s="2">
        <f t="shared" si="18"/>
        <v>0.83117672237317153</v>
      </c>
      <c r="J132" s="2">
        <f t="shared" si="18"/>
        <v>0.83117672237317153</v>
      </c>
      <c r="K132" s="2">
        <f t="shared" si="18"/>
        <v>0.83117672237317153</v>
      </c>
      <c r="L132" s="2">
        <f t="shared" si="18"/>
        <v>0.83117672237317153</v>
      </c>
      <c r="M132" s="2">
        <f t="shared" si="18"/>
        <v>0.83117672237317153</v>
      </c>
      <c r="N132" s="2">
        <f t="shared" si="18"/>
        <v>0.83117672237317153</v>
      </c>
      <c r="O132" s="2">
        <f t="shared" si="18"/>
        <v>0.83117672237317153</v>
      </c>
      <c r="P132" s="2">
        <f t="shared" si="18"/>
        <v>0.83117672237317153</v>
      </c>
      <c r="Q132" s="2">
        <f t="shared" si="18"/>
        <v>0.83117672237317153</v>
      </c>
      <c r="R132" s="2">
        <f t="shared" si="18"/>
        <v>0.83117672237317153</v>
      </c>
      <c r="S132" s="2">
        <f t="shared" si="18"/>
        <v>0.83117672237317153</v>
      </c>
      <c r="T132" s="2">
        <f t="shared" ref="T132:AO132" si="19">+T47*T90</f>
        <v>0.83117672237317153</v>
      </c>
      <c r="U132" s="2">
        <f t="shared" si="19"/>
        <v>0.83117672237317153</v>
      </c>
      <c r="V132" s="2">
        <f t="shared" si="19"/>
        <v>0.83117672237317153</v>
      </c>
      <c r="W132" s="2">
        <f t="shared" si="19"/>
        <v>0.83117672237317153</v>
      </c>
      <c r="X132" s="2">
        <f t="shared" si="19"/>
        <v>0.83117672237317153</v>
      </c>
      <c r="Y132" s="2">
        <f t="shared" si="19"/>
        <v>0.83117672237317153</v>
      </c>
      <c r="Z132" s="2">
        <f t="shared" si="19"/>
        <v>0.83117672237317153</v>
      </c>
      <c r="AA132" s="2">
        <f t="shared" si="19"/>
        <v>0.83117672237317153</v>
      </c>
      <c r="AB132" s="2">
        <f t="shared" si="19"/>
        <v>0.83117672237317153</v>
      </c>
      <c r="AC132" s="2">
        <f t="shared" si="19"/>
        <v>0.83117672237317153</v>
      </c>
      <c r="AD132" s="2">
        <f t="shared" si="19"/>
        <v>0.83117672237317153</v>
      </c>
      <c r="AE132" s="2">
        <f t="shared" si="19"/>
        <v>0.83117672237317153</v>
      </c>
      <c r="AF132" s="2">
        <f t="shared" si="19"/>
        <v>0.83117672237317153</v>
      </c>
      <c r="AG132" s="2">
        <f t="shared" si="19"/>
        <v>0.83117672237317153</v>
      </c>
      <c r="AH132" s="2">
        <f t="shared" si="19"/>
        <v>0.83117672237317153</v>
      </c>
      <c r="AI132" s="2">
        <f t="shared" si="19"/>
        <v>0.83117672237317153</v>
      </c>
      <c r="AJ132" s="2">
        <f t="shared" si="19"/>
        <v>0.83117672237317153</v>
      </c>
      <c r="AK132" s="2">
        <f t="shared" si="19"/>
        <v>0.83117672237317153</v>
      </c>
      <c r="AL132" s="2">
        <f t="shared" si="19"/>
        <v>0.83117672237317153</v>
      </c>
      <c r="AM132" s="2">
        <f t="shared" si="19"/>
        <v>0.83117672237317153</v>
      </c>
      <c r="AN132" s="2">
        <f t="shared" si="19"/>
        <v>0.83117672237317153</v>
      </c>
      <c r="AO132" s="2">
        <f t="shared" si="19"/>
        <v>0.83117672237317153</v>
      </c>
    </row>
    <row r="133" spans="2:41" ht="14.25" x14ac:dyDescent="0.2">
      <c r="B133" s="31">
        <f t="shared" ref="B133:B169" si="20">1+B132</f>
        <v>3</v>
      </c>
      <c r="C133" s="2">
        <f t="shared" si="17"/>
        <v>1.6015297576953142</v>
      </c>
      <c r="D133" s="2">
        <f t="shared" si="17"/>
        <v>1.6015297576953142</v>
      </c>
      <c r="E133" s="2">
        <f t="shared" ref="E133:S133" si="21">+E48*E91</f>
        <v>1.6015297576953142</v>
      </c>
      <c r="F133" s="2">
        <f t="shared" si="21"/>
        <v>1.6015297576953142</v>
      </c>
      <c r="G133" s="2">
        <f t="shared" si="21"/>
        <v>1.6015297576953142</v>
      </c>
      <c r="H133" s="2">
        <f t="shared" si="21"/>
        <v>1.6015297576953142</v>
      </c>
      <c r="I133" s="2">
        <f t="shared" si="21"/>
        <v>1.6015297576953142</v>
      </c>
      <c r="J133" s="2">
        <f t="shared" si="21"/>
        <v>1.6015297576953142</v>
      </c>
      <c r="K133" s="2">
        <f t="shared" si="21"/>
        <v>1.6015297576953142</v>
      </c>
      <c r="L133" s="2">
        <f t="shared" si="21"/>
        <v>1.6015297576953142</v>
      </c>
      <c r="M133" s="2">
        <f t="shared" si="21"/>
        <v>1.6015297576953142</v>
      </c>
      <c r="N133" s="2">
        <f t="shared" si="21"/>
        <v>1.6015297576953142</v>
      </c>
      <c r="O133" s="2">
        <f t="shared" si="21"/>
        <v>1.6015297576953142</v>
      </c>
      <c r="P133" s="2">
        <f t="shared" si="21"/>
        <v>1.6015297576953142</v>
      </c>
      <c r="Q133" s="2">
        <f t="shared" si="21"/>
        <v>1.6015297576953142</v>
      </c>
      <c r="R133" s="2">
        <f t="shared" si="21"/>
        <v>1.6015297576953142</v>
      </c>
      <c r="S133" s="2">
        <f t="shared" si="21"/>
        <v>1.6015297576953142</v>
      </c>
      <c r="T133" s="2">
        <f t="shared" ref="T133:AO133" si="22">+T48*T91</f>
        <v>1.6015297576953142</v>
      </c>
      <c r="U133" s="2">
        <f t="shared" si="22"/>
        <v>1.6015297576953142</v>
      </c>
      <c r="V133" s="2">
        <f t="shared" si="22"/>
        <v>1.6015297576953142</v>
      </c>
      <c r="W133" s="2">
        <f t="shared" si="22"/>
        <v>1.6015297576953142</v>
      </c>
      <c r="X133" s="2">
        <f t="shared" si="22"/>
        <v>1.6015297576953142</v>
      </c>
      <c r="Y133" s="2">
        <f t="shared" si="22"/>
        <v>1.6015297576953142</v>
      </c>
      <c r="Z133" s="2">
        <f t="shared" si="22"/>
        <v>1.6015297576953142</v>
      </c>
      <c r="AA133" s="2">
        <f t="shared" si="22"/>
        <v>1.6015297576953142</v>
      </c>
      <c r="AB133" s="2">
        <f t="shared" si="22"/>
        <v>1.6015297576953142</v>
      </c>
      <c r="AC133" s="2">
        <f t="shared" si="22"/>
        <v>1.6015297576953142</v>
      </c>
      <c r="AD133" s="2">
        <f t="shared" si="22"/>
        <v>1.6015297576953142</v>
      </c>
      <c r="AE133" s="2">
        <f t="shared" si="22"/>
        <v>1.6015297576953142</v>
      </c>
      <c r="AF133" s="2">
        <f t="shared" si="22"/>
        <v>1.6015297576953142</v>
      </c>
      <c r="AG133" s="2">
        <f t="shared" si="22"/>
        <v>1.6015297576953142</v>
      </c>
      <c r="AH133" s="2">
        <f t="shared" si="22"/>
        <v>1.6015297576953142</v>
      </c>
      <c r="AI133" s="2">
        <f t="shared" si="22"/>
        <v>1.6015297576953142</v>
      </c>
      <c r="AJ133" s="2">
        <f t="shared" si="22"/>
        <v>1.6015297576953142</v>
      </c>
      <c r="AK133" s="2">
        <f t="shared" si="22"/>
        <v>1.6015297576953142</v>
      </c>
      <c r="AL133" s="2">
        <f t="shared" si="22"/>
        <v>1.6015297576953142</v>
      </c>
      <c r="AM133" s="2">
        <f t="shared" si="22"/>
        <v>1.6015297576953142</v>
      </c>
      <c r="AN133" s="2">
        <f t="shared" si="22"/>
        <v>1.6015297576953142</v>
      </c>
      <c r="AO133" s="2">
        <f t="shared" si="22"/>
        <v>1.6015297576953142</v>
      </c>
    </row>
    <row r="134" spans="2:41" ht="14.25" x14ac:dyDescent="0.2">
      <c r="B134" s="31">
        <f t="shared" si="20"/>
        <v>4</v>
      </c>
      <c r="C134" s="2">
        <f t="shared" si="17"/>
        <v>0.64948728923958776</v>
      </c>
      <c r="D134" s="2">
        <f t="shared" si="17"/>
        <v>0.64948728923958776</v>
      </c>
      <c r="E134" s="2">
        <f t="shared" ref="E134:S134" si="23">+E49*E92</f>
        <v>0.64948728923958776</v>
      </c>
      <c r="F134" s="2">
        <f t="shared" si="23"/>
        <v>0.64948728923958776</v>
      </c>
      <c r="G134" s="2">
        <f t="shared" si="23"/>
        <v>0.64948728923958776</v>
      </c>
      <c r="H134" s="2">
        <f t="shared" si="23"/>
        <v>0.64948728923958776</v>
      </c>
      <c r="I134" s="2">
        <f t="shared" si="23"/>
        <v>0.64948728923958776</v>
      </c>
      <c r="J134" s="2">
        <f t="shared" si="23"/>
        <v>0.64948728923958776</v>
      </c>
      <c r="K134" s="2">
        <f t="shared" si="23"/>
        <v>0.64948728923958776</v>
      </c>
      <c r="L134" s="2">
        <f t="shared" si="23"/>
        <v>0.64948728923958776</v>
      </c>
      <c r="M134" s="2">
        <f t="shared" si="23"/>
        <v>0.64948728923958776</v>
      </c>
      <c r="N134" s="2">
        <f t="shared" si="23"/>
        <v>0.64948728923958776</v>
      </c>
      <c r="O134" s="2">
        <f t="shared" si="23"/>
        <v>0.64948728923958776</v>
      </c>
      <c r="P134" s="2">
        <f t="shared" si="23"/>
        <v>0.64948728923958776</v>
      </c>
      <c r="Q134" s="2">
        <f t="shared" si="23"/>
        <v>0.64948728923958776</v>
      </c>
      <c r="R134" s="2">
        <f t="shared" si="23"/>
        <v>0.64948728923958776</v>
      </c>
      <c r="S134" s="2">
        <f t="shared" si="23"/>
        <v>0.64948728923958776</v>
      </c>
      <c r="T134" s="2">
        <f t="shared" ref="T134:AO134" si="24">+T49*T92</f>
        <v>0.64948728923958776</v>
      </c>
      <c r="U134" s="2">
        <f t="shared" si="24"/>
        <v>0.64948728923958776</v>
      </c>
      <c r="V134" s="2">
        <f t="shared" si="24"/>
        <v>0.64948728923958776</v>
      </c>
      <c r="W134" s="2">
        <f t="shared" si="24"/>
        <v>0.64948728923958776</v>
      </c>
      <c r="X134" s="2">
        <f t="shared" si="24"/>
        <v>0.64948728923958776</v>
      </c>
      <c r="Y134" s="2">
        <f t="shared" si="24"/>
        <v>0.64948728923958776</v>
      </c>
      <c r="Z134" s="2">
        <f t="shared" si="24"/>
        <v>0.64948728923958776</v>
      </c>
      <c r="AA134" s="2">
        <f t="shared" si="24"/>
        <v>0.64948728923958776</v>
      </c>
      <c r="AB134" s="2">
        <f t="shared" si="24"/>
        <v>0.64948728923958776</v>
      </c>
      <c r="AC134" s="2">
        <f t="shared" si="24"/>
        <v>0.64948728923958776</v>
      </c>
      <c r="AD134" s="2">
        <f t="shared" si="24"/>
        <v>0.64948728923958776</v>
      </c>
      <c r="AE134" s="2">
        <f t="shared" si="24"/>
        <v>0.64948728923958776</v>
      </c>
      <c r="AF134" s="2">
        <f t="shared" si="24"/>
        <v>0.64948728923958776</v>
      </c>
      <c r="AG134" s="2">
        <f t="shared" si="24"/>
        <v>0.64948728923958776</v>
      </c>
      <c r="AH134" s="2">
        <f t="shared" si="24"/>
        <v>0.64948728923958776</v>
      </c>
      <c r="AI134" s="2">
        <f t="shared" si="24"/>
        <v>0.64948728923958776</v>
      </c>
      <c r="AJ134" s="2">
        <f t="shared" si="24"/>
        <v>0.64948728923958776</v>
      </c>
      <c r="AK134" s="2">
        <f t="shared" si="24"/>
        <v>0.64948728923958776</v>
      </c>
      <c r="AL134" s="2">
        <f t="shared" si="24"/>
        <v>0.64948728923958776</v>
      </c>
      <c r="AM134" s="2">
        <f t="shared" si="24"/>
        <v>0.64948728923958776</v>
      </c>
      <c r="AN134" s="2">
        <f t="shared" si="24"/>
        <v>0.64948728923958776</v>
      </c>
      <c r="AO134" s="2">
        <f t="shared" si="24"/>
        <v>0.64948728923958776</v>
      </c>
    </row>
    <row r="135" spans="2:41" ht="14.25" x14ac:dyDescent="0.2">
      <c r="B135" s="31">
        <f t="shared" si="20"/>
        <v>5</v>
      </c>
      <c r="C135" s="2">
        <f t="shared" si="17"/>
        <v>0.36867439609930402</v>
      </c>
      <c r="D135" s="2">
        <f t="shared" ref="D135:S135" si="25">+D50*D93</f>
        <v>0.36867439609930402</v>
      </c>
      <c r="E135" s="2">
        <f t="shared" si="25"/>
        <v>0.36867439609930402</v>
      </c>
      <c r="F135" s="2">
        <f t="shared" si="25"/>
        <v>0.36867439609930402</v>
      </c>
      <c r="G135" s="2">
        <f t="shared" si="25"/>
        <v>0.36867439609930402</v>
      </c>
      <c r="H135" s="2">
        <f t="shared" si="25"/>
        <v>0.36867439609930402</v>
      </c>
      <c r="I135" s="2">
        <f t="shared" si="25"/>
        <v>0.36867439609930402</v>
      </c>
      <c r="J135" s="2">
        <f t="shared" si="25"/>
        <v>0.36867439609930402</v>
      </c>
      <c r="K135" s="2">
        <f t="shared" si="25"/>
        <v>0.36867439609930402</v>
      </c>
      <c r="L135" s="2">
        <f t="shared" si="25"/>
        <v>0.36867439609930402</v>
      </c>
      <c r="M135" s="2">
        <f t="shared" si="25"/>
        <v>0.36867439609930402</v>
      </c>
      <c r="N135" s="2">
        <f t="shared" si="25"/>
        <v>0.36867439609930402</v>
      </c>
      <c r="O135" s="2">
        <f t="shared" si="25"/>
        <v>0.36867439609930402</v>
      </c>
      <c r="P135" s="2">
        <f t="shared" si="25"/>
        <v>0.36867439609930402</v>
      </c>
      <c r="Q135" s="2">
        <f t="shared" si="25"/>
        <v>0.36867439609930402</v>
      </c>
      <c r="R135" s="2">
        <f t="shared" si="25"/>
        <v>0.36867439609930402</v>
      </c>
      <c r="S135" s="2">
        <f t="shared" si="25"/>
        <v>0.36867439609930402</v>
      </c>
      <c r="T135" s="2">
        <f t="shared" ref="T135:AO135" si="26">+T50*T93</f>
        <v>0.36867439609930402</v>
      </c>
      <c r="U135" s="2">
        <f t="shared" si="26"/>
        <v>0.36867439609930402</v>
      </c>
      <c r="V135" s="2">
        <f t="shared" si="26"/>
        <v>0.36867439609930402</v>
      </c>
      <c r="W135" s="2">
        <f t="shared" si="26"/>
        <v>0.36867439609930402</v>
      </c>
      <c r="X135" s="2">
        <f t="shared" si="26"/>
        <v>0.36867439609930402</v>
      </c>
      <c r="Y135" s="2">
        <f t="shared" si="26"/>
        <v>0.36867439609930402</v>
      </c>
      <c r="Z135" s="2">
        <f t="shared" si="26"/>
        <v>0.36867439609930402</v>
      </c>
      <c r="AA135" s="2">
        <f t="shared" si="26"/>
        <v>0.36867439609930402</v>
      </c>
      <c r="AB135" s="2">
        <f t="shared" si="26"/>
        <v>0.36867439609930402</v>
      </c>
      <c r="AC135" s="2">
        <f t="shared" si="26"/>
        <v>0.36867439609930402</v>
      </c>
      <c r="AD135" s="2">
        <f t="shared" si="26"/>
        <v>0.36867439609930402</v>
      </c>
      <c r="AE135" s="2">
        <f t="shared" si="26"/>
        <v>0.36867439609930402</v>
      </c>
      <c r="AF135" s="2">
        <f t="shared" si="26"/>
        <v>0.36867439609930402</v>
      </c>
      <c r="AG135" s="2">
        <f t="shared" si="26"/>
        <v>0.36867439609930402</v>
      </c>
      <c r="AH135" s="2">
        <f t="shared" si="26"/>
        <v>0.36867439609930402</v>
      </c>
      <c r="AI135" s="2">
        <f t="shared" si="26"/>
        <v>0.36867439609930402</v>
      </c>
      <c r="AJ135" s="2">
        <f t="shared" si="26"/>
        <v>0.36867439609930402</v>
      </c>
      <c r="AK135" s="2">
        <f t="shared" si="26"/>
        <v>0.36867439609930402</v>
      </c>
      <c r="AL135" s="2">
        <f t="shared" si="26"/>
        <v>0.36867439609930402</v>
      </c>
      <c r="AM135" s="2">
        <f t="shared" si="26"/>
        <v>0.36867439609930402</v>
      </c>
      <c r="AN135" s="2">
        <f t="shared" si="26"/>
        <v>0.36867439609930402</v>
      </c>
      <c r="AO135" s="2">
        <f t="shared" si="26"/>
        <v>0.36867439609930402</v>
      </c>
    </row>
    <row r="136" spans="2:41" ht="14.25" x14ac:dyDescent="0.2">
      <c r="B136" s="31">
        <f t="shared" si="20"/>
        <v>6</v>
      </c>
      <c r="C136" s="2">
        <f t="shared" si="17"/>
        <v>0.79721498492574538</v>
      </c>
      <c r="D136" s="2">
        <f t="shared" ref="D136:S136" si="27">+D51*D94</f>
        <v>0.79721498492574538</v>
      </c>
      <c r="E136" s="2">
        <f t="shared" si="27"/>
        <v>0.79721498492574538</v>
      </c>
      <c r="F136" s="2">
        <f t="shared" si="27"/>
        <v>0.79721498492574538</v>
      </c>
      <c r="G136" s="2">
        <f t="shared" si="27"/>
        <v>0.79721498492574538</v>
      </c>
      <c r="H136" s="2">
        <f t="shared" si="27"/>
        <v>0.79721498492574538</v>
      </c>
      <c r="I136" s="2">
        <f t="shared" si="27"/>
        <v>0.79721498492574538</v>
      </c>
      <c r="J136" s="2">
        <f t="shared" si="27"/>
        <v>0.79721498492574538</v>
      </c>
      <c r="K136" s="2">
        <f t="shared" si="27"/>
        <v>0.79721498492574538</v>
      </c>
      <c r="L136" s="2">
        <f t="shared" si="27"/>
        <v>0.79721498492574538</v>
      </c>
      <c r="M136" s="2">
        <f t="shared" si="27"/>
        <v>0.79721498492574538</v>
      </c>
      <c r="N136" s="2">
        <f t="shared" si="27"/>
        <v>0.79721498492574538</v>
      </c>
      <c r="O136" s="2">
        <f t="shared" si="27"/>
        <v>0.79721498492574538</v>
      </c>
      <c r="P136" s="2">
        <f t="shared" si="27"/>
        <v>0.79721498492574538</v>
      </c>
      <c r="Q136" s="2">
        <f t="shared" si="27"/>
        <v>0.79721498492574538</v>
      </c>
      <c r="R136" s="2">
        <f t="shared" si="27"/>
        <v>0.79721498492574538</v>
      </c>
      <c r="S136" s="2">
        <f t="shared" si="27"/>
        <v>0.79721498492574538</v>
      </c>
      <c r="T136" s="2">
        <f t="shared" ref="T136:AO136" si="28">+T51*T94</f>
        <v>0.79721498492574538</v>
      </c>
      <c r="U136" s="2">
        <f t="shared" si="28"/>
        <v>0.79721498492574538</v>
      </c>
      <c r="V136" s="2">
        <f t="shared" si="28"/>
        <v>0.79721498492574538</v>
      </c>
      <c r="W136" s="2">
        <f t="shared" si="28"/>
        <v>0.79721498492574538</v>
      </c>
      <c r="X136" s="2">
        <f t="shared" si="28"/>
        <v>0.79721498492574538</v>
      </c>
      <c r="Y136" s="2">
        <f t="shared" si="28"/>
        <v>0.79721498492574538</v>
      </c>
      <c r="Z136" s="2">
        <f t="shared" si="28"/>
        <v>0.79721498492574538</v>
      </c>
      <c r="AA136" s="2">
        <f t="shared" si="28"/>
        <v>0.79721498492574538</v>
      </c>
      <c r="AB136" s="2">
        <f t="shared" si="28"/>
        <v>0.79721498492574538</v>
      </c>
      <c r="AC136" s="2">
        <f t="shared" si="28"/>
        <v>0.79721498492574538</v>
      </c>
      <c r="AD136" s="2">
        <f t="shared" si="28"/>
        <v>0.79721498492574538</v>
      </c>
      <c r="AE136" s="2">
        <f t="shared" si="28"/>
        <v>0.79721498492574538</v>
      </c>
      <c r="AF136" s="2">
        <f t="shared" si="28"/>
        <v>0.79721498492574538</v>
      </c>
      <c r="AG136" s="2">
        <f t="shared" si="28"/>
        <v>0.79721498492574538</v>
      </c>
      <c r="AH136" s="2">
        <f t="shared" si="28"/>
        <v>0.79721498492574538</v>
      </c>
      <c r="AI136" s="2">
        <f t="shared" si="28"/>
        <v>0.79721498492574538</v>
      </c>
      <c r="AJ136" s="2">
        <f t="shared" si="28"/>
        <v>0.79721498492574538</v>
      </c>
      <c r="AK136" s="2">
        <f t="shared" si="28"/>
        <v>0.79721498492574538</v>
      </c>
      <c r="AL136" s="2">
        <f t="shared" si="28"/>
        <v>0.79721498492574538</v>
      </c>
      <c r="AM136" s="2">
        <f t="shared" si="28"/>
        <v>0.79721498492574538</v>
      </c>
      <c r="AN136" s="2">
        <f t="shared" si="28"/>
        <v>0.79721498492574538</v>
      </c>
      <c r="AO136" s="2">
        <f t="shared" si="28"/>
        <v>0.79721498492574538</v>
      </c>
    </row>
    <row r="137" spans="2:41" ht="14.25" x14ac:dyDescent="0.2">
      <c r="B137" s="31">
        <f t="shared" si="20"/>
        <v>7</v>
      </c>
      <c r="C137" s="2">
        <f t="shared" si="17"/>
        <v>0.94654501805188518</v>
      </c>
      <c r="D137" s="2">
        <f t="shared" si="17"/>
        <v>0.94654501805188518</v>
      </c>
      <c r="E137" s="2">
        <f t="shared" ref="E137:S137" si="29">+E52*E95</f>
        <v>0.94654501805188518</v>
      </c>
      <c r="F137" s="2">
        <f t="shared" si="29"/>
        <v>0.94654501805188518</v>
      </c>
      <c r="G137" s="2">
        <f t="shared" si="29"/>
        <v>0.94654501805188518</v>
      </c>
      <c r="H137" s="2">
        <f t="shared" si="29"/>
        <v>0.94654501805188518</v>
      </c>
      <c r="I137" s="2">
        <f t="shared" si="29"/>
        <v>0.94654501805188518</v>
      </c>
      <c r="J137" s="2">
        <f t="shared" si="29"/>
        <v>0.94654501805188518</v>
      </c>
      <c r="K137" s="2">
        <f t="shared" si="29"/>
        <v>0.94654501805188518</v>
      </c>
      <c r="L137" s="2">
        <f t="shared" si="29"/>
        <v>0.94654501805188518</v>
      </c>
      <c r="M137" s="2">
        <f t="shared" si="29"/>
        <v>0.94654501805188518</v>
      </c>
      <c r="N137" s="2">
        <f t="shared" si="29"/>
        <v>0.94654501805188518</v>
      </c>
      <c r="O137" s="2">
        <f t="shared" si="29"/>
        <v>0.94654501805188518</v>
      </c>
      <c r="P137" s="2">
        <f t="shared" si="29"/>
        <v>0.94654501805188518</v>
      </c>
      <c r="Q137" s="2">
        <f t="shared" si="29"/>
        <v>0.94654501805188518</v>
      </c>
      <c r="R137" s="2">
        <f t="shared" si="29"/>
        <v>0.94654501805188518</v>
      </c>
      <c r="S137" s="2">
        <f t="shared" si="29"/>
        <v>0.94654501805188518</v>
      </c>
      <c r="T137" s="2">
        <f t="shared" ref="T137:AO137" si="30">+T52*T95</f>
        <v>0.94654501805188518</v>
      </c>
      <c r="U137" s="2">
        <f t="shared" si="30"/>
        <v>0.94654501805188518</v>
      </c>
      <c r="V137" s="2">
        <f t="shared" si="30"/>
        <v>0.94654501805188518</v>
      </c>
      <c r="W137" s="2">
        <f t="shared" si="30"/>
        <v>0.94654501805188518</v>
      </c>
      <c r="X137" s="2">
        <f t="shared" si="30"/>
        <v>0.94654501805188518</v>
      </c>
      <c r="Y137" s="2">
        <f t="shared" si="30"/>
        <v>0.94654501805188518</v>
      </c>
      <c r="Z137" s="2">
        <f t="shared" si="30"/>
        <v>0.94654501805188518</v>
      </c>
      <c r="AA137" s="2">
        <f t="shared" si="30"/>
        <v>0.94654501805188518</v>
      </c>
      <c r="AB137" s="2">
        <f t="shared" si="30"/>
        <v>0.94654501805188518</v>
      </c>
      <c r="AC137" s="2">
        <f t="shared" si="30"/>
        <v>0.94654501805188518</v>
      </c>
      <c r="AD137" s="2">
        <f t="shared" si="30"/>
        <v>0.94654501805188518</v>
      </c>
      <c r="AE137" s="2">
        <f t="shared" si="30"/>
        <v>0.94654501805188518</v>
      </c>
      <c r="AF137" s="2">
        <f t="shared" si="30"/>
        <v>0.94654501805188518</v>
      </c>
      <c r="AG137" s="2">
        <f t="shared" si="30"/>
        <v>0.94654501805188518</v>
      </c>
      <c r="AH137" s="2">
        <f t="shared" si="30"/>
        <v>0.94654501805188518</v>
      </c>
      <c r="AI137" s="2">
        <f t="shared" si="30"/>
        <v>0.94654501805188518</v>
      </c>
      <c r="AJ137" s="2">
        <f t="shared" si="30"/>
        <v>0.94654501805188518</v>
      </c>
      <c r="AK137" s="2">
        <f t="shared" si="30"/>
        <v>0.94654501805188518</v>
      </c>
      <c r="AL137" s="2">
        <f t="shared" si="30"/>
        <v>0.94654501805188518</v>
      </c>
      <c r="AM137" s="2">
        <f t="shared" si="30"/>
        <v>0.94654501805188518</v>
      </c>
      <c r="AN137" s="2">
        <f t="shared" si="30"/>
        <v>0.94654501805188518</v>
      </c>
      <c r="AO137" s="2">
        <f t="shared" si="30"/>
        <v>0.94654501805188518</v>
      </c>
    </row>
    <row r="138" spans="2:41" ht="14.25" x14ac:dyDescent="0.2">
      <c r="B138" s="31">
        <f t="shared" si="20"/>
        <v>8</v>
      </c>
      <c r="C138" s="2">
        <f t="shared" si="17"/>
        <v>0.7292133472289426</v>
      </c>
      <c r="D138" s="2">
        <f t="shared" ref="D138:S138" si="31">+D53*D96</f>
        <v>0.7292133472289426</v>
      </c>
      <c r="E138" s="2">
        <f t="shared" si="31"/>
        <v>0.7292133472289426</v>
      </c>
      <c r="F138" s="2">
        <f t="shared" si="31"/>
        <v>0.7292133472289426</v>
      </c>
      <c r="G138" s="2">
        <f t="shared" si="31"/>
        <v>0.7292133472289426</v>
      </c>
      <c r="H138" s="2">
        <f t="shared" si="31"/>
        <v>0.7292133472289426</v>
      </c>
      <c r="I138" s="2">
        <f t="shared" si="31"/>
        <v>0.7292133472289426</v>
      </c>
      <c r="J138" s="2">
        <f t="shared" si="31"/>
        <v>0.7292133472289426</v>
      </c>
      <c r="K138" s="2">
        <f t="shared" si="31"/>
        <v>0.7292133472289426</v>
      </c>
      <c r="L138" s="2">
        <f t="shared" si="31"/>
        <v>0.7292133472289426</v>
      </c>
      <c r="M138" s="2">
        <f t="shared" si="31"/>
        <v>0.7292133472289426</v>
      </c>
      <c r="N138" s="2">
        <f t="shared" si="31"/>
        <v>0.7292133472289426</v>
      </c>
      <c r="O138" s="2">
        <f t="shared" si="31"/>
        <v>0.7292133472289426</v>
      </c>
      <c r="P138" s="2">
        <f t="shared" si="31"/>
        <v>0.7292133472289426</v>
      </c>
      <c r="Q138" s="2">
        <f t="shared" si="31"/>
        <v>0.7292133472289426</v>
      </c>
      <c r="R138" s="2">
        <f t="shared" si="31"/>
        <v>0.7292133472289426</v>
      </c>
      <c r="S138" s="2">
        <f t="shared" si="31"/>
        <v>0.7292133472289426</v>
      </c>
      <c r="T138" s="2">
        <f t="shared" ref="T138:AO138" si="32">+T53*T96</f>
        <v>0.7292133472289426</v>
      </c>
      <c r="U138" s="2">
        <f t="shared" si="32"/>
        <v>0.7292133472289426</v>
      </c>
      <c r="V138" s="2">
        <f t="shared" si="32"/>
        <v>0.7292133472289426</v>
      </c>
      <c r="W138" s="2">
        <f t="shared" si="32"/>
        <v>0.7292133472289426</v>
      </c>
      <c r="X138" s="2">
        <f t="shared" si="32"/>
        <v>0.7292133472289426</v>
      </c>
      <c r="Y138" s="2">
        <f t="shared" si="32"/>
        <v>0.7292133472289426</v>
      </c>
      <c r="Z138" s="2">
        <f t="shared" si="32"/>
        <v>0.7292133472289426</v>
      </c>
      <c r="AA138" s="2">
        <f t="shared" si="32"/>
        <v>0.7292133472289426</v>
      </c>
      <c r="AB138" s="2">
        <f t="shared" si="32"/>
        <v>0.7292133472289426</v>
      </c>
      <c r="AC138" s="2">
        <f t="shared" si="32"/>
        <v>0.7292133472289426</v>
      </c>
      <c r="AD138" s="2">
        <f t="shared" si="32"/>
        <v>0.7292133472289426</v>
      </c>
      <c r="AE138" s="2">
        <f t="shared" si="32"/>
        <v>0.7292133472289426</v>
      </c>
      <c r="AF138" s="2">
        <f t="shared" si="32"/>
        <v>0.7292133472289426</v>
      </c>
      <c r="AG138" s="2">
        <f t="shared" si="32"/>
        <v>0.7292133472289426</v>
      </c>
      <c r="AH138" s="2">
        <f t="shared" si="32"/>
        <v>0.7292133472289426</v>
      </c>
      <c r="AI138" s="2">
        <f t="shared" si="32"/>
        <v>0.7292133472289426</v>
      </c>
      <c r="AJ138" s="2">
        <f t="shared" si="32"/>
        <v>0.7292133472289426</v>
      </c>
      <c r="AK138" s="2">
        <f t="shared" si="32"/>
        <v>0.7292133472289426</v>
      </c>
      <c r="AL138" s="2">
        <f t="shared" si="32"/>
        <v>0.7292133472289426</v>
      </c>
      <c r="AM138" s="2">
        <f t="shared" si="32"/>
        <v>0.7292133472289426</v>
      </c>
      <c r="AN138" s="2">
        <f t="shared" si="32"/>
        <v>0.7292133472289426</v>
      </c>
      <c r="AO138" s="2">
        <f t="shared" si="32"/>
        <v>0.7292133472289426</v>
      </c>
    </row>
    <row r="139" spans="2:41" ht="14.25" x14ac:dyDescent="0.2">
      <c r="B139" s="31">
        <f t="shared" si="20"/>
        <v>9</v>
      </c>
      <c r="C139" s="2">
        <f t="shared" si="17"/>
        <v>0.13027785015074256</v>
      </c>
      <c r="D139" s="2">
        <f t="shared" ref="D139:S139" si="33">+D54*D97</f>
        <v>0.13027785015074256</v>
      </c>
      <c r="E139" s="2">
        <f t="shared" si="33"/>
        <v>0.13027785015074256</v>
      </c>
      <c r="F139" s="2">
        <f t="shared" si="33"/>
        <v>0.13027785015074256</v>
      </c>
      <c r="G139" s="2">
        <f t="shared" si="33"/>
        <v>0.13027785015074256</v>
      </c>
      <c r="H139" s="2">
        <f t="shared" si="33"/>
        <v>0.13027785015074256</v>
      </c>
      <c r="I139" s="2">
        <f t="shared" si="33"/>
        <v>0.13027785015074256</v>
      </c>
      <c r="J139" s="2">
        <f t="shared" si="33"/>
        <v>0.13027785015074256</v>
      </c>
      <c r="K139" s="2">
        <f t="shared" si="33"/>
        <v>0.13027785015074256</v>
      </c>
      <c r="L139" s="2">
        <f t="shared" si="33"/>
        <v>0.13027785015074256</v>
      </c>
      <c r="M139" s="2">
        <f t="shared" si="33"/>
        <v>0.13027785015074256</v>
      </c>
      <c r="N139" s="2">
        <f t="shared" si="33"/>
        <v>0.13027785015074256</v>
      </c>
      <c r="O139" s="2">
        <f t="shared" si="33"/>
        <v>0.13027785015074256</v>
      </c>
      <c r="P139" s="2">
        <f t="shared" si="33"/>
        <v>0.13027785015074256</v>
      </c>
      <c r="Q139" s="2">
        <f t="shared" si="33"/>
        <v>0.13027785015074256</v>
      </c>
      <c r="R139" s="2">
        <f t="shared" si="33"/>
        <v>0.13027785015074256</v>
      </c>
      <c r="S139" s="2">
        <f t="shared" si="33"/>
        <v>0.13027785015074256</v>
      </c>
      <c r="T139" s="2">
        <f t="shared" ref="T139:AO139" si="34">+T54*T97</f>
        <v>0.13027785015074256</v>
      </c>
      <c r="U139" s="2">
        <f t="shared" si="34"/>
        <v>0.13027785015074256</v>
      </c>
      <c r="V139" s="2">
        <f t="shared" si="34"/>
        <v>0.13027785015074256</v>
      </c>
      <c r="W139" s="2">
        <f t="shared" si="34"/>
        <v>0.13027785015074256</v>
      </c>
      <c r="X139" s="2">
        <f t="shared" si="34"/>
        <v>0.13027785015074256</v>
      </c>
      <c r="Y139" s="2">
        <f t="shared" si="34"/>
        <v>0.13027785015074256</v>
      </c>
      <c r="Z139" s="2">
        <f t="shared" si="34"/>
        <v>0.13027785015074256</v>
      </c>
      <c r="AA139" s="2">
        <f t="shared" si="34"/>
        <v>0.13027785015074256</v>
      </c>
      <c r="AB139" s="2">
        <f t="shared" si="34"/>
        <v>0.13027785015074256</v>
      </c>
      <c r="AC139" s="2">
        <f t="shared" si="34"/>
        <v>0.13027785015074256</v>
      </c>
      <c r="AD139" s="2">
        <f t="shared" si="34"/>
        <v>0.13027785015074256</v>
      </c>
      <c r="AE139" s="2">
        <f t="shared" si="34"/>
        <v>0.13027785015074256</v>
      </c>
      <c r="AF139" s="2">
        <f t="shared" si="34"/>
        <v>0.13027785015074256</v>
      </c>
      <c r="AG139" s="2">
        <f t="shared" si="34"/>
        <v>0.13027785015074256</v>
      </c>
      <c r="AH139" s="2">
        <f t="shared" si="34"/>
        <v>0.13027785015074256</v>
      </c>
      <c r="AI139" s="2">
        <f t="shared" si="34"/>
        <v>0.13027785015074256</v>
      </c>
      <c r="AJ139" s="2">
        <f t="shared" si="34"/>
        <v>0.13027785015074256</v>
      </c>
      <c r="AK139" s="2">
        <f t="shared" si="34"/>
        <v>0.13027785015074256</v>
      </c>
      <c r="AL139" s="2">
        <f t="shared" si="34"/>
        <v>0.13027785015074256</v>
      </c>
      <c r="AM139" s="2">
        <f t="shared" si="34"/>
        <v>0.13027785015074256</v>
      </c>
      <c r="AN139" s="2">
        <f t="shared" si="34"/>
        <v>0.13027785015074256</v>
      </c>
      <c r="AO139" s="2">
        <f t="shared" si="34"/>
        <v>0.13027785015074256</v>
      </c>
    </row>
    <row r="140" spans="2:41" ht="14.25" x14ac:dyDescent="0.2">
      <c r="B140" s="31">
        <f t="shared" si="20"/>
        <v>10</v>
      </c>
      <c r="C140" s="2">
        <f t="shared" si="17"/>
        <v>0.29684278110693418</v>
      </c>
      <c r="D140" s="2">
        <f t="shared" si="17"/>
        <v>0.29684278110693418</v>
      </c>
      <c r="E140" s="2">
        <f t="shared" ref="E140:S140" si="35">+E55*E98</f>
        <v>0.29684278110693418</v>
      </c>
      <c r="F140" s="2">
        <f t="shared" si="35"/>
        <v>0.29684278110693418</v>
      </c>
      <c r="G140" s="2">
        <f t="shared" si="35"/>
        <v>0.29684278110693418</v>
      </c>
      <c r="H140" s="2">
        <f t="shared" si="35"/>
        <v>0.29684278110693418</v>
      </c>
      <c r="I140" s="2">
        <f t="shared" si="35"/>
        <v>0.29684278110693418</v>
      </c>
      <c r="J140" s="2">
        <f t="shared" si="35"/>
        <v>0.29684278110693418</v>
      </c>
      <c r="K140" s="2">
        <f t="shared" si="35"/>
        <v>0.29684278110693418</v>
      </c>
      <c r="L140" s="2">
        <f t="shared" si="35"/>
        <v>0.29684278110693418</v>
      </c>
      <c r="M140" s="2">
        <f t="shared" si="35"/>
        <v>0.29684278110693418</v>
      </c>
      <c r="N140" s="2">
        <f t="shared" si="35"/>
        <v>0.29684278110693418</v>
      </c>
      <c r="O140" s="2">
        <f t="shared" si="35"/>
        <v>0.29684278110693418</v>
      </c>
      <c r="P140" s="2">
        <f t="shared" si="35"/>
        <v>0.29684278110693418</v>
      </c>
      <c r="Q140" s="2">
        <f t="shared" si="35"/>
        <v>0.29684278110693418</v>
      </c>
      <c r="R140" s="2">
        <f t="shared" si="35"/>
        <v>0.29684278110693418</v>
      </c>
      <c r="S140" s="2">
        <f t="shared" si="35"/>
        <v>0.29684278110693418</v>
      </c>
      <c r="T140" s="2">
        <f t="shared" ref="T140:AO140" si="36">+T55*T98</f>
        <v>0.29684278110693418</v>
      </c>
      <c r="U140" s="2">
        <f t="shared" si="36"/>
        <v>0.29684278110693418</v>
      </c>
      <c r="V140" s="2">
        <f t="shared" si="36"/>
        <v>0.29684278110693418</v>
      </c>
      <c r="W140" s="2">
        <f t="shared" si="36"/>
        <v>0.29684278110693418</v>
      </c>
      <c r="X140" s="2">
        <f t="shared" si="36"/>
        <v>0.29684278110693418</v>
      </c>
      <c r="Y140" s="2">
        <f t="shared" si="36"/>
        <v>0.29684278110693418</v>
      </c>
      <c r="Z140" s="2">
        <f t="shared" si="36"/>
        <v>0.29684278110693418</v>
      </c>
      <c r="AA140" s="2">
        <f t="shared" si="36"/>
        <v>0.29684278110693418</v>
      </c>
      <c r="AB140" s="2">
        <f t="shared" si="36"/>
        <v>0.29684278110693418</v>
      </c>
      <c r="AC140" s="2">
        <f t="shared" si="36"/>
        <v>0.29684278110693418</v>
      </c>
      <c r="AD140" s="2">
        <f t="shared" si="36"/>
        <v>0.29684278110693418</v>
      </c>
      <c r="AE140" s="2">
        <f t="shared" si="36"/>
        <v>0.29684278110693418</v>
      </c>
      <c r="AF140" s="2">
        <f t="shared" si="36"/>
        <v>0.29684278110693418</v>
      </c>
      <c r="AG140" s="2">
        <f t="shared" si="36"/>
        <v>0.29684278110693418</v>
      </c>
      <c r="AH140" s="2">
        <f t="shared" si="36"/>
        <v>0.29684278110693418</v>
      </c>
      <c r="AI140" s="2">
        <f t="shared" si="36"/>
        <v>0.29684278110693418</v>
      </c>
      <c r="AJ140" s="2">
        <f t="shared" si="36"/>
        <v>0.29684278110693418</v>
      </c>
      <c r="AK140" s="2">
        <f t="shared" si="36"/>
        <v>0.29684278110693418</v>
      </c>
      <c r="AL140" s="2">
        <f t="shared" si="36"/>
        <v>0.29684278110693418</v>
      </c>
      <c r="AM140" s="2">
        <f t="shared" si="36"/>
        <v>0.29684278110693418</v>
      </c>
      <c r="AN140" s="2">
        <f t="shared" si="36"/>
        <v>0.29684278110693418</v>
      </c>
      <c r="AO140" s="2">
        <f t="shared" si="36"/>
        <v>0.29684278110693418</v>
      </c>
    </row>
    <row r="141" spans="2:41" ht="14.25" x14ac:dyDescent="0.2">
      <c r="B141" s="31">
        <f t="shared" si="20"/>
        <v>11</v>
      </c>
      <c r="C141" s="2">
        <f t="shared" si="17"/>
        <v>0.68561153087430671</v>
      </c>
      <c r="D141" s="2">
        <f t="shared" ref="D141:S141" si="37">+D56*D99</f>
        <v>0.68561153087430671</v>
      </c>
      <c r="E141" s="2">
        <f t="shared" si="37"/>
        <v>0.68561153087430671</v>
      </c>
      <c r="F141" s="2">
        <f t="shared" si="37"/>
        <v>0.68561153087430671</v>
      </c>
      <c r="G141" s="2">
        <f t="shared" si="37"/>
        <v>0.68561153087430671</v>
      </c>
      <c r="H141" s="2">
        <f t="shared" si="37"/>
        <v>0.68561153087430671</v>
      </c>
      <c r="I141" s="2">
        <f t="shared" si="37"/>
        <v>0.68561153087430671</v>
      </c>
      <c r="J141" s="2">
        <f t="shared" si="37"/>
        <v>0.68561153087430671</v>
      </c>
      <c r="K141" s="2">
        <f t="shared" si="37"/>
        <v>0.68561153087430671</v>
      </c>
      <c r="L141" s="2">
        <f t="shared" si="37"/>
        <v>0.68561153087430671</v>
      </c>
      <c r="M141" s="2">
        <f t="shared" si="37"/>
        <v>0.68561153087430671</v>
      </c>
      <c r="N141" s="2">
        <f t="shared" si="37"/>
        <v>0.68561153087430671</v>
      </c>
      <c r="O141" s="2">
        <f t="shared" si="37"/>
        <v>0.68561153087430671</v>
      </c>
      <c r="P141" s="2">
        <f t="shared" si="37"/>
        <v>0.68561153087430671</v>
      </c>
      <c r="Q141" s="2">
        <f t="shared" si="37"/>
        <v>0.68561153087430671</v>
      </c>
      <c r="R141" s="2">
        <f t="shared" si="37"/>
        <v>0.68561153087430671</v>
      </c>
      <c r="S141" s="2">
        <f t="shared" si="37"/>
        <v>0.68561153087430671</v>
      </c>
      <c r="T141" s="2">
        <f t="shared" ref="T141:AO141" si="38">+T56*T99</f>
        <v>0.68561153087430671</v>
      </c>
      <c r="U141" s="2">
        <f t="shared" si="38"/>
        <v>0.68561153087430671</v>
      </c>
      <c r="V141" s="2">
        <f t="shared" si="38"/>
        <v>0.68561153087430671</v>
      </c>
      <c r="W141" s="2">
        <f t="shared" si="38"/>
        <v>0.68561153087430671</v>
      </c>
      <c r="X141" s="2">
        <f t="shared" si="38"/>
        <v>0.68561153087430671</v>
      </c>
      <c r="Y141" s="2">
        <f t="shared" si="38"/>
        <v>0.68561153087430671</v>
      </c>
      <c r="Z141" s="2">
        <f t="shared" si="38"/>
        <v>0.68561153087430671</v>
      </c>
      <c r="AA141" s="2">
        <f t="shared" si="38"/>
        <v>0.68561153087430671</v>
      </c>
      <c r="AB141" s="2">
        <f t="shared" si="38"/>
        <v>0.68561153087430671</v>
      </c>
      <c r="AC141" s="2">
        <f t="shared" si="38"/>
        <v>0.68561153087430671</v>
      </c>
      <c r="AD141" s="2">
        <f t="shared" si="38"/>
        <v>0.68561153087430671</v>
      </c>
      <c r="AE141" s="2">
        <f t="shared" si="38"/>
        <v>0.68561153087430671</v>
      </c>
      <c r="AF141" s="2">
        <f t="shared" si="38"/>
        <v>0.68561153087430671</v>
      </c>
      <c r="AG141" s="2">
        <f t="shared" si="38"/>
        <v>0.68561153087430671</v>
      </c>
      <c r="AH141" s="2">
        <f t="shared" si="38"/>
        <v>0.68561153087430671</v>
      </c>
      <c r="AI141" s="2">
        <f t="shared" si="38"/>
        <v>0.68561153087430671</v>
      </c>
      <c r="AJ141" s="2">
        <f t="shared" si="38"/>
        <v>0.68561153087430671</v>
      </c>
      <c r="AK141" s="2">
        <f t="shared" si="38"/>
        <v>0.68561153087430671</v>
      </c>
      <c r="AL141" s="2">
        <f t="shared" si="38"/>
        <v>0.68561153087430671</v>
      </c>
      <c r="AM141" s="2">
        <f t="shared" si="38"/>
        <v>0.68561153087430671</v>
      </c>
      <c r="AN141" s="2">
        <f t="shared" si="38"/>
        <v>0.68561153087430671</v>
      </c>
      <c r="AO141" s="2">
        <f t="shared" si="38"/>
        <v>0.68561153087430671</v>
      </c>
    </row>
    <row r="142" spans="2:41" ht="14.25" x14ac:dyDescent="0.2">
      <c r="B142" s="31">
        <f t="shared" si="20"/>
        <v>12</v>
      </c>
      <c r="C142" s="2">
        <f t="shared" si="17"/>
        <v>1.6087207354747457</v>
      </c>
      <c r="D142" s="2">
        <f t="shared" ref="D142:S142" si="39">+D57*D100</f>
        <v>1.6087207354747457</v>
      </c>
      <c r="E142" s="2">
        <f t="shared" si="39"/>
        <v>1.6087207354747457</v>
      </c>
      <c r="F142" s="2">
        <f t="shared" si="39"/>
        <v>1.6087207354747457</v>
      </c>
      <c r="G142" s="2">
        <f t="shared" si="39"/>
        <v>1.6087207354747457</v>
      </c>
      <c r="H142" s="2">
        <f t="shared" si="39"/>
        <v>1.6087207354747457</v>
      </c>
      <c r="I142" s="2">
        <f t="shared" si="39"/>
        <v>1.6087207354747457</v>
      </c>
      <c r="J142" s="2">
        <f t="shared" si="39"/>
        <v>1.6087207354747457</v>
      </c>
      <c r="K142" s="2">
        <f t="shared" si="39"/>
        <v>1.6087207354747457</v>
      </c>
      <c r="L142" s="2">
        <f t="shared" si="39"/>
        <v>1.6087207354747457</v>
      </c>
      <c r="M142" s="2">
        <f t="shared" si="39"/>
        <v>1.6087207354747457</v>
      </c>
      <c r="N142" s="2">
        <f t="shared" si="39"/>
        <v>1.6087207354747457</v>
      </c>
      <c r="O142" s="2">
        <f t="shared" si="39"/>
        <v>1.6087207354747457</v>
      </c>
      <c r="P142" s="2">
        <f t="shared" si="39"/>
        <v>1.6087207354747457</v>
      </c>
      <c r="Q142" s="2">
        <f t="shared" si="39"/>
        <v>1.6087207354747457</v>
      </c>
      <c r="R142" s="2">
        <f t="shared" si="39"/>
        <v>1.6087207354747457</v>
      </c>
      <c r="S142" s="2">
        <f t="shared" si="39"/>
        <v>1.6087207354747457</v>
      </c>
      <c r="T142" s="2">
        <f t="shared" ref="T142:AO142" si="40">+T57*T100</f>
        <v>1.6087207354747457</v>
      </c>
      <c r="U142" s="2">
        <f t="shared" si="40"/>
        <v>1.6087207354747457</v>
      </c>
      <c r="V142" s="2">
        <f t="shared" si="40"/>
        <v>1.6087207354747457</v>
      </c>
      <c r="W142" s="2">
        <f t="shared" si="40"/>
        <v>1.6087207354747457</v>
      </c>
      <c r="X142" s="2">
        <f t="shared" si="40"/>
        <v>1.6087207354747457</v>
      </c>
      <c r="Y142" s="2">
        <f t="shared" si="40"/>
        <v>1.6087207354747457</v>
      </c>
      <c r="Z142" s="2">
        <f t="shared" si="40"/>
        <v>1.6087207354747457</v>
      </c>
      <c r="AA142" s="2">
        <f t="shared" si="40"/>
        <v>1.6087207354747457</v>
      </c>
      <c r="AB142" s="2">
        <f t="shared" si="40"/>
        <v>1.6087207354747457</v>
      </c>
      <c r="AC142" s="2">
        <f t="shared" si="40"/>
        <v>1.6087207354747457</v>
      </c>
      <c r="AD142" s="2">
        <f t="shared" si="40"/>
        <v>1.6087207354747457</v>
      </c>
      <c r="AE142" s="2">
        <f t="shared" si="40"/>
        <v>1.6087207354747457</v>
      </c>
      <c r="AF142" s="2">
        <f t="shared" si="40"/>
        <v>1.6087207354747457</v>
      </c>
      <c r="AG142" s="2">
        <f t="shared" si="40"/>
        <v>1.6087207354747457</v>
      </c>
      <c r="AH142" s="2">
        <f t="shared" si="40"/>
        <v>1.6087207354747457</v>
      </c>
      <c r="AI142" s="2">
        <f t="shared" si="40"/>
        <v>1.6087207354747457</v>
      </c>
      <c r="AJ142" s="2">
        <f t="shared" si="40"/>
        <v>1.6087207354747457</v>
      </c>
      <c r="AK142" s="2">
        <f t="shared" si="40"/>
        <v>1.6087207354747457</v>
      </c>
      <c r="AL142" s="2">
        <f t="shared" si="40"/>
        <v>1.6087207354747457</v>
      </c>
      <c r="AM142" s="2">
        <f t="shared" si="40"/>
        <v>1.6087207354747457</v>
      </c>
      <c r="AN142" s="2">
        <f t="shared" si="40"/>
        <v>1.6087207354747457</v>
      </c>
      <c r="AO142" s="2">
        <f t="shared" si="40"/>
        <v>1.6087207354747457</v>
      </c>
    </row>
    <row r="143" spans="2:41" ht="14.25" x14ac:dyDescent="0.2">
      <c r="B143" s="31">
        <f t="shared" si="20"/>
        <v>13</v>
      </c>
      <c r="C143" s="2">
        <f t="shared" si="17"/>
        <v>0.7773616332303569</v>
      </c>
      <c r="D143" s="2">
        <f t="shared" si="17"/>
        <v>0.7773616332303569</v>
      </c>
      <c r="E143" s="2">
        <f t="shared" ref="E143:S143" si="41">+E58*E101</f>
        <v>0.7773616332303569</v>
      </c>
      <c r="F143" s="2">
        <f t="shared" si="41"/>
        <v>0.7773616332303569</v>
      </c>
      <c r="G143" s="2">
        <f t="shared" si="41"/>
        <v>0.7773616332303569</v>
      </c>
      <c r="H143" s="2">
        <f t="shared" si="41"/>
        <v>0.7773616332303569</v>
      </c>
      <c r="I143" s="2">
        <f t="shared" si="41"/>
        <v>0.7773616332303569</v>
      </c>
      <c r="J143" s="2">
        <f t="shared" si="41"/>
        <v>0.7773616332303569</v>
      </c>
      <c r="K143" s="2">
        <f t="shared" si="41"/>
        <v>0.7773616332303569</v>
      </c>
      <c r="L143" s="2">
        <f t="shared" si="41"/>
        <v>0.7773616332303569</v>
      </c>
      <c r="M143" s="2">
        <f t="shared" si="41"/>
        <v>0.7773616332303569</v>
      </c>
      <c r="N143" s="2">
        <f t="shared" si="41"/>
        <v>0.7773616332303569</v>
      </c>
      <c r="O143" s="2">
        <f t="shared" si="41"/>
        <v>0.7773616332303569</v>
      </c>
      <c r="P143" s="2">
        <f t="shared" si="41"/>
        <v>0.7773616332303569</v>
      </c>
      <c r="Q143" s="2">
        <f t="shared" si="41"/>
        <v>0.7773616332303569</v>
      </c>
      <c r="R143" s="2">
        <f t="shared" si="41"/>
        <v>0.7773616332303569</v>
      </c>
      <c r="S143" s="2">
        <f t="shared" si="41"/>
        <v>0.7773616332303569</v>
      </c>
      <c r="T143" s="2">
        <f t="shared" ref="T143:AO143" si="42">+T58*T101</f>
        <v>0.7773616332303569</v>
      </c>
      <c r="U143" s="2">
        <f t="shared" si="42"/>
        <v>0.7773616332303569</v>
      </c>
      <c r="V143" s="2">
        <f t="shared" si="42"/>
        <v>0.7773616332303569</v>
      </c>
      <c r="W143" s="2">
        <f t="shared" si="42"/>
        <v>0.7773616332303569</v>
      </c>
      <c r="X143" s="2">
        <f t="shared" si="42"/>
        <v>0.7773616332303569</v>
      </c>
      <c r="Y143" s="2">
        <f t="shared" si="42"/>
        <v>0.7773616332303569</v>
      </c>
      <c r="Z143" s="2">
        <f t="shared" si="42"/>
        <v>0.7773616332303569</v>
      </c>
      <c r="AA143" s="2">
        <f t="shared" si="42"/>
        <v>0.7773616332303569</v>
      </c>
      <c r="AB143" s="2">
        <f t="shared" si="42"/>
        <v>0.7773616332303569</v>
      </c>
      <c r="AC143" s="2">
        <f t="shared" si="42"/>
        <v>0.7773616332303569</v>
      </c>
      <c r="AD143" s="2">
        <f t="shared" si="42"/>
        <v>0.7773616332303569</v>
      </c>
      <c r="AE143" s="2">
        <f t="shared" si="42"/>
        <v>0.7773616332303569</v>
      </c>
      <c r="AF143" s="2">
        <f t="shared" si="42"/>
        <v>0.7773616332303569</v>
      </c>
      <c r="AG143" s="2">
        <f t="shared" si="42"/>
        <v>0.7773616332303569</v>
      </c>
      <c r="AH143" s="2">
        <f t="shared" si="42"/>
        <v>0.7773616332303569</v>
      </c>
      <c r="AI143" s="2">
        <f t="shared" si="42"/>
        <v>0.7773616332303569</v>
      </c>
      <c r="AJ143" s="2">
        <f t="shared" si="42"/>
        <v>0.7773616332303569</v>
      </c>
      <c r="AK143" s="2">
        <f t="shared" si="42"/>
        <v>0.7773616332303569</v>
      </c>
      <c r="AL143" s="2">
        <f t="shared" si="42"/>
        <v>0.7773616332303569</v>
      </c>
      <c r="AM143" s="2">
        <f t="shared" si="42"/>
        <v>0.7773616332303569</v>
      </c>
      <c r="AN143" s="2">
        <f t="shared" si="42"/>
        <v>0.7773616332303569</v>
      </c>
      <c r="AO143" s="2">
        <f t="shared" si="42"/>
        <v>0.7773616332303569</v>
      </c>
    </row>
    <row r="144" spans="2:41" ht="14.25" x14ac:dyDescent="0.2">
      <c r="B144" s="31">
        <f t="shared" si="20"/>
        <v>14</v>
      </c>
      <c r="C144" s="2">
        <f t="shared" si="17"/>
        <v>0.1294571407302639</v>
      </c>
      <c r="D144" s="2">
        <f t="shared" ref="D144:S144" si="43">+D59*D102</f>
        <v>0.1294571407302639</v>
      </c>
      <c r="E144" s="2">
        <f t="shared" si="43"/>
        <v>0.1294571407302639</v>
      </c>
      <c r="F144" s="2">
        <f t="shared" si="43"/>
        <v>0.1294571407302639</v>
      </c>
      <c r="G144" s="2">
        <f t="shared" si="43"/>
        <v>0.1294571407302639</v>
      </c>
      <c r="H144" s="2">
        <f t="shared" si="43"/>
        <v>0.1294571407302639</v>
      </c>
      <c r="I144" s="2">
        <f t="shared" si="43"/>
        <v>0.1294571407302639</v>
      </c>
      <c r="J144" s="2">
        <f t="shared" si="43"/>
        <v>0.1294571407302639</v>
      </c>
      <c r="K144" s="2">
        <f t="shared" si="43"/>
        <v>0.1294571407302639</v>
      </c>
      <c r="L144" s="2">
        <f t="shared" si="43"/>
        <v>0.1294571407302639</v>
      </c>
      <c r="M144" s="2">
        <f t="shared" si="43"/>
        <v>0.1294571407302639</v>
      </c>
      <c r="N144" s="2">
        <f t="shared" si="43"/>
        <v>0.1294571407302639</v>
      </c>
      <c r="O144" s="2">
        <f t="shared" si="43"/>
        <v>0.1294571407302639</v>
      </c>
      <c r="P144" s="2">
        <f t="shared" si="43"/>
        <v>0.1294571407302639</v>
      </c>
      <c r="Q144" s="2">
        <f t="shared" si="43"/>
        <v>0.1294571407302639</v>
      </c>
      <c r="R144" s="2">
        <f t="shared" si="43"/>
        <v>0.1294571407302639</v>
      </c>
      <c r="S144" s="2">
        <f t="shared" si="43"/>
        <v>0.1294571407302639</v>
      </c>
      <c r="T144" s="2">
        <f t="shared" ref="T144:AO144" si="44">+T59*T102</f>
        <v>0.1294571407302639</v>
      </c>
      <c r="U144" s="2">
        <f t="shared" si="44"/>
        <v>0.1294571407302639</v>
      </c>
      <c r="V144" s="2">
        <f t="shared" si="44"/>
        <v>0.1294571407302639</v>
      </c>
      <c r="W144" s="2">
        <f t="shared" si="44"/>
        <v>0.1294571407302639</v>
      </c>
      <c r="X144" s="2">
        <f t="shared" si="44"/>
        <v>0.1294571407302639</v>
      </c>
      <c r="Y144" s="2">
        <f t="shared" si="44"/>
        <v>0.1294571407302639</v>
      </c>
      <c r="Z144" s="2">
        <f t="shared" si="44"/>
        <v>0.1294571407302639</v>
      </c>
      <c r="AA144" s="2">
        <f t="shared" si="44"/>
        <v>0.1294571407302639</v>
      </c>
      <c r="AB144" s="2">
        <f t="shared" si="44"/>
        <v>0.1294571407302639</v>
      </c>
      <c r="AC144" s="2">
        <f t="shared" si="44"/>
        <v>0.1294571407302639</v>
      </c>
      <c r="AD144" s="2">
        <f t="shared" si="44"/>
        <v>0.1294571407302639</v>
      </c>
      <c r="AE144" s="2">
        <f t="shared" si="44"/>
        <v>0.1294571407302639</v>
      </c>
      <c r="AF144" s="2">
        <f t="shared" si="44"/>
        <v>0.1294571407302639</v>
      </c>
      <c r="AG144" s="2">
        <f t="shared" si="44"/>
        <v>0.1294571407302639</v>
      </c>
      <c r="AH144" s="2">
        <f t="shared" si="44"/>
        <v>0.1294571407302639</v>
      </c>
      <c r="AI144" s="2">
        <f t="shared" si="44"/>
        <v>0.1294571407302639</v>
      </c>
      <c r="AJ144" s="2">
        <f t="shared" si="44"/>
        <v>0.1294571407302639</v>
      </c>
      <c r="AK144" s="2">
        <f t="shared" si="44"/>
        <v>0.1294571407302639</v>
      </c>
      <c r="AL144" s="2">
        <f t="shared" si="44"/>
        <v>0.1294571407302639</v>
      </c>
      <c r="AM144" s="2">
        <f t="shared" si="44"/>
        <v>0.1294571407302639</v>
      </c>
      <c r="AN144" s="2">
        <f t="shared" si="44"/>
        <v>0.1294571407302639</v>
      </c>
      <c r="AO144" s="2">
        <f t="shared" si="44"/>
        <v>0.1294571407302639</v>
      </c>
    </row>
    <row r="145" spans="2:41" ht="14.25" x14ac:dyDescent="0.2">
      <c r="B145" s="31">
        <f t="shared" si="20"/>
        <v>15</v>
      </c>
      <c r="C145" s="2">
        <f t="shared" si="17"/>
        <v>1.0221805560725052</v>
      </c>
      <c r="D145" s="2">
        <f t="shared" ref="D145:S145" si="45">+D60*D103</f>
        <v>1.0221805560725052</v>
      </c>
      <c r="E145" s="2">
        <f t="shared" si="45"/>
        <v>1.0221805560725052</v>
      </c>
      <c r="F145" s="2">
        <f t="shared" si="45"/>
        <v>1.0221805560725052</v>
      </c>
      <c r="G145" s="2">
        <f t="shared" si="45"/>
        <v>1.0221805560725052</v>
      </c>
      <c r="H145" s="2">
        <f t="shared" si="45"/>
        <v>1.0221805560725052</v>
      </c>
      <c r="I145" s="2">
        <f t="shared" si="45"/>
        <v>1.0221805560725052</v>
      </c>
      <c r="J145" s="2">
        <f t="shared" si="45"/>
        <v>1.0221805560725052</v>
      </c>
      <c r="K145" s="2">
        <f t="shared" si="45"/>
        <v>1.0221805560725052</v>
      </c>
      <c r="L145" s="2">
        <f t="shared" si="45"/>
        <v>1.0221805560725052</v>
      </c>
      <c r="M145" s="2">
        <f t="shared" si="45"/>
        <v>1.0221805560725052</v>
      </c>
      <c r="N145" s="2">
        <f t="shared" si="45"/>
        <v>1.0221805560725052</v>
      </c>
      <c r="O145" s="2">
        <f t="shared" si="45"/>
        <v>1.0221805560725052</v>
      </c>
      <c r="P145" s="2">
        <f t="shared" si="45"/>
        <v>1.0221805560725052</v>
      </c>
      <c r="Q145" s="2">
        <f t="shared" si="45"/>
        <v>1.0221805560725052</v>
      </c>
      <c r="R145" s="2">
        <f t="shared" si="45"/>
        <v>1.0221805560725052</v>
      </c>
      <c r="S145" s="2">
        <f t="shared" si="45"/>
        <v>1.0221805560725052</v>
      </c>
      <c r="T145" s="2">
        <f t="shared" ref="T145:AO145" si="46">+T60*T103</f>
        <v>1.0221805560725052</v>
      </c>
      <c r="U145" s="2">
        <f t="shared" si="46"/>
        <v>1.0221805560725052</v>
      </c>
      <c r="V145" s="2">
        <f t="shared" si="46"/>
        <v>1.0221805560725052</v>
      </c>
      <c r="W145" s="2">
        <f t="shared" si="46"/>
        <v>1.0221805560725052</v>
      </c>
      <c r="X145" s="2">
        <f t="shared" si="46"/>
        <v>1.0221805560725052</v>
      </c>
      <c r="Y145" s="2">
        <f t="shared" si="46"/>
        <v>1.0221805560725052</v>
      </c>
      <c r="Z145" s="2">
        <f t="shared" si="46"/>
        <v>1.0221805560725052</v>
      </c>
      <c r="AA145" s="2">
        <f t="shared" si="46"/>
        <v>1.0221805560725052</v>
      </c>
      <c r="AB145" s="2">
        <f t="shared" si="46"/>
        <v>1.0221805560725052</v>
      </c>
      <c r="AC145" s="2">
        <f t="shared" si="46"/>
        <v>1.0221805560725052</v>
      </c>
      <c r="AD145" s="2">
        <f t="shared" si="46"/>
        <v>1.0221805560725052</v>
      </c>
      <c r="AE145" s="2">
        <f t="shared" si="46"/>
        <v>1.0221805560725052</v>
      </c>
      <c r="AF145" s="2">
        <f t="shared" si="46"/>
        <v>1.0221805560725052</v>
      </c>
      <c r="AG145" s="2">
        <f t="shared" si="46"/>
        <v>1.0221805560725052</v>
      </c>
      <c r="AH145" s="2">
        <f t="shared" si="46"/>
        <v>1.0221805560725052</v>
      </c>
      <c r="AI145" s="2">
        <f t="shared" si="46"/>
        <v>1.0221805560725052</v>
      </c>
      <c r="AJ145" s="2">
        <f t="shared" si="46"/>
        <v>1.0221805560725052</v>
      </c>
      <c r="AK145" s="2">
        <f t="shared" si="46"/>
        <v>1.0221805560725052</v>
      </c>
      <c r="AL145" s="2">
        <f t="shared" si="46"/>
        <v>1.0221805560725052</v>
      </c>
      <c r="AM145" s="2">
        <f t="shared" si="46"/>
        <v>1.0221805560725052</v>
      </c>
      <c r="AN145" s="2">
        <f t="shared" si="46"/>
        <v>1.0221805560725052</v>
      </c>
      <c r="AO145" s="2">
        <f t="shared" si="46"/>
        <v>1.0221805560725052</v>
      </c>
    </row>
    <row r="146" spans="2:41" ht="14.25" x14ac:dyDescent="0.2">
      <c r="B146" s="31">
        <f t="shared" si="20"/>
        <v>16</v>
      </c>
      <c r="C146" s="2">
        <f t="shared" si="17"/>
        <v>1.8786820262775898</v>
      </c>
      <c r="D146" s="2">
        <f t="shared" si="17"/>
        <v>1.8786820262775898</v>
      </c>
      <c r="E146" s="2">
        <f t="shared" ref="E146:S146" si="47">+E61*E104</f>
        <v>1.8786820262775898</v>
      </c>
      <c r="F146" s="2">
        <f t="shared" si="47"/>
        <v>1.8786820262775898</v>
      </c>
      <c r="G146" s="2">
        <f t="shared" si="47"/>
        <v>1.8786820262775898</v>
      </c>
      <c r="H146" s="2">
        <f t="shared" si="47"/>
        <v>1.8786820262775898</v>
      </c>
      <c r="I146" s="2">
        <f t="shared" si="47"/>
        <v>1.8786820262775898</v>
      </c>
      <c r="J146" s="2">
        <f t="shared" si="47"/>
        <v>1.8786820262775898</v>
      </c>
      <c r="K146" s="2">
        <f t="shared" si="47"/>
        <v>1.8786820262775898</v>
      </c>
      <c r="L146" s="2">
        <f t="shared" si="47"/>
        <v>1.8786820262775898</v>
      </c>
      <c r="M146" s="2">
        <f t="shared" si="47"/>
        <v>1.8786820262775898</v>
      </c>
      <c r="N146" s="2">
        <f t="shared" si="47"/>
        <v>1.8786820262775898</v>
      </c>
      <c r="O146" s="2">
        <f t="shared" si="47"/>
        <v>1.8786820262775898</v>
      </c>
      <c r="P146" s="2">
        <f t="shared" si="47"/>
        <v>1.8786820262775898</v>
      </c>
      <c r="Q146" s="2">
        <f t="shared" si="47"/>
        <v>1.8786820262775898</v>
      </c>
      <c r="R146" s="2">
        <f t="shared" si="47"/>
        <v>1.8786820262775898</v>
      </c>
      <c r="S146" s="2">
        <f t="shared" si="47"/>
        <v>1.8786820262775898</v>
      </c>
      <c r="T146" s="2">
        <f t="shared" ref="T146:AO146" si="48">+T61*T104</f>
        <v>1.8786820262775898</v>
      </c>
      <c r="U146" s="2">
        <f t="shared" si="48"/>
        <v>1.8786820262775898</v>
      </c>
      <c r="V146" s="2">
        <f t="shared" si="48"/>
        <v>1.8786820262775898</v>
      </c>
      <c r="W146" s="2">
        <f t="shared" si="48"/>
        <v>1.8786820262775898</v>
      </c>
      <c r="X146" s="2">
        <f t="shared" si="48"/>
        <v>1.8786820262775898</v>
      </c>
      <c r="Y146" s="2">
        <f t="shared" si="48"/>
        <v>1.8786820262775898</v>
      </c>
      <c r="Z146" s="2">
        <f t="shared" si="48"/>
        <v>1.8786820262775898</v>
      </c>
      <c r="AA146" s="2">
        <f t="shared" si="48"/>
        <v>1.8786820262775898</v>
      </c>
      <c r="AB146" s="2">
        <f t="shared" si="48"/>
        <v>1.8786820262775898</v>
      </c>
      <c r="AC146" s="2">
        <f t="shared" si="48"/>
        <v>1.8786820262775898</v>
      </c>
      <c r="AD146" s="2">
        <f t="shared" si="48"/>
        <v>1.8786820262775898</v>
      </c>
      <c r="AE146" s="2">
        <f t="shared" si="48"/>
        <v>1.8786820262775898</v>
      </c>
      <c r="AF146" s="2">
        <f t="shared" si="48"/>
        <v>1.8786820262775898</v>
      </c>
      <c r="AG146" s="2">
        <f t="shared" si="48"/>
        <v>1.8786820262775898</v>
      </c>
      <c r="AH146" s="2">
        <f t="shared" si="48"/>
        <v>1.8786820262775898</v>
      </c>
      <c r="AI146" s="2">
        <f t="shared" si="48"/>
        <v>1.8786820262775898</v>
      </c>
      <c r="AJ146" s="2">
        <f t="shared" si="48"/>
        <v>1.8786820262775898</v>
      </c>
      <c r="AK146" s="2">
        <f t="shared" si="48"/>
        <v>1.8786820262775898</v>
      </c>
      <c r="AL146" s="2">
        <f t="shared" si="48"/>
        <v>1.8786820262775898</v>
      </c>
      <c r="AM146" s="2">
        <f t="shared" si="48"/>
        <v>1.8786820262775898</v>
      </c>
      <c r="AN146" s="2">
        <f t="shared" si="48"/>
        <v>1.8786820262775898</v>
      </c>
      <c r="AO146" s="2">
        <f t="shared" si="48"/>
        <v>1.8786820262775898</v>
      </c>
    </row>
    <row r="147" spans="2:41" ht="14.25" x14ac:dyDescent="0.2">
      <c r="B147" s="31">
        <f t="shared" si="20"/>
        <v>17</v>
      </c>
      <c r="C147" s="2">
        <f t="shared" si="17"/>
        <v>1.6319155469535123</v>
      </c>
      <c r="D147" s="2">
        <f t="shared" ref="D147:S147" si="49">+D62*D105</f>
        <v>1.6319155469535123</v>
      </c>
      <c r="E147" s="2">
        <f t="shared" si="49"/>
        <v>1.6319155469535123</v>
      </c>
      <c r="F147" s="2">
        <f t="shared" si="49"/>
        <v>1.6319155469535123</v>
      </c>
      <c r="G147" s="2">
        <f t="shared" si="49"/>
        <v>1.6319155469535123</v>
      </c>
      <c r="H147" s="2">
        <f t="shared" si="49"/>
        <v>1.6319155469535123</v>
      </c>
      <c r="I147" s="2">
        <f t="shared" si="49"/>
        <v>1.6319155469535123</v>
      </c>
      <c r="J147" s="2">
        <f t="shared" si="49"/>
        <v>1.6319155469535123</v>
      </c>
      <c r="K147" s="2">
        <f t="shared" si="49"/>
        <v>1.6319155469535123</v>
      </c>
      <c r="L147" s="2">
        <f t="shared" si="49"/>
        <v>1.6319155469535123</v>
      </c>
      <c r="M147" s="2">
        <f t="shared" si="49"/>
        <v>1.6319155469535123</v>
      </c>
      <c r="N147" s="2">
        <f t="shared" si="49"/>
        <v>1.6319155469535123</v>
      </c>
      <c r="O147" s="2">
        <f t="shared" si="49"/>
        <v>1.6319155469535123</v>
      </c>
      <c r="P147" s="2">
        <f t="shared" si="49"/>
        <v>1.6319155469535123</v>
      </c>
      <c r="Q147" s="2">
        <f t="shared" si="49"/>
        <v>1.6319155469535123</v>
      </c>
      <c r="R147" s="2">
        <f t="shared" si="49"/>
        <v>1.6319155469535123</v>
      </c>
      <c r="S147" s="2">
        <f t="shared" si="49"/>
        <v>1.6319155469535123</v>
      </c>
      <c r="T147" s="2">
        <f t="shared" ref="T147:AO147" si="50">+T62*T105</f>
        <v>1.6319155469535123</v>
      </c>
      <c r="U147" s="2">
        <f t="shared" si="50"/>
        <v>1.6319155469535123</v>
      </c>
      <c r="V147" s="2">
        <f t="shared" si="50"/>
        <v>1.6319155469535123</v>
      </c>
      <c r="W147" s="2">
        <f t="shared" si="50"/>
        <v>1.6319155469535123</v>
      </c>
      <c r="X147" s="2">
        <f t="shared" si="50"/>
        <v>1.6319155469535123</v>
      </c>
      <c r="Y147" s="2">
        <f t="shared" si="50"/>
        <v>1.6319155469535123</v>
      </c>
      <c r="Z147" s="2">
        <f t="shared" si="50"/>
        <v>1.6319155469535123</v>
      </c>
      <c r="AA147" s="2">
        <f t="shared" si="50"/>
        <v>1.6319155469535123</v>
      </c>
      <c r="AB147" s="2">
        <f t="shared" si="50"/>
        <v>1.6319155469535123</v>
      </c>
      <c r="AC147" s="2">
        <f t="shared" si="50"/>
        <v>1.6319155469535123</v>
      </c>
      <c r="AD147" s="2">
        <f t="shared" si="50"/>
        <v>1.6319155469535123</v>
      </c>
      <c r="AE147" s="2">
        <f t="shared" si="50"/>
        <v>1.6319155469535123</v>
      </c>
      <c r="AF147" s="2">
        <f t="shared" si="50"/>
        <v>1.6319155469535123</v>
      </c>
      <c r="AG147" s="2">
        <f t="shared" si="50"/>
        <v>1.6319155469535123</v>
      </c>
      <c r="AH147" s="2">
        <f t="shared" si="50"/>
        <v>1.6319155469535123</v>
      </c>
      <c r="AI147" s="2">
        <f t="shared" si="50"/>
        <v>1.6319155469535123</v>
      </c>
      <c r="AJ147" s="2">
        <f t="shared" si="50"/>
        <v>1.6319155469535123</v>
      </c>
      <c r="AK147" s="2">
        <f t="shared" si="50"/>
        <v>1.6319155469535123</v>
      </c>
      <c r="AL147" s="2">
        <f t="shared" si="50"/>
        <v>1.6319155469535123</v>
      </c>
      <c r="AM147" s="2">
        <f t="shared" si="50"/>
        <v>1.6319155469535123</v>
      </c>
      <c r="AN147" s="2">
        <f t="shared" si="50"/>
        <v>1.6319155469535123</v>
      </c>
      <c r="AO147" s="2">
        <f t="shared" si="50"/>
        <v>1.6319155469535123</v>
      </c>
    </row>
    <row r="148" spans="2:41" ht="14.25" x14ac:dyDescent="0.2">
      <c r="B148" s="31">
        <f t="shared" si="20"/>
        <v>18</v>
      </c>
      <c r="C148" s="2">
        <f t="shared" si="17"/>
        <v>0.27170041314623888</v>
      </c>
      <c r="D148" s="2">
        <f t="shared" ref="D148:S148" si="51">+D63*D106</f>
        <v>0.27170041314623888</v>
      </c>
      <c r="E148" s="2">
        <f t="shared" si="51"/>
        <v>0.27170041314623888</v>
      </c>
      <c r="F148" s="2">
        <f t="shared" si="51"/>
        <v>0.27170041314623888</v>
      </c>
      <c r="G148" s="2">
        <f t="shared" si="51"/>
        <v>0.27170041314623888</v>
      </c>
      <c r="H148" s="2">
        <f t="shared" si="51"/>
        <v>0.27170041314623888</v>
      </c>
      <c r="I148" s="2">
        <f t="shared" si="51"/>
        <v>0.27170041314623888</v>
      </c>
      <c r="J148" s="2">
        <f t="shared" si="51"/>
        <v>0.27170041314623888</v>
      </c>
      <c r="K148" s="2">
        <f t="shared" si="51"/>
        <v>0.27170041314623888</v>
      </c>
      <c r="L148" s="2">
        <f t="shared" si="51"/>
        <v>0.27170041314623888</v>
      </c>
      <c r="M148" s="2">
        <f t="shared" si="51"/>
        <v>0.27170041314623888</v>
      </c>
      <c r="N148" s="2">
        <f t="shared" si="51"/>
        <v>0.27170041314623888</v>
      </c>
      <c r="O148" s="2">
        <f t="shared" si="51"/>
        <v>0.27170041314623888</v>
      </c>
      <c r="P148" s="2">
        <f t="shared" si="51"/>
        <v>0.27170041314623888</v>
      </c>
      <c r="Q148" s="2">
        <f t="shared" si="51"/>
        <v>0.27170041314623888</v>
      </c>
      <c r="R148" s="2">
        <f t="shared" si="51"/>
        <v>0.27170041314623888</v>
      </c>
      <c r="S148" s="2">
        <f t="shared" si="51"/>
        <v>0.27170041314623888</v>
      </c>
      <c r="T148" s="2">
        <f t="shared" ref="T148:AO148" si="52">+T63*T106</f>
        <v>0.27170041314623888</v>
      </c>
      <c r="U148" s="2">
        <f t="shared" si="52"/>
        <v>0.27170041314623888</v>
      </c>
      <c r="V148" s="2">
        <f t="shared" si="52"/>
        <v>0.27170041314623888</v>
      </c>
      <c r="W148" s="2">
        <f t="shared" si="52"/>
        <v>0.27170041314623888</v>
      </c>
      <c r="X148" s="2">
        <f t="shared" si="52"/>
        <v>0.27170041314623888</v>
      </c>
      <c r="Y148" s="2">
        <f t="shared" si="52"/>
        <v>0.27170041314623888</v>
      </c>
      <c r="Z148" s="2">
        <f t="shared" si="52"/>
        <v>0.27170041314623888</v>
      </c>
      <c r="AA148" s="2">
        <f t="shared" si="52"/>
        <v>0.27170041314623888</v>
      </c>
      <c r="AB148" s="2">
        <f t="shared" si="52"/>
        <v>0.27170041314623888</v>
      </c>
      <c r="AC148" s="2">
        <f t="shared" si="52"/>
        <v>0.27170041314623888</v>
      </c>
      <c r="AD148" s="2">
        <f t="shared" si="52"/>
        <v>0.27170041314623888</v>
      </c>
      <c r="AE148" s="2">
        <f t="shared" si="52"/>
        <v>0.27170041314623888</v>
      </c>
      <c r="AF148" s="2">
        <f t="shared" si="52"/>
        <v>0.27170041314623888</v>
      </c>
      <c r="AG148" s="2">
        <f t="shared" si="52"/>
        <v>0.27170041314623888</v>
      </c>
      <c r="AH148" s="2">
        <f t="shared" si="52"/>
        <v>0.27170041314623888</v>
      </c>
      <c r="AI148" s="2">
        <f t="shared" si="52"/>
        <v>0.27170041314623888</v>
      </c>
      <c r="AJ148" s="2">
        <f t="shared" si="52"/>
        <v>0.27170041314623888</v>
      </c>
      <c r="AK148" s="2">
        <f t="shared" si="52"/>
        <v>0.27170041314623888</v>
      </c>
      <c r="AL148" s="2">
        <f t="shared" si="52"/>
        <v>0.27170041314623888</v>
      </c>
      <c r="AM148" s="2">
        <f t="shared" si="52"/>
        <v>0.27170041314623888</v>
      </c>
      <c r="AN148" s="2">
        <f t="shared" si="52"/>
        <v>0.27170041314623888</v>
      </c>
      <c r="AO148" s="2">
        <f t="shared" si="52"/>
        <v>0.27170041314623888</v>
      </c>
    </row>
    <row r="149" spans="2:41" ht="14.25" x14ac:dyDescent="0.2">
      <c r="B149" s="31">
        <f t="shared" si="20"/>
        <v>19</v>
      </c>
      <c r="C149" s="2">
        <f t="shared" si="17"/>
        <v>3.2548293445490754E-2</v>
      </c>
      <c r="D149" s="2">
        <f t="shared" si="17"/>
        <v>3.2548293445490754E-2</v>
      </c>
      <c r="E149" s="2">
        <f t="shared" ref="E149:S149" si="53">+E64*E107</f>
        <v>3.2548293445490754E-2</v>
      </c>
      <c r="F149" s="2">
        <f t="shared" si="53"/>
        <v>3.2548293445490754E-2</v>
      </c>
      <c r="G149" s="2">
        <f t="shared" si="53"/>
        <v>3.2548293445490754E-2</v>
      </c>
      <c r="H149" s="2">
        <f t="shared" si="53"/>
        <v>3.2548293445490754E-2</v>
      </c>
      <c r="I149" s="2">
        <f t="shared" si="53"/>
        <v>3.2548293445490754E-2</v>
      </c>
      <c r="J149" s="2">
        <f t="shared" si="53"/>
        <v>3.2548293445490754E-2</v>
      </c>
      <c r="K149" s="2">
        <f t="shared" si="53"/>
        <v>3.2548293445490754E-2</v>
      </c>
      <c r="L149" s="2">
        <f t="shared" si="53"/>
        <v>3.2548293445490754E-2</v>
      </c>
      <c r="M149" s="2">
        <f t="shared" si="53"/>
        <v>3.2548293445490754E-2</v>
      </c>
      <c r="N149" s="2">
        <f t="shared" si="53"/>
        <v>3.2548293445490754E-2</v>
      </c>
      <c r="O149" s="2">
        <f t="shared" si="53"/>
        <v>3.2548293445490754E-2</v>
      </c>
      <c r="P149" s="2">
        <f t="shared" si="53"/>
        <v>3.2548293445490754E-2</v>
      </c>
      <c r="Q149" s="2">
        <f t="shared" si="53"/>
        <v>3.2548293445490754E-2</v>
      </c>
      <c r="R149" s="2">
        <f t="shared" si="53"/>
        <v>3.2548293445490754E-2</v>
      </c>
      <c r="S149" s="2">
        <f t="shared" si="53"/>
        <v>3.2548293445490754E-2</v>
      </c>
      <c r="T149" s="2">
        <f t="shared" ref="T149:AO149" si="54">+T64*T107</f>
        <v>3.2548293445490754E-2</v>
      </c>
      <c r="U149" s="2">
        <f t="shared" si="54"/>
        <v>3.2548293445490754E-2</v>
      </c>
      <c r="V149" s="2">
        <f t="shared" si="54"/>
        <v>3.2548293445490754E-2</v>
      </c>
      <c r="W149" s="2">
        <f t="shared" si="54"/>
        <v>3.2548293445490754E-2</v>
      </c>
      <c r="X149" s="2">
        <f t="shared" si="54"/>
        <v>3.2548293445490754E-2</v>
      </c>
      <c r="Y149" s="2">
        <f t="shared" si="54"/>
        <v>3.2548293445490754E-2</v>
      </c>
      <c r="Z149" s="2">
        <f t="shared" si="54"/>
        <v>3.2548293445490754E-2</v>
      </c>
      <c r="AA149" s="2">
        <f t="shared" si="54"/>
        <v>3.2548293445490754E-2</v>
      </c>
      <c r="AB149" s="2">
        <f t="shared" si="54"/>
        <v>3.2548293445490754E-2</v>
      </c>
      <c r="AC149" s="2">
        <f t="shared" si="54"/>
        <v>3.2548293445490754E-2</v>
      </c>
      <c r="AD149" s="2">
        <f t="shared" si="54"/>
        <v>3.2548293445490754E-2</v>
      </c>
      <c r="AE149" s="2">
        <f t="shared" si="54"/>
        <v>3.2548293445490754E-2</v>
      </c>
      <c r="AF149" s="2">
        <f t="shared" si="54"/>
        <v>3.2548293445490754E-2</v>
      </c>
      <c r="AG149" s="2">
        <f t="shared" si="54"/>
        <v>3.2548293445490754E-2</v>
      </c>
      <c r="AH149" s="2">
        <f t="shared" si="54"/>
        <v>3.2548293445490754E-2</v>
      </c>
      <c r="AI149" s="2">
        <f t="shared" si="54"/>
        <v>3.2548293445490754E-2</v>
      </c>
      <c r="AJ149" s="2">
        <f t="shared" si="54"/>
        <v>3.2548293445490754E-2</v>
      </c>
      <c r="AK149" s="2">
        <f t="shared" si="54"/>
        <v>3.2548293445490754E-2</v>
      </c>
      <c r="AL149" s="2">
        <f t="shared" si="54"/>
        <v>3.2548293445490754E-2</v>
      </c>
      <c r="AM149" s="2">
        <f t="shared" si="54"/>
        <v>3.2548293445490754E-2</v>
      </c>
      <c r="AN149" s="2">
        <f t="shared" si="54"/>
        <v>3.2548293445490754E-2</v>
      </c>
      <c r="AO149" s="2">
        <f t="shared" si="54"/>
        <v>3.2548293445490754E-2</v>
      </c>
    </row>
    <row r="150" spans="2:41" ht="14.25" x14ac:dyDescent="0.2">
      <c r="B150" s="31">
        <f t="shared" si="20"/>
        <v>20</v>
      </c>
      <c r="C150" s="2">
        <f t="shared" si="17"/>
        <v>1.5205661220084119</v>
      </c>
      <c r="D150" s="2">
        <f t="shared" ref="D150:S150" si="55">+D65*D108</f>
        <v>1.5205661220084119</v>
      </c>
      <c r="E150" s="2">
        <f t="shared" si="55"/>
        <v>1.5205661220084119</v>
      </c>
      <c r="F150" s="2">
        <f t="shared" si="55"/>
        <v>1.5205661220084119</v>
      </c>
      <c r="G150" s="2">
        <f t="shared" si="55"/>
        <v>1.5205661220084119</v>
      </c>
      <c r="H150" s="2">
        <f t="shared" si="55"/>
        <v>1.5205661220084119</v>
      </c>
      <c r="I150" s="2">
        <f t="shared" si="55"/>
        <v>1.5205661220084119</v>
      </c>
      <c r="J150" s="2">
        <f t="shared" si="55"/>
        <v>1.5205661220084119</v>
      </c>
      <c r="K150" s="2">
        <f t="shared" si="55"/>
        <v>1.5205661220084119</v>
      </c>
      <c r="L150" s="2">
        <f t="shared" si="55"/>
        <v>1.5205661220084119</v>
      </c>
      <c r="M150" s="2">
        <f t="shared" si="55"/>
        <v>1.5205661220084119</v>
      </c>
      <c r="N150" s="2">
        <f t="shared" si="55"/>
        <v>1.5205661220084119</v>
      </c>
      <c r="O150" s="2">
        <f t="shared" si="55"/>
        <v>1.5205661220084119</v>
      </c>
      <c r="P150" s="2">
        <f t="shared" si="55"/>
        <v>1.5205661220084119</v>
      </c>
      <c r="Q150" s="2">
        <f t="shared" si="55"/>
        <v>1.5205661220084119</v>
      </c>
      <c r="R150" s="2">
        <f t="shared" si="55"/>
        <v>1.5205661220084119</v>
      </c>
      <c r="S150" s="2">
        <f t="shared" si="55"/>
        <v>1.5205661220084119</v>
      </c>
      <c r="T150" s="2">
        <f t="shared" ref="T150:AO150" si="56">+T65*T108</f>
        <v>1.5205661220084119</v>
      </c>
      <c r="U150" s="2">
        <f t="shared" si="56"/>
        <v>1.5205661220084119</v>
      </c>
      <c r="V150" s="2">
        <f t="shared" si="56"/>
        <v>1.5205661220084119</v>
      </c>
      <c r="W150" s="2">
        <f t="shared" si="56"/>
        <v>1.5205661220084119</v>
      </c>
      <c r="X150" s="2">
        <f t="shared" si="56"/>
        <v>1.5205661220084119</v>
      </c>
      <c r="Y150" s="2">
        <f t="shared" si="56"/>
        <v>1.5205661220084119</v>
      </c>
      <c r="Z150" s="2">
        <f t="shared" si="56"/>
        <v>1.5205661220084119</v>
      </c>
      <c r="AA150" s="2">
        <f t="shared" si="56"/>
        <v>1.5205661220084119</v>
      </c>
      <c r="AB150" s="2">
        <f t="shared" si="56"/>
        <v>1.5205661220084119</v>
      </c>
      <c r="AC150" s="2">
        <f t="shared" si="56"/>
        <v>1.5205661220084119</v>
      </c>
      <c r="AD150" s="2">
        <f t="shared" si="56"/>
        <v>1.5205661220084119</v>
      </c>
      <c r="AE150" s="2">
        <f t="shared" si="56"/>
        <v>1.5205661220084119</v>
      </c>
      <c r="AF150" s="2">
        <f t="shared" si="56"/>
        <v>1.5205661220084119</v>
      </c>
      <c r="AG150" s="2">
        <f t="shared" si="56"/>
        <v>1.5205661220084119</v>
      </c>
      <c r="AH150" s="2">
        <f t="shared" si="56"/>
        <v>1.5205661220084119</v>
      </c>
      <c r="AI150" s="2">
        <f t="shared" si="56"/>
        <v>1.5205661220084119</v>
      </c>
      <c r="AJ150" s="2">
        <f t="shared" si="56"/>
        <v>1.5205661220084119</v>
      </c>
      <c r="AK150" s="2">
        <f t="shared" si="56"/>
        <v>1.5205661220084119</v>
      </c>
      <c r="AL150" s="2">
        <f t="shared" si="56"/>
        <v>1.5205661220084119</v>
      </c>
      <c r="AM150" s="2">
        <f t="shared" si="56"/>
        <v>1.5205661220084119</v>
      </c>
      <c r="AN150" s="2">
        <f t="shared" si="56"/>
        <v>1.5205661220084119</v>
      </c>
      <c r="AO150" s="2">
        <f t="shared" si="56"/>
        <v>1.5205661220084119</v>
      </c>
    </row>
    <row r="151" spans="2:41" ht="14.25" x14ac:dyDescent="0.2">
      <c r="B151" s="31">
        <f t="shared" si="20"/>
        <v>21</v>
      </c>
      <c r="C151" s="2">
        <f t="shared" si="17"/>
        <v>0.56711672311757921</v>
      </c>
      <c r="D151" s="2">
        <f t="shared" ref="D151:S151" si="57">+D66*D109</f>
        <v>0.56711672311757921</v>
      </c>
      <c r="E151" s="2">
        <f t="shared" si="57"/>
        <v>0.56711672311757921</v>
      </c>
      <c r="F151" s="2">
        <f t="shared" si="57"/>
        <v>0.56711672311757921</v>
      </c>
      <c r="G151" s="2">
        <f t="shared" si="57"/>
        <v>0.56711672311757921</v>
      </c>
      <c r="H151" s="2">
        <f t="shared" si="57"/>
        <v>0.56711672311757921</v>
      </c>
      <c r="I151" s="2">
        <f t="shared" si="57"/>
        <v>0.56711672311757921</v>
      </c>
      <c r="J151" s="2">
        <f t="shared" si="57"/>
        <v>0.56711672311757921</v>
      </c>
      <c r="K151" s="2">
        <f t="shared" si="57"/>
        <v>0.56711672311757921</v>
      </c>
      <c r="L151" s="2">
        <f t="shared" si="57"/>
        <v>0.56711672311757921</v>
      </c>
      <c r="M151" s="2">
        <f t="shared" si="57"/>
        <v>0.56711672311757921</v>
      </c>
      <c r="N151" s="2">
        <f t="shared" si="57"/>
        <v>0.56711672311757921</v>
      </c>
      <c r="O151" s="2">
        <f t="shared" si="57"/>
        <v>0.56711672311757921</v>
      </c>
      <c r="P151" s="2">
        <f t="shared" si="57"/>
        <v>0.56711672311757921</v>
      </c>
      <c r="Q151" s="2">
        <f t="shared" si="57"/>
        <v>0.56711672311757921</v>
      </c>
      <c r="R151" s="2">
        <f t="shared" si="57"/>
        <v>0.56711672311757921</v>
      </c>
      <c r="S151" s="2">
        <f t="shared" si="57"/>
        <v>0.56711672311757921</v>
      </c>
      <c r="T151" s="2">
        <f t="shared" ref="T151:AO151" si="58">+T66*T109</f>
        <v>0.56711672311757921</v>
      </c>
      <c r="U151" s="2">
        <f t="shared" si="58"/>
        <v>0.56711672311757921</v>
      </c>
      <c r="V151" s="2">
        <f t="shared" si="58"/>
        <v>0.56711672311757921</v>
      </c>
      <c r="W151" s="2">
        <f t="shared" si="58"/>
        <v>0.56711672311757921</v>
      </c>
      <c r="X151" s="2">
        <f t="shared" si="58"/>
        <v>0.56711672311757921</v>
      </c>
      <c r="Y151" s="2">
        <f t="shared" si="58"/>
        <v>0.56711672311757921</v>
      </c>
      <c r="Z151" s="2">
        <f t="shared" si="58"/>
        <v>0.56711672311757921</v>
      </c>
      <c r="AA151" s="2">
        <f t="shared" si="58"/>
        <v>0.56711672311757921</v>
      </c>
      <c r="AB151" s="2">
        <f t="shared" si="58"/>
        <v>0.56711672311757921</v>
      </c>
      <c r="AC151" s="2">
        <f t="shared" si="58"/>
        <v>0.56711672311757921</v>
      </c>
      <c r="AD151" s="2">
        <f t="shared" si="58"/>
        <v>0.56711672311757921</v>
      </c>
      <c r="AE151" s="2">
        <f t="shared" si="58"/>
        <v>0.56711672311757921</v>
      </c>
      <c r="AF151" s="2">
        <f t="shared" si="58"/>
        <v>0.56711672311757921</v>
      </c>
      <c r="AG151" s="2">
        <f t="shared" si="58"/>
        <v>0.56711672311757921</v>
      </c>
      <c r="AH151" s="2">
        <f t="shared" si="58"/>
        <v>0.56711672311757921</v>
      </c>
      <c r="AI151" s="2">
        <f t="shared" si="58"/>
        <v>0.56711672311757921</v>
      </c>
      <c r="AJ151" s="2">
        <f t="shared" si="58"/>
        <v>0.56711672311757921</v>
      </c>
      <c r="AK151" s="2">
        <f t="shared" si="58"/>
        <v>0.56711672311757921</v>
      </c>
      <c r="AL151" s="2">
        <f t="shared" si="58"/>
        <v>0.56711672311757921</v>
      </c>
      <c r="AM151" s="2">
        <f t="shared" si="58"/>
        <v>0.56711672311757921</v>
      </c>
      <c r="AN151" s="2">
        <f t="shared" si="58"/>
        <v>0.56711672311757921</v>
      </c>
      <c r="AO151" s="2">
        <f t="shared" si="58"/>
        <v>0.56711672311757921</v>
      </c>
    </row>
    <row r="152" spans="2:41" ht="14.25" x14ac:dyDescent="0.2">
      <c r="B152" s="31">
        <f t="shared" si="20"/>
        <v>22</v>
      </c>
      <c r="C152" s="2">
        <f t="shared" si="17"/>
        <v>0.48655041500725804</v>
      </c>
      <c r="D152" s="2">
        <f t="shared" ref="D152:S154" si="59">+D67*D110</f>
        <v>0.48655041500725804</v>
      </c>
      <c r="E152" s="2">
        <f t="shared" si="59"/>
        <v>0.48655041500725804</v>
      </c>
      <c r="F152" s="2">
        <f t="shared" si="59"/>
        <v>0.48655041500725804</v>
      </c>
      <c r="G152" s="2">
        <f t="shared" si="59"/>
        <v>0.48655041500725804</v>
      </c>
      <c r="H152" s="2">
        <f t="shared" si="59"/>
        <v>0.48655041500725804</v>
      </c>
      <c r="I152" s="2">
        <f t="shared" si="59"/>
        <v>0.48655041500725804</v>
      </c>
      <c r="J152" s="2">
        <f t="shared" si="59"/>
        <v>0.48655041500725804</v>
      </c>
      <c r="K152" s="2">
        <f t="shared" si="59"/>
        <v>0.48655041500725804</v>
      </c>
      <c r="L152" s="2">
        <f t="shared" si="59"/>
        <v>0.48655041500725804</v>
      </c>
      <c r="M152" s="2">
        <f t="shared" si="59"/>
        <v>0.48655041500725804</v>
      </c>
      <c r="N152" s="2">
        <f t="shared" si="59"/>
        <v>0.48655041500725804</v>
      </c>
      <c r="O152" s="2">
        <f t="shared" si="59"/>
        <v>0.48655041500725804</v>
      </c>
      <c r="P152" s="2">
        <f t="shared" si="59"/>
        <v>0.48655041500725804</v>
      </c>
      <c r="Q152" s="2">
        <f t="shared" si="59"/>
        <v>0.48655041500725804</v>
      </c>
      <c r="R152" s="2">
        <f t="shared" si="59"/>
        <v>0.48655041500725804</v>
      </c>
      <c r="S152" s="2">
        <f t="shared" si="59"/>
        <v>0.48655041500725804</v>
      </c>
      <c r="T152" s="2">
        <f t="shared" ref="T152:AO152" si="60">+T67*T110</f>
        <v>0.48655041500725804</v>
      </c>
      <c r="U152" s="2">
        <f t="shared" si="60"/>
        <v>0.48655041500725804</v>
      </c>
      <c r="V152" s="2">
        <f t="shared" si="60"/>
        <v>0.48655041500725804</v>
      </c>
      <c r="W152" s="2">
        <f t="shared" si="60"/>
        <v>0.48655041500725804</v>
      </c>
      <c r="X152" s="2">
        <f t="shared" si="60"/>
        <v>0.48655041500725804</v>
      </c>
      <c r="Y152" s="2">
        <f t="shared" si="60"/>
        <v>0.48655041500725804</v>
      </c>
      <c r="Z152" s="2">
        <f t="shared" si="60"/>
        <v>0.48655041500725804</v>
      </c>
      <c r="AA152" s="2">
        <f t="shared" si="60"/>
        <v>0.48655041500725804</v>
      </c>
      <c r="AB152" s="2">
        <f t="shared" si="60"/>
        <v>0.48655041500725804</v>
      </c>
      <c r="AC152" s="2">
        <f t="shared" si="60"/>
        <v>0.48655041500725804</v>
      </c>
      <c r="AD152" s="2">
        <f t="shared" si="60"/>
        <v>0.48655041500725804</v>
      </c>
      <c r="AE152" s="2">
        <f t="shared" si="60"/>
        <v>0.48655041500725804</v>
      </c>
      <c r="AF152" s="2">
        <f t="shared" si="60"/>
        <v>0.48655041500725804</v>
      </c>
      <c r="AG152" s="2">
        <f t="shared" si="60"/>
        <v>0.48655041500725804</v>
      </c>
      <c r="AH152" s="2">
        <f t="shared" si="60"/>
        <v>0.48655041500725804</v>
      </c>
      <c r="AI152" s="2">
        <f t="shared" si="60"/>
        <v>0.48655041500725804</v>
      </c>
      <c r="AJ152" s="2">
        <f t="shared" si="60"/>
        <v>0.48655041500725804</v>
      </c>
      <c r="AK152" s="2">
        <f t="shared" si="60"/>
        <v>0.48655041500725804</v>
      </c>
      <c r="AL152" s="2">
        <f t="shared" si="60"/>
        <v>0.48655041500725804</v>
      </c>
      <c r="AM152" s="2">
        <f t="shared" si="60"/>
        <v>0.48655041500725804</v>
      </c>
      <c r="AN152" s="2">
        <f t="shared" si="60"/>
        <v>0.48655041500725804</v>
      </c>
      <c r="AO152" s="2">
        <f t="shared" si="60"/>
        <v>0.48655041500725804</v>
      </c>
    </row>
    <row r="153" spans="2:41" ht="14.25" x14ac:dyDescent="0.2">
      <c r="B153" s="31">
        <f t="shared" si="20"/>
        <v>23</v>
      </c>
      <c r="C153" s="2">
        <f t="shared" si="17"/>
        <v>0</v>
      </c>
      <c r="D153" s="2">
        <f t="shared" si="59"/>
        <v>0</v>
      </c>
      <c r="E153" s="2">
        <f t="shared" si="59"/>
        <v>0</v>
      </c>
      <c r="F153" s="2">
        <f t="shared" si="59"/>
        <v>0</v>
      </c>
      <c r="G153" s="2">
        <f t="shared" si="59"/>
        <v>0</v>
      </c>
      <c r="H153" s="2">
        <f t="shared" si="59"/>
        <v>0</v>
      </c>
      <c r="I153" s="2">
        <f t="shared" si="59"/>
        <v>0</v>
      </c>
      <c r="J153" s="2">
        <f t="shared" si="59"/>
        <v>0</v>
      </c>
      <c r="K153" s="2">
        <f t="shared" si="59"/>
        <v>0</v>
      </c>
      <c r="L153" s="2">
        <f t="shared" si="59"/>
        <v>0</v>
      </c>
      <c r="M153" s="2">
        <f t="shared" si="59"/>
        <v>0</v>
      </c>
      <c r="N153" s="2">
        <f t="shared" si="59"/>
        <v>0</v>
      </c>
      <c r="O153" s="2">
        <f t="shared" si="59"/>
        <v>0</v>
      </c>
      <c r="P153" s="2">
        <f t="shared" si="59"/>
        <v>0</v>
      </c>
      <c r="Q153" s="2">
        <f t="shared" si="59"/>
        <v>0</v>
      </c>
      <c r="R153" s="2">
        <f t="shared" si="59"/>
        <v>0</v>
      </c>
      <c r="S153" s="2">
        <f t="shared" si="59"/>
        <v>0</v>
      </c>
      <c r="T153" s="2">
        <f t="shared" ref="T153:AO153" si="61">+T68*T111</f>
        <v>0</v>
      </c>
      <c r="U153" s="2">
        <f t="shared" si="61"/>
        <v>0</v>
      </c>
      <c r="V153" s="2">
        <f t="shared" si="61"/>
        <v>0</v>
      </c>
      <c r="W153" s="2">
        <f t="shared" si="61"/>
        <v>0</v>
      </c>
      <c r="X153" s="2">
        <f t="shared" si="61"/>
        <v>0</v>
      </c>
      <c r="Y153" s="2">
        <f t="shared" si="61"/>
        <v>4.0872631853202814E-2</v>
      </c>
      <c r="Z153" s="2">
        <f t="shared" si="61"/>
        <v>0</v>
      </c>
      <c r="AA153" s="2">
        <f t="shared" si="61"/>
        <v>0</v>
      </c>
      <c r="AB153" s="2">
        <f t="shared" si="61"/>
        <v>0</v>
      </c>
      <c r="AC153" s="2">
        <f t="shared" si="61"/>
        <v>0</v>
      </c>
      <c r="AD153" s="2">
        <f t="shared" si="61"/>
        <v>0</v>
      </c>
      <c r="AE153" s="2">
        <f t="shared" si="61"/>
        <v>0</v>
      </c>
      <c r="AF153" s="2">
        <f t="shared" si="61"/>
        <v>0</v>
      </c>
      <c r="AG153" s="2">
        <f t="shared" si="61"/>
        <v>0</v>
      </c>
      <c r="AH153" s="2">
        <f t="shared" si="61"/>
        <v>0</v>
      </c>
      <c r="AI153" s="2">
        <f t="shared" si="61"/>
        <v>0</v>
      </c>
      <c r="AJ153" s="2">
        <f t="shared" si="61"/>
        <v>0</v>
      </c>
      <c r="AK153" s="2">
        <f t="shared" si="61"/>
        <v>0</v>
      </c>
      <c r="AL153" s="2">
        <f t="shared" si="61"/>
        <v>0</v>
      </c>
      <c r="AM153" s="2">
        <f t="shared" si="61"/>
        <v>0</v>
      </c>
      <c r="AN153" s="2">
        <f t="shared" si="61"/>
        <v>0</v>
      </c>
      <c r="AO153" s="2">
        <f t="shared" si="61"/>
        <v>0</v>
      </c>
    </row>
    <row r="154" spans="2:41" ht="14.25" x14ac:dyDescent="0.2">
      <c r="B154" s="31">
        <f t="shared" si="20"/>
        <v>24</v>
      </c>
      <c r="C154" s="2">
        <f t="shared" si="17"/>
        <v>0</v>
      </c>
      <c r="D154" s="2">
        <f t="shared" si="59"/>
        <v>0</v>
      </c>
      <c r="E154" s="2">
        <f t="shared" si="59"/>
        <v>0</v>
      </c>
      <c r="F154" s="2">
        <f t="shared" si="59"/>
        <v>0</v>
      </c>
      <c r="G154" s="2">
        <f t="shared" si="59"/>
        <v>0</v>
      </c>
      <c r="H154" s="2">
        <f t="shared" si="59"/>
        <v>0</v>
      </c>
      <c r="I154" s="2">
        <f t="shared" si="59"/>
        <v>0</v>
      </c>
      <c r="J154" s="2">
        <f t="shared" si="59"/>
        <v>0</v>
      </c>
      <c r="K154" s="2">
        <f t="shared" si="59"/>
        <v>0</v>
      </c>
      <c r="L154" s="2">
        <f t="shared" si="59"/>
        <v>0</v>
      </c>
      <c r="M154" s="2">
        <f t="shared" si="59"/>
        <v>0</v>
      </c>
      <c r="N154" s="2">
        <f t="shared" si="59"/>
        <v>0</v>
      </c>
      <c r="O154" s="2">
        <f t="shared" si="59"/>
        <v>0</v>
      </c>
      <c r="P154" s="2">
        <f t="shared" si="59"/>
        <v>0</v>
      </c>
      <c r="Q154" s="2">
        <f t="shared" si="59"/>
        <v>0</v>
      </c>
      <c r="R154" s="2">
        <f t="shared" si="59"/>
        <v>0</v>
      </c>
      <c r="S154" s="2">
        <f t="shared" si="59"/>
        <v>0</v>
      </c>
      <c r="T154" s="2">
        <f t="shared" ref="T154:AO154" si="62">+T69*T112</f>
        <v>0</v>
      </c>
      <c r="U154" s="2">
        <f t="shared" si="62"/>
        <v>0</v>
      </c>
      <c r="V154" s="2">
        <f t="shared" si="62"/>
        <v>0</v>
      </c>
      <c r="W154" s="2">
        <f t="shared" si="62"/>
        <v>0</v>
      </c>
      <c r="X154" s="2">
        <f t="shared" si="62"/>
        <v>0</v>
      </c>
      <c r="Y154" s="2">
        <f t="shared" si="62"/>
        <v>0</v>
      </c>
      <c r="Z154" s="2">
        <f t="shared" si="62"/>
        <v>1.0316708229426435</v>
      </c>
      <c r="AA154" s="2">
        <f t="shared" si="62"/>
        <v>0</v>
      </c>
      <c r="AB154" s="2">
        <f t="shared" si="62"/>
        <v>0</v>
      </c>
      <c r="AC154" s="2">
        <f t="shared" si="62"/>
        <v>0</v>
      </c>
      <c r="AD154" s="2">
        <f t="shared" si="62"/>
        <v>0</v>
      </c>
      <c r="AE154" s="2">
        <f t="shared" si="62"/>
        <v>0</v>
      </c>
      <c r="AF154" s="2">
        <f t="shared" si="62"/>
        <v>0</v>
      </c>
      <c r="AG154" s="2">
        <f t="shared" si="62"/>
        <v>0</v>
      </c>
      <c r="AH154" s="2">
        <f t="shared" si="62"/>
        <v>0</v>
      </c>
      <c r="AI154" s="2">
        <f t="shared" si="62"/>
        <v>0</v>
      </c>
      <c r="AJ154" s="2">
        <f t="shared" si="62"/>
        <v>0</v>
      </c>
      <c r="AK154" s="2">
        <f t="shared" si="62"/>
        <v>0</v>
      </c>
      <c r="AL154" s="2">
        <f t="shared" si="62"/>
        <v>0</v>
      </c>
      <c r="AM154" s="2">
        <f t="shared" si="62"/>
        <v>0</v>
      </c>
      <c r="AN154" s="2">
        <f t="shared" si="62"/>
        <v>0</v>
      </c>
      <c r="AO154" s="2">
        <f t="shared" si="62"/>
        <v>0</v>
      </c>
    </row>
    <row r="155" spans="2:41" ht="14.25" x14ac:dyDescent="0.2">
      <c r="B155" s="31">
        <f t="shared" si="20"/>
        <v>25</v>
      </c>
      <c r="C155" s="2">
        <f t="shared" si="17"/>
        <v>0</v>
      </c>
      <c r="D155" s="2">
        <f t="shared" si="17"/>
        <v>0</v>
      </c>
      <c r="E155" s="2">
        <f t="shared" ref="E155:S155" si="63">+E70*E113</f>
        <v>0</v>
      </c>
      <c r="F155" s="2">
        <f t="shared" si="63"/>
        <v>0</v>
      </c>
      <c r="G155" s="2">
        <f t="shared" si="63"/>
        <v>0</v>
      </c>
      <c r="H155" s="2">
        <f t="shared" si="63"/>
        <v>0</v>
      </c>
      <c r="I155" s="2">
        <f t="shared" si="63"/>
        <v>0</v>
      </c>
      <c r="J155" s="2">
        <f t="shared" si="63"/>
        <v>0</v>
      </c>
      <c r="K155" s="2">
        <f t="shared" si="63"/>
        <v>0</v>
      </c>
      <c r="L155" s="2">
        <f t="shared" si="63"/>
        <v>0</v>
      </c>
      <c r="M155" s="2">
        <f t="shared" si="63"/>
        <v>0</v>
      </c>
      <c r="N155" s="2">
        <f t="shared" si="63"/>
        <v>0</v>
      </c>
      <c r="O155" s="2">
        <f t="shared" si="63"/>
        <v>0</v>
      </c>
      <c r="P155" s="2">
        <f t="shared" si="63"/>
        <v>0</v>
      </c>
      <c r="Q155" s="2">
        <f t="shared" si="63"/>
        <v>0</v>
      </c>
      <c r="R155" s="2">
        <f t="shared" si="63"/>
        <v>0</v>
      </c>
      <c r="S155" s="2">
        <f t="shared" si="63"/>
        <v>0</v>
      </c>
      <c r="T155" s="2">
        <f t="shared" ref="T155:AO155" si="64">+T70*T113</f>
        <v>0</v>
      </c>
      <c r="U155" s="2">
        <f t="shared" si="64"/>
        <v>0</v>
      </c>
      <c r="V155" s="2">
        <f t="shared" si="64"/>
        <v>0</v>
      </c>
      <c r="W155" s="2">
        <f t="shared" si="64"/>
        <v>0</v>
      </c>
      <c r="X155" s="2">
        <f t="shared" si="64"/>
        <v>0</v>
      </c>
      <c r="Y155" s="2">
        <f t="shared" si="64"/>
        <v>0</v>
      </c>
      <c r="Z155" s="2">
        <f t="shared" si="64"/>
        <v>0</v>
      </c>
      <c r="AA155" s="2">
        <f t="shared" si="64"/>
        <v>1.0503061376409724</v>
      </c>
      <c r="AB155" s="2">
        <f t="shared" si="64"/>
        <v>1.0503061376409724</v>
      </c>
      <c r="AC155" s="2">
        <f t="shared" si="64"/>
        <v>0</v>
      </c>
      <c r="AD155" s="2">
        <f t="shared" si="64"/>
        <v>0</v>
      </c>
      <c r="AE155" s="2">
        <f t="shared" si="64"/>
        <v>0</v>
      </c>
      <c r="AF155" s="2">
        <f t="shared" si="64"/>
        <v>0</v>
      </c>
      <c r="AG155" s="2">
        <f t="shared" si="64"/>
        <v>0</v>
      </c>
      <c r="AH155" s="2">
        <f t="shared" si="64"/>
        <v>0</v>
      </c>
      <c r="AI155" s="2">
        <f t="shared" si="64"/>
        <v>0</v>
      </c>
      <c r="AJ155" s="2">
        <f t="shared" si="64"/>
        <v>0</v>
      </c>
      <c r="AK155" s="2">
        <f t="shared" si="64"/>
        <v>0</v>
      </c>
      <c r="AL155" s="2">
        <f t="shared" si="64"/>
        <v>0</v>
      </c>
      <c r="AM155" s="2">
        <f t="shared" si="64"/>
        <v>0</v>
      </c>
      <c r="AN155" s="2">
        <f t="shared" si="64"/>
        <v>0</v>
      </c>
      <c r="AO155" s="2">
        <f t="shared" si="64"/>
        <v>0</v>
      </c>
    </row>
    <row r="156" spans="2:41" ht="14.25" x14ac:dyDescent="0.2">
      <c r="B156" s="31">
        <f t="shared" si="20"/>
        <v>26</v>
      </c>
      <c r="C156" s="2">
        <f t="shared" si="17"/>
        <v>0</v>
      </c>
      <c r="D156" s="2">
        <f t="shared" ref="D156:S156" si="65">+D71*D114</f>
        <v>0</v>
      </c>
      <c r="E156" s="2">
        <f t="shared" si="65"/>
        <v>0</v>
      </c>
      <c r="F156" s="2">
        <f t="shared" si="65"/>
        <v>0</v>
      </c>
      <c r="G156" s="2">
        <f t="shared" si="65"/>
        <v>0</v>
      </c>
      <c r="H156" s="2">
        <f t="shared" si="65"/>
        <v>0</v>
      </c>
      <c r="I156" s="2">
        <f t="shared" si="65"/>
        <v>0</v>
      </c>
      <c r="J156" s="2">
        <f t="shared" si="65"/>
        <v>0</v>
      </c>
      <c r="K156" s="2">
        <f t="shared" si="65"/>
        <v>0</v>
      </c>
      <c r="L156" s="2">
        <f t="shared" si="65"/>
        <v>0</v>
      </c>
      <c r="M156" s="2">
        <f t="shared" si="65"/>
        <v>0</v>
      </c>
      <c r="N156" s="2">
        <f t="shared" si="65"/>
        <v>0</v>
      </c>
      <c r="O156" s="2">
        <f t="shared" si="65"/>
        <v>0</v>
      </c>
      <c r="P156" s="2">
        <f t="shared" si="65"/>
        <v>0</v>
      </c>
      <c r="Q156" s="2">
        <f t="shared" si="65"/>
        <v>0</v>
      </c>
      <c r="R156" s="2">
        <f t="shared" si="65"/>
        <v>0</v>
      </c>
      <c r="S156" s="2">
        <f t="shared" si="65"/>
        <v>0</v>
      </c>
      <c r="T156" s="2">
        <f t="shared" ref="T156:AO156" si="66">+T71*T114</f>
        <v>0</v>
      </c>
      <c r="U156" s="2">
        <f t="shared" si="66"/>
        <v>0</v>
      </c>
      <c r="V156" s="2">
        <f t="shared" si="66"/>
        <v>0</v>
      </c>
      <c r="W156" s="2">
        <f t="shared" si="66"/>
        <v>0</v>
      </c>
      <c r="X156" s="2">
        <f t="shared" si="66"/>
        <v>0</v>
      </c>
      <c r="Y156" s="2">
        <f t="shared" si="66"/>
        <v>0</v>
      </c>
      <c r="Z156" s="2">
        <f t="shared" si="66"/>
        <v>0</v>
      </c>
      <c r="AA156" s="2">
        <f t="shared" si="66"/>
        <v>0</v>
      </c>
      <c r="AB156" s="2">
        <f t="shared" si="66"/>
        <v>1.3063805039639707</v>
      </c>
      <c r="AC156" s="2">
        <f t="shared" si="66"/>
        <v>0</v>
      </c>
      <c r="AD156" s="2">
        <f t="shared" si="66"/>
        <v>0</v>
      </c>
      <c r="AE156" s="2">
        <f t="shared" si="66"/>
        <v>0</v>
      </c>
      <c r="AF156" s="2">
        <f t="shared" si="66"/>
        <v>0</v>
      </c>
      <c r="AG156" s="2">
        <f t="shared" si="66"/>
        <v>0</v>
      </c>
      <c r="AH156" s="2">
        <f t="shared" si="66"/>
        <v>0</v>
      </c>
      <c r="AI156" s="2">
        <f t="shared" si="66"/>
        <v>0</v>
      </c>
      <c r="AJ156" s="2">
        <f t="shared" si="66"/>
        <v>0</v>
      </c>
      <c r="AK156" s="2">
        <f t="shared" si="66"/>
        <v>0</v>
      </c>
      <c r="AL156" s="2">
        <f t="shared" si="66"/>
        <v>0</v>
      </c>
      <c r="AM156" s="2">
        <f t="shared" si="66"/>
        <v>0</v>
      </c>
      <c r="AN156" s="2">
        <f t="shared" si="66"/>
        <v>0</v>
      </c>
      <c r="AO156" s="2">
        <f t="shared" si="66"/>
        <v>0</v>
      </c>
    </row>
    <row r="157" spans="2:41" ht="14.25" x14ac:dyDescent="0.2">
      <c r="B157" s="31">
        <f t="shared" si="20"/>
        <v>27</v>
      </c>
      <c r="C157" s="2">
        <f t="shared" si="17"/>
        <v>0</v>
      </c>
      <c r="D157" s="2">
        <f t="shared" ref="D157:S157" si="67">+D72*D115</f>
        <v>0</v>
      </c>
      <c r="E157" s="2">
        <f t="shared" si="67"/>
        <v>0</v>
      </c>
      <c r="F157" s="2">
        <f t="shared" si="67"/>
        <v>0</v>
      </c>
      <c r="G157" s="2">
        <f t="shared" si="67"/>
        <v>0</v>
      </c>
      <c r="H157" s="2">
        <f t="shared" si="67"/>
        <v>0</v>
      </c>
      <c r="I157" s="2">
        <f t="shared" si="67"/>
        <v>0</v>
      </c>
      <c r="J157" s="2">
        <f t="shared" si="67"/>
        <v>0</v>
      </c>
      <c r="K157" s="2">
        <f t="shared" si="67"/>
        <v>0</v>
      </c>
      <c r="L157" s="2">
        <f t="shared" si="67"/>
        <v>0</v>
      </c>
      <c r="M157" s="2">
        <f t="shared" si="67"/>
        <v>0</v>
      </c>
      <c r="N157" s="2">
        <f t="shared" si="67"/>
        <v>0</v>
      </c>
      <c r="O157" s="2">
        <f t="shared" si="67"/>
        <v>0</v>
      </c>
      <c r="P157" s="2">
        <f t="shared" si="67"/>
        <v>0</v>
      </c>
      <c r="Q157" s="2">
        <f t="shared" si="67"/>
        <v>0</v>
      </c>
      <c r="R157" s="2">
        <f t="shared" si="67"/>
        <v>0</v>
      </c>
      <c r="S157" s="2">
        <f t="shared" si="67"/>
        <v>0</v>
      </c>
      <c r="T157" s="2">
        <f t="shared" ref="T157:AO157" si="68">+T72*T115</f>
        <v>0</v>
      </c>
      <c r="U157" s="2">
        <f t="shared" si="68"/>
        <v>0</v>
      </c>
      <c r="V157" s="2">
        <f t="shared" si="68"/>
        <v>0</v>
      </c>
      <c r="W157" s="2">
        <f t="shared" si="68"/>
        <v>0</v>
      </c>
      <c r="X157" s="2">
        <f t="shared" si="68"/>
        <v>0</v>
      </c>
      <c r="Y157" s="2">
        <f t="shared" si="68"/>
        <v>0</v>
      </c>
      <c r="Z157" s="2">
        <f t="shared" si="68"/>
        <v>0</v>
      </c>
      <c r="AA157" s="2">
        <f t="shared" si="68"/>
        <v>0</v>
      </c>
      <c r="AB157" s="2">
        <f t="shared" si="68"/>
        <v>0</v>
      </c>
      <c r="AC157" s="2">
        <f t="shared" si="68"/>
        <v>0.5019615141251349</v>
      </c>
      <c r="AD157" s="2">
        <f t="shared" si="68"/>
        <v>0</v>
      </c>
      <c r="AE157" s="2">
        <f t="shared" si="68"/>
        <v>0</v>
      </c>
      <c r="AF157" s="2">
        <f t="shared" si="68"/>
        <v>0</v>
      </c>
      <c r="AG157" s="2">
        <f t="shared" si="68"/>
        <v>0</v>
      </c>
      <c r="AH157" s="2">
        <f t="shared" si="68"/>
        <v>0</v>
      </c>
      <c r="AI157" s="2">
        <f t="shared" si="68"/>
        <v>0</v>
      </c>
      <c r="AJ157" s="2">
        <f t="shared" si="68"/>
        <v>0</v>
      </c>
      <c r="AK157" s="2">
        <f t="shared" si="68"/>
        <v>0</v>
      </c>
      <c r="AL157" s="2">
        <f t="shared" si="68"/>
        <v>0</v>
      </c>
      <c r="AM157" s="2">
        <f t="shared" si="68"/>
        <v>0</v>
      </c>
      <c r="AN157" s="2">
        <f t="shared" si="68"/>
        <v>0</v>
      </c>
      <c r="AO157" s="2">
        <f t="shared" si="68"/>
        <v>0</v>
      </c>
    </row>
    <row r="158" spans="2:41" ht="14.25" x14ac:dyDescent="0.2">
      <c r="B158" s="31">
        <f t="shared" si="20"/>
        <v>28</v>
      </c>
      <c r="C158" s="2">
        <f t="shared" si="17"/>
        <v>0</v>
      </c>
      <c r="D158" s="2">
        <f t="shared" ref="D158:S160" si="69">+D73*D116</f>
        <v>0</v>
      </c>
      <c r="E158" s="2">
        <f t="shared" si="69"/>
        <v>0</v>
      </c>
      <c r="F158" s="2">
        <f t="shared" si="69"/>
        <v>0</v>
      </c>
      <c r="G158" s="2">
        <f t="shared" si="69"/>
        <v>0</v>
      </c>
      <c r="H158" s="2">
        <f t="shared" si="69"/>
        <v>0</v>
      </c>
      <c r="I158" s="2">
        <f t="shared" si="69"/>
        <v>0</v>
      </c>
      <c r="J158" s="2">
        <f t="shared" si="69"/>
        <v>0</v>
      </c>
      <c r="K158" s="2">
        <f t="shared" si="69"/>
        <v>0</v>
      </c>
      <c r="L158" s="2">
        <f t="shared" si="69"/>
        <v>0</v>
      </c>
      <c r="M158" s="2">
        <f t="shared" si="69"/>
        <v>0</v>
      </c>
      <c r="N158" s="2">
        <f t="shared" si="69"/>
        <v>0</v>
      </c>
      <c r="O158" s="2">
        <f t="shared" si="69"/>
        <v>0</v>
      </c>
      <c r="P158" s="2">
        <f t="shared" si="69"/>
        <v>0</v>
      </c>
      <c r="Q158" s="2">
        <f t="shared" si="69"/>
        <v>0</v>
      </c>
      <c r="R158" s="2">
        <f t="shared" si="69"/>
        <v>0</v>
      </c>
      <c r="S158" s="2">
        <f t="shared" si="69"/>
        <v>0</v>
      </c>
      <c r="T158" s="2">
        <f t="shared" ref="T158:AO158" si="70">+T73*T116</f>
        <v>0</v>
      </c>
      <c r="U158" s="2">
        <f t="shared" si="70"/>
        <v>0</v>
      </c>
      <c r="V158" s="2">
        <f t="shared" si="70"/>
        <v>0</v>
      </c>
      <c r="W158" s="2">
        <f t="shared" si="70"/>
        <v>0</v>
      </c>
      <c r="X158" s="2">
        <f t="shared" si="70"/>
        <v>0</v>
      </c>
      <c r="Y158" s="2">
        <f t="shared" si="70"/>
        <v>0</v>
      </c>
      <c r="Z158" s="2">
        <f t="shared" si="70"/>
        <v>0</v>
      </c>
      <c r="AA158" s="2">
        <f t="shared" si="70"/>
        <v>0</v>
      </c>
      <c r="AB158" s="2">
        <f t="shared" si="70"/>
        <v>0</v>
      </c>
      <c r="AC158" s="2">
        <f t="shared" si="70"/>
        <v>0</v>
      </c>
      <c r="AD158" s="2">
        <f t="shared" si="70"/>
        <v>0.23995328842073921</v>
      </c>
      <c r="AE158" s="2">
        <f t="shared" si="70"/>
        <v>0</v>
      </c>
      <c r="AF158" s="2">
        <f t="shared" si="70"/>
        <v>0</v>
      </c>
      <c r="AG158" s="2">
        <f t="shared" si="70"/>
        <v>0</v>
      </c>
      <c r="AH158" s="2">
        <f t="shared" si="70"/>
        <v>0</v>
      </c>
      <c r="AI158" s="2">
        <f t="shared" si="70"/>
        <v>0</v>
      </c>
      <c r="AJ158" s="2">
        <f t="shared" si="70"/>
        <v>0</v>
      </c>
      <c r="AK158" s="2">
        <f t="shared" si="70"/>
        <v>0</v>
      </c>
      <c r="AL158" s="2">
        <f t="shared" si="70"/>
        <v>0</v>
      </c>
      <c r="AM158" s="2">
        <f t="shared" si="70"/>
        <v>0</v>
      </c>
      <c r="AN158" s="2">
        <f t="shared" si="70"/>
        <v>0</v>
      </c>
      <c r="AO158" s="2">
        <f t="shared" si="70"/>
        <v>0</v>
      </c>
    </row>
    <row r="159" spans="2:41" ht="14.25" x14ac:dyDescent="0.2">
      <c r="B159" s="31">
        <f t="shared" si="20"/>
        <v>29</v>
      </c>
      <c r="C159" s="2">
        <f t="shared" si="17"/>
        <v>0</v>
      </c>
      <c r="D159" s="2">
        <f t="shared" si="69"/>
        <v>0</v>
      </c>
      <c r="E159" s="2">
        <f t="shared" si="69"/>
        <v>0</v>
      </c>
      <c r="F159" s="2">
        <f t="shared" si="69"/>
        <v>0</v>
      </c>
      <c r="G159" s="2">
        <f t="shared" si="69"/>
        <v>0</v>
      </c>
      <c r="H159" s="2">
        <f t="shared" si="69"/>
        <v>0</v>
      </c>
      <c r="I159" s="2">
        <f t="shared" si="69"/>
        <v>0</v>
      </c>
      <c r="J159" s="2">
        <f t="shared" si="69"/>
        <v>0</v>
      </c>
      <c r="K159" s="2">
        <f t="shared" si="69"/>
        <v>0</v>
      </c>
      <c r="L159" s="2">
        <f t="shared" si="69"/>
        <v>0</v>
      </c>
      <c r="M159" s="2">
        <f t="shared" si="69"/>
        <v>0</v>
      </c>
      <c r="N159" s="2">
        <f t="shared" si="69"/>
        <v>0</v>
      </c>
      <c r="O159" s="2">
        <f t="shared" si="69"/>
        <v>0</v>
      </c>
      <c r="P159" s="2">
        <f t="shared" si="69"/>
        <v>0</v>
      </c>
      <c r="Q159" s="2">
        <f t="shared" si="69"/>
        <v>0</v>
      </c>
      <c r="R159" s="2">
        <f t="shared" si="69"/>
        <v>0</v>
      </c>
      <c r="S159" s="2">
        <f t="shared" si="69"/>
        <v>0</v>
      </c>
      <c r="T159" s="2">
        <f t="shared" ref="T159:AO159" si="71">+T74*T117</f>
        <v>0</v>
      </c>
      <c r="U159" s="2">
        <f t="shared" si="71"/>
        <v>0</v>
      </c>
      <c r="V159" s="2">
        <f t="shared" si="71"/>
        <v>0</v>
      </c>
      <c r="W159" s="2">
        <f t="shared" si="71"/>
        <v>0</v>
      </c>
      <c r="X159" s="2">
        <f t="shared" si="71"/>
        <v>0</v>
      </c>
      <c r="Y159" s="2">
        <f t="shared" si="71"/>
        <v>0</v>
      </c>
      <c r="Z159" s="2">
        <f t="shared" si="71"/>
        <v>0</v>
      </c>
      <c r="AA159" s="2">
        <f t="shared" si="71"/>
        <v>0</v>
      </c>
      <c r="AB159" s="2">
        <f t="shared" si="71"/>
        <v>0</v>
      </c>
      <c r="AC159" s="2">
        <f t="shared" si="71"/>
        <v>0</v>
      </c>
      <c r="AD159" s="2">
        <f t="shared" si="71"/>
        <v>0</v>
      </c>
      <c r="AE159" s="2">
        <f t="shared" si="71"/>
        <v>1.2649998138980907</v>
      </c>
      <c r="AF159" s="2">
        <f t="shared" si="71"/>
        <v>0</v>
      </c>
      <c r="AG159" s="2">
        <f t="shared" si="71"/>
        <v>0</v>
      </c>
      <c r="AH159" s="2">
        <f t="shared" si="71"/>
        <v>0</v>
      </c>
      <c r="AI159" s="2">
        <f t="shared" si="71"/>
        <v>0</v>
      </c>
      <c r="AJ159" s="2">
        <f t="shared" si="71"/>
        <v>0</v>
      </c>
      <c r="AK159" s="2">
        <f t="shared" si="71"/>
        <v>0</v>
      </c>
      <c r="AL159" s="2">
        <f t="shared" si="71"/>
        <v>0</v>
      </c>
      <c r="AM159" s="2">
        <f t="shared" si="71"/>
        <v>0</v>
      </c>
      <c r="AN159" s="2">
        <f t="shared" si="71"/>
        <v>0</v>
      </c>
      <c r="AO159" s="2">
        <f t="shared" si="71"/>
        <v>0</v>
      </c>
    </row>
    <row r="160" spans="2:41" ht="14.25" x14ac:dyDescent="0.2">
      <c r="B160" s="31">
        <f t="shared" si="20"/>
        <v>30</v>
      </c>
      <c r="C160" s="2">
        <f t="shared" si="17"/>
        <v>0</v>
      </c>
      <c r="D160" s="2">
        <f t="shared" si="69"/>
        <v>0</v>
      </c>
      <c r="E160" s="2">
        <f t="shared" si="69"/>
        <v>0</v>
      </c>
      <c r="F160" s="2">
        <f t="shared" si="69"/>
        <v>0</v>
      </c>
      <c r="G160" s="2">
        <f t="shared" si="69"/>
        <v>0</v>
      </c>
      <c r="H160" s="2">
        <f t="shared" si="69"/>
        <v>0</v>
      </c>
      <c r="I160" s="2">
        <f t="shared" si="69"/>
        <v>0</v>
      </c>
      <c r="J160" s="2">
        <f t="shared" si="69"/>
        <v>0</v>
      </c>
      <c r="K160" s="2">
        <f t="shared" si="69"/>
        <v>0</v>
      </c>
      <c r="L160" s="2">
        <f t="shared" si="69"/>
        <v>0</v>
      </c>
      <c r="M160" s="2">
        <f t="shared" si="69"/>
        <v>0</v>
      </c>
      <c r="N160" s="2">
        <f t="shared" si="69"/>
        <v>0</v>
      </c>
      <c r="O160" s="2">
        <f t="shared" si="69"/>
        <v>0</v>
      </c>
      <c r="P160" s="2">
        <f t="shared" si="69"/>
        <v>0</v>
      </c>
      <c r="Q160" s="2">
        <f t="shared" si="69"/>
        <v>0</v>
      </c>
      <c r="R160" s="2">
        <f t="shared" si="69"/>
        <v>0</v>
      </c>
      <c r="S160" s="2">
        <f t="shared" si="69"/>
        <v>0</v>
      </c>
      <c r="T160" s="2">
        <f t="shared" ref="T160:AO160" si="72">+T75*T118</f>
        <v>0</v>
      </c>
      <c r="U160" s="2">
        <f t="shared" si="72"/>
        <v>0</v>
      </c>
      <c r="V160" s="2">
        <f t="shared" si="72"/>
        <v>0</v>
      </c>
      <c r="W160" s="2">
        <f t="shared" si="72"/>
        <v>0</v>
      </c>
      <c r="X160" s="2">
        <f t="shared" si="72"/>
        <v>0</v>
      </c>
      <c r="Y160" s="2">
        <f t="shared" si="72"/>
        <v>0</v>
      </c>
      <c r="Z160" s="2">
        <f t="shared" si="72"/>
        <v>0</v>
      </c>
      <c r="AA160" s="2">
        <f t="shared" si="72"/>
        <v>0</v>
      </c>
      <c r="AB160" s="2">
        <f t="shared" si="72"/>
        <v>0</v>
      </c>
      <c r="AC160" s="2">
        <f t="shared" si="72"/>
        <v>0</v>
      </c>
      <c r="AD160" s="2">
        <f t="shared" si="72"/>
        <v>0</v>
      </c>
      <c r="AE160" s="2">
        <f t="shared" si="72"/>
        <v>0</v>
      </c>
      <c r="AF160" s="2">
        <f t="shared" si="72"/>
        <v>0.49690698626567914</v>
      </c>
      <c r="AG160" s="2">
        <f t="shared" si="72"/>
        <v>0</v>
      </c>
      <c r="AH160" s="2">
        <f t="shared" si="72"/>
        <v>0</v>
      </c>
      <c r="AI160" s="2">
        <f t="shared" si="72"/>
        <v>0</v>
      </c>
      <c r="AJ160" s="2">
        <f t="shared" si="72"/>
        <v>0</v>
      </c>
      <c r="AK160" s="2">
        <f t="shared" si="72"/>
        <v>0</v>
      </c>
      <c r="AL160" s="2">
        <f t="shared" si="72"/>
        <v>0</v>
      </c>
      <c r="AM160" s="2">
        <f t="shared" si="72"/>
        <v>0</v>
      </c>
      <c r="AN160" s="2">
        <f t="shared" si="72"/>
        <v>0</v>
      </c>
      <c r="AO160" s="2">
        <f t="shared" si="72"/>
        <v>0</v>
      </c>
    </row>
    <row r="161" spans="2:42" ht="14.25" x14ac:dyDescent="0.2">
      <c r="B161" s="31">
        <f t="shared" si="20"/>
        <v>31</v>
      </c>
      <c r="C161" s="2">
        <f t="shared" si="17"/>
        <v>0</v>
      </c>
      <c r="D161" s="2">
        <f t="shared" ref="D161:S161" si="73">+D76*D119</f>
        <v>0</v>
      </c>
      <c r="E161" s="2">
        <f t="shared" si="73"/>
        <v>0</v>
      </c>
      <c r="F161" s="2">
        <f t="shared" si="73"/>
        <v>0</v>
      </c>
      <c r="G161" s="2">
        <f t="shared" si="73"/>
        <v>0</v>
      </c>
      <c r="H161" s="2">
        <f t="shared" si="73"/>
        <v>0</v>
      </c>
      <c r="I161" s="2">
        <f t="shared" si="73"/>
        <v>0</v>
      </c>
      <c r="J161" s="2">
        <f t="shared" si="73"/>
        <v>0</v>
      </c>
      <c r="K161" s="2">
        <f t="shared" si="73"/>
        <v>0</v>
      </c>
      <c r="L161" s="2">
        <f t="shared" si="73"/>
        <v>0</v>
      </c>
      <c r="M161" s="2">
        <f t="shared" si="73"/>
        <v>0</v>
      </c>
      <c r="N161" s="2">
        <f t="shared" si="73"/>
        <v>0</v>
      </c>
      <c r="O161" s="2">
        <f t="shared" si="73"/>
        <v>0</v>
      </c>
      <c r="P161" s="2">
        <f t="shared" si="73"/>
        <v>0</v>
      </c>
      <c r="Q161" s="2">
        <f t="shared" si="73"/>
        <v>0</v>
      </c>
      <c r="R161" s="2">
        <f t="shared" si="73"/>
        <v>0</v>
      </c>
      <c r="S161" s="2">
        <f t="shared" si="73"/>
        <v>0</v>
      </c>
      <c r="T161" s="2">
        <f t="shared" ref="T161:AO161" si="74">+T76*T119</f>
        <v>0</v>
      </c>
      <c r="U161" s="2">
        <f t="shared" si="74"/>
        <v>0</v>
      </c>
      <c r="V161" s="2">
        <f t="shared" si="74"/>
        <v>0</v>
      </c>
      <c r="W161" s="2">
        <f t="shared" si="74"/>
        <v>0</v>
      </c>
      <c r="X161" s="2">
        <f t="shared" si="74"/>
        <v>0</v>
      </c>
      <c r="Y161" s="2">
        <f t="shared" si="74"/>
        <v>0</v>
      </c>
      <c r="Z161" s="2">
        <f t="shared" si="74"/>
        <v>0</v>
      </c>
      <c r="AA161" s="2">
        <f t="shared" si="74"/>
        <v>0</v>
      </c>
      <c r="AB161" s="2">
        <f t="shared" si="74"/>
        <v>0</v>
      </c>
      <c r="AC161" s="2">
        <f t="shared" si="74"/>
        <v>0</v>
      </c>
      <c r="AD161" s="2">
        <f t="shared" si="74"/>
        <v>0</v>
      </c>
      <c r="AE161" s="2">
        <f t="shared" si="74"/>
        <v>0</v>
      </c>
      <c r="AF161" s="2">
        <f t="shared" si="74"/>
        <v>0</v>
      </c>
      <c r="AG161" s="2">
        <f t="shared" si="74"/>
        <v>5.3424275133062873E-2</v>
      </c>
      <c r="AH161" s="2">
        <f t="shared" si="74"/>
        <v>0</v>
      </c>
      <c r="AI161" s="2">
        <f t="shared" si="74"/>
        <v>0</v>
      </c>
      <c r="AJ161" s="2">
        <f t="shared" si="74"/>
        <v>0</v>
      </c>
      <c r="AK161" s="2">
        <f t="shared" si="74"/>
        <v>0</v>
      </c>
      <c r="AL161" s="2">
        <f t="shared" si="74"/>
        <v>0</v>
      </c>
      <c r="AM161" s="2">
        <f t="shared" si="74"/>
        <v>0</v>
      </c>
      <c r="AN161" s="2">
        <f t="shared" si="74"/>
        <v>0</v>
      </c>
      <c r="AO161" s="2">
        <f t="shared" si="74"/>
        <v>0</v>
      </c>
    </row>
    <row r="162" spans="2:42" ht="14.25" x14ac:dyDescent="0.2">
      <c r="B162" s="31">
        <f t="shared" si="20"/>
        <v>32</v>
      </c>
      <c r="C162" s="2">
        <f t="shared" si="17"/>
        <v>0</v>
      </c>
      <c r="D162" s="2">
        <f t="shared" si="17"/>
        <v>0</v>
      </c>
      <c r="E162" s="2">
        <f t="shared" ref="E162:S162" si="75">+E77*E120</f>
        <v>0</v>
      </c>
      <c r="F162" s="2">
        <f t="shared" si="75"/>
        <v>0</v>
      </c>
      <c r="G162" s="2">
        <f t="shared" si="75"/>
        <v>0</v>
      </c>
      <c r="H162" s="2">
        <f t="shared" si="75"/>
        <v>0</v>
      </c>
      <c r="I162" s="2">
        <f t="shared" si="75"/>
        <v>0</v>
      </c>
      <c r="J162" s="2">
        <f t="shared" si="75"/>
        <v>0</v>
      </c>
      <c r="K162" s="2">
        <f t="shared" si="75"/>
        <v>0</v>
      </c>
      <c r="L162" s="2">
        <f t="shared" si="75"/>
        <v>0</v>
      </c>
      <c r="M162" s="2">
        <f t="shared" si="75"/>
        <v>0</v>
      </c>
      <c r="N162" s="2">
        <f t="shared" si="75"/>
        <v>0</v>
      </c>
      <c r="O162" s="2">
        <f t="shared" si="75"/>
        <v>0</v>
      </c>
      <c r="P162" s="2">
        <f t="shared" si="75"/>
        <v>0</v>
      </c>
      <c r="Q162" s="2">
        <f t="shared" si="75"/>
        <v>0</v>
      </c>
      <c r="R162" s="2">
        <f t="shared" si="75"/>
        <v>0</v>
      </c>
      <c r="S162" s="2">
        <f t="shared" si="75"/>
        <v>0</v>
      </c>
      <c r="T162" s="2">
        <f t="shared" ref="T162:AO162" si="76">+T77*T120</f>
        <v>0</v>
      </c>
      <c r="U162" s="2">
        <f t="shared" si="76"/>
        <v>0</v>
      </c>
      <c r="V162" s="2">
        <f t="shared" si="76"/>
        <v>0</v>
      </c>
      <c r="W162" s="2">
        <f t="shared" si="76"/>
        <v>0</v>
      </c>
      <c r="X162" s="2">
        <f t="shared" si="76"/>
        <v>0</v>
      </c>
      <c r="Y162" s="2">
        <f t="shared" si="76"/>
        <v>0</v>
      </c>
      <c r="Z162" s="2">
        <f t="shared" si="76"/>
        <v>0</v>
      </c>
      <c r="AA162" s="2">
        <f t="shared" si="76"/>
        <v>0</v>
      </c>
      <c r="AB162" s="2">
        <f t="shared" si="76"/>
        <v>0</v>
      </c>
      <c r="AC162" s="2">
        <f t="shared" si="76"/>
        <v>0</v>
      </c>
      <c r="AD162" s="2">
        <f t="shared" si="76"/>
        <v>0</v>
      </c>
      <c r="AE162" s="2">
        <f t="shared" si="76"/>
        <v>0</v>
      </c>
      <c r="AF162" s="2">
        <f t="shared" si="76"/>
        <v>0</v>
      </c>
      <c r="AG162" s="2">
        <f t="shared" si="76"/>
        <v>0</v>
      </c>
      <c r="AH162" s="2">
        <f t="shared" si="76"/>
        <v>0.49331149737596314</v>
      </c>
      <c r="AI162" s="2">
        <f t="shared" si="76"/>
        <v>0</v>
      </c>
      <c r="AJ162" s="2">
        <f t="shared" si="76"/>
        <v>0</v>
      </c>
      <c r="AK162" s="2">
        <f t="shared" si="76"/>
        <v>0</v>
      </c>
      <c r="AL162" s="2">
        <f t="shared" si="76"/>
        <v>0</v>
      </c>
      <c r="AM162" s="2">
        <f t="shared" si="76"/>
        <v>0</v>
      </c>
      <c r="AN162" s="2">
        <f t="shared" si="76"/>
        <v>0</v>
      </c>
      <c r="AO162" s="2">
        <f t="shared" si="76"/>
        <v>0</v>
      </c>
    </row>
    <row r="163" spans="2:42" ht="14.25" x14ac:dyDescent="0.2">
      <c r="B163" s="31">
        <f t="shared" si="20"/>
        <v>33</v>
      </c>
      <c r="C163" s="2">
        <f t="shared" si="17"/>
        <v>0</v>
      </c>
      <c r="D163" s="2">
        <f t="shared" ref="D163:S163" si="77">+D78*D121</f>
        <v>0</v>
      </c>
      <c r="E163" s="2">
        <f t="shared" si="77"/>
        <v>0</v>
      </c>
      <c r="F163" s="2">
        <f t="shared" si="77"/>
        <v>0</v>
      </c>
      <c r="G163" s="2">
        <f t="shared" si="77"/>
        <v>0</v>
      </c>
      <c r="H163" s="2">
        <f t="shared" si="77"/>
        <v>0</v>
      </c>
      <c r="I163" s="2">
        <f t="shared" si="77"/>
        <v>0</v>
      </c>
      <c r="J163" s="2">
        <f t="shared" si="77"/>
        <v>0</v>
      </c>
      <c r="K163" s="2">
        <f t="shared" si="77"/>
        <v>0</v>
      </c>
      <c r="L163" s="2">
        <f t="shared" si="77"/>
        <v>0</v>
      </c>
      <c r="M163" s="2">
        <f t="shared" si="77"/>
        <v>0</v>
      </c>
      <c r="N163" s="2">
        <f t="shared" si="77"/>
        <v>0</v>
      </c>
      <c r="O163" s="2">
        <f t="shared" si="77"/>
        <v>0</v>
      </c>
      <c r="P163" s="2">
        <f t="shared" si="77"/>
        <v>0</v>
      </c>
      <c r="Q163" s="2">
        <f t="shared" si="77"/>
        <v>0</v>
      </c>
      <c r="R163" s="2">
        <f t="shared" si="77"/>
        <v>0</v>
      </c>
      <c r="S163" s="2">
        <f t="shared" si="77"/>
        <v>0</v>
      </c>
      <c r="T163" s="2">
        <f t="shared" ref="T163:AO163" si="78">+T78*T121</f>
        <v>0</v>
      </c>
      <c r="U163" s="2">
        <f t="shared" si="78"/>
        <v>0</v>
      </c>
      <c r="V163" s="2">
        <f t="shared" si="78"/>
        <v>0</v>
      </c>
      <c r="W163" s="2">
        <f t="shared" si="78"/>
        <v>0</v>
      </c>
      <c r="X163" s="2">
        <f t="shared" si="78"/>
        <v>0</v>
      </c>
      <c r="Y163" s="2">
        <f t="shared" si="78"/>
        <v>0</v>
      </c>
      <c r="Z163" s="2">
        <f t="shared" si="78"/>
        <v>0</v>
      </c>
      <c r="AA163" s="2">
        <f t="shared" si="78"/>
        <v>0</v>
      </c>
      <c r="AB163" s="2">
        <f t="shared" si="78"/>
        <v>0</v>
      </c>
      <c r="AC163" s="2">
        <f t="shared" si="78"/>
        <v>0</v>
      </c>
      <c r="AD163" s="2">
        <f t="shared" si="78"/>
        <v>0</v>
      </c>
      <c r="AE163" s="2">
        <f t="shared" si="78"/>
        <v>0</v>
      </c>
      <c r="AF163" s="2">
        <f t="shared" si="78"/>
        <v>0</v>
      </c>
      <c r="AG163" s="2">
        <f t="shared" si="78"/>
        <v>0</v>
      </c>
      <c r="AH163" s="2">
        <f t="shared" si="78"/>
        <v>0</v>
      </c>
      <c r="AI163" s="2">
        <f t="shared" si="78"/>
        <v>0.33103900696021149</v>
      </c>
      <c r="AJ163" s="2">
        <f t="shared" si="78"/>
        <v>0</v>
      </c>
      <c r="AK163" s="2">
        <f t="shared" si="78"/>
        <v>0</v>
      </c>
      <c r="AL163" s="2">
        <f t="shared" si="78"/>
        <v>0</v>
      </c>
      <c r="AM163" s="2">
        <f t="shared" si="78"/>
        <v>0</v>
      </c>
      <c r="AN163" s="2">
        <f t="shared" si="78"/>
        <v>0</v>
      </c>
      <c r="AO163" s="2">
        <f t="shared" si="78"/>
        <v>0</v>
      </c>
    </row>
    <row r="164" spans="2:42" ht="14.25" x14ac:dyDescent="0.2">
      <c r="B164" s="31">
        <f t="shared" si="20"/>
        <v>34</v>
      </c>
      <c r="C164" s="2">
        <f t="shared" si="17"/>
        <v>0</v>
      </c>
      <c r="D164" s="2">
        <f t="shared" ref="D164:S164" si="79">+D79*D122</f>
        <v>0</v>
      </c>
      <c r="E164" s="2">
        <f t="shared" si="79"/>
        <v>0</v>
      </c>
      <c r="F164" s="2">
        <f t="shared" si="79"/>
        <v>0</v>
      </c>
      <c r="G164" s="2">
        <f t="shared" si="79"/>
        <v>0</v>
      </c>
      <c r="H164" s="2">
        <f t="shared" si="79"/>
        <v>0</v>
      </c>
      <c r="I164" s="2">
        <f t="shared" si="79"/>
        <v>0</v>
      </c>
      <c r="J164" s="2">
        <f t="shared" si="79"/>
        <v>0</v>
      </c>
      <c r="K164" s="2">
        <f t="shared" si="79"/>
        <v>0</v>
      </c>
      <c r="L164" s="2">
        <f t="shared" si="79"/>
        <v>0</v>
      </c>
      <c r="M164" s="2">
        <f t="shared" si="79"/>
        <v>0</v>
      </c>
      <c r="N164" s="2">
        <f t="shared" si="79"/>
        <v>0</v>
      </c>
      <c r="O164" s="2">
        <f t="shared" si="79"/>
        <v>0</v>
      </c>
      <c r="P164" s="2">
        <f t="shared" si="79"/>
        <v>0</v>
      </c>
      <c r="Q164" s="2">
        <f t="shared" si="79"/>
        <v>0</v>
      </c>
      <c r="R164" s="2">
        <f t="shared" si="79"/>
        <v>0</v>
      </c>
      <c r="S164" s="2">
        <f t="shared" si="79"/>
        <v>0</v>
      </c>
      <c r="T164" s="2">
        <f t="shared" ref="T164:AO164" si="80">+T79*T122</f>
        <v>0</v>
      </c>
      <c r="U164" s="2">
        <f t="shared" si="80"/>
        <v>0</v>
      </c>
      <c r="V164" s="2">
        <f t="shared" si="80"/>
        <v>0</v>
      </c>
      <c r="W164" s="2">
        <f t="shared" si="80"/>
        <v>0</v>
      </c>
      <c r="X164" s="2">
        <f t="shared" si="80"/>
        <v>0</v>
      </c>
      <c r="Y164" s="2">
        <f t="shared" si="80"/>
        <v>0</v>
      </c>
      <c r="Z164" s="2">
        <f t="shared" si="80"/>
        <v>0</v>
      </c>
      <c r="AA164" s="2">
        <f t="shared" si="80"/>
        <v>0</v>
      </c>
      <c r="AB164" s="2">
        <f t="shared" si="80"/>
        <v>0</v>
      </c>
      <c r="AC164" s="2">
        <f t="shared" si="80"/>
        <v>0</v>
      </c>
      <c r="AD164" s="2">
        <f t="shared" si="80"/>
        <v>0</v>
      </c>
      <c r="AE164" s="2">
        <f t="shared" si="80"/>
        <v>0</v>
      </c>
      <c r="AF164" s="2">
        <f t="shared" si="80"/>
        <v>0</v>
      </c>
      <c r="AG164" s="2">
        <f t="shared" si="80"/>
        <v>0</v>
      </c>
      <c r="AH164" s="2">
        <f t="shared" si="80"/>
        <v>0</v>
      </c>
      <c r="AI164" s="2">
        <f t="shared" si="80"/>
        <v>0</v>
      </c>
      <c r="AJ164" s="2">
        <f t="shared" si="80"/>
        <v>0.29690791677522615</v>
      </c>
      <c r="AK164" s="2">
        <f t="shared" si="80"/>
        <v>0</v>
      </c>
      <c r="AL164" s="2">
        <f t="shared" si="80"/>
        <v>0</v>
      </c>
      <c r="AM164" s="2">
        <f t="shared" si="80"/>
        <v>0</v>
      </c>
      <c r="AN164" s="2">
        <f t="shared" si="80"/>
        <v>0</v>
      </c>
      <c r="AO164" s="2">
        <f t="shared" si="80"/>
        <v>0</v>
      </c>
    </row>
    <row r="165" spans="2:42" ht="14.25" x14ac:dyDescent="0.2">
      <c r="B165" s="31">
        <f t="shared" si="20"/>
        <v>35</v>
      </c>
      <c r="C165" s="2">
        <f t="shared" si="17"/>
        <v>0</v>
      </c>
      <c r="D165" s="2">
        <f t="shared" ref="D165:S169" si="81">+D80*D123</f>
        <v>0</v>
      </c>
      <c r="E165" s="2">
        <f t="shared" si="81"/>
        <v>0</v>
      </c>
      <c r="F165" s="2">
        <f t="shared" si="81"/>
        <v>0</v>
      </c>
      <c r="G165" s="2">
        <f t="shared" si="81"/>
        <v>0</v>
      </c>
      <c r="H165" s="2">
        <f t="shared" si="81"/>
        <v>0</v>
      </c>
      <c r="I165" s="2">
        <f t="shared" si="81"/>
        <v>0</v>
      </c>
      <c r="J165" s="2">
        <f t="shared" si="81"/>
        <v>0</v>
      </c>
      <c r="K165" s="2">
        <f t="shared" si="81"/>
        <v>0</v>
      </c>
      <c r="L165" s="2">
        <f t="shared" si="81"/>
        <v>0</v>
      </c>
      <c r="M165" s="2">
        <f t="shared" si="81"/>
        <v>0</v>
      </c>
      <c r="N165" s="2">
        <f t="shared" si="81"/>
        <v>0</v>
      </c>
      <c r="O165" s="2">
        <f t="shared" si="81"/>
        <v>0</v>
      </c>
      <c r="P165" s="2">
        <f t="shared" si="81"/>
        <v>0</v>
      </c>
      <c r="Q165" s="2">
        <f t="shared" si="81"/>
        <v>0</v>
      </c>
      <c r="R165" s="2">
        <f t="shared" si="81"/>
        <v>0</v>
      </c>
      <c r="S165" s="2">
        <f t="shared" si="81"/>
        <v>0</v>
      </c>
      <c r="T165" s="2">
        <f t="shared" ref="T165:AO165" si="82">+T80*T123</f>
        <v>0</v>
      </c>
      <c r="U165" s="2">
        <f t="shared" si="82"/>
        <v>0</v>
      </c>
      <c r="V165" s="2">
        <f t="shared" si="82"/>
        <v>0</v>
      </c>
      <c r="W165" s="2">
        <f t="shared" si="82"/>
        <v>0</v>
      </c>
      <c r="X165" s="2">
        <f t="shared" si="82"/>
        <v>0</v>
      </c>
      <c r="Y165" s="2">
        <f t="shared" si="82"/>
        <v>0</v>
      </c>
      <c r="Z165" s="2">
        <f t="shared" si="82"/>
        <v>0</v>
      </c>
      <c r="AA165" s="2">
        <f t="shared" si="82"/>
        <v>0</v>
      </c>
      <c r="AB165" s="2">
        <f t="shared" si="82"/>
        <v>0</v>
      </c>
      <c r="AC165" s="2">
        <f t="shared" si="82"/>
        <v>0</v>
      </c>
      <c r="AD165" s="2">
        <f t="shared" si="82"/>
        <v>0</v>
      </c>
      <c r="AE165" s="2">
        <f t="shared" si="82"/>
        <v>0</v>
      </c>
      <c r="AF165" s="2">
        <f t="shared" si="82"/>
        <v>0</v>
      </c>
      <c r="AG165" s="2">
        <f t="shared" si="82"/>
        <v>0</v>
      </c>
      <c r="AH165" s="2">
        <f t="shared" si="82"/>
        <v>0</v>
      </c>
      <c r="AI165" s="2">
        <f t="shared" si="82"/>
        <v>0</v>
      </c>
      <c r="AJ165" s="2">
        <f t="shared" si="82"/>
        <v>0</v>
      </c>
      <c r="AK165" s="2">
        <f t="shared" si="82"/>
        <v>0.52783991513752937</v>
      </c>
      <c r="AL165" s="2">
        <f t="shared" si="82"/>
        <v>0</v>
      </c>
      <c r="AM165" s="2">
        <f t="shared" si="82"/>
        <v>0</v>
      </c>
      <c r="AN165" s="2">
        <f t="shared" si="82"/>
        <v>0</v>
      </c>
      <c r="AO165" s="2">
        <f t="shared" si="82"/>
        <v>0</v>
      </c>
    </row>
    <row r="166" spans="2:42" ht="14.25" x14ac:dyDescent="0.2">
      <c r="B166" s="31">
        <f t="shared" si="20"/>
        <v>36</v>
      </c>
      <c r="C166" s="2">
        <f t="shared" si="17"/>
        <v>0</v>
      </c>
      <c r="D166" s="2">
        <f t="shared" si="81"/>
        <v>0</v>
      </c>
      <c r="E166" s="2">
        <f t="shared" si="81"/>
        <v>0</v>
      </c>
      <c r="F166" s="2">
        <f t="shared" si="81"/>
        <v>0</v>
      </c>
      <c r="G166" s="2">
        <f t="shared" si="81"/>
        <v>0</v>
      </c>
      <c r="H166" s="2">
        <f t="shared" si="81"/>
        <v>0</v>
      </c>
      <c r="I166" s="2">
        <f t="shared" si="81"/>
        <v>0</v>
      </c>
      <c r="J166" s="2">
        <f t="shared" si="81"/>
        <v>0</v>
      </c>
      <c r="K166" s="2">
        <f t="shared" si="81"/>
        <v>0</v>
      </c>
      <c r="L166" s="2">
        <f t="shared" si="81"/>
        <v>0</v>
      </c>
      <c r="M166" s="2">
        <f t="shared" si="81"/>
        <v>0</v>
      </c>
      <c r="N166" s="2">
        <f t="shared" si="81"/>
        <v>0</v>
      </c>
      <c r="O166" s="2">
        <f t="shared" si="81"/>
        <v>0</v>
      </c>
      <c r="P166" s="2">
        <f t="shared" si="81"/>
        <v>0</v>
      </c>
      <c r="Q166" s="2">
        <f t="shared" si="81"/>
        <v>0</v>
      </c>
      <c r="R166" s="2">
        <f t="shared" si="81"/>
        <v>0</v>
      </c>
      <c r="S166" s="2">
        <f t="shared" si="81"/>
        <v>0</v>
      </c>
      <c r="T166" s="2">
        <f t="shared" ref="T166:AO166" si="83">+T81*T124</f>
        <v>0</v>
      </c>
      <c r="U166" s="2">
        <f t="shared" si="83"/>
        <v>0</v>
      </c>
      <c r="V166" s="2">
        <f t="shared" si="83"/>
        <v>0</v>
      </c>
      <c r="W166" s="2">
        <f t="shared" si="83"/>
        <v>0</v>
      </c>
      <c r="X166" s="2">
        <f t="shared" si="83"/>
        <v>0</v>
      </c>
      <c r="Y166" s="2">
        <f t="shared" si="83"/>
        <v>0</v>
      </c>
      <c r="Z166" s="2">
        <f t="shared" si="83"/>
        <v>0</v>
      </c>
      <c r="AA166" s="2">
        <f t="shared" si="83"/>
        <v>0</v>
      </c>
      <c r="AB166" s="2">
        <f t="shared" si="83"/>
        <v>0</v>
      </c>
      <c r="AC166" s="2">
        <f t="shared" si="83"/>
        <v>0</v>
      </c>
      <c r="AD166" s="2">
        <f t="shared" si="83"/>
        <v>0</v>
      </c>
      <c r="AE166" s="2">
        <f t="shared" si="83"/>
        <v>0</v>
      </c>
      <c r="AF166" s="2">
        <f t="shared" si="83"/>
        <v>0</v>
      </c>
      <c r="AG166" s="2">
        <f t="shared" si="83"/>
        <v>0</v>
      </c>
      <c r="AH166" s="2">
        <f t="shared" si="83"/>
        <v>0</v>
      </c>
      <c r="AI166" s="2">
        <f t="shared" si="83"/>
        <v>0</v>
      </c>
      <c r="AJ166" s="2">
        <f t="shared" si="83"/>
        <v>0</v>
      </c>
      <c r="AK166" s="2">
        <f t="shared" si="83"/>
        <v>0</v>
      </c>
      <c r="AL166" s="2">
        <f t="shared" si="83"/>
        <v>0.15052201585588271</v>
      </c>
      <c r="AM166" s="2">
        <f t="shared" si="83"/>
        <v>0</v>
      </c>
      <c r="AN166" s="2">
        <f t="shared" si="83"/>
        <v>0</v>
      </c>
      <c r="AO166" s="2">
        <f t="shared" si="83"/>
        <v>0</v>
      </c>
    </row>
    <row r="167" spans="2:42" ht="14.25" x14ac:dyDescent="0.2">
      <c r="B167" s="31">
        <f t="shared" si="20"/>
        <v>37</v>
      </c>
      <c r="C167" s="2">
        <f t="shared" si="17"/>
        <v>0</v>
      </c>
      <c r="D167" s="2">
        <f t="shared" si="81"/>
        <v>0</v>
      </c>
      <c r="E167" s="2">
        <f t="shared" si="81"/>
        <v>0</v>
      </c>
      <c r="F167" s="2">
        <f t="shared" si="81"/>
        <v>0</v>
      </c>
      <c r="G167" s="2">
        <f t="shared" si="81"/>
        <v>0</v>
      </c>
      <c r="H167" s="2">
        <f t="shared" si="81"/>
        <v>0</v>
      </c>
      <c r="I167" s="2">
        <f t="shared" si="81"/>
        <v>0</v>
      </c>
      <c r="J167" s="2">
        <f t="shared" si="81"/>
        <v>0</v>
      </c>
      <c r="K167" s="2">
        <f t="shared" si="81"/>
        <v>0</v>
      </c>
      <c r="L167" s="2">
        <f t="shared" si="81"/>
        <v>0</v>
      </c>
      <c r="M167" s="2">
        <f t="shared" si="81"/>
        <v>0</v>
      </c>
      <c r="N167" s="2">
        <f t="shared" si="81"/>
        <v>0</v>
      </c>
      <c r="O167" s="2">
        <f t="shared" si="81"/>
        <v>0</v>
      </c>
      <c r="P167" s="2">
        <f t="shared" si="81"/>
        <v>0</v>
      </c>
      <c r="Q167" s="2">
        <f t="shared" si="81"/>
        <v>0</v>
      </c>
      <c r="R167" s="2">
        <f t="shared" si="81"/>
        <v>0</v>
      </c>
      <c r="S167" s="2">
        <f t="shared" si="81"/>
        <v>0</v>
      </c>
      <c r="T167" s="2">
        <f t="shared" ref="T167:AO167" si="84">+T82*T125</f>
        <v>0</v>
      </c>
      <c r="U167" s="2">
        <f t="shared" si="84"/>
        <v>0</v>
      </c>
      <c r="V167" s="2">
        <f t="shared" si="84"/>
        <v>0</v>
      </c>
      <c r="W167" s="2">
        <f t="shared" si="84"/>
        <v>0</v>
      </c>
      <c r="X167" s="2">
        <f t="shared" si="84"/>
        <v>0</v>
      </c>
      <c r="Y167" s="2">
        <f t="shared" si="84"/>
        <v>0</v>
      </c>
      <c r="Z167" s="2">
        <f t="shared" si="84"/>
        <v>0</v>
      </c>
      <c r="AA167" s="2">
        <f t="shared" si="84"/>
        <v>0</v>
      </c>
      <c r="AB167" s="2">
        <f t="shared" si="84"/>
        <v>0</v>
      </c>
      <c r="AC167" s="2">
        <f t="shared" si="84"/>
        <v>0</v>
      </c>
      <c r="AD167" s="2">
        <f t="shared" si="84"/>
        <v>0</v>
      </c>
      <c r="AE167" s="2">
        <f t="shared" si="84"/>
        <v>0</v>
      </c>
      <c r="AF167" s="2">
        <f t="shared" si="84"/>
        <v>0</v>
      </c>
      <c r="AG167" s="2">
        <f t="shared" si="84"/>
        <v>0</v>
      </c>
      <c r="AH167" s="2">
        <f t="shared" si="84"/>
        <v>0</v>
      </c>
      <c r="AI167" s="2">
        <f t="shared" si="84"/>
        <v>0</v>
      </c>
      <c r="AJ167" s="2">
        <f t="shared" si="84"/>
        <v>0</v>
      </c>
      <c r="AK167" s="2">
        <f t="shared" si="84"/>
        <v>0</v>
      </c>
      <c r="AL167" s="2">
        <f t="shared" si="84"/>
        <v>0</v>
      </c>
      <c r="AM167" s="2">
        <f t="shared" si="84"/>
        <v>0.14393679979156587</v>
      </c>
      <c r="AN167" s="2">
        <f t="shared" si="84"/>
        <v>0</v>
      </c>
      <c r="AO167" s="2">
        <f t="shared" si="84"/>
        <v>0</v>
      </c>
    </row>
    <row r="168" spans="2:42" ht="14.25" x14ac:dyDescent="0.2">
      <c r="B168" s="31">
        <f t="shared" si="20"/>
        <v>38</v>
      </c>
      <c r="C168" s="2">
        <f t="shared" si="17"/>
        <v>0</v>
      </c>
      <c r="D168" s="2">
        <f t="shared" si="81"/>
        <v>0</v>
      </c>
      <c r="E168" s="2">
        <f t="shared" si="81"/>
        <v>0</v>
      </c>
      <c r="F168" s="2">
        <f t="shared" si="81"/>
        <v>0</v>
      </c>
      <c r="G168" s="2">
        <f t="shared" si="81"/>
        <v>0</v>
      </c>
      <c r="H168" s="2">
        <f t="shared" si="81"/>
        <v>0</v>
      </c>
      <c r="I168" s="2">
        <f t="shared" si="81"/>
        <v>0</v>
      </c>
      <c r="J168" s="2">
        <f t="shared" si="81"/>
        <v>0</v>
      </c>
      <c r="K168" s="2">
        <f t="shared" si="81"/>
        <v>0</v>
      </c>
      <c r="L168" s="2">
        <f t="shared" si="81"/>
        <v>0</v>
      </c>
      <c r="M168" s="2">
        <f t="shared" si="81"/>
        <v>0</v>
      </c>
      <c r="N168" s="2">
        <f t="shared" si="81"/>
        <v>0</v>
      </c>
      <c r="O168" s="2">
        <f t="shared" si="81"/>
        <v>0</v>
      </c>
      <c r="P168" s="2">
        <f t="shared" si="81"/>
        <v>0</v>
      </c>
      <c r="Q168" s="2">
        <f t="shared" si="81"/>
        <v>0</v>
      </c>
      <c r="R168" s="2">
        <f t="shared" si="81"/>
        <v>0</v>
      </c>
      <c r="S168" s="2">
        <f t="shared" si="81"/>
        <v>0</v>
      </c>
      <c r="T168" s="2">
        <f t="shared" ref="T168:AO168" si="85">+T83*T126</f>
        <v>0</v>
      </c>
      <c r="U168" s="2">
        <f t="shared" si="85"/>
        <v>0</v>
      </c>
      <c r="V168" s="2">
        <f t="shared" si="85"/>
        <v>0</v>
      </c>
      <c r="W168" s="2">
        <f t="shared" si="85"/>
        <v>0</v>
      </c>
      <c r="X168" s="2">
        <f t="shared" si="85"/>
        <v>0</v>
      </c>
      <c r="Y168" s="2">
        <f t="shared" si="85"/>
        <v>0</v>
      </c>
      <c r="Z168" s="2">
        <f t="shared" si="85"/>
        <v>0</v>
      </c>
      <c r="AA168" s="2">
        <f t="shared" si="85"/>
        <v>0</v>
      </c>
      <c r="AB168" s="2">
        <f t="shared" si="85"/>
        <v>0</v>
      </c>
      <c r="AC168" s="2">
        <f t="shared" si="85"/>
        <v>0</v>
      </c>
      <c r="AD168" s="2">
        <f t="shared" si="85"/>
        <v>0</v>
      </c>
      <c r="AE168" s="2">
        <f t="shared" si="85"/>
        <v>0</v>
      </c>
      <c r="AF168" s="2">
        <f t="shared" si="85"/>
        <v>0</v>
      </c>
      <c r="AG168" s="2">
        <f t="shared" si="85"/>
        <v>0</v>
      </c>
      <c r="AH168" s="2">
        <f t="shared" si="85"/>
        <v>0</v>
      </c>
      <c r="AI168" s="2">
        <f t="shared" si="85"/>
        <v>0</v>
      </c>
      <c r="AJ168" s="2">
        <f t="shared" si="85"/>
        <v>0</v>
      </c>
      <c r="AK168" s="2">
        <f t="shared" si="85"/>
        <v>0</v>
      </c>
      <c r="AL168" s="2">
        <f t="shared" si="85"/>
        <v>0</v>
      </c>
      <c r="AM168" s="2">
        <f t="shared" si="85"/>
        <v>0</v>
      </c>
      <c r="AN168" s="2">
        <f t="shared" si="85"/>
        <v>7.2007481296758116E-2</v>
      </c>
      <c r="AO168" s="2">
        <f t="shared" si="85"/>
        <v>0</v>
      </c>
    </row>
    <row r="169" spans="2:42" ht="18.75" customHeight="1" x14ac:dyDescent="0.2">
      <c r="B169" s="31">
        <f t="shared" si="20"/>
        <v>39</v>
      </c>
      <c r="C169" s="2">
        <f t="shared" si="17"/>
        <v>0</v>
      </c>
      <c r="D169" s="2">
        <f t="shared" si="81"/>
        <v>0</v>
      </c>
      <c r="E169" s="2">
        <f t="shared" si="81"/>
        <v>0</v>
      </c>
      <c r="F169" s="2">
        <f t="shared" si="81"/>
        <v>0</v>
      </c>
      <c r="G169" s="2">
        <f t="shared" si="81"/>
        <v>0</v>
      </c>
      <c r="H169" s="2">
        <f t="shared" si="81"/>
        <v>0</v>
      </c>
      <c r="I169" s="2">
        <f t="shared" si="81"/>
        <v>0</v>
      </c>
      <c r="J169" s="2">
        <f t="shared" si="81"/>
        <v>0</v>
      </c>
      <c r="K169" s="2">
        <f t="shared" si="81"/>
        <v>0</v>
      </c>
      <c r="L169" s="2">
        <f t="shared" si="81"/>
        <v>0</v>
      </c>
      <c r="M169" s="2">
        <f t="shared" si="81"/>
        <v>0</v>
      </c>
      <c r="N169" s="2">
        <f t="shared" si="81"/>
        <v>0</v>
      </c>
      <c r="O169" s="2">
        <f t="shared" si="81"/>
        <v>0</v>
      </c>
      <c r="P169" s="2">
        <f t="shared" si="81"/>
        <v>0</v>
      </c>
      <c r="Q169" s="2">
        <f t="shared" si="81"/>
        <v>0</v>
      </c>
      <c r="R169" s="2">
        <f t="shared" si="81"/>
        <v>0</v>
      </c>
      <c r="S169" s="2">
        <f t="shared" si="81"/>
        <v>0</v>
      </c>
      <c r="T169" s="2">
        <f t="shared" ref="T169:AO169" si="86">+T84*T127</f>
        <v>0</v>
      </c>
      <c r="U169" s="2">
        <f t="shared" si="86"/>
        <v>0</v>
      </c>
      <c r="V169" s="2">
        <f t="shared" si="86"/>
        <v>0</v>
      </c>
      <c r="W169" s="2">
        <f t="shared" si="86"/>
        <v>0</v>
      </c>
      <c r="X169" s="2">
        <f t="shared" si="86"/>
        <v>0</v>
      </c>
      <c r="Y169" s="2">
        <f t="shared" si="86"/>
        <v>0</v>
      </c>
      <c r="Z169" s="2">
        <f t="shared" si="86"/>
        <v>0</v>
      </c>
      <c r="AA169" s="2">
        <f t="shared" si="86"/>
        <v>0</v>
      </c>
      <c r="AB169" s="2">
        <f t="shared" si="86"/>
        <v>0</v>
      </c>
      <c r="AC169" s="2">
        <f t="shared" si="86"/>
        <v>0</v>
      </c>
      <c r="AD169" s="2">
        <f t="shared" si="86"/>
        <v>0</v>
      </c>
      <c r="AE169" s="2">
        <f t="shared" si="86"/>
        <v>0</v>
      </c>
      <c r="AF169" s="2">
        <f t="shared" si="86"/>
        <v>0</v>
      </c>
      <c r="AG169" s="2">
        <f t="shared" si="86"/>
        <v>0</v>
      </c>
      <c r="AH169" s="2">
        <f t="shared" si="86"/>
        <v>0</v>
      </c>
      <c r="AI169" s="2">
        <f t="shared" si="86"/>
        <v>0</v>
      </c>
      <c r="AJ169" s="2">
        <f t="shared" si="86"/>
        <v>0</v>
      </c>
      <c r="AK169" s="2">
        <f t="shared" si="86"/>
        <v>0</v>
      </c>
      <c r="AL169" s="2">
        <f t="shared" si="86"/>
        <v>0</v>
      </c>
      <c r="AM169" s="2">
        <f t="shared" si="86"/>
        <v>0</v>
      </c>
      <c r="AN169" s="2">
        <f t="shared" si="86"/>
        <v>0</v>
      </c>
      <c r="AO169" s="2">
        <f t="shared" si="86"/>
        <v>0.16827799903227009</v>
      </c>
    </row>
    <row r="170" spans="2:42" ht="14.25" x14ac:dyDescent="0.2">
      <c r="B170" s="32" t="s">
        <v>546</v>
      </c>
      <c r="C170" s="23">
        <f>+SUM(C131:C169)</f>
        <v>17.029681393531096</v>
      </c>
      <c r="D170" s="23">
        <f t="shared" ref="D170:AO170" si="87">+SUM(D131:D169)</f>
        <v>17.029681393531096</v>
      </c>
      <c r="E170" s="23">
        <f t="shared" si="87"/>
        <v>17.029681393531096</v>
      </c>
      <c r="F170" s="23">
        <f t="shared" si="87"/>
        <v>17.029681393531096</v>
      </c>
      <c r="G170" s="23">
        <f t="shared" si="87"/>
        <v>17.029681393531096</v>
      </c>
      <c r="H170" s="23">
        <f t="shared" si="87"/>
        <v>17.029681393531096</v>
      </c>
      <c r="I170" s="23">
        <f t="shared" si="87"/>
        <v>17.029681393531096</v>
      </c>
      <c r="J170" s="23">
        <f t="shared" si="87"/>
        <v>17.029681393531096</v>
      </c>
      <c r="K170" s="23">
        <f t="shared" si="87"/>
        <v>17.029681393531096</v>
      </c>
      <c r="L170" s="23">
        <f t="shared" si="87"/>
        <v>17.029681393531096</v>
      </c>
      <c r="M170" s="23">
        <f t="shared" si="87"/>
        <v>17.029681393531096</v>
      </c>
      <c r="N170" s="23">
        <f t="shared" si="87"/>
        <v>17.029681393531096</v>
      </c>
      <c r="O170" s="23">
        <f t="shared" si="87"/>
        <v>17.029681393531096</v>
      </c>
      <c r="P170" s="23">
        <f t="shared" si="87"/>
        <v>17.029681393531096</v>
      </c>
      <c r="Q170" s="23">
        <f t="shared" si="87"/>
        <v>17.029681393531096</v>
      </c>
      <c r="R170" s="23">
        <f t="shared" si="87"/>
        <v>17.029681393531096</v>
      </c>
      <c r="S170" s="23">
        <f t="shared" si="87"/>
        <v>17.029681393531096</v>
      </c>
      <c r="T170" s="23">
        <f t="shared" si="87"/>
        <v>17.029681393531096</v>
      </c>
      <c r="U170" s="23">
        <f t="shared" si="87"/>
        <v>17.029681393531096</v>
      </c>
      <c r="V170" s="23">
        <f t="shared" si="87"/>
        <v>17.029681393531096</v>
      </c>
      <c r="W170" s="23">
        <f t="shared" si="87"/>
        <v>17.029681393531096</v>
      </c>
      <c r="X170" s="23">
        <f t="shared" si="87"/>
        <v>17.029681393531096</v>
      </c>
      <c r="Y170" s="23">
        <f t="shared" si="87"/>
        <v>17.070554025384297</v>
      </c>
      <c r="Z170" s="23">
        <f t="shared" si="87"/>
        <v>18.06135221647374</v>
      </c>
      <c r="AA170" s="23">
        <f t="shared" si="87"/>
        <v>18.079987531172069</v>
      </c>
      <c r="AB170" s="23">
        <f t="shared" si="87"/>
        <v>19.386368035136041</v>
      </c>
      <c r="AC170" s="23">
        <f t="shared" si="87"/>
        <v>17.531642907656231</v>
      </c>
      <c r="AD170" s="23">
        <f t="shared" si="87"/>
        <v>17.269634681951835</v>
      </c>
      <c r="AE170" s="23">
        <f t="shared" si="87"/>
        <v>18.294681207429186</v>
      </c>
      <c r="AF170" s="23">
        <f t="shared" si="87"/>
        <v>17.526588379796774</v>
      </c>
      <c r="AG170" s="23">
        <f t="shared" si="87"/>
        <v>17.08310566866416</v>
      </c>
      <c r="AH170" s="23">
        <f t="shared" si="87"/>
        <v>17.522992890907059</v>
      </c>
      <c r="AI170" s="23">
        <f t="shared" si="87"/>
        <v>17.360720400491306</v>
      </c>
      <c r="AJ170" s="23">
        <f t="shared" si="87"/>
        <v>17.326589310306321</v>
      </c>
      <c r="AK170" s="23">
        <f t="shared" si="87"/>
        <v>17.557521308668626</v>
      </c>
      <c r="AL170" s="23">
        <f t="shared" si="87"/>
        <v>17.18020340938698</v>
      </c>
      <c r="AM170" s="23">
        <f t="shared" si="87"/>
        <v>17.17361819332266</v>
      </c>
      <c r="AN170" s="23">
        <f t="shared" si="87"/>
        <v>17.101688874827854</v>
      </c>
      <c r="AO170" s="23">
        <f t="shared" si="87"/>
        <v>17.197959392563366</v>
      </c>
    </row>
    <row r="172" spans="2:42" ht="13.5" thickBot="1" x14ac:dyDescent="0.25"/>
    <row r="173" spans="2:42" ht="15" thickBot="1" x14ac:dyDescent="0.25">
      <c r="B173" s="27" t="s">
        <v>551</v>
      </c>
      <c r="C173" s="34"/>
      <c r="D173" s="34"/>
      <c r="E173" s="34"/>
      <c r="F173" s="34"/>
      <c r="G173" s="34"/>
      <c r="H173" s="34"/>
      <c r="I173" s="34"/>
    </row>
    <row r="174" spans="2:42" ht="15" thickBot="1" x14ac:dyDescent="0.25">
      <c r="B174" s="30" t="s">
        <v>543</v>
      </c>
      <c r="C174" s="17">
        <v>1</v>
      </c>
      <c r="D174" s="17">
        <f>1+C174</f>
        <v>2</v>
      </c>
      <c r="E174" s="17">
        <f t="shared" ref="E174:R174" si="88">1+D174</f>
        <v>3</v>
      </c>
      <c r="F174" s="17">
        <f t="shared" si="88"/>
        <v>4</v>
      </c>
      <c r="G174" s="17">
        <f t="shared" si="88"/>
        <v>5</v>
      </c>
      <c r="H174" s="17">
        <f t="shared" si="88"/>
        <v>6</v>
      </c>
      <c r="I174" s="17">
        <f t="shared" si="88"/>
        <v>7</v>
      </c>
      <c r="J174" s="17">
        <f t="shared" si="88"/>
        <v>8</v>
      </c>
      <c r="K174" s="17">
        <f t="shared" si="88"/>
        <v>9</v>
      </c>
      <c r="L174" s="17">
        <f t="shared" si="88"/>
        <v>10</v>
      </c>
      <c r="M174" s="17">
        <f t="shared" si="88"/>
        <v>11</v>
      </c>
      <c r="N174" s="17">
        <f t="shared" si="88"/>
        <v>12</v>
      </c>
      <c r="O174" s="17">
        <f t="shared" si="88"/>
        <v>13</v>
      </c>
      <c r="P174" s="17">
        <f t="shared" si="88"/>
        <v>14</v>
      </c>
      <c r="Q174" s="17">
        <f t="shared" si="88"/>
        <v>15</v>
      </c>
      <c r="R174" s="17">
        <f t="shared" si="88"/>
        <v>16</v>
      </c>
      <c r="S174" s="17">
        <f t="shared" ref="S174:AO174" si="89">1+R174</f>
        <v>17</v>
      </c>
      <c r="T174" s="17">
        <f t="shared" si="89"/>
        <v>18</v>
      </c>
      <c r="U174" s="17">
        <f t="shared" si="89"/>
        <v>19</v>
      </c>
      <c r="V174" s="17">
        <f t="shared" si="89"/>
        <v>20</v>
      </c>
      <c r="W174" s="17">
        <f t="shared" si="89"/>
        <v>21</v>
      </c>
      <c r="X174" s="17">
        <f t="shared" si="89"/>
        <v>22</v>
      </c>
      <c r="Y174" s="17">
        <f t="shared" si="89"/>
        <v>23</v>
      </c>
      <c r="Z174" s="17">
        <f t="shared" si="89"/>
        <v>24</v>
      </c>
      <c r="AA174" s="17">
        <f t="shared" si="89"/>
        <v>25</v>
      </c>
      <c r="AB174" s="17">
        <f t="shared" si="89"/>
        <v>26</v>
      </c>
      <c r="AC174" s="17">
        <f t="shared" si="89"/>
        <v>27</v>
      </c>
      <c r="AD174" s="17">
        <f t="shared" si="89"/>
        <v>28</v>
      </c>
      <c r="AE174" s="17">
        <f t="shared" si="89"/>
        <v>29</v>
      </c>
      <c r="AF174" s="17">
        <f t="shared" si="89"/>
        <v>30</v>
      </c>
      <c r="AG174" s="17">
        <f t="shared" si="89"/>
        <v>31</v>
      </c>
      <c r="AH174" s="17">
        <f t="shared" si="89"/>
        <v>32</v>
      </c>
      <c r="AI174" s="17">
        <f t="shared" si="89"/>
        <v>33</v>
      </c>
      <c r="AJ174" s="17">
        <f t="shared" si="89"/>
        <v>34</v>
      </c>
      <c r="AK174" s="17">
        <f t="shared" si="89"/>
        <v>35</v>
      </c>
      <c r="AL174" s="17">
        <f t="shared" si="89"/>
        <v>36</v>
      </c>
      <c r="AM174" s="17">
        <f t="shared" si="89"/>
        <v>37</v>
      </c>
      <c r="AN174" s="17">
        <f t="shared" si="89"/>
        <v>38</v>
      </c>
      <c r="AO174" s="37">
        <f t="shared" si="89"/>
        <v>39</v>
      </c>
      <c r="AP174" s="38" t="s">
        <v>556</v>
      </c>
    </row>
    <row r="175" spans="2:42" x14ac:dyDescent="0.2">
      <c r="B175" s="17">
        <v>1</v>
      </c>
      <c r="C175" s="2">
        <f>+IF(C4=1,'Datos Iniciales'!$I$7,0)</f>
        <v>0</v>
      </c>
      <c r="D175" s="2">
        <f>+IF(D4=1,'Datos Iniciales'!$I$8,0)</f>
        <v>0</v>
      </c>
      <c r="E175" s="2">
        <f>+IF(E4=1,'Datos Iniciales'!$I$9,0)</f>
        <v>100</v>
      </c>
      <c r="F175" s="2">
        <f>+IF(F4=1,'Datos Iniciales'!$I$10,0)</f>
        <v>0</v>
      </c>
      <c r="G175" s="2">
        <f>+IF(G4=1,'Datos Iniciales'!$I$11,0)</f>
        <v>25</v>
      </c>
      <c r="H175" s="2">
        <f>+IF(H4=1,'Datos Iniciales'!$I$12,0)</f>
        <v>25</v>
      </c>
      <c r="I175" s="2">
        <f>+IF(I4=1,'Datos Iniciales'!$I$13,0)</f>
        <v>45</v>
      </c>
      <c r="J175" s="2">
        <f>+IF(J4=1,'Datos Iniciales'!$I$14,0)</f>
        <v>45</v>
      </c>
      <c r="K175" s="2">
        <f>+IF(K4=1,'Datos Iniciales'!$I$15,0)</f>
        <v>0</v>
      </c>
      <c r="L175" s="2">
        <f>+IF(L4=1,'Datos Iniciales'!$I$16,0)</f>
        <v>100</v>
      </c>
      <c r="M175" s="2">
        <f>+IF(M4=1,'Datos Iniciales'!$I$17,0)</f>
        <v>25</v>
      </c>
      <c r="N175" s="2">
        <f>+IF(N4=1,'Datos Iniciales'!$I$18,0)</f>
        <v>813</v>
      </c>
      <c r="O175" s="2">
        <f>+IF(O4=1,'Datos Iniciales'!$I$19,0)</f>
        <v>0</v>
      </c>
      <c r="P175" s="2">
        <f>+IF(P4=1,'Datos Iniciales'!$I$20,0)</f>
        <v>0</v>
      </c>
      <c r="Q175" s="2">
        <f>+IF(Q4=1,'Datos Iniciales'!$I$21,0)</f>
        <v>775.5</v>
      </c>
      <c r="R175" s="2">
        <f>+IF(R4=1,'Datos Iniciales'!$I$22,0)</f>
        <v>1026</v>
      </c>
      <c r="S175" s="2">
        <f>+IF(S4=1,'Datos Iniciales'!$I$23,0)</f>
        <v>796</v>
      </c>
      <c r="T175" s="2">
        <f>+IF(T4=1,'Datos Iniciales'!$I$24,0)</f>
        <v>100</v>
      </c>
      <c r="U175" s="2">
        <f>+IF(U4=1,'Datos Iniciales'!$I$25,0)</f>
        <v>0</v>
      </c>
      <c r="V175" s="2">
        <f>+IF(V4=1,'Datos Iniciales'!$I$26,0)</f>
        <v>546</v>
      </c>
      <c r="W175" s="2">
        <f>+IF(W4=1,'Datos Iniciales'!$I$27,0)</f>
        <v>400</v>
      </c>
      <c r="X175" s="2">
        <f>+IF(X4=1,'Datos Iniciales'!$I$28,0)</f>
        <v>200</v>
      </c>
      <c r="Y175" s="2">
        <f>+IF(Y4=1,'Datos Iniciales'!$I$29,0)</f>
        <v>100</v>
      </c>
      <c r="Z175" s="2">
        <f>+IF(Z4=1,'Datos Iniciales'!$I$30,0)</f>
        <v>88</v>
      </c>
      <c r="AA175" s="2">
        <f>+IF(AA4=1,'Datos Iniciales'!$I$31,0)</f>
        <v>563</v>
      </c>
      <c r="AB175" s="2">
        <f>+IF(AB4=1,'Datos Iniciales'!$I$32,0)</f>
        <v>289</v>
      </c>
      <c r="AC175" s="2">
        <f>+IF(AC4=1,'Datos Iniciales'!$I$33,0)</f>
        <v>145</v>
      </c>
      <c r="AD175" s="2">
        <f>+IF(AD4=1,'Datos Iniciales'!$I$34,0)</f>
        <v>125</v>
      </c>
      <c r="AE175" s="2">
        <f>+IF(AE4=1,'Datos Iniciales'!$I$35,0)</f>
        <v>834.5</v>
      </c>
      <c r="AF175" s="2">
        <f>+IF(AF4=1,'Datos Iniciales'!$I$36,0)</f>
        <v>412.5</v>
      </c>
      <c r="AG175" s="2">
        <f>+IF(AG4=1,'Datos Iniciales'!$I$37,0)</f>
        <v>2000</v>
      </c>
      <c r="AH175" s="2">
        <f>+IF(AH4=1,'Datos Iniciales'!$I$38,0)</f>
        <v>200</v>
      </c>
      <c r="AI175" s="2">
        <f>+IF(AI4=1,'Datos Iniciales'!$I$39,0)</f>
        <v>226</v>
      </c>
      <c r="AJ175" s="2">
        <f>+IF(AJ4=1,'Datos Iniciales'!$I$40,0)</f>
        <v>200</v>
      </c>
      <c r="AK175" s="2">
        <f>+IF(AK4=1,'Datos Iniciales'!$I$41,0)</f>
        <v>500</v>
      </c>
      <c r="AL175" s="2">
        <f>+IF(AL4=1,'Datos Iniciales'!$I$42,0)</f>
        <v>663</v>
      </c>
      <c r="AM175" s="2">
        <f>+IF(AM4=1,'Datos Iniciales'!$I$43,0)</f>
        <v>25</v>
      </c>
      <c r="AN175" s="2">
        <f>+IF(AN4=1,'Datos Iniciales'!$I$44,0)</f>
        <v>200</v>
      </c>
      <c r="AO175" s="2">
        <f>+IF(AO4=1,'Datos Iniciales'!$I$45,0)</f>
        <v>200</v>
      </c>
      <c r="AP175">
        <f>+SUM(C175:AO175)</f>
        <v>11792.5</v>
      </c>
    </row>
    <row r="176" spans="2:42" x14ac:dyDescent="0.2">
      <c r="B176" s="17">
        <f t="shared" ref="B176:B182" si="90">1+B175</f>
        <v>2</v>
      </c>
      <c r="C176" s="2">
        <f>+IF(C5=1,'Datos Iniciales'!$I$7,0)</f>
        <v>0</v>
      </c>
      <c r="D176" s="2">
        <f>+IF(D5=1,'Datos Iniciales'!$I$8,0)</f>
        <v>0</v>
      </c>
      <c r="E176" s="2">
        <f>+IF(E5=1,'Datos Iniciales'!$I$9,0)</f>
        <v>100</v>
      </c>
      <c r="F176" s="2">
        <f>+IF(F5=1,'Datos Iniciales'!$I$10,0)</f>
        <v>0</v>
      </c>
      <c r="G176" s="2">
        <f>+IF(G5=1,'Datos Iniciales'!$I$11,0)</f>
        <v>25</v>
      </c>
      <c r="H176" s="2">
        <f>+IF(H5=1,'Datos Iniciales'!$I$12,0)</f>
        <v>25</v>
      </c>
      <c r="I176" s="2">
        <f>+IF(I5=1,'Datos Iniciales'!$I$13,0)</f>
        <v>45</v>
      </c>
      <c r="J176" s="2">
        <f>+IF(J5=1,'Datos Iniciales'!$I$14,0)</f>
        <v>45</v>
      </c>
      <c r="K176" s="2">
        <f>+IF(K5=1,'Datos Iniciales'!$I$15,0)</f>
        <v>0</v>
      </c>
      <c r="L176" s="2">
        <f>+IF(L5=1,'Datos Iniciales'!$I$16,0)</f>
        <v>100</v>
      </c>
      <c r="M176" s="2">
        <f>+IF(M5=1,'Datos Iniciales'!$I$17,0)</f>
        <v>25</v>
      </c>
      <c r="N176" s="2">
        <f>+IF(N5=1,'Datos Iniciales'!$I$18,0)</f>
        <v>813</v>
      </c>
      <c r="O176" s="2">
        <f>+IF(O5=1,'Datos Iniciales'!$I$19,0)</f>
        <v>0</v>
      </c>
      <c r="P176" s="2">
        <f>+IF(P5=1,'Datos Iniciales'!$I$20,0)</f>
        <v>0</v>
      </c>
      <c r="Q176" s="2">
        <f>+IF(Q5=1,'Datos Iniciales'!$I$21,0)</f>
        <v>775.5</v>
      </c>
      <c r="R176" s="2">
        <f>+IF(R5=1,'Datos Iniciales'!$I$22,0)</f>
        <v>1026</v>
      </c>
      <c r="S176" s="2">
        <f>+IF(S5=1,'Datos Iniciales'!$I$23,0)</f>
        <v>796</v>
      </c>
      <c r="T176" s="2">
        <f>+IF(T5=1,'Datos Iniciales'!$I$24,0)</f>
        <v>100</v>
      </c>
      <c r="U176" s="2">
        <f>+IF(U5=1,'Datos Iniciales'!$I$25,0)</f>
        <v>0</v>
      </c>
      <c r="V176" s="2">
        <f>+IF(V5=1,'Datos Iniciales'!$I$26,0)</f>
        <v>546</v>
      </c>
      <c r="W176" s="2">
        <f>+IF(W5=1,'Datos Iniciales'!$I$27,0)</f>
        <v>400</v>
      </c>
      <c r="X176" s="2">
        <f>+IF(X5=1,'Datos Iniciales'!$I$28,0)</f>
        <v>200</v>
      </c>
      <c r="Y176" s="2">
        <f>+IF(Y5=1,'Datos Iniciales'!$I$29,0)</f>
        <v>100</v>
      </c>
      <c r="Z176" s="2">
        <f>+IF(Z5=1,'Datos Iniciales'!$I$30,0)</f>
        <v>88</v>
      </c>
      <c r="AA176" s="2">
        <f>+IF(AA5=1,'Datos Iniciales'!$I$31,0)</f>
        <v>563</v>
      </c>
      <c r="AB176" s="2">
        <f>+IF(AB5=1,'Datos Iniciales'!$I$32,0)</f>
        <v>289</v>
      </c>
      <c r="AC176" s="2">
        <f>+IF(AC5=1,'Datos Iniciales'!$I$33,0)</f>
        <v>145</v>
      </c>
      <c r="AD176" s="2">
        <f>+IF(AD5=1,'Datos Iniciales'!$I$34,0)</f>
        <v>125</v>
      </c>
      <c r="AE176" s="2">
        <f>+IF(AE5=1,'Datos Iniciales'!$I$35,0)</f>
        <v>834.5</v>
      </c>
      <c r="AF176" s="2">
        <f>+IF(AF5=1,'Datos Iniciales'!$I$36,0)</f>
        <v>412.5</v>
      </c>
      <c r="AG176" s="2">
        <f>+IF(AG5=1,'Datos Iniciales'!$I$37,0)</f>
        <v>2000</v>
      </c>
      <c r="AH176" s="2">
        <f>+IF(AH5=1,'Datos Iniciales'!$I$38,0)</f>
        <v>200</v>
      </c>
      <c r="AI176" s="2">
        <f>+IF(AI5=1,'Datos Iniciales'!$I$39,0)</f>
        <v>226</v>
      </c>
      <c r="AJ176" s="2">
        <f>+IF(AJ5=1,'Datos Iniciales'!$I$40,0)</f>
        <v>200</v>
      </c>
      <c r="AK176" s="2">
        <f>+IF(AK5=1,'Datos Iniciales'!$I$41,0)</f>
        <v>500</v>
      </c>
      <c r="AL176" s="2">
        <f>+IF(AL5=1,'Datos Iniciales'!$I$42,0)</f>
        <v>663</v>
      </c>
      <c r="AM176" s="2">
        <f>+IF(AM5=1,'Datos Iniciales'!$I$43,0)</f>
        <v>25</v>
      </c>
      <c r="AN176" s="2">
        <f>+IF(AN5=1,'Datos Iniciales'!$I$44,0)</f>
        <v>200</v>
      </c>
      <c r="AO176" s="2">
        <f>+IF(AO5=1,'Datos Iniciales'!$I$45,0)</f>
        <v>200</v>
      </c>
      <c r="AP176">
        <f>+SUM(C176:AO176)</f>
        <v>11792.5</v>
      </c>
    </row>
    <row r="177" spans="2:42" x14ac:dyDescent="0.2">
      <c r="B177" s="17">
        <f t="shared" si="90"/>
        <v>3</v>
      </c>
      <c r="C177" s="2">
        <f>+IF(C6=1,'Datos Iniciales'!$I$7,0)</f>
        <v>0</v>
      </c>
      <c r="D177" s="2">
        <f>+IF(D6=1,'Datos Iniciales'!$I$8,0)</f>
        <v>0</v>
      </c>
      <c r="E177" s="2">
        <f>+IF(E6=1,'Datos Iniciales'!$I$9,0)</f>
        <v>100</v>
      </c>
      <c r="F177" s="2">
        <f>+IF(F6=1,'Datos Iniciales'!$I$10,0)</f>
        <v>0</v>
      </c>
      <c r="G177" s="2">
        <f>+IF(G6=1,'Datos Iniciales'!$I$11,0)</f>
        <v>25</v>
      </c>
      <c r="H177" s="2">
        <f>+IF(H6=1,'Datos Iniciales'!$I$12,0)</f>
        <v>25</v>
      </c>
      <c r="I177" s="2">
        <f>+IF(I6=1,'Datos Iniciales'!$I$13,0)</f>
        <v>45</v>
      </c>
      <c r="J177" s="2">
        <f>+IF(J6=1,'Datos Iniciales'!$I$14,0)</f>
        <v>45</v>
      </c>
      <c r="K177" s="2">
        <f>+IF(K6=1,'Datos Iniciales'!$I$15,0)</f>
        <v>0</v>
      </c>
      <c r="L177" s="2">
        <f>+IF(L6=1,'Datos Iniciales'!$I$16,0)</f>
        <v>100</v>
      </c>
      <c r="M177" s="2">
        <f>+IF(M6=1,'Datos Iniciales'!$I$17,0)</f>
        <v>25</v>
      </c>
      <c r="N177" s="2">
        <f>+IF(N6=1,'Datos Iniciales'!$I$18,0)</f>
        <v>813</v>
      </c>
      <c r="O177" s="2">
        <f>+IF(O6=1,'Datos Iniciales'!$I$19,0)</f>
        <v>0</v>
      </c>
      <c r="P177" s="2">
        <f>+IF(P6=1,'Datos Iniciales'!$I$20,0)</f>
        <v>0</v>
      </c>
      <c r="Q177" s="2">
        <f>+IF(Q6=1,'Datos Iniciales'!$I$21,0)</f>
        <v>775.5</v>
      </c>
      <c r="R177" s="2">
        <f>+IF(R6=1,'Datos Iniciales'!$I$22,0)</f>
        <v>1026</v>
      </c>
      <c r="S177" s="2">
        <f>+IF(S6=1,'Datos Iniciales'!$I$23,0)</f>
        <v>796</v>
      </c>
      <c r="T177" s="2">
        <f>+IF(T6=1,'Datos Iniciales'!$I$24,0)</f>
        <v>100</v>
      </c>
      <c r="U177" s="2">
        <f>+IF(U6=1,'Datos Iniciales'!$I$25,0)</f>
        <v>0</v>
      </c>
      <c r="V177" s="2">
        <f>+IF(V6=1,'Datos Iniciales'!$I$26,0)</f>
        <v>546</v>
      </c>
      <c r="W177" s="2">
        <f>+IF(W6=1,'Datos Iniciales'!$I$27,0)</f>
        <v>400</v>
      </c>
      <c r="X177" s="2">
        <f>+IF(X6=1,'Datos Iniciales'!$I$28,0)</f>
        <v>200</v>
      </c>
      <c r="Y177" s="2">
        <f>+IF(Y6=1,'Datos Iniciales'!$I$29,0)</f>
        <v>100</v>
      </c>
      <c r="Z177" s="2">
        <f>+IF(Z6=1,'Datos Iniciales'!$I$30,0)</f>
        <v>88</v>
      </c>
      <c r="AA177" s="2">
        <f>+IF(AA6=1,'Datos Iniciales'!$I$31,0)</f>
        <v>563</v>
      </c>
      <c r="AB177" s="2">
        <f>+IF(AB6=1,'Datos Iniciales'!$I$32,0)</f>
        <v>289</v>
      </c>
      <c r="AC177" s="2">
        <f>+IF(AC6=1,'Datos Iniciales'!$I$33,0)</f>
        <v>145</v>
      </c>
      <c r="AD177" s="2">
        <f>+IF(AD6=1,'Datos Iniciales'!$I$34,0)</f>
        <v>125</v>
      </c>
      <c r="AE177" s="2">
        <f>+IF(AE6=1,'Datos Iniciales'!$I$35,0)</f>
        <v>834.5</v>
      </c>
      <c r="AF177" s="2">
        <f>+IF(AF6=1,'Datos Iniciales'!$I$36,0)</f>
        <v>412.5</v>
      </c>
      <c r="AG177" s="2">
        <f>+IF(AG6=1,'Datos Iniciales'!$I$37,0)</f>
        <v>2000</v>
      </c>
      <c r="AH177" s="2">
        <f>+IF(AH6=1,'Datos Iniciales'!$I$38,0)</f>
        <v>200</v>
      </c>
      <c r="AI177" s="2">
        <f>+IF(AI6=1,'Datos Iniciales'!$I$39,0)</f>
        <v>226</v>
      </c>
      <c r="AJ177" s="2">
        <f>+IF(AJ6=1,'Datos Iniciales'!$I$40,0)</f>
        <v>200</v>
      </c>
      <c r="AK177" s="2">
        <f>+IF(AK6=1,'Datos Iniciales'!$I$41,0)</f>
        <v>500</v>
      </c>
      <c r="AL177" s="2">
        <f>+IF(AL6=1,'Datos Iniciales'!$I$42,0)</f>
        <v>663</v>
      </c>
      <c r="AM177" s="2">
        <f>+IF(AM6=1,'Datos Iniciales'!$I$43,0)</f>
        <v>25</v>
      </c>
      <c r="AN177" s="2">
        <f>+IF(AN6=1,'Datos Iniciales'!$I$44,0)</f>
        <v>200</v>
      </c>
      <c r="AO177" s="2">
        <f>+IF(AO6=1,'Datos Iniciales'!$I$45,0)</f>
        <v>200</v>
      </c>
      <c r="AP177">
        <f t="shared" ref="AP177:AP213" si="91">+SUM(C177:AO177)</f>
        <v>11792.5</v>
      </c>
    </row>
    <row r="178" spans="2:42" x14ac:dyDescent="0.2">
      <c r="B178" s="17">
        <f t="shared" si="90"/>
        <v>4</v>
      </c>
      <c r="C178" s="2">
        <f>+IF(C7=1,'Datos Iniciales'!$I$7,0)</f>
        <v>0</v>
      </c>
      <c r="D178" s="2">
        <f>+IF(D7=1,'Datos Iniciales'!$I$8,0)</f>
        <v>0</v>
      </c>
      <c r="E178" s="2">
        <f>+IF(E7=1,'Datos Iniciales'!$I$9,0)</f>
        <v>100</v>
      </c>
      <c r="F178" s="2">
        <f>+IF(F7=1,'Datos Iniciales'!$I$10,0)</f>
        <v>0</v>
      </c>
      <c r="G178" s="2">
        <f>+IF(G7=1,'Datos Iniciales'!$I$11,0)</f>
        <v>25</v>
      </c>
      <c r="H178" s="2">
        <f>+IF(H7=1,'Datos Iniciales'!$I$12,0)</f>
        <v>25</v>
      </c>
      <c r="I178" s="2">
        <f>+IF(I7=1,'Datos Iniciales'!$I$13,0)</f>
        <v>45</v>
      </c>
      <c r="J178" s="2">
        <f>+IF(J7=1,'Datos Iniciales'!$I$14,0)</f>
        <v>45</v>
      </c>
      <c r="K178" s="2">
        <f>+IF(K7=1,'Datos Iniciales'!$I$15,0)</f>
        <v>0</v>
      </c>
      <c r="L178" s="2">
        <f>+IF(L7=1,'Datos Iniciales'!$I$16,0)</f>
        <v>100</v>
      </c>
      <c r="M178" s="2">
        <f>+IF(M7=1,'Datos Iniciales'!$I$17,0)</f>
        <v>25</v>
      </c>
      <c r="N178" s="2">
        <f>+IF(N7=1,'Datos Iniciales'!$I$18,0)</f>
        <v>813</v>
      </c>
      <c r="O178" s="2">
        <f>+IF(O7=1,'Datos Iniciales'!$I$19,0)</f>
        <v>0</v>
      </c>
      <c r="P178" s="2">
        <f>+IF(P7=1,'Datos Iniciales'!$I$20,0)</f>
        <v>0</v>
      </c>
      <c r="Q178" s="2">
        <f>+IF(Q7=1,'Datos Iniciales'!$I$21,0)</f>
        <v>775.5</v>
      </c>
      <c r="R178" s="2">
        <f>+IF(R7=1,'Datos Iniciales'!$I$22,0)</f>
        <v>1026</v>
      </c>
      <c r="S178" s="2">
        <f>+IF(S7=1,'Datos Iniciales'!$I$23,0)</f>
        <v>796</v>
      </c>
      <c r="T178" s="2">
        <f>+IF(T7=1,'Datos Iniciales'!$I$24,0)</f>
        <v>100</v>
      </c>
      <c r="U178" s="2">
        <f>+IF(U7=1,'Datos Iniciales'!$I$25,0)</f>
        <v>0</v>
      </c>
      <c r="V178" s="2">
        <f>+IF(V7=1,'Datos Iniciales'!$I$26,0)</f>
        <v>546</v>
      </c>
      <c r="W178" s="2">
        <f>+IF(W7=1,'Datos Iniciales'!$I$27,0)</f>
        <v>400</v>
      </c>
      <c r="X178" s="2">
        <f>+IF(X7=1,'Datos Iniciales'!$I$28,0)</f>
        <v>200</v>
      </c>
      <c r="Y178" s="2">
        <f>+IF(Y7=1,'Datos Iniciales'!$I$29,0)</f>
        <v>100</v>
      </c>
      <c r="Z178" s="2">
        <f>+IF(Z7=1,'Datos Iniciales'!$I$30,0)</f>
        <v>88</v>
      </c>
      <c r="AA178" s="2">
        <f>+IF(AA7=1,'Datos Iniciales'!$I$31,0)</f>
        <v>563</v>
      </c>
      <c r="AB178" s="2">
        <f>+IF(AB7=1,'Datos Iniciales'!$I$32,0)</f>
        <v>289</v>
      </c>
      <c r="AC178" s="2">
        <f>+IF(AC7=1,'Datos Iniciales'!$I$33,0)</f>
        <v>145</v>
      </c>
      <c r="AD178" s="2">
        <f>+IF(AD7=1,'Datos Iniciales'!$I$34,0)</f>
        <v>125</v>
      </c>
      <c r="AE178" s="2">
        <f>+IF(AE7=1,'Datos Iniciales'!$I$35,0)</f>
        <v>834.5</v>
      </c>
      <c r="AF178" s="2">
        <f>+IF(AF7=1,'Datos Iniciales'!$I$36,0)</f>
        <v>412.5</v>
      </c>
      <c r="AG178" s="2">
        <f>+IF(AG7=1,'Datos Iniciales'!$I$37,0)</f>
        <v>2000</v>
      </c>
      <c r="AH178" s="2">
        <f>+IF(AH7=1,'Datos Iniciales'!$I$38,0)</f>
        <v>200</v>
      </c>
      <c r="AI178" s="2">
        <f>+IF(AI7=1,'Datos Iniciales'!$I$39,0)</f>
        <v>226</v>
      </c>
      <c r="AJ178" s="2">
        <f>+IF(AJ7=1,'Datos Iniciales'!$I$40,0)</f>
        <v>200</v>
      </c>
      <c r="AK178" s="2">
        <f>+IF(AK7=1,'Datos Iniciales'!$I$41,0)</f>
        <v>500</v>
      </c>
      <c r="AL178" s="2">
        <f>+IF(AL7=1,'Datos Iniciales'!$I$42,0)</f>
        <v>663</v>
      </c>
      <c r="AM178" s="2">
        <f>+IF(AM7=1,'Datos Iniciales'!$I$43,0)</f>
        <v>25</v>
      </c>
      <c r="AN178" s="2">
        <f>+IF(AN7=1,'Datos Iniciales'!$I$44,0)</f>
        <v>200</v>
      </c>
      <c r="AO178" s="2">
        <f>+IF(AO7=1,'Datos Iniciales'!$I$45,0)</f>
        <v>200</v>
      </c>
      <c r="AP178">
        <f t="shared" si="91"/>
        <v>11792.5</v>
      </c>
    </row>
    <row r="179" spans="2:42" x14ac:dyDescent="0.2">
      <c r="B179" s="17">
        <f t="shared" si="90"/>
        <v>5</v>
      </c>
      <c r="C179" s="2">
        <f>+IF(C8=1,'Datos Iniciales'!$I$7,0)</f>
        <v>0</v>
      </c>
      <c r="D179" s="2">
        <f>+IF(D8=1,'Datos Iniciales'!$I$8,0)</f>
        <v>0</v>
      </c>
      <c r="E179" s="2">
        <f>+IF(E8=1,'Datos Iniciales'!$I$9,0)</f>
        <v>100</v>
      </c>
      <c r="F179" s="2">
        <f>+IF(F8=1,'Datos Iniciales'!$I$10,0)</f>
        <v>0</v>
      </c>
      <c r="G179" s="2">
        <f>+IF(G8=1,'Datos Iniciales'!$I$11,0)</f>
        <v>25</v>
      </c>
      <c r="H179" s="2">
        <f>+IF(H8=1,'Datos Iniciales'!$I$12,0)</f>
        <v>25</v>
      </c>
      <c r="I179" s="2">
        <f>+IF(I8=1,'Datos Iniciales'!$I$13,0)</f>
        <v>45</v>
      </c>
      <c r="J179" s="2">
        <f>+IF(J8=1,'Datos Iniciales'!$I$14,0)</f>
        <v>45</v>
      </c>
      <c r="K179" s="2">
        <f>+IF(K8=1,'Datos Iniciales'!$I$15,0)</f>
        <v>0</v>
      </c>
      <c r="L179" s="2">
        <f>+IF(L8=1,'Datos Iniciales'!$I$16,0)</f>
        <v>100</v>
      </c>
      <c r="M179" s="2">
        <f>+IF(M8=1,'Datos Iniciales'!$I$17,0)</f>
        <v>25</v>
      </c>
      <c r="N179" s="2">
        <f>+IF(N8=1,'Datos Iniciales'!$I$18,0)</f>
        <v>813</v>
      </c>
      <c r="O179" s="2">
        <f>+IF(O8=1,'Datos Iniciales'!$I$19,0)</f>
        <v>0</v>
      </c>
      <c r="P179" s="2">
        <f>+IF(P8=1,'Datos Iniciales'!$I$20,0)</f>
        <v>0</v>
      </c>
      <c r="Q179" s="2">
        <f>+IF(Q8=1,'Datos Iniciales'!$I$21,0)</f>
        <v>775.5</v>
      </c>
      <c r="R179" s="2">
        <f>+IF(R8=1,'Datos Iniciales'!$I$22,0)</f>
        <v>1026</v>
      </c>
      <c r="S179" s="2">
        <f>+IF(S8=1,'Datos Iniciales'!$I$23,0)</f>
        <v>796</v>
      </c>
      <c r="T179" s="2">
        <f>+IF(T8=1,'Datos Iniciales'!$I$24,0)</f>
        <v>100</v>
      </c>
      <c r="U179" s="2">
        <f>+IF(U8=1,'Datos Iniciales'!$I$25,0)</f>
        <v>0</v>
      </c>
      <c r="V179" s="2">
        <f>+IF(V8=1,'Datos Iniciales'!$I$26,0)</f>
        <v>546</v>
      </c>
      <c r="W179" s="2">
        <f>+IF(W8=1,'Datos Iniciales'!$I$27,0)</f>
        <v>400</v>
      </c>
      <c r="X179" s="2">
        <f>+IF(X8=1,'Datos Iniciales'!$I$28,0)</f>
        <v>200</v>
      </c>
      <c r="Y179" s="2">
        <f>+IF(Y8=1,'Datos Iniciales'!$I$29,0)</f>
        <v>100</v>
      </c>
      <c r="Z179" s="2">
        <f>+IF(Z8=1,'Datos Iniciales'!$I$30,0)</f>
        <v>88</v>
      </c>
      <c r="AA179" s="2">
        <f>+IF(AA8=1,'Datos Iniciales'!$I$31,0)</f>
        <v>563</v>
      </c>
      <c r="AB179" s="2">
        <f>+IF(AB8=1,'Datos Iniciales'!$I$32,0)</f>
        <v>289</v>
      </c>
      <c r="AC179" s="2">
        <f>+IF(AC8=1,'Datos Iniciales'!$I$33,0)</f>
        <v>145</v>
      </c>
      <c r="AD179" s="2">
        <f>+IF(AD8=1,'Datos Iniciales'!$I$34,0)</f>
        <v>125</v>
      </c>
      <c r="AE179" s="2">
        <f>+IF(AE8=1,'Datos Iniciales'!$I$35,0)</f>
        <v>834.5</v>
      </c>
      <c r="AF179" s="2">
        <f>+IF(AF8=1,'Datos Iniciales'!$I$36,0)</f>
        <v>412.5</v>
      </c>
      <c r="AG179" s="2">
        <f>+IF(AG8=1,'Datos Iniciales'!$I$37,0)</f>
        <v>2000</v>
      </c>
      <c r="AH179" s="2">
        <f>+IF(AH8=1,'Datos Iniciales'!$I$38,0)</f>
        <v>200</v>
      </c>
      <c r="AI179" s="2">
        <f>+IF(AI8=1,'Datos Iniciales'!$I$39,0)</f>
        <v>226</v>
      </c>
      <c r="AJ179" s="2">
        <f>+IF(AJ8=1,'Datos Iniciales'!$I$40,0)</f>
        <v>200</v>
      </c>
      <c r="AK179" s="2">
        <f>+IF(AK8=1,'Datos Iniciales'!$I$41,0)</f>
        <v>500</v>
      </c>
      <c r="AL179" s="2">
        <f>+IF(AL8=1,'Datos Iniciales'!$I$42,0)</f>
        <v>663</v>
      </c>
      <c r="AM179" s="2">
        <f>+IF(AM8=1,'Datos Iniciales'!$I$43,0)</f>
        <v>25</v>
      </c>
      <c r="AN179" s="2">
        <f>+IF(AN8=1,'Datos Iniciales'!$I$44,0)</f>
        <v>200</v>
      </c>
      <c r="AO179" s="2">
        <f>+IF(AO8=1,'Datos Iniciales'!$I$45,0)</f>
        <v>200</v>
      </c>
      <c r="AP179">
        <f t="shared" si="91"/>
        <v>11792.5</v>
      </c>
    </row>
    <row r="180" spans="2:42" x14ac:dyDescent="0.2">
      <c r="B180" s="17">
        <f t="shared" si="90"/>
        <v>6</v>
      </c>
      <c r="C180" s="2">
        <f>+IF(C9=1,'Datos Iniciales'!$I$7,0)</f>
        <v>0</v>
      </c>
      <c r="D180" s="2">
        <f>+IF(D9=1,'Datos Iniciales'!$I$8,0)</f>
        <v>0</v>
      </c>
      <c r="E180" s="2">
        <f>+IF(E9=1,'Datos Iniciales'!$I$9,0)</f>
        <v>100</v>
      </c>
      <c r="F180" s="2">
        <f>+IF(F9=1,'Datos Iniciales'!$I$10,0)</f>
        <v>0</v>
      </c>
      <c r="G180" s="2">
        <f>+IF(G9=1,'Datos Iniciales'!$I$11,0)</f>
        <v>25</v>
      </c>
      <c r="H180" s="2">
        <f>+IF(H9=1,'Datos Iniciales'!$I$12,0)</f>
        <v>25</v>
      </c>
      <c r="I180" s="2">
        <f>+IF(I9=1,'Datos Iniciales'!$I$13,0)</f>
        <v>45</v>
      </c>
      <c r="J180" s="2">
        <f>+IF(J9=1,'Datos Iniciales'!$I$14,0)</f>
        <v>45</v>
      </c>
      <c r="K180" s="2">
        <f>+IF(K9=1,'Datos Iniciales'!$I$15,0)</f>
        <v>0</v>
      </c>
      <c r="L180" s="2">
        <f>+IF(L9=1,'Datos Iniciales'!$I$16,0)</f>
        <v>100</v>
      </c>
      <c r="M180" s="2">
        <f>+IF(M9=1,'Datos Iniciales'!$I$17,0)</f>
        <v>25</v>
      </c>
      <c r="N180" s="2">
        <f>+IF(N9=1,'Datos Iniciales'!$I$18,0)</f>
        <v>813</v>
      </c>
      <c r="O180" s="2">
        <f>+IF(O9=1,'Datos Iniciales'!$I$19,0)</f>
        <v>0</v>
      </c>
      <c r="P180" s="2">
        <f>+IF(P9=1,'Datos Iniciales'!$I$20,0)</f>
        <v>0</v>
      </c>
      <c r="Q180" s="2">
        <f>+IF(Q9=1,'Datos Iniciales'!$I$21,0)</f>
        <v>775.5</v>
      </c>
      <c r="R180" s="2">
        <f>+IF(R9=1,'Datos Iniciales'!$I$22,0)</f>
        <v>1026</v>
      </c>
      <c r="S180" s="2">
        <f>+IF(S9=1,'Datos Iniciales'!$I$23,0)</f>
        <v>796</v>
      </c>
      <c r="T180" s="2">
        <f>+IF(T9=1,'Datos Iniciales'!$I$24,0)</f>
        <v>100</v>
      </c>
      <c r="U180" s="2">
        <f>+IF(U9=1,'Datos Iniciales'!$I$25,0)</f>
        <v>0</v>
      </c>
      <c r="V180" s="2">
        <f>+IF(V9=1,'Datos Iniciales'!$I$26,0)</f>
        <v>546</v>
      </c>
      <c r="W180" s="2">
        <f>+IF(W9=1,'Datos Iniciales'!$I$27,0)</f>
        <v>400</v>
      </c>
      <c r="X180" s="2">
        <f>+IF(X9=1,'Datos Iniciales'!$I$28,0)</f>
        <v>200</v>
      </c>
      <c r="Y180" s="2">
        <f>+IF(Y9=1,'Datos Iniciales'!$I$29,0)</f>
        <v>100</v>
      </c>
      <c r="Z180" s="2">
        <f>+IF(Z9=1,'Datos Iniciales'!$I$30,0)</f>
        <v>88</v>
      </c>
      <c r="AA180" s="2">
        <f>+IF(AA9=1,'Datos Iniciales'!$I$31,0)</f>
        <v>563</v>
      </c>
      <c r="AB180" s="2">
        <f>+IF(AB9=1,'Datos Iniciales'!$I$32,0)</f>
        <v>289</v>
      </c>
      <c r="AC180" s="2">
        <f>+IF(AC9=1,'Datos Iniciales'!$I$33,0)</f>
        <v>145</v>
      </c>
      <c r="AD180" s="2">
        <f>+IF(AD9=1,'Datos Iniciales'!$I$34,0)</f>
        <v>125</v>
      </c>
      <c r="AE180" s="2">
        <f>+IF(AE9=1,'Datos Iniciales'!$I$35,0)</f>
        <v>834.5</v>
      </c>
      <c r="AF180" s="2">
        <f>+IF(AF9=1,'Datos Iniciales'!$I$36,0)</f>
        <v>412.5</v>
      </c>
      <c r="AG180" s="2">
        <f>+IF(AG9=1,'Datos Iniciales'!$I$37,0)</f>
        <v>2000</v>
      </c>
      <c r="AH180" s="2">
        <f>+IF(AH9=1,'Datos Iniciales'!$I$38,0)</f>
        <v>200</v>
      </c>
      <c r="AI180" s="2">
        <f>+IF(AI9=1,'Datos Iniciales'!$I$39,0)</f>
        <v>226</v>
      </c>
      <c r="AJ180" s="2">
        <f>+IF(AJ9=1,'Datos Iniciales'!$I$40,0)</f>
        <v>200</v>
      </c>
      <c r="AK180" s="2">
        <f>+IF(AK9=1,'Datos Iniciales'!$I$41,0)</f>
        <v>500</v>
      </c>
      <c r="AL180" s="2">
        <f>+IF(AL9=1,'Datos Iniciales'!$I$42,0)</f>
        <v>663</v>
      </c>
      <c r="AM180" s="2">
        <f>+IF(AM9=1,'Datos Iniciales'!$I$43,0)</f>
        <v>25</v>
      </c>
      <c r="AN180" s="2">
        <f>+IF(AN9=1,'Datos Iniciales'!$I$44,0)</f>
        <v>200</v>
      </c>
      <c r="AO180" s="2">
        <f>+IF(AO9=1,'Datos Iniciales'!$I$45,0)</f>
        <v>200</v>
      </c>
      <c r="AP180">
        <f t="shared" si="91"/>
        <v>11792.5</v>
      </c>
    </row>
    <row r="181" spans="2:42" x14ac:dyDescent="0.2">
      <c r="B181" s="17">
        <f t="shared" si="90"/>
        <v>7</v>
      </c>
      <c r="C181" s="2">
        <f>+IF(C10=1,'Datos Iniciales'!$I$7,0)</f>
        <v>0</v>
      </c>
      <c r="D181" s="2">
        <f>+IF(D10=1,'Datos Iniciales'!$I$8,0)</f>
        <v>0</v>
      </c>
      <c r="E181" s="2">
        <f>+IF(E10=1,'Datos Iniciales'!$I$9,0)</f>
        <v>100</v>
      </c>
      <c r="F181" s="2">
        <f>+IF(F10=1,'Datos Iniciales'!$I$10,0)</f>
        <v>0</v>
      </c>
      <c r="G181" s="2">
        <f>+IF(G10=1,'Datos Iniciales'!$I$11,0)</f>
        <v>25</v>
      </c>
      <c r="H181" s="2">
        <f>+IF(H10=1,'Datos Iniciales'!$I$12,0)</f>
        <v>25</v>
      </c>
      <c r="I181" s="2">
        <f>+IF(I10=1,'Datos Iniciales'!$I$13,0)</f>
        <v>45</v>
      </c>
      <c r="J181" s="2">
        <f>+IF(J10=1,'Datos Iniciales'!$I$14,0)</f>
        <v>45</v>
      </c>
      <c r="K181" s="2">
        <f>+IF(K10=1,'Datos Iniciales'!$I$15,0)</f>
        <v>0</v>
      </c>
      <c r="L181" s="2">
        <f>+IF(L10=1,'Datos Iniciales'!$I$16,0)</f>
        <v>100</v>
      </c>
      <c r="M181" s="2">
        <f>+IF(M10=1,'Datos Iniciales'!$I$17,0)</f>
        <v>25</v>
      </c>
      <c r="N181" s="2">
        <f>+IF(N10=1,'Datos Iniciales'!$I$18,0)</f>
        <v>813</v>
      </c>
      <c r="O181" s="2">
        <f>+IF(O10=1,'Datos Iniciales'!$I$19,0)</f>
        <v>0</v>
      </c>
      <c r="P181" s="2">
        <f>+IF(P10=1,'Datos Iniciales'!$I$20,0)</f>
        <v>0</v>
      </c>
      <c r="Q181" s="2">
        <f>+IF(Q10=1,'Datos Iniciales'!$I$21,0)</f>
        <v>775.5</v>
      </c>
      <c r="R181" s="2">
        <f>+IF(R10=1,'Datos Iniciales'!$I$22,0)</f>
        <v>1026</v>
      </c>
      <c r="S181" s="2">
        <f>+IF(S10=1,'Datos Iniciales'!$I$23,0)</f>
        <v>796</v>
      </c>
      <c r="T181" s="2">
        <f>+IF(T10=1,'Datos Iniciales'!$I$24,0)</f>
        <v>100</v>
      </c>
      <c r="U181" s="2">
        <f>+IF(U10=1,'Datos Iniciales'!$I$25,0)</f>
        <v>0</v>
      </c>
      <c r="V181" s="2">
        <f>+IF(V10=1,'Datos Iniciales'!$I$26,0)</f>
        <v>546</v>
      </c>
      <c r="W181" s="2">
        <f>+IF(W10=1,'Datos Iniciales'!$I$27,0)</f>
        <v>400</v>
      </c>
      <c r="X181" s="2">
        <f>+IF(X10=1,'Datos Iniciales'!$I$28,0)</f>
        <v>200</v>
      </c>
      <c r="Y181" s="2">
        <f>+IF(Y10=1,'Datos Iniciales'!$I$29,0)</f>
        <v>100</v>
      </c>
      <c r="Z181" s="2">
        <f>+IF(Z10=1,'Datos Iniciales'!$I$30,0)</f>
        <v>88</v>
      </c>
      <c r="AA181" s="2">
        <f>+IF(AA10=1,'Datos Iniciales'!$I$31,0)</f>
        <v>563</v>
      </c>
      <c r="AB181" s="2">
        <f>+IF(AB10=1,'Datos Iniciales'!$I$32,0)</f>
        <v>289</v>
      </c>
      <c r="AC181" s="2">
        <f>+IF(AC10=1,'Datos Iniciales'!$I$33,0)</f>
        <v>145</v>
      </c>
      <c r="AD181" s="2">
        <f>+IF(AD10=1,'Datos Iniciales'!$I$34,0)</f>
        <v>125</v>
      </c>
      <c r="AE181" s="2">
        <f>+IF(AE10=1,'Datos Iniciales'!$I$35,0)</f>
        <v>834.5</v>
      </c>
      <c r="AF181" s="2">
        <f>+IF(AF10=1,'Datos Iniciales'!$I$36,0)</f>
        <v>412.5</v>
      </c>
      <c r="AG181" s="2">
        <f>+IF(AG10=1,'Datos Iniciales'!$I$37,0)</f>
        <v>2000</v>
      </c>
      <c r="AH181" s="2">
        <f>+IF(AH10=1,'Datos Iniciales'!$I$38,0)</f>
        <v>200</v>
      </c>
      <c r="AI181" s="2">
        <f>+IF(AI10=1,'Datos Iniciales'!$I$39,0)</f>
        <v>226</v>
      </c>
      <c r="AJ181" s="2">
        <f>+IF(AJ10=1,'Datos Iniciales'!$I$40,0)</f>
        <v>200</v>
      </c>
      <c r="AK181" s="2">
        <f>+IF(AK10=1,'Datos Iniciales'!$I$41,0)</f>
        <v>500</v>
      </c>
      <c r="AL181" s="2">
        <f>+IF(AL10=1,'Datos Iniciales'!$I$42,0)</f>
        <v>663</v>
      </c>
      <c r="AM181" s="2">
        <f>+IF(AM10=1,'Datos Iniciales'!$I$43,0)</f>
        <v>25</v>
      </c>
      <c r="AN181" s="2">
        <f>+IF(AN10=1,'Datos Iniciales'!$I$44,0)</f>
        <v>200</v>
      </c>
      <c r="AO181" s="2">
        <f>+IF(AO10=1,'Datos Iniciales'!$I$45,0)</f>
        <v>200</v>
      </c>
      <c r="AP181">
        <f t="shared" si="91"/>
        <v>11792.5</v>
      </c>
    </row>
    <row r="182" spans="2:42" x14ac:dyDescent="0.2">
      <c r="B182" s="17">
        <f t="shared" si="90"/>
        <v>8</v>
      </c>
      <c r="C182" s="2">
        <f>+IF(C11=1,'Datos Iniciales'!$I$7,0)</f>
        <v>0</v>
      </c>
      <c r="D182" s="2">
        <f>+IF(D11=1,'Datos Iniciales'!$I$8,0)</f>
        <v>0</v>
      </c>
      <c r="E182" s="2">
        <f>+IF(E11=1,'Datos Iniciales'!$I$9,0)</f>
        <v>100</v>
      </c>
      <c r="F182" s="2">
        <f>+IF(F11=1,'Datos Iniciales'!$I$10,0)</f>
        <v>0</v>
      </c>
      <c r="G182" s="2">
        <f>+IF(G11=1,'Datos Iniciales'!$I$11,0)</f>
        <v>25</v>
      </c>
      <c r="H182" s="2">
        <f>+IF(H11=1,'Datos Iniciales'!$I$12,0)</f>
        <v>25</v>
      </c>
      <c r="I182" s="2">
        <f>+IF(I11=1,'Datos Iniciales'!$I$13,0)</f>
        <v>45</v>
      </c>
      <c r="J182" s="2">
        <f>+IF(J11=1,'Datos Iniciales'!$I$14,0)</f>
        <v>45</v>
      </c>
      <c r="K182" s="2">
        <f>+IF(K11=1,'Datos Iniciales'!$I$15,0)</f>
        <v>0</v>
      </c>
      <c r="L182" s="2">
        <f>+IF(L11=1,'Datos Iniciales'!$I$16,0)</f>
        <v>100</v>
      </c>
      <c r="M182" s="2">
        <f>+IF(M11=1,'Datos Iniciales'!$I$17,0)</f>
        <v>25</v>
      </c>
      <c r="N182" s="2">
        <f>+IF(N11=1,'Datos Iniciales'!$I$18,0)</f>
        <v>813</v>
      </c>
      <c r="O182" s="2">
        <f>+IF(O11=1,'Datos Iniciales'!$I$19,0)</f>
        <v>0</v>
      </c>
      <c r="P182" s="2">
        <f>+IF(P11=1,'Datos Iniciales'!$I$20,0)</f>
        <v>0</v>
      </c>
      <c r="Q182" s="2">
        <f>+IF(Q11=1,'Datos Iniciales'!$I$21,0)</f>
        <v>775.5</v>
      </c>
      <c r="R182" s="2">
        <f>+IF(R11=1,'Datos Iniciales'!$I$22,0)</f>
        <v>1026</v>
      </c>
      <c r="S182" s="2">
        <f>+IF(S11=1,'Datos Iniciales'!$I$23,0)</f>
        <v>796</v>
      </c>
      <c r="T182" s="2">
        <f>+IF(T11=1,'Datos Iniciales'!$I$24,0)</f>
        <v>100</v>
      </c>
      <c r="U182" s="2">
        <f>+IF(U11=1,'Datos Iniciales'!$I$25,0)</f>
        <v>0</v>
      </c>
      <c r="V182" s="2">
        <f>+IF(V11=1,'Datos Iniciales'!$I$26,0)</f>
        <v>546</v>
      </c>
      <c r="W182" s="2">
        <f>+IF(W11=1,'Datos Iniciales'!$I$27,0)</f>
        <v>400</v>
      </c>
      <c r="X182" s="2">
        <f>+IF(X11=1,'Datos Iniciales'!$I$28,0)</f>
        <v>200</v>
      </c>
      <c r="Y182" s="2">
        <f>+IF(Y11=1,'Datos Iniciales'!$I$29,0)</f>
        <v>100</v>
      </c>
      <c r="Z182" s="2">
        <f>+IF(Z11=1,'Datos Iniciales'!$I$30,0)</f>
        <v>88</v>
      </c>
      <c r="AA182" s="2">
        <f>+IF(AA11=1,'Datos Iniciales'!$I$31,0)</f>
        <v>563</v>
      </c>
      <c r="AB182" s="2">
        <f>+IF(AB11=1,'Datos Iniciales'!$I$32,0)</f>
        <v>289</v>
      </c>
      <c r="AC182" s="2">
        <f>+IF(AC11=1,'Datos Iniciales'!$I$33,0)</f>
        <v>145</v>
      </c>
      <c r="AD182" s="2">
        <f>+IF(AD11=1,'Datos Iniciales'!$I$34,0)</f>
        <v>125</v>
      </c>
      <c r="AE182" s="2">
        <f>+IF(AE11=1,'Datos Iniciales'!$I$35,0)</f>
        <v>834.5</v>
      </c>
      <c r="AF182" s="2">
        <f>+IF(AF11=1,'Datos Iniciales'!$I$36,0)</f>
        <v>412.5</v>
      </c>
      <c r="AG182" s="2">
        <f>+IF(AG11=1,'Datos Iniciales'!$I$37,0)</f>
        <v>2000</v>
      </c>
      <c r="AH182" s="2">
        <f>+IF(AH11=1,'Datos Iniciales'!$I$38,0)</f>
        <v>200</v>
      </c>
      <c r="AI182" s="2">
        <f>+IF(AI11=1,'Datos Iniciales'!$I$39,0)</f>
        <v>226</v>
      </c>
      <c r="AJ182" s="2">
        <f>+IF(AJ11=1,'Datos Iniciales'!$I$40,0)</f>
        <v>200</v>
      </c>
      <c r="AK182" s="2">
        <f>+IF(AK11=1,'Datos Iniciales'!$I$41,0)</f>
        <v>500</v>
      </c>
      <c r="AL182" s="2">
        <f>+IF(AL11=1,'Datos Iniciales'!$I$42,0)</f>
        <v>663</v>
      </c>
      <c r="AM182" s="2">
        <f>+IF(AM11=1,'Datos Iniciales'!$I$43,0)</f>
        <v>25</v>
      </c>
      <c r="AN182" s="2">
        <f>+IF(AN11=1,'Datos Iniciales'!$I$44,0)</f>
        <v>200</v>
      </c>
      <c r="AO182" s="2">
        <f>+IF(AO11=1,'Datos Iniciales'!$I$45,0)</f>
        <v>200</v>
      </c>
      <c r="AP182">
        <f t="shared" si="91"/>
        <v>11792.5</v>
      </c>
    </row>
    <row r="183" spans="2:42" x14ac:dyDescent="0.2">
      <c r="B183" s="17">
        <f t="shared" ref="B183:B213" si="92">1+B182</f>
        <v>9</v>
      </c>
      <c r="C183" s="2">
        <f>+IF(C12=1,'Datos Iniciales'!$I$7,0)</f>
        <v>0</v>
      </c>
      <c r="D183" s="2">
        <f>+IF(D12=1,'Datos Iniciales'!$I$8,0)</f>
        <v>0</v>
      </c>
      <c r="E183" s="2">
        <f>+IF(E12=1,'Datos Iniciales'!$I$9,0)</f>
        <v>100</v>
      </c>
      <c r="F183" s="2">
        <f>+IF(F12=1,'Datos Iniciales'!$I$10,0)</f>
        <v>0</v>
      </c>
      <c r="G183" s="2">
        <f>+IF(G12=1,'Datos Iniciales'!$I$11,0)</f>
        <v>25</v>
      </c>
      <c r="H183" s="2">
        <f>+IF(H12=1,'Datos Iniciales'!$I$12,0)</f>
        <v>25</v>
      </c>
      <c r="I183" s="2">
        <f>+IF(I12=1,'Datos Iniciales'!$I$13,0)</f>
        <v>45</v>
      </c>
      <c r="J183" s="2">
        <f>+IF(J12=1,'Datos Iniciales'!$I$14,0)</f>
        <v>45</v>
      </c>
      <c r="K183" s="2">
        <f>+IF(K12=1,'Datos Iniciales'!$I$15,0)</f>
        <v>0</v>
      </c>
      <c r="L183" s="2">
        <f>+IF(L12=1,'Datos Iniciales'!$I$16,0)</f>
        <v>100</v>
      </c>
      <c r="M183" s="2">
        <f>+IF(M12=1,'Datos Iniciales'!$I$17,0)</f>
        <v>25</v>
      </c>
      <c r="N183" s="2">
        <f>+IF(N12=1,'Datos Iniciales'!$I$18,0)</f>
        <v>813</v>
      </c>
      <c r="O183" s="2">
        <f>+IF(O12=1,'Datos Iniciales'!$I$19,0)</f>
        <v>0</v>
      </c>
      <c r="P183" s="2">
        <f>+IF(P12=1,'Datos Iniciales'!$I$20,0)</f>
        <v>0</v>
      </c>
      <c r="Q183" s="2">
        <f>+IF(Q12=1,'Datos Iniciales'!$I$21,0)</f>
        <v>775.5</v>
      </c>
      <c r="R183" s="2">
        <f>+IF(R12=1,'Datos Iniciales'!$I$22,0)</f>
        <v>1026</v>
      </c>
      <c r="S183" s="2">
        <f>+IF(S12=1,'Datos Iniciales'!$I$23,0)</f>
        <v>796</v>
      </c>
      <c r="T183" s="2">
        <f>+IF(T12=1,'Datos Iniciales'!$I$24,0)</f>
        <v>100</v>
      </c>
      <c r="U183" s="2">
        <f>+IF(U12=1,'Datos Iniciales'!$I$25,0)</f>
        <v>0</v>
      </c>
      <c r="V183" s="2">
        <f>+IF(V12=1,'Datos Iniciales'!$I$26,0)</f>
        <v>546</v>
      </c>
      <c r="W183" s="2">
        <f>+IF(W12=1,'Datos Iniciales'!$I$27,0)</f>
        <v>400</v>
      </c>
      <c r="X183" s="2">
        <f>+IF(X12=1,'Datos Iniciales'!$I$28,0)</f>
        <v>200</v>
      </c>
      <c r="Y183" s="2">
        <f>+IF(Y12=1,'Datos Iniciales'!$I$29,0)</f>
        <v>100</v>
      </c>
      <c r="Z183" s="2">
        <f>+IF(Z12=1,'Datos Iniciales'!$I$30,0)</f>
        <v>88</v>
      </c>
      <c r="AA183" s="2">
        <f>+IF(AA12=1,'Datos Iniciales'!$I$31,0)</f>
        <v>563</v>
      </c>
      <c r="AB183" s="2">
        <f>+IF(AB12=1,'Datos Iniciales'!$I$32,0)</f>
        <v>289</v>
      </c>
      <c r="AC183" s="2">
        <f>+IF(AC12=1,'Datos Iniciales'!$I$33,0)</f>
        <v>145</v>
      </c>
      <c r="AD183" s="2">
        <f>+IF(AD12=1,'Datos Iniciales'!$I$34,0)</f>
        <v>125</v>
      </c>
      <c r="AE183" s="2">
        <f>+IF(AE12=1,'Datos Iniciales'!$I$35,0)</f>
        <v>834.5</v>
      </c>
      <c r="AF183" s="2">
        <f>+IF(AF12=1,'Datos Iniciales'!$I$36,0)</f>
        <v>412.5</v>
      </c>
      <c r="AG183" s="2">
        <f>+IF(AG12=1,'Datos Iniciales'!$I$37,0)</f>
        <v>2000</v>
      </c>
      <c r="AH183" s="2">
        <f>+IF(AH12=1,'Datos Iniciales'!$I$38,0)</f>
        <v>200</v>
      </c>
      <c r="AI183" s="2">
        <f>+IF(AI12=1,'Datos Iniciales'!$I$39,0)</f>
        <v>226</v>
      </c>
      <c r="AJ183" s="2">
        <f>+IF(AJ12=1,'Datos Iniciales'!$I$40,0)</f>
        <v>200</v>
      </c>
      <c r="AK183" s="2">
        <f>+IF(AK12=1,'Datos Iniciales'!$I$41,0)</f>
        <v>500</v>
      </c>
      <c r="AL183" s="2">
        <f>+IF(AL12=1,'Datos Iniciales'!$I$42,0)</f>
        <v>663</v>
      </c>
      <c r="AM183" s="2">
        <f>+IF(AM12=1,'Datos Iniciales'!$I$43,0)</f>
        <v>25</v>
      </c>
      <c r="AN183" s="2">
        <f>+IF(AN12=1,'Datos Iniciales'!$I$44,0)</f>
        <v>200</v>
      </c>
      <c r="AO183" s="2">
        <f>+IF(AO12=1,'Datos Iniciales'!$I$45,0)</f>
        <v>200</v>
      </c>
      <c r="AP183">
        <f t="shared" si="91"/>
        <v>11792.5</v>
      </c>
    </row>
    <row r="184" spans="2:42" x14ac:dyDescent="0.2">
      <c r="B184" s="17">
        <f t="shared" si="92"/>
        <v>10</v>
      </c>
      <c r="C184" s="2">
        <f>+IF(C13=1,'Datos Iniciales'!$I$7,0)</f>
        <v>0</v>
      </c>
      <c r="D184" s="2">
        <f>+IF(D13=1,'Datos Iniciales'!$I$8,0)</f>
        <v>0</v>
      </c>
      <c r="E184" s="2">
        <f>+IF(E13=1,'Datos Iniciales'!$I$9,0)</f>
        <v>100</v>
      </c>
      <c r="F184" s="2">
        <f>+IF(F13=1,'Datos Iniciales'!$I$10,0)</f>
        <v>0</v>
      </c>
      <c r="G184" s="2">
        <f>+IF(G13=1,'Datos Iniciales'!$I$11,0)</f>
        <v>25</v>
      </c>
      <c r="H184" s="2">
        <f>+IF(H13=1,'Datos Iniciales'!$I$12,0)</f>
        <v>25</v>
      </c>
      <c r="I184" s="2">
        <f>+IF(I13=1,'Datos Iniciales'!$I$13,0)</f>
        <v>45</v>
      </c>
      <c r="J184" s="2">
        <f>+IF(J13=1,'Datos Iniciales'!$I$14,0)</f>
        <v>45</v>
      </c>
      <c r="K184" s="2">
        <f>+IF(K13=1,'Datos Iniciales'!$I$15,0)</f>
        <v>0</v>
      </c>
      <c r="L184" s="2">
        <f>+IF(L13=1,'Datos Iniciales'!$I$16,0)</f>
        <v>100</v>
      </c>
      <c r="M184" s="2">
        <f>+IF(M13=1,'Datos Iniciales'!$I$17,0)</f>
        <v>25</v>
      </c>
      <c r="N184" s="2">
        <f>+IF(N13=1,'Datos Iniciales'!$I$18,0)</f>
        <v>813</v>
      </c>
      <c r="O184" s="2">
        <f>+IF(O13=1,'Datos Iniciales'!$I$19,0)</f>
        <v>0</v>
      </c>
      <c r="P184" s="2">
        <f>+IF(P13=1,'Datos Iniciales'!$I$20,0)</f>
        <v>0</v>
      </c>
      <c r="Q184" s="2">
        <f>+IF(Q13=1,'Datos Iniciales'!$I$21,0)</f>
        <v>775.5</v>
      </c>
      <c r="R184" s="2">
        <f>+IF(R13=1,'Datos Iniciales'!$I$22,0)</f>
        <v>1026</v>
      </c>
      <c r="S184" s="2">
        <f>+IF(S13=1,'Datos Iniciales'!$I$23,0)</f>
        <v>796</v>
      </c>
      <c r="T184" s="2">
        <f>+IF(T13=1,'Datos Iniciales'!$I$24,0)</f>
        <v>100</v>
      </c>
      <c r="U184" s="2">
        <f>+IF(U13=1,'Datos Iniciales'!$I$25,0)</f>
        <v>0</v>
      </c>
      <c r="V184" s="2">
        <f>+IF(V13=1,'Datos Iniciales'!$I$26,0)</f>
        <v>546</v>
      </c>
      <c r="W184" s="2">
        <f>+IF(W13=1,'Datos Iniciales'!$I$27,0)</f>
        <v>400</v>
      </c>
      <c r="X184" s="2">
        <f>+IF(X13=1,'Datos Iniciales'!$I$28,0)</f>
        <v>200</v>
      </c>
      <c r="Y184" s="2">
        <f>+IF(Y13=1,'Datos Iniciales'!$I$29,0)</f>
        <v>100</v>
      </c>
      <c r="Z184" s="2">
        <f>+IF(Z13=1,'Datos Iniciales'!$I$30,0)</f>
        <v>88</v>
      </c>
      <c r="AA184" s="2">
        <f>+IF(AA13=1,'Datos Iniciales'!$I$31,0)</f>
        <v>563</v>
      </c>
      <c r="AB184" s="2">
        <f>+IF(AB13=1,'Datos Iniciales'!$I$32,0)</f>
        <v>289</v>
      </c>
      <c r="AC184" s="2">
        <f>+IF(AC13=1,'Datos Iniciales'!$I$33,0)</f>
        <v>145</v>
      </c>
      <c r="AD184" s="2">
        <f>+IF(AD13=1,'Datos Iniciales'!$I$34,0)</f>
        <v>125</v>
      </c>
      <c r="AE184" s="2">
        <f>+IF(AE13=1,'Datos Iniciales'!$I$35,0)</f>
        <v>834.5</v>
      </c>
      <c r="AF184" s="2">
        <f>+IF(AF13=1,'Datos Iniciales'!$I$36,0)</f>
        <v>412.5</v>
      </c>
      <c r="AG184" s="2">
        <f>+IF(AG13=1,'Datos Iniciales'!$I$37,0)</f>
        <v>2000</v>
      </c>
      <c r="AH184" s="2">
        <f>+IF(AH13=1,'Datos Iniciales'!$I$38,0)</f>
        <v>200</v>
      </c>
      <c r="AI184" s="2">
        <f>+IF(AI13=1,'Datos Iniciales'!$I$39,0)</f>
        <v>226</v>
      </c>
      <c r="AJ184" s="2">
        <f>+IF(AJ13=1,'Datos Iniciales'!$I$40,0)</f>
        <v>200</v>
      </c>
      <c r="AK184" s="2">
        <f>+IF(AK13=1,'Datos Iniciales'!$I$41,0)</f>
        <v>500</v>
      </c>
      <c r="AL184" s="2">
        <f>+IF(AL13=1,'Datos Iniciales'!$I$42,0)</f>
        <v>663</v>
      </c>
      <c r="AM184" s="2">
        <f>+IF(AM13=1,'Datos Iniciales'!$I$43,0)</f>
        <v>25</v>
      </c>
      <c r="AN184" s="2">
        <f>+IF(AN13=1,'Datos Iniciales'!$I$44,0)</f>
        <v>200</v>
      </c>
      <c r="AO184" s="2">
        <f>+IF(AO13=1,'Datos Iniciales'!$I$45,0)</f>
        <v>200</v>
      </c>
      <c r="AP184">
        <f t="shared" si="91"/>
        <v>11792.5</v>
      </c>
    </row>
    <row r="185" spans="2:42" x14ac:dyDescent="0.2">
      <c r="B185" s="17">
        <f t="shared" si="92"/>
        <v>11</v>
      </c>
      <c r="C185" s="2">
        <f>+IF(C14=1,'Datos Iniciales'!$I$7,0)</f>
        <v>0</v>
      </c>
      <c r="D185" s="2">
        <f>+IF(D14=1,'Datos Iniciales'!$I$8,0)</f>
        <v>0</v>
      </c>
      <c r="E185" s="2">
        <f>+IF(E14=1,'Datos Iniciales'!$I$9,0)</f>
        <v>100</v>
      </c>
      <c r="F185" s="2">
        <f>+IF(F14=1,'Datos Iniciales'!$I$10,0)</f>
        <v>0</v>
      </c>
      <c r="G185" s="2">
        <f>+IF(G14=1,'Datos Iniciales'!$I$11,0)</f>
        <v>25</v>
      </c>
      <c r="H185" s="2">
        <f>+IF(H14=1,'Datos Iniciales'!$I$12,0)</f>
        <v>25</v>
      </c>
      <c r="I185" s="2">
        <f>+IF(I14=1,'Datos Iniciales'!$I$13,0)</f>
        <v>45</v>
      </c>
      <c r="J185" s="2">
        <f>+IF(J14=1,'Datos Iniciales'!$I$14,0)</f>
        <v>45</v>
      </c>
      <c r="K185" s="2">
        <f>+IF(K14=1,'Datos Iniciales'!$I$15,0)</f>
        <v>0</v>
      </c>
      <c r="L185" s="2">
        <f>+IF(L14=1,'Datos Iniciales'!$I$16,0)</f>
        <v>100</v>
      </c>
      <c r="M185" s="2">
        <f>+IF(M14=1,'Datos Iniciales'!$I$17,0)</f>
        <v>25</v>
      </c>
      <c r="N185" s="2">
        <f>+IF(N14=1,'Datos Iniciales'!$I$18,0)</f>
        <v>813</v>
      </c>
      <c r="O185" s="2">
        <f>+IF(O14=1,'Datos Iniciales'!$I$19,0)</f>
        <v>0</v>
      </c>
      <c r="P185" s="2">
        <f>+IF(P14=1,'Datos Iniciales'!$I$20,0)</f>
        <v>0</v>
      </c>
      <c r="Q185" s="2">
        <f>+IF(Q14=1,'Datos Iniciales'!$I$21,0)</f>
        <v>775.5</v>
      </c>
      <c r="R185" s="2">
        <f>+IF(R14=1,'Datos Iniciales'!$I$22,0)</f>
        <v>1026</v>
      </c>
      <c r="S185" s="2">
        <f>+IF(S14=1,'Datos Iniciales'!$I$23,0)</f>
        <v>796</v>
      </c>
      <c r="T185" s="2">
        <f>+IF(T14=1,'Datos Iniciales'!$I$24,0)</f>
        <v>100</v>
      </c>
      <c r="U185" s="2">
        <f>+IF(U14=1,'Datos Iniciales'!$I$25,0)</f>
        <v>0</v>
      </c>
      <c r="V185" s="2">
        <f>+IF(V14=1,'Datos Iniciales'!$I$26,0)</f>
        <v>546</v>
      </c>
      <c r="W185" s="2">
        <f>+IF(W14=1,'Datos Iniciales'!$I$27,0)</f>
        <v>400</v>
      </c>
      <c r="X185" s="2">
        <f>+IF(X14=1,'Datos Iniciales'!$I$28,0)</f>
        <v>200</v>
      </c>
      <c r="Y185" s="2">
        <f>+IF(Y14=1,'Datos Iniciales'!$I$29,0)</f>
        <v>100</v>
      </c>
      <c r="Z185" s="2">
        <f>+IF(Z14=1,'Datos Iniciales'!$I$30,0)</f>
        <v>88</v>
      </c>
      <c r="AA185" s="2">
        <f>+IF(AA14=1,'Datos Iniciales'!$I$31,0)</f>
        <v>563</v>
      </c>
      <c r="AB185" s="2">
        <f>+IF(AB14=1,'Datos Iniciales'!$I$32,0)</f>
        <v>289</v>
      </c>
      <c r="AC185" s="2">
        <f>+IF(AC14=1,'Datos Iniciales'!$I$33,0)</f>
        <v>145</v>
      </c>
      <c r="AD185" s="2">
        <f>+IF(AD14=1,'Datos Iniciales'!$I$34,0)</f>
        <v>125</v>
      </c>
      <c r="AE185" s="2">
        <f>+IF(AE14=1,'Datos Iniciales'!$I$35,0)</f>
        <v>834.5</v>
      </c>
      <c r="AF185" s="2">
        <f>+IF(AF14=1,'Datos Iniciales'!$I$36,0)</f>
        <v>412.5</v>
      </c>
      <c r="AG185" s="2">
        <f>+IF(AG14=1,'Datos Iniciales'!$I$37,0)</f>
        <v>2000</v>
      </c>
      <c r="AH185" s="2">
        <f>+IF(AH14=1,'Datos Iniciales'!$I$38,0)</f>
        <v>200</v>
      </c>
      <c r="AI185" s="2">
        <f>+IF(AI14=1,'Datos Iniciales'!$I$39,0)</f>
        <v>226</v>
      </c>
      <c r="AJ185" s="2">
        <f>+IF(AJ14=1,'Datos Iniciales'!$I$40,0)</f>
        <v>200</v>
      </c>
      <c r="AK185" s="2">
        <f>+IF(AK14=1,'Datos Iniciales'!$I$41,0)</f>
        <v>500</v>
      </c>
      <c r="AL185" s="2">
        <f>+IF(AL14=1,'Datos Iniciales'!$I$42,0)</f>
        <v>663</v>
      </c>
      <c r="AM185" s="2">
        <f>+IF(AM14=1,'Datos Iniciales'!$I$43,0)</f>
        <v>25</v>
      </c>
      <c r="AN185" s="2">
        <f>+IF(AN14=1,'Datos Iniciales'!$I$44,0)</f>
        <v>200</v>
      </c>
      <c r="AO185" s="2">
        <f>+IF(AO14=1,'Datos Iniciales'!$I$45,0)</f>
        <v>200</v>
      </c>
      <c r="AP185">
        <f t="shared" si="91"/>
        <v>11792.5</v>
      </c>
    </row>
    <row r="186" spans="2:42" x14ac:dyDescent="0.2">
      <c r="B186" s="17">
        <f t="shared" si="92"/>
        <v>12</v>
      </c>
      <c r="C186" s="2">
        <f>+IF(C15=1,'Datos Iniciales'!$I$7,0)</f>
        <v>0</v>
      </c>
      <c r="D186" s="2">
        <f>+IF(D15=1,'Datos Iniciales'!$I$8,0)</f>
        <v>0</v>
      </c>
      <c r="E186" s="2">
        <f>+IF(E15=1,'Datos Iniciales'!$I$9,0)</f>
        <v>100</v>
      </c>
      <c r="F186" s="2">
        <f>+IF(F15=1,'Datos Iniciales'!$I$10,0)</f>
        <v>0</v>
      </c>
      <c r="G186" s="2">
        <f>+IF(G15=1,'Datos Iniciales'!$I$11,0)</f>
        <v>25</v>
      </c>
      <c r="H186" s="2">
        <f>+IF(H15=1,'Datos Iniciales'!$I$12,0)</f>
        <v>25</v>
      </c>
      <c r="I186" s="2">
        <f>+IF(I15=1,'Datos Iniciales'!$I$13,0)</f>
        <v>45</v>
      </c>
      <c r="J186" s="2">
        <f>+IF(J15=1,'Datos Iniciales'!$I$14,0)</f>
        <v>45</v>
      </c>
      <c r="K186" s="2">
        <f>+IF(K15=1,'Datos Iniciales'!$I$15,0)</f>
        <v>0</v>
      </c>
      <c r="L186" s="2">
        <f>+IF(L15=1,'Datos Iniciales'!$I$16,0)</f>
        <v>100</v>
      </c>
      <c r="M186" s="2">
        <f>+IF(M15=1,'Datos Iniciales'!$I$17,0)</f>
        <v>25</v>
      </c>
      <c r="N186" s="2">
        <f>+IF(N15=1,'Datos Iniciales'!$I$18,0)</f>
        <v>813</v>
      </c>
      <c r="O186" s="2">
        <f>+IF(O15=1,'Datos Iniciales'!$I$19,0)</f>
        <v>0</v>
      </c>
      <c r="P186" s="2">
        <f>+IF(P15=1,'Datos Iniciales'!$I$20,0)</f>
        <v>0</v>
      </c>
      <c r="Q186" s="2">
        <f>+IF(Q15=1,'Datos Iniciales'!$I$21,0)</f>
        <v>775.5</v>
      </c>
      <c r="R186" s="2">
        <f>+IF(R15=1,'Datos Iniciales'!$I$22,0)</f>
        <v>1026</v>
      </c>
      <c r="S186" s="2">
        <f>+IF(S15=1,'Datos Iniciales'!$I$23,0)</f>
        <v>796</v>
      </c>
      <c r="T186" s="2">
        <f>+IF(T15=1,'Datos Iniciales'!$I$24,0)</f>
        <v>100</v>
      </c>
      <c r="U186" s="2">
        <f>+IF(U15=1,'Datos Iniciales'!$I$25,0)</f>
        <v>0</v>
      </c>
      <c r="V186" s="2">
        <f>+IF(V15=1,'Datos Iniciales'!$I$26,0)</f>
        <v>546</v>
      </c>
      <c r="W186" s="2">
        <f>+IF(W15=1,'Datos Iniciales'!$I$27,0)</f>
        <v>400</v>
      </c>
      <c r="X186" s="2">
        <f>+IF(X15=1,'Datos Iniciales'!$I$28,0)</f>
        <v>200</v>
      </c>
      <c r="Y186" s="2">
        <f>+IF(Y15=1,'Datos Iniciales'!$I$29,0)</f>
        <v>100</v>
      </c>
      <c r="Z186" s="2">
        <f>+IF(Z15=1,'Datos Iniciales'!$I$30,0)</f>
        <v>88</v>
      </c>
      <c r="AA186" s="2">
        <f>+IF(AA15=1,'Datos Iniciales'!$I$31,0)</f>
        <v>563</v>
      </c>
      <c r="AB186" s="2">
        <f>+IF(AB15=1,'Datos Iniciales'!$I$32,0)</f>
        <v>289</v>
      </c>
      <c r="AC186" s="2">
        <f>+IF(AC15=1,'Datos Iniciales'!$I$33,0)</f>
        <v>145</v>
      </c>
      <c r="AD186" s="2">
        <f>+IF(AD15=1,'Datos Iniciales'!$I$34,0)</f>
        <v>125</v>
      </c>
      <c r="AE186" s="2">
        <f>+IF(AE15=1,'Datos Iniciales'!$I$35,0)</f>
        <v>834.5</v>
      </c>
      <c r="AF186" s="2">
        <f>+IF(AF15=1,'Datos Iniciales'!$I$36,0)</f>
        <v>412.5</v>
      </c>
      <c r="AG186" s="2">
        <f>+IF(AG15=1,'Datos Iniciales'!$I$37,0)</f>
        <v>2000</v>
      </c>
      <c r="AH186" s="2">
        <f>+IF(AH15=1,'Datos Iniciales'!$I$38,0)</f>
        <v>200</v>
      </c>
      <c r="AI186" s="2">
        <f>+IF(AI15=1,'Datos Iniciales'!$I$39,0)</f>
        <v>226</v>
      </c>
      <c r="AJ186" s="2">
        <f>+IF(AJ15=1,'Datos Iniciales'!$I$40,0)</f>
        <v>200</v>
      </c>
      <c r="AK186" s="2">
        <f>+IF(AK15=1,'Datos Iniciales'!$I$41,0)</f>
        <v>500</v>
      </c>
      <c r="AL186" s="2">
        <f>+IF(AL15=1,'Datos Iniciales'!$I$42,0)</f>
        <v>663</v>
      </c>
      <c r="AM186" s="2">
        <f>+IF(AM15=1,'Datos Iniciales'!$I$43,0)</f>
        <v>25</v>
      </c>
      <c r="AN186" s="2">
        <f>+IF(AN15=1,'Datos Iniciales'!$I$44,0)</f>
        <v>200</v>
      </c>
      <c r="AO186" s="2">
        <f>+IF(AO15=1,'Datos Iniciales'!$I$45,0)</f>
        <v>200</v>
      </c>
      <c r="AP186">
        <f t="shared" si="91"/>
        <v>11792.5</v>
      </c>
    </row>
    <row r="187" spans="2:42" x14ac:dyDescent="0.2">
      <c r="B187" s="17">
        <f t="shared" si="92"/>
        <v>13</v>
      </c>
      <c r="C187" s="2">
        <f>+IF(C16=1,'Datos Iniciales'!$I$7,0)</f>
        <v>0</v>
      </c>
      <c r="D187" s="2">
        <f>+IF(D16=1,'Datos Iniciales'!$I$8,0)</f>
        <v>0</v>
      </c>
      <c r="E187" s="2">
        <f>+IF(E16=1,'Datos Iniciales'!$I$9,0)</f>
        <v>100</v>
      </c>
      <c r="F187" s="2">
        <f>+IF(F16=1,'Datos Iniciales'!$I$10,0)</f>
        <v>0</v>
      </c>
      <c r="G187" s="2">
        <f>+IF(G16=1,'Datos Iniciales'!$I$11,0)</f>
        <v>25</v>
      </c>
      <c r="H187" s="2">
        <f>+IF(H16=1,'Datos Iniciales'!$I$12,0)</f>
        <v>25</v>
      </c>
      <c r="I187" s="2">
        <f>+IF(I16=1,'Datos Iniciales'!$I$13,0)</f>
        <v>45</v>
      </c>
      <c r="J187" s="2">
        <f>+IF(J16=1,'Datos Iniciales'!$I$14,0)</f>
        <v>45</v>
      </c>
      <c r="K187" s="2">
        <f>+IF(K16=1,'Datos Iniciales'!$I$15,0)</f>
        <v>0</v>
      </c>
      <c r="L187" s="2">
        <f>+IF(L16=1,'Datos Iniciales'!$I$16,0)</f>
        <v>100</v>
      </c>
      <c r="M187" s="2">
        <f>+IF(M16=1,'Datos Iniciales'!$I$17,0)</f>
        <v>25</v>
      </c>
      <c r="N187" s="2">
        <f>+IF(N16=1,'Datos Iniciales'!$I$18,0)</f>
        <v>813</v>
      </c>
      <c r="O187" s="2">
        <f>+IF(O16=1,'Datos Iniciales'!$I$19,0)</f>
        <v>0</v>
      </c>
      <c r="P187" s="2">
        <f>+IF(P16=1,'Datos Iniciales'!$I$20,0)</f>
        <v>0</v>
      </c>
      <c r="Q187" s="2">
        <f>+IF(Q16=1,'Datos Iniciales'!$I$21,0)</f>
        <v>775.5</v>
      </c>
      <c r="R187" s="2">
        <f>+IF(R16=1,'Datos Iniciales'!$I$22,0)</f>
        <v>1026</v>
      </c>
      <c r="S187" s="2">
        <f>+IF(S16=1,'Datos Iniciales'!$I$23,0)</f>
        <v>796</v>
      </c>
      <c r="T187" s="2">
        <f>+IF(T16=1,'Datos Iniciales'!$I$24,0)</f>
        <v>100</v>
      </c>
      <c r="U187" s="2">
        <f>+IF(U16=1,'Datos Iniciales'!$I$25,0)</f>
        <v>0</v>
      </c>
      <c r="V187" s="2">
        <f>+IF(V16=1,'Datos Iniciales'!$I$26,0)</f>
        <v>546</v>
      </c>
      <c r="W187" s="2">
        <f>+IF(W16=1,'Datos Iniciales'!$I$27,0)</f>
        <v>400</v>
      </c>
      <c r="X187" s="2">
        <f>+IF(X16=1,'Datos Iniciales'!$I$28,0)</f>
        <v>200</v>
      </c>
      <c r="Y187" s="2">
        <f>+IF(Y16=1,'Datos Iniciales'!$I$29,0)</f>
        <v>100</v>
      </c>
      <c r="Z187" s="2">
        <f>+IF(Z16=1,'Datos Iniciales'!$I$30,0)</f>
        <v>88</v>
      </c>
      <c r="AA187" s="2">
        <f>+IF(AA16=1,'Datos Iniciales'!$I$31,0)</f>
        <v>563</v>
      </c>
      <c r="AB187" s="2">
        <f>+IF(AB16=1,'Datos Iniciales'!$I$32,0)</f>
        <v>289</v>
      </c>
      <c r="AC187" s="2">
        <f>+IF(AC16=1,'Datos Iniciales'!$I$33,0)</f>
        <v>145</v>
      </c>
      <c r="AD187" s="2">
        <f>+IF(AD16=1,'Datos Iniciales'!$I$34,0)</f>
        <v>125</v>
      </c>
      <c r="AE187" s="2">
        <f>+IF(AE16=1,'Datos Iniciales'!$I$35,0)</f>
        <v>834.5</v>
      </c>
      <c r="AF187" s="2">
        <f>+IF(AF16=1,'Datos Iniciales'!$I$36,0)</f>
        <v>412.5</v>
      </c>
      <c r="AG187" s="2">
        <f>+IF(AG16=1,'Datos Iniciales'!$I$37,0)</f>
        <v>2000</v>
      </c>
      <c r="AH187" s="2">
        <f>+IF(AH16=1,'Datos Iniciales'!$I$38,0)</f>
        <v>200</v>
      </c>
      <c r="AI187" s="2">
        <f>+IF(AI16=1,'Datos Iniciales'!$I$39,0)</f>
        <v>226</v>
      </c>
      <c r="AJ187" s="2">
        <f>+IF(AJ16=1,'Datos Iniciales'!$I$40,0)</f>
        <v>200</v>
      </c>
      <c r="AK187" s="2">
        <f>+IF(AK16=1,'Datos Iniciales'!$I$41,0)</f>
        <v>500</v>
      </c>
      <c r="AL187" s="2">
        <f>+IF(AL16=1,'Datos Iniciales'!$I$42,0)</f>
        <v>663</v>
      </c>
      <c r="AM187" s="2">
        <f>+IF(AM16=1,'Datos Iniciales'!$I$43,0)</f>
        <v>25</v>
      </c>
      <c r="AN187" s="2">
        <f>+IF(AN16=1,'Datos Iniciales'!$I$44,0)</f>
        <v>200</v>
      </c>
      <c r="AO187" s="2">
        <f>+IF(AO16=1,'Datos Iniciales'!$I$45,0)</f>
        <v>200</v>
      </c>
      <c r="AP187">
        <f t="shared" si="91"/>
        <v>11792.5</v>
      </c>
    </row>
    <row r="188" spans="2:42" x14ac:dyDescent="0.2">
      <c r="B188" s="17">
        <f t="shared" si="92"/>
        <v>14</v>
      </c>
      <c r="C188" s="2">
        <f>+IF(C17=1,'Datos Iniciales'!$I$7,0)</f>
        <v>0</v>
      </c>
      <c r="D188" s="2">
        <f>+IF(D17=1,'Datos Iniciales'!$I$8,0)</f>
        <v>0</v>
      </c>
      <c r="E188" s="2">
        <f>+IF(E17=1,'Datos Iniciales'!$I$9,0)</f>
        <v>100</v>
      </c>
      <c r="F188" s="2">
        <f>+IF(F17=1,'Datos Iniciales'!$I$10,0)</f>
        <v>0</v>
      </c>
      <c r="G188" s="2">
        <f>+IF(G17=1,'Datos Iniciales'!$I$11,0)</f>
        <v>25</v>
      </c>
      <c r="H188" s="2">
        <f>+IF(H17=1,'Datos Iniciales'!$I$12,0)</f>
        <v>25</v>
      </c>
      <c r="I188" s="2">
        <f>+IF(I17=1,'Datos Iniciales'!$I$13,0)</f>
        <v>45</v>
      </c>
      <c r="J188" s="2">
        <f>+IF(J17=1,'Datos Iniciales'!$I$14,0)</f>
        <v>45</v>
      </c>
      <c r="K188" s="2">
        <f>+IF(K17=1,'Datos Iniciales'!$I$15,0)</f>
        <v>0</v>
      </c>
      <c r="L188" s="2">
        <f>+IF(L17=1,'Datos Iniciales'!$I$16,0)</f>
        <v>100</v>
      </c>
      <c r="M188" s="2">
        <f>+IF(M17=1,'Datos Iniciales'!$I$17,0)</f>
        <v>25</v>
      </c>
      <c r="N188" s="2">
        <f>+IF(N17=1,'Datos Iniciales'!$I$18,0)</f>
        <v>813</v>
      </c>
      <c r="O188" s="2">
        <f>+IF(O17=1,'Datos Iniciales'!$I$19,0)</f>
        <v>0</v>
      </c>
      <c r="P188" s="2">
        <f>+IF(P17=1,'Datos Iniciales'!$I$20,0)</f>
        <v>0</v>
      </c>
      <c r="Q188" s="2">
        <f>+IF(Q17=1,'Datos Iniciales'!$I$21,0)</f>
        <v>775.5</v>
      </c>
      <c r="R188" s="2">
        <f>+IF(R17=1,'Datos Iniciales'!$I$22,0)</f>
        <v>1026</v>
      </c>
      <c r="S188" s="2">
        <f>+IF(S17=1,'Datos Iniciales'!$I$23,0)</f>
        <v>796</v>
      </c>
      <c r="T188" s="2">
        <f>+IF(T17=1,'Datos Iniciales'!$I$24,0)</f>
        <v>100</v>
      </c>
      <c r="U188" s="2">
        <f>+IF(U17=1,'Datos Iniciales'!$I$25,0)</f>
        <v>0</v>
      </c>
      <c r="V188" s="2">
        <f>+IF(V17=1,'Datos Iniciales'!$I$26,0)</f>
        <v>546</v>
      </c>
      <c r="W188" s="2">
        <f>+IF(W17=1,'Datos Iniciales'!$I$27,0)</f>
        <v>400</v>
      </c>
      <c r="X188" s="2">
        <f>+IF(X17=1,'Datos Iniciales'!$I$28,0)</f>
        <v>200</v>
      </c>
      <c r="Y188" s="2">
        <f>+IF(Y17=1,'Datos Iniciales'!$I$29,0)</f>
        <v>100</v>
      </c>
      <c r="Z188" s="2">
        <f>+IF(Z17=1,'Datos Iniciales'!$I$30,0)</f>
        <v>88</v>
      </c>
      <c r="AA188" s="2">
        <f>+IF(AA17=1,'Datos Iniciales'!$I$31,0)</f>
        <v>563</v>
      </c>
      <c r="AB188" s="2">
        <f>+IF(AB17=1,'Datos Iniciales'!$I$32,0)</f>
        <v>289</v>
      </c>
      <c r="AC188" s="2">
        <f>+IF(AC17=1,'Datos Iniciales'!$I$33,0)</f>
        <v>145</v>
      </c>
      <c r="AD188" s="2">
        <f>+IF(AD17=1,'Datos Iniciales'!$I$34,0)</f>
        <v>125</v>
      </c>
      <c r="AE188" s="2">
        <f>+IF(AE17=1,'Datos Iniciales'!$I$35,0)</f>
        <v>834.5</v>
      </c>
      <c r="AF188" s="2">
        <f>+IF(AF17=1,'Datos Iniciales'!$I$36,0)</f>
        <v>412.5</v>
      </c>
      <c r="AG188" s="2">
        <f>+IF(AG17=1,'Datos Iniciales'!$I$37,0)</f>
        <v>2000</v>
      </c>
      <c r="AH188" s="2">
        <f>+IF(AH17=1,'Datos Iniciales'!$I$38,0)</f>
        <v>200</v>
      </c>
      <c r="AI188" s="2">
        <f>+IF(AI17=1,'Datos Iniciales'!$I$39,0)</f>
        <v>226</v>
      </c>
      <c r="AJ188" s="2">
        <f>+IF(AJ17=1,'Datos Iniciales'!$I$40,0)</f>
        <v>200</v>
      </c>
      <c r="AK188" s="2">
        <f>+IF(AK17=1,'Datos Iniciales'!$I$41,0)</f>
        <v>500</v>
      </c>
      <c r="AL188" s="2">
        <f>+IF(AL17=1,'Datos Iniciales'!$I$42,0)</f>
        <v>663</v>
      </c>
      <c r="AM188" s="2">
        <f>+IF(AM17=1,'Datos Iniciales'!$I$43,0)</f>
        <v>25</v>
      </c>
      <c r="AN188" s="2">
        <f>+IF(AN17=1,'Datos Iniciales'!$I$44,0)</f>
        <v>200</v>
      </c>
      <c r="AO188" s="2">
        <f>+IF(AO17=1,'Datos Iniciales'!$I$45,0)</f>
        <v>200</v>
      </c>
      <c r="AP188">
        <f t="shared" si="91"/>
        <v>11792.5</v>
      </c>
    </row>
    <row r="189" spans="2:42" x14ac:dyDescent="0.2">
      <c r="B189" s="17">
        <f t="shared" si="92"/>
        <v>15</v>
      </c>
      <c r="C189" s="2">
        <f>+IF(C18=1,'Datos Iniciales'!$I$7,0)</f>
        <v>0</v>
      </c>
      <c r="D189" s="2">
        <f>+IF(D18=1,'Datos Iniciales'!$I$8,0)</f>
        <v>0</v>
      </c>
      <c r="E189" s="2">
        <f>+IF(E18=1,'Datos Iniciales'!$I$9,0)</f>
        <v>100</v>
      </c>
      <c r="F189" s="2">
        <f>+IF(F18=1,'Datos Iniciales'!$I$10,0)</f>
        <v>0</v>
      </c>
      <c r="G189" s="2">
        <f>+IF(G18=1,'Datos Iniciales'!$I$11,0)</f>
        <v>25</v>
      </c>
      <c r="H189" s="2">
        <f>+IF(H18=1,'Datos Iniciales'!$I$12,0)</f>
        <v>25</v>
      </c>
      <c r="I189" s="2">
        <f>+IF(I18=1,'Datos Iniciales'!$I$13,0)</f>
        <v>45</v>
      </c>
      <c r="J189" s="2">
        <f>+IF(J18=1,'Datos Iniciales'!$I$14,0)</f>
        <v>45</v>
      </c>
      <c r="K189" s="2">
        <f>+IF(K18=1,'Datos Iniciales'!$I$15,0)</f>
        <v>0</v>
      </c>
      <c r="L189" s="2">
        <f>+IF(L18=1,'Datos Iniciales'!$I$16,0)</f>
        <v>100</v>
      </c>
      <c r="M189" s="2">
        <f>+IF(M18=1,'Datos Iniciales'!$I$17,0)</f>
        <v>25</v>
      </c>
      <c r="N189" s="2">
        <f>+IF(N18=1,'Datos Iniciales'!$I$18,0)</f>
        <v>813</v>
      </c>
      <c r="O189" s="2">
        <f>+IF(O18=1,'Datos Iniciales'!$I$19,0)</f>
        <v>0</v>
      </c>
      <c r="P189" s="2">
        <f>+IF(P18=1,'Datos Iniciales'!$I$20,0)</f>
        <v>0</v>
      </c>
      <c r="Q189" s="2">
        <f>+IF(Q18=1,'Datos Iniciales'!$I$21,0)</f>
        <v>775.5</v>
      </c>
      <c r="R189" s="2">
        <f>+IF(R18=1,'Datos Iniciales'!$I$22,0)</f>
        <v>1026</v>
      </c>
      <c r="S189" s="2">
        <f>+IF(S18=1,'Datos Iniciales'!$I$23,0)</f>
        <v>796</v>
      </c>
      <c r="T189" s="2">
        <f>+IF(T18=1,'Datos Iniciales'!$I$24,0)</f>
        <v>100</v>
      </c>
      <c r="U189" s="2">
        <f>+IF(U18=1,'Datos Iniciales'!$I$25,0)</f>
        <v>0</v>
      </c>
      <c r="V189" s="2">
        <f>+IF(V18=1,'Datos Iniciales'!$I$26,0)</f>
        <v>546</v>
      </c>
      <c r="W189" s="2">
        <f>+IF(W18=1,'Datos Iniciales'!$I$27,0)</f>
        <v>400</v>
      </c>
      <c r="X189" s="2">
        <f>+IF(X18=1,'Datos Iniciales'!$I$28,0)</f>
        <v>200</v>
      </c>
      <c r="Y189" s="2">
        <f>+IF(Y18=1,'Datos Iniciales'!$I$29,0)</f>
        <v>100</v>
      </c>
      <c r="Z189" s="2">
        <f>+IF(Z18=1,'Datos Iniciales'!$I$30,0)</f>
        <v>88</v>
      </c>
      <c r="AA189" s="2">
        <f>+IF(AA18=1,'Datos Iniciales'!$I$31,0)</f>
        <v>563</v>
      </c>
      <c r="AB189" s="2">
        <f>+IF(AB18=1,'Datos Iniciales'!$I$32,0)</f>
        <v>289</v>
      </c>
      <c r="AC189" s="2">
        <f>+IF(AC18=1,'Datos Iniciales'!$I$33,0)</f>
        <v>145</v>
      </c>
      <c r="AD189" s="2">
        <f>+IF(AD18=1,'Datos Iniciales'!$I$34,0)</f>
        <v>125</v>
      </c>
      <c r="AE189" s="2">
        <f>+IF(AE18=1,'Datos Iniciales'!$I$35,0)</f>
        <v>834.5</v>
      </c>
      <c r="AF189" s="2">
        <f>+IF(AF18=1,'Datos Iniciales'!$I$36,0)</f>
        <v>412.5</v>
      </c>
      <c r="AG189" s="2">
        <f>+IF(AG18=1,'Datos Iniciales'!$I$37,0)</f>
        <v>2000</v>
      </c>
      <c r="AH189" s="2">
        <f>+IF(AH18=1,'Datos Iniciales'!$I$38,0)</f>
        <v>200</v>
      </c>
      <c r="AI189" s="2">
        <f>+IF(AI18=1,'Datos Iniciales'!$I$39,0)</f>
        <v>226</v>
      </c>
      <c r="AJ189" s="2">
        <f>+IF(AJ18=1,'Datos Iniciales'!$I$40,0)</f>
        <v>200</v>
      </c>
      <c r="AK189" s="2">
        <f>+IF(AK18=1,'Datos Iniciales'!$I$41,0)</f>
        <v>500</v>
      </c>
      <c r="AL189" s="2">
        <f>+IF(AL18=1,'Datos Iniciales'!$I$42,0)</f>
        <v>663</v>
      </c>
      <c r="AM189" s="2">
        <f>+IF(AM18=1,'Datos Iniciales'!$I$43,0)</f>
        <v>25</v>
      </c>
      <c r="AN189" s="2">
        <f>+IF(AN18=1,'Datos Iniciales'!$I$44,0)</f>
        <v>200</v>
      </c>
      <c r="AO189" s="2">
        <f>+IF(AO18=1,'Datos Iniciales'!$I$45,0)</f>
        <v>200</v>
      </c>
      <c r="AP189">
        <f t="shared" si="91"/>
        <v>11792.5</v>
      </c>
    </row>
    <row r="190" spans="2:42" x14ac:dyDescent="0.2">
      <c r="B190" s="17">
        <f t="shared" si="92"/>
        <v>16</v>
      </c>
      <c r="C190" s="2">
        <f>+IF(C19=1,'Datos Iniciales'!$I$7,0)</f>
        <v>0</v>
      </c>
      <c r="D190" s="2">
        <f>+IF(D19=1,'Datos Iniciales'!$I$8,0)</f>
        <v>0</v>
      </c>
      <c r="E190" s="2">
        <f>+IF(E19=1,'Datos Iniciales'!$I$9,0)</f>
        <v>100</v>
      </c>
      <c r="F190" s="2">
        <f>+IF(F19=1,'Datos Iniciales'!$I$10,0)</f>
        <v>0</v>
      </c>
      <c r="G190" s="2">
        <f>+IF(G19=1,'Datos Iniciales'!$I$11,0)</f>
        <v>25</v>
      </c>
      <c r="H190" s="2">
        <f>+IF(H19=1,'Datos Iniciales'!$I$12,0)</f>
        <v>25</v>
      </c>
      <c r="I190" s="2">
        <f>+IF(I19=1,'Datos Iniciales'!$I$13,0)</f>
        <v>45</v>
      </c>
      <c r="J190" s="2">
        <f>+IF(J19=1,'Datos Iniciales'!$I$14,0)</f>
        <v>45</v>
      </c>
      <c r="K190" s="2">
        <f>+IF(K19=1,'Datos Iniciales'!$I$15,0)</f>
        <v>0</v>
      </c>
      <c r="L190" s="2">
        <f>+IF(L19=1,'Datos Iniciales'!$I$16,0)</f>
        <v>100</v>
      </c>
      <c r="M190" s="2">
        <f>+IF(M19=1,'Datos Iniciales'!$I$17,0)</f>
        <v>25</v>
      </c>
      <c r="N190" s="2">
        <f>+IF(N19=1,'Datos Iniciales'!$I$18,0)</f>
        <v>813</v>
      </c>
      <c r="O190" s="2">
        <f>+IF(O19=1,'Datos Iniciales'!$I$19,0)</f>
        <v>0</v>
      </c>
      <c r="P190" s="2">
        <f>+IF(P19=1,'Datos Iniciales'!$I$20,0)</f>
        <v>0</v>
      </c>
      <c r="Q190" s="2">
        <f>+IF(Q19=1,'Datos Iniciales'!$I$21,0)</f>
        <v>775.5</v>
      </c>
      <c r="R190" s="2">
        <f>+IF(R19=1,'Datos Iniciales'!$I$22,0)</f>
        <v>1026</v>
      </c>
      <c r="S190" s="2">
        <f>+IF(S19=1,'Datos Iniciales'!$I$23,0)</f>
        <v>796</v>
      </c>
      <c r="T190" s="2">
        <f>+IF(T19=1,'Datos Iniciales'!$I$24,0)</f>
        <v>100</v>
      </c>
      <c r="U190" s="2">
        <f>+IF(U19=1,'Datos Iniciales'!$I$25,0)</f>
        <v>0</v>
      </c>
      <c r="V190" s="2">
        <f>+IF(V19=1,'Datos Iniciales'!$I$26,0)</f>
        <v>546</v>
      </c>
      <c r="W190" s="2">
        <f>+IF(W19=1,'Datos Iniciales'!$I$27,0)</f>
        <v>400</v>
      </c>
      <c r="X190" s="2">
        <f>+IF(X19=1,'Datos Iniciales'!$I$28,0)</f>
        <v>200</v>
      </c>
      <c r="Y190" s="2">
        <f>+IF(Y19=1,'Datos Iniciales'!$I$29,0)</f>
        <v>100</v>
      </c>
      <c r="Z190" s="2">
        <f>+IF(Z19=1,'Datos Iniciales'!$I$30,0)</f>
        <v>88</v>
      </c>
      <c r="AA190" s="2">
        <f>+IF(AA19=1,'Datos Iniciales'!$I$31,0)</f>
        <v>563</v>
      </c>
      <c r="AB190" s="2">
        <f>+IF(AB19=1,'Datos Iniciales'!$I$32,0)</f>
        <v>289</v>
      </c>
      <c r="AC190" s="2">
        <f>+IF(AC19=1,'Datos Iniciales'!$I$33,0)</f>
        <v>145</v>
      </c>
      <c r="AD190" s="2">
        <f>+IF(AD19=1,'Datos Iniciales'!$I$34,0)</f>
        <v>125</v>
      </c>
      <c r="AE190" s="2">
        <f>+IF(AE19=1,'Datos Iniciales'!$I$35,0)</f>
        <v>834.5</v>
      </c>
      <c r="AF190" s="2">
        <f>+IF(AF19=1,'Datos Iniciales'!$I$36,0)</f>
        <v>412.5</v>
      </c>
      <c r="AG190" s="2">
        <f>+IF(AG19=1,'Datos Iniciales'!$I$37,0)</f>
        <v>2000</v>
      </c>
      <c r="AH190" s="2">
        <f>+IF(AH19=1,'Datos Iniciales'!$I$38,0)</f>
        <v>200</v>
      </c>
      <c r="AI190" s="2">
        <f>+IF(AI19=1,'Datos Iniciales'!$I$39,0)</f>
        <v>226</v>
      </c>
      <c r="AJ190" s="2">
        <f>+IF(AJ19=1,'Datos Iniciales'!$I$40,0)</f>
        <v>200</v>
      </c>
      <c r="AK190" s="2">
        <f>+IF(AK19=1,'Datos Iniciales'!$I$41,0)</f>
        <v>500</v>
      </c>
      <c r="AL190" s="2">
        <f>+IF(AL19=1,'Datos Iniciales'!$I$42,0)</f>
        <v>663</v>
      </c>
      <c r="AM190" s="2">
        <f>+IF(AM19=1,'Datos Iniciales'!$I$43,0)</f>
        <v>25</v>
      </c>
      <c r="AN190" s="2">
        <f>+IF(AN19=1,'Datos Iniciales'!$I$44,0)</f>
        <v>200</v>
      </c>
      <c r="AO190" s="2">
        <f>+IF(AO19=1,'Datos Iniciales'!$I$45,0)</f>
        <v>200</v>
      </c>
      <c r="AP190">
        <f t="shared" si="91"/>
        <v>11792.5</v>
      </c>
    </row>
    <row r="191" spans="2:42" x14ac:dyDescent="0.2">
      <c r="B191" s="17">
        <f t="shared" si="92"/>
        <v>17</v>
      </c>
      <c r="C191" s="2">
        <f>+IF(C20=1,'Datos Iniciales'!$I$7,0)</f>
        <v>0</v>
      </c>
      <c r="D191" s="2">
        <f>+IF(D20=1,'Datos Iniciales'!$I$8,0)</f>
        <v>0</v>
      </c>
      <c r="E191" s="2">
        <f>+IF(E20=1,'Datos Iniciales'!$I$9,0)</f>
        <v>100</v>
      </c>
      <c r="F191" s="2">
        <f>+IF(F20=1,'Datos Iniciales'!$I$10,0)</f>
        <v>0</v>
      </c>
      <c r="G191" s="2">
        <f>+IF(G20=1,'Datos Iniciales'!$I$11,0)</f>
        <v>25</v>
      </c>
      <c r="H191" s="2">
        <f>+IF(H20=1,'Datos Iniciales'!$I$12,0)</f>
        <v>25</v>
      </c>
      <c r="I191" s="2">
        <f>+IF(I20=1,'Datos Iniciales'!$I$13,0)</f>
        <v>45</v>
      </c>
      <c r="J191" s="2">
        <f>+IF(J20=1,'Datos Iniciales'!$I$14,0)</f>
        <v>45</v>
      </c>
      <c r="K191" s="2">
        <f>+IF(K20=1,'Datos Iniciales'!$I$15,0)</f>
        <v>0</v>
      </c>
      <c r="L191" s="2">
        <f>+IF(L20=1,'Datos Iniciales'!$I$16,0)</f>
        <v>100</v>
      </c>
      <c r="M191" s="2">
        <f>+IF(M20=1,'Datos Iniciales'!$I$17,0)</f>
        <v>25</v>
      </c>
      <c r="N191" s="2">
        <f>+IF(N20=1,'Datos Iniciales'!$I$18,0)</f>
        <v>813</v>
      </c>
      <c r="O191" s="2">
        <f>+IF(O20=1,'Datos Iniciales'!$I$19,0)</f>
        <v>0</v>
      </c>
      <c r="P191" s="2">
        <f>+IF(P20=1,'Datos Iniciales'!$I$20,0)</f>
        <v>0</v>
      </c>
      <c r="Q191" s="2">
        <f>+IF(Q20=1,'Datos Iniciales'!$I$21,0)</f>
        <v>775.5</v>
      </c>
      <c r="R191" s="2">
        <f>+IF(R20=1,'Datos Iniciales'!$I$22,0)</f>
        <v>1026</v>
      </c>
      <c r="S191" s="2">
        <f>+IF(S20=1,'Datos Iniciales'!$I$23,0)</f>
        <v>796</v>
      </c>
      <c r="T191" s="2">
        <f>+IF(T20=1,'Datos Iniciales'!$I$24,0)</f>
        <v>100</v>
      </c>
      <c r="U191" s="2">
        <f>+IF(U20=1,'Datos Iniciales'!$I$25,0)</f>
        <v>0</v>
      </c>
      <c r="V191" s="2">
        <f>+IF(V20=1,'Datos Iniciales'!$I$26,0)</f>
        <v>546</v>
      </c>
      <c r="W191" s="2">
        <f>+IF(W20=1,'Datos Iniciales'!$I$27,0)</f>
        <v>400</v>
      </c>
      <c r="X191" s="2">
        <f>+IF(X20=1,'Datos Iniciales'!$I$28,0)</f>
        <v>200</v>
      </c>
      <c r="Y191" s="2">
        <f>+IF(Y20=1,'Datos Iniciales'!$I$29,0)</f>
        <v>100</v>
      </c>
      <c r="Z191" s="2">
        <f>+IF(Z20=1,'Datos Iniciales'!$I$30,0)</f>
        <v>88</v>
      </c>
      <c r="AA191" s="2">
        <f>+IF(AA20=1,'Datos Iniciales'!$I$31,0)</f>
        <v>563</v>
      </c>
      <c r="AB191" s="2">
        <f>+IF(AB20=1,'Datos Iniciales'!$I$32,0)</f>
        <v>289</v>
      </c>
      <c r="AC191" s="2">
        <f>+IF(AC20=1,'Datos Iniciales'!$I$33,0)</f>
        <v>145</v>
      </c>
      <c r="AD191" s="2">
        <f>+IF(AD20=1,'Datos Iniciales'!$I$34,0)</f>
        <v>125</v>
      </c>
      <c r="AE191" s="2">
        <f>+IF(AE20=1,'Datos Iniciales'!$I$35,0)</f>
        <v>834.5</v>
      </c>
      <c r="AF191" s="2">
        <f>+IF(AF20=1,'Datos Iniciales'!$I$36,0)</f>
        <v>412.5</v>
      </c>
      <c r="AG191" s="2">
        <f>+IF(AG20=1,'Datos Iniciales'!$I$37,0)</f>
        <v>2000</v>
      </c>
      <c r="AH191" s="2">
        <f>+IF(AH20=1,'Datos Iniciales'!$I$38,0)</f>
        <v>200</v>
      </c>
      <c r="AI191" s="2">
        <f>+IF(AI20=1,'Datos Iniciales'!$I$39,0)</f>
        <v>226</v>
      </c>
      <c r="AJ191" s="2">
        <f>+IF(AJ20=1,'Datos Iniciales'!$I$40,0)</f>
        <v>200</v>
      </c>
      <c r="AK191" s="2">
        <f>+IF(AK20=1,'Datos Iniciales'!$I$41,0)</f>
        <v>500</v>
      </c>
      <c r="AL191" s="2">
        <f>+IF(AL20=1,'Datos Iniciales'!$I$42,0)</f>
        <v>663</v>
      </c>
      <c r="AM191" s="2">
        <f>+IF(AM20=1,'Datos Iniciales'!$I$43,0)</f>
        <v>25</v>
      </c>
      <c r="AN191" s="2">
        <f>+IF(AN20=1,'Datos Iniciales'!$I$44,0)</f>
        <v>200</v>
      </c>
      <c r="AO191" s="2">
        <f>+IF(AO20=1,'Datos Iniciales'!$I$45,0)</f>
        <v>200</v>
      </c>
      <c r="AP191">
        <f t="shared" si="91"/>
        <v>11792.5</v>
      </c>
    </row>
    <row r="192" spans="2:42" x14ac:dyDescent="0.2">
      <c r="B192" s="17">
        <f t="shared" si="92"/>
        <v>18</v>
      </c>
      <c r="C192" s="2">
        <f>+IF(C21=1,'Datos Iniciales'!$I$7,0)</f>
        <v>0</v>
      </c>
      <c r="D192" s="2">
        <f>+IF(D21=1,'Datos Iniciales'!$I$8,0)</f>
        <v>0</v>
      </c>
      <c r="E192" s="2">
        <f>+IF(E21=1,'Datos Iniciales'!$I$9,0)</f>
        <v>100</v>
      </c>
      <c r="F192" s="2">
        <f>+IF(F21=1,'Datos Iniciales'!$I$10,0)</f>
        <v>0</v>
      </c>
      <c r="G192" s="2">
        <f>+IF(G21=1,'Datos Iniciales'!$I$11,0)</f>
        <v>25</v>
      </c>
      <c r="H192" s="2">
        <f>+IF(H21=1,'Datos Iniciales'!$I$12,0)</f>
        <v>25</v>
      </c>
      <c r="I192" s="2">
        <f>+IF(I21=1,'Datos Iniciales'!$I$13,0)</f>
        <v>45</v>
      </c>
      <c r="J192" s="2">
        <f>+IF(J21=1,'Datos Iniciales'!$I$14,0)</f>
        <v>45</v>
      </c>
      <c r="K192" s="2">
        <f>+IF(K21=1,'Datos Iniciales'!$I$15,0)</f>
        <v>0</v>
      </c>
      <c r="L192" s="2">
        <f>+IF(L21=1,'Datos Iniciales'!$I$16,0)</f>
        <v>100</v>
      </c>
      <c r="M192" s="2">
        <f>+IF(M21=1,'Datos Iniciales'!$I$17,0)</f>
        <v>25</v>
      </c>
      <c r="N192" s="2">
        <f>+IF(N21=1,'Datos Iniciales'!$I$18,0)</f>
        <v>813</v>
      </c>
      <c r="O192" s="2">
        <f>+IF(O21=1,'Datos Iniciales'!$I$19,0)</f>
        <v>0</v>
      </c>
      <c r="P192" s="2">
        <f>+IF(P21=1,'Datos Iniciales'!$I$20,0)</f>
        <v>0</v>
      </c>
      <c r="Q192" s="2">
        <f>+IF(Q21=1,'Datos Iniciales'!$I$21,0)</f>
        <v>775.5</v>
      </c>
      <c r="R192" s="2">
        <f>+IF(R21=1,'Datos Iniciales'!$I$22,0)</f>
        <v>1026</v>
      </c>
      <c r="S192" s="2">
        <f>+IF(S21=1,'Datos Iniciales'!$I$23,0)</f>
        <v>796</v>
      </c>
      <c r="T192" s="2">
        <f>+IF(T21=1,'Datos Iniciales'!$I$24,0)</f>
        <v>100</v>
      </c>
      <c r="U192" s="2">
        <f>+IF(U21=1,'Datos Iniciales'!$I$25,0)</f>
        <v>0</v>
      </c>
      <c r="V192" s="2">
        <f>+IF(V21=1,'Datos Iniciales'!$I$26,0)</f>
        <v>546</v>
      </c>
      <c r="W192" s="2">
        <f>+IF(W21=1,'Datos Iniciales'!$I$27,0)</f>
        <v>400</v>
      </c>
      <c r="X192" s="2">
        <f>+IF(X21=1,'Datos Iniciales'!$I$28,0)</f>
        <v>200</v>
      </c>
      <c r="Y192" s="2">
        <f>+IF(Y21=1,'Datos Iniciales'!$I$29,0)</f>
        <v>100</v>
      </c>
      <c r="Z192" s="2">
        <f>+IF(Z21=1,'Datos Iniciales'!$I$30,0)</f>
        <v>88</v>
      </c>
      <c r="AA192" s="2">
        <f>+IF(AA21=1,'Datos Iniciales'!$I$31,0)</f>
        <v>563</v>
      </c>
      <c r="AB192" s="2">
        <f>+IF(AB21=1,'Datos Iniciales'!$I$32,0)</f>
        <v>289</v>
      </c>
      <c r="AC192" s="2">
        <f>+IF(AC21=1,'Datos Iniciales'!$I$33,0)</f>
        <v>145</v>
      </c>
      <c r="AD192" s="2">
        <f>+IF(AD21=1,'Datos Iniciales'!$I$34,0)</f>
        <v>125</v>
      </c>
      <c r="AE192" s="2">
        <f>+IF(AE21=1,'Datos Iniciales'!$I$35,0)</f>
        <v>834.5</v>
      </c>
      <c r="AF192" s="2">
        <f>+IF(AF21=1,'Datos Iniciales'!$I$36,0)</f>
        <v>412.5</v>
      </c>
      <c r="AG192" s="2">
        <f>+IF(AG21=1,'Datos Iniciales'!$I$37,0)</f>
        <v>2000</v>
      </c>
      <c r="AH192" s="2">
        <f>+IF(AH21=1,'Datos Iniciales'!$I$38,0)</f>
        <v>200</v>
      </c>
      <c r="AI192" s="2">
        <f>+IF(AI21=1,'Datos Iniciales'!$I$39,0)</f>
        <v>226</v>
      </c>
      <c r="AJ192" s="2">
        <f>+IF(AJ21=1,'Datos Iniciales'!$I$40,0)</f>
        <v>200</v>
      </c>
      <c r="AK192" s="2">
        <f>+IF(AK21=1,'Datos Iniciales'!$I$41,0)</f>
        <v>500</v>
      </c>
      <c r="AL192" s="2">
        <f>+IF(AL21=1,'Datos Iniciales'!$I$42,0)</f>
        <v>663</v>
      </c>
      <c r="AM192" s="2">
        <f>+IF(AM21=1,'Datos Iniciales'!$I$43,0)</f>
        <v>25</v>
      </c>
      <c r="AN192" s="2">
        <f>+IF(AN21=1,'Datos Iniciales'!$I$44,0)</f>
        <v>200</v>
      </c>
      <c r="AO192" s="2">
        <f>+IF(AO21=1,'Datos Iniciales'!$I$45,0)</f>
        <v>200</v>
      </c>
      <c r="AP192">
        <f t="shared" si="91"/>
        <v>11792.5</v>
      </c>
    </row>
    <row r="193" spans="2:42" x14ac:dyDescent="0.2">
      <c r="B193" s="17">
        <f t="shared" si="92"/>
        <v>19</v>
      </c>
      <c r="C193" s="2">
        <f>+IF(C22=1,'Datos Iniciales'!$I$7,0)</f>
        <v>0</v>
      </c>
      <c r="D193" s="2">
        <f>+IF(D22=1,'Datos Iniciales'!$I$8,0)</f>
        <v>0</v>
      </c>
      <c r="E193" s="2">
        <f>+IF(E22=1,'Datos Iniciales'!$I$9,0)</f>
        <v>100</v>
      </c>
      <c r="F193" s="2">
        <f>+IF(F22=1,'Datos Iniciales'!$I$10,0)</f>
        <v>0</v>
      </c>
      <c r="G193" s="2">
        <f>+IF(G22=1,'Datos Iniciales'!$I$11,0)</f>
        <v>25</v>
      </c>
      <c r="H193" s="2">
        <f>+IF(H22=1,'Datos Iniciales'!$I$12,0)</f>
        <v>25</v>
      </c>
      <c r="I193" s="2">
        <f>+IF(I22=1,'Datos Iniciales'!$I$13,0)</f>
        <v>45</v>
      </c>
      <c r="J193" s="2">
        <f>+IF(J22=1,'Datos Iniciales'!$I$14,0)</f>
        <v>45</v>
      </c>
      <c r="K193" s="2">
        <f>+IF(K22=1,'Datos Iniciales'!$I$15,0)</f>
        <v>0</v>
      </c>
      <c r="L193" s="2">
        <f>+IF(L22=1,'Datos Iniciales'!$I$16,0)</f>
        <v>100</v>
      </c>
      <c r="M193" s="2">
        <f>+IF(M22=1,'Datos Iniciales'!$I$17,0)</f>
        <v>25</v>
      </c>
      <c r="N193" s="2">
        <f>+IF(N22=1,'Datos Iniciales'!$I$18,0)</f>
        <v>813</v>
      </c>
      <c r="O193" s="2">
        <f>+IF(O22=1,'Datos Iniciales'!$I$19,0)</f>
        <v>0</v>
      </c>
      <c r="P193" s="2">
        <f>+IF(P22=1,'Datos Iniciales'!$I$20,0)</f>
        <v>0</v>
      </c>
      <c r="Q193" s="2">
        <f>+IF(Q22=1,'Datos Iniciales'!$I$21,0)</f>
        <v>775.5</v>
      </c>
      <c r="R193" s="2">
        <f>+IF(R22=1,'Datos Iniciales'!$I$22,0)</f>
        <v>1026</v>
      </c>
      <c r="S193" s="2">
        <f>+IF(S22=1,'Datos Iniciales'!$I$23,0)</f>
        <v>796</v>
      </c>
      <c r="T193" s="2">
        <f>+IF(T22=1,'Datos Iniciales'!$I$24,0)</f>
        <v>100</v>
      </c>
      <c r="U193" s="2">
        <f>+IF(U22=1,'Datos Iniciales'!$I$25,0)</f>
        <v>0</v>
      </c>
      <c r="V193" s="2">
        <f>+IF(V22=1,'Datos Iniciales'!$I$26,0)</f>
        <v>546</v>
      </c>
      <c r="W193" s="2">
        <f>+IF(W22=1,'Datos Iniciales'!$I$27,0)</f>
        <v>400</v>
      </c>
      <c r="X193" s="2">
        <f>+IF(X22=1,'Datos Iniciales'!$I$28,0)</f>
        <v>200</v>
      </c>
      <c r="Y193" s="2">
        <f>+IF(Y22=1,'Datos Iniciales'!$I$29,0)</f>
        <v>100</v>
      </c>
      <c r="Z193" s="2">
        <f>+IF(Z22=1,'Datos Iniciales'!$I$30,0)</f>
        <v>88</v>
      </c>
      <c r="AA193" s="2">
        <f>+IF(AA22=1,'Datos Iniciales'!$I$31,0)</f>
        <v>563</v>
      </c>
      <c r="AB193" s="2">
        <f>+IF(AB22=1,'Datos Iniciales'!$I$32,0)</f>
        <v>289</v>
      </c>
      <c r="AC193" s="2">
        <f>+IF(AC22=1,'Datos Iniciales'!$I$33,0)</f>
        <v>145</v>
      </c>
      <c r="AD193" s="2">
        <f>+IF(AD22=1,'Datos Iniciales'!$I$34,0)</f>
        <v>125</v>
      </c>
      <c r="AE193" s="2">
        <f>+IF(AE22=1,'Datos Iniciales'!$I$35,0)</f>
        <v>834.5</v>
      </c>
      <c r="AF193" s="2">
        <f>+IF(AF22=1,'Datos Iniciales'!$I$36,0)</f>
        <v>412.5</v>
      </c>
      <c r="AG193" s="2">
        <f>+IF(AG22=1,'Datos Iniciales'!$I$37,0)</f>
        <v>2000</v>
      </c>
      <c r="AH193" s="2">
        <f>+IF(AH22=1,'Datos Iniciales'!$I$38,0)</f>
        <v>200</v>
      </c>
      <c r="AI193" s="2">
        <f>+IF(AI22=1,'Datos Iniciales'!$I$39,0)</f>
        <v>226</v>
      </c>
      <c r="AJ193" s="2">
        <f>+IF(AJ22=1,'Datos Iniciales'!$I$40,0)</f>
        <v>200</v>
      </c>
      <c r="AK193" s="2">
        <f>+IF(AK22=1,'Datos Iniciales'!$I$41,0)</f>
        <v>500</v>
      </c>
      <c r="AL193" s="2">
        <f>+IF(AL22=1,'Datos Iniciales'!$I$42,0)</f>
        <v>663</v>
      </c>
      <c r="AM193" s="2">
        <f>+IF(AM22=1,'Datos Iniciales'!$I$43,0)</f>
        <v>25</v>
      </c>
      <c r="AN193" s="2">
        <f>+IF(AN22=1,'Datos Iniciales'!$I$44,0)</f>
        <v>200</v>
      </c>
      <c r="AO193" s="2">
        <f>+IF(AO22=1,'Datos Iniciales'!$I$45,0)</f>
        <v>200</v>
      </c>
      <c r="AP193">
        <f t="shared" si="91"/>
        <v>11792.5</v>
      </c>
    </row>
    <row r="194" spans="2:42" x14ac:dyDescent="0.2">
      <c r="B194" s="17">
        <f t="shared" si="92"/>
        <v>20</v>
      </c>
      <c r="C194" s="2">
        <f>+IF(C23=1,'Datos Iniciales'!$I$7,0)</f>
        <v>0</v>
      </c>
      <c r="D194" s="2">
        <f>+IF(D23=1,'Datos Iniciales'!$I$8,0)</f>
        <v>0</v>
      </c>
      <c r="E194" s="2">
        <f>+IF(E23=1,'Datos Iniciales'!$I$9,0)</f>
        <v>100</v>
      </c>
      <c r="F194" s="2">
        <f>+IF(F23=1,'Datos Iniciales'!$I$10,0)</f>
        <v>0</v>
      </c>
      <c r="G194" s="2">
        <f>+IF(G23=1,'Datos Iniciales'!$I$11,0)</f>
        <v>25</v>
      </c>
      <c r="H194" s="2">
        <f>+IF(H23=1,'Datos Iniciales'!$I$12,0)</f>
        <v>25</v>
      </c>
      <c r="I194" s="2">
        <f>+IF(I23=1,'Datos Iniciales'!$I$13,0)</f>
        <v>45</v>
      </c>
      <c r="J194" s="2">
        <f>+IF(J23=1,'Datos Iniciales'!$I$14,0)</f>
        <v>45</v>
      </c>
      <c r="K194" s="2">
        <f>+IF(K23=1,'Datos Iniciales'!$I$15,0)</f>
        <v>0</v>
      </c>
      <c r="L194" s="2">
        <f>+IF(L23=1,'Datos Iniciales'!$I$16,0)</f>
        <v>100</v>
      </c>
      <c r="M194" s="2">
        <f>+IF(M23=1,'Datos Iniciales'!$I$17,0)</f>
        <v>25</v>
      </c>
      <c r="N194" s="2">
        <f>+IF(N23=1,'Datos Iniciales'!$I$18,0)</f>
        <v>813</v>
      </c>
      <c r="O194" s="2">
        <f>+IF(O23=1,'Datos Iniciales'!$I$19,0)</f>
        <v>0</v>
      </c>
      <c r="P194" s="2">
        <f>+IF(P23=1,'Datos Iniciales'!$I$20,0)</f>
        <v>0</v>
      </c>
      <c r="Q194" s="2">
        <f>+IF(Q23=1,'Datos Iniciales'!$I$21,0)</f>
        <v>775.5</v>
      </c>
      <c r="R194" s="2">
        <f>+IF(R23=1,'Datos Iniciales'!$I$22,0)</f>
        <v>1026</v>
      </c>
      <c r="S194" s="2">
        <f>+IF(S23=1,'Datos Iniciales'!$I$23,0)</f>
        <v>796</v>
      </c>
      <c r="T194" s="2">
        <f>+IF(T23=1,'Datos Iniciales'!$I$24,0)</f>
        <v>100</v>
      </c>
      <c r="U194" s="2">
        <f>+IF(U23=1,'Datos Iniciales'!$I$25,0)</f>
        <v>0</v>
      </c>
      <c r="V194" s="2">
        <f>+IF(V23=1,'Datos Iniciales'!$I$26,0)</f>
        <v>546</v>
      </c>
      <c r="W194" s="2">
        <f>+IF(W23=1,'Datos Iniciales'!$I$27,0)</f>
        <v>400</v>
      </c>
      <c r="X194" s="2">
        <f>+IF(X23=1,'Datos Iniciales'!$I$28,0)</f>
        <v>200</v>
      </c>
      <c r="Y194" s="2">
        <f>+IF(Y23=1,'Datos Iniciales'!$I$29,0)</f>
        <v>100</v>
      </c>
      <c r="Z194" s="2">
        <f>+IF(Z23=1,'Datos Iniciales'!$I$30,0)</f>
        <v>88</v>
      </c>
      <c r="AA194" s="2">
        <f>+IF(AA23=1,'Datos Iniciales'!$I$31,0)</f>
        <v>563</v>
      </c>
      <c r="AB194" s="2">
        <f>+IF(AB23=1,'Datos Iniciales'!$I$32,0)</f>
        <v>289</v>
      </c>
      <c r="AC194" s="2">
        <f>+IF(AC23=1,'Datos Iniciales'!$I$33,0)</f>
        <v>145</v>
      </c>
      <c r="AD194" s="2">
        <f>+IF(AD23=1,'Datos Iniciales'!$I$34,0)</f>
        <v>125</v>
      </c>
      <c r="AE194" s="2">
        <f>+IF(AE23=1,'Datos Iniciales'!$I$35,0)</f>
        <v>834.5</v>
      </c>
      <c r="AF194" s="2">
        <f>+IF(AF23=1,'Datos Iniciales'!$I$36,0)</f>
        <v>412.5</v>
      </c>
      <c r="AG194" s="2">
        <f>+IF(AG23=1,'Datos Iniciales'!$I$37,0)</f>
        <v>2000</v>
      </c>
      <c r="AH194" s="2">
        <f>+IF(AH23=1,'Datos Iniciales'!$I$38,0)</f>
        <v>200</v>
      </c>
      <c r="AI194" s="2">
        <f>+IF(AI23=1,'Datos Iniciales'!$I$39,0)</f>
        <v>226</v>
      </c>
      <c r="AJ194" s="2">
        <f>+IF(AJ23=1,'Datos Iniciales'!$I$40,0)</f>
        <v>200</v>
      </c>
      <c r="AK194" s="2">
        <f>+IF(AK23=1,'Datos Iniciales'!$I$41,0)</f>
        <v>500</v>
      </c>
      <c r="AL194" s="2">
        <f>+IF(AL23=1,'Datos Iniciales'!$I$42,0)</f>
        <v>663</v>
      </c>
      <c r="AM194" s="2">
        <f>+IF(AM23=1,'Datos Iniciales'!$I$43,0)</f>
        <v>25</v>
      </c>
      <c r="AN194" s="2">
        <f>+IF(AN23=1,'Datos Iniciales'!$I$44,0)</f>
        <v>200</v>
      </c>
      <c r="AO194" s="2">
        <f>+IF(AO23=1,'Datos Iniciales'!$I$45,0)</f>
        <v>200</v>
      </c>
      <c r="AP194">
        <f t="shared" si="91"/>
        <v>11792.5</v>
      </c>
    </row>
    <row r="195" spans="2:42" x14ac:dyDescent="0.2">
      <c r="B195" s="17">
        <f t="shared" si="92"/>
        <v>21</v>
      </c>
      <c r="C195" s="2">
        <f>+IF(C24=1,'Datos Iniciales'!$I$7,0)</f>
        <v>0</v>
      </c>
      <c r="D195" s="2">
        <f>+IF(D24=1,'Datos Iniciales'!$I$8,0)</f>
        <v>0</v>
      </c>
      <c r="E195" s="2">
        <f>+IF(E24=1,'Datos Iniciales'!$I$9,0)</f>
        <v>100</v>
      </c>
      <c r="F195" s="2">
        <f>+IF(F24=1,'Datos Iniciales'!$I$10,0)</f>
        <v>0</v>
      </c>
      <c r="G195" s="2">
        <f>+IF(G24=1,'Datos Iniciales'!$I$11,0)</f>
        <v>25</v>
      </c>
      <c r="H195" s="2">
        <f>+IF(H24=1,'Datos Iniciales'!$I$12,0)</f>
        <v>25</v>
      </c>
      <c r="I195" s="2">
        <f>+IF(I24=1,'Datos Iniciales'!$I$13,0)</f>
        <v>45</v>
      </c>
      <c r="J195" s="2">
        <f>+IF(J24=1,'Datos Iniciales'!$I$14,0)</f>
        <v>45</v>
      </c>
      <c r="K195" s="2">
        <f>+IF(K24=1,'Datos Iniciales'!$I$15,0)</f>
        <v>0</v>
      </c>
      <c r="L195" s="2">
        <f>+IF(L24=1,'Datos Iniciales'!$I$16,0)</f>
        <v>100</v>
      </c>
      <c r="M195" s="2">
        <f>+IF(M24=1,'Datos Iniciales'!$I$17,0)</f>
        <v>25</v>
      </c>
      <c r="N195" s="2">
        <f>+IF(N24=1,'Datos Iniciales'!$I$18,0)</f>
        <v>813</v>
      </c>
      <c r="O195" s="2">
        <f>+IF(O24=1,'Datos Iniciales'!$I$19,0)</f>
        <v>0</v>
      </c>
      <c r="P195" s="2">
        <f>+IF(P24=1,'Datos Iniciales'!$I$20,0)</f>
        <v>0</v>
      </c>
      <c r="Q195" s="2">
        <f>+IF(Q24=1,'Datos Iniciales'!$I$21,0)</f>
        <v>775.5</v>
      </c>
      <c r="R195" s="2">
        <f>+IF(R24=1,'Datos Iniciales'!$I$22,0)</f>
        <v>1026</v>
      </c>
      <c r="S195" s="2">
        <f>+IF(S24=1,'Datos Iniciales'!$I$23,0)</f>
        <v>796</v>
      </c>
      <c r="T195" s="2">
        <f>+IF(T24=1,'Datos Iniciales'!$I$24,0)</f>
        <v>100</v>
      </c>
      <c r="U195" s="2">
        <f>+IF(U24=1,'Datos Iniciales'!$I$25,0)</f>
        <v>0</v>
      </c>
      <c r="V195" s="2">
        <f>+IF(V24=1,'Datos Iniciales'!$I$26,0)</f>
        <v>546</v>
      </c>
      <c r="W195" s="2">
        <f>+IF(W24=1,'Datos Iniciales'!$I$27,0)</f>
        <v>400</v>
      </c>
      <c r="X195" s="2">
        <f>+IF(X24=1,'Datos Iniciales'!$I$28,0)</f>
        <v>200</v>
      </c>
      <c r="Y195" s="2">
        <f>+IF(Y24=1,'Datos Iniciales'!$I$29,0)</f>
        <v>100</v>
      </c>
      <c r="Z195" s="2">
        <f>+IF(Z24=1,'Datos Iniciales'!$I$30,0)</f>
        <v>88</v>
      </c>
      <c r="AA195" s="2">
        <f>+IF(AA24=1,'Datos Iniciales'!$I$31,0)</f>
        <v>563</v>
      </c>
      <c r="AB195" s="2">
        <f>+IF(AB24=1,'Datos Iniciales'!$I$32,0)</f>
        <v>289</v>
      </c>
      <c r="AC195" s="2">
        <f>+IF(AC24=1,'Datos Iniciales'!$I$33,0)</f>
        <v>145</v>
      </c>
      <c r="AD195" s="2">
        <f>+IF(AD24=1,'Datos Iniciales'!$I$34,0)</f>
        <v>125</v>
      </c>
      <c r="AE195" s="2">
        <f>+IF(AE24=1,'Datos Iniciales'!$I$35,0)</f>
        <v>834.5</v>
      </c>
      <c r="AF195" s="2">
        <f>+IF(AF24=1,'Datos Iniciales'!$I$36,0)</f>
        <v>412.5</v>
      </c>
      <c r="AG195" s="2">
        <f>+IF(AG24=1,'Datos Iniciales'!$I$37,0)</f>
        <v>2000</v>
      </c>
      <c r="AH195" s="2">
        <f>+IF(AH24=1,'Datos Iniciales'!$I$38,0)</f>
        <v>200</v>
      </c>
      <c r="AI195" s="2">
        <f>+IF(AI24=1,'Datos Iniciales'!$I$39,0)</f>
        <v>226</v>
      </c>
      <c r="AJ195" s="2">
        <f>+IF(AJ24=1,'Datos Iniciales'!$I$40,0)</f>
        <v>200</v>
      </c>
      <c r="AK195" s="2">
        <f>+IF(AK24=1,'Datos Iniciales'!$I$41,0)</f>
        <v>500</v>
      </c>
      <c r="AL195" s="2">
        <f>+IF(AL24=1,'Datos Iniciales'!$I$42,0)</f>
        <v>663</v>
      </c>
      <c r="AM195" s="2">
        <f>+IF(AM24=1,'Datos Iniciales'!$I$43,0)</f>
        <v>25</v>
      </c>
      <c r="AN195" s="2">
        <f>+IF(AN24=1,'Datos Iniciales'!$I$44,0)</f>
        <v>200</v>
      </c>
      <c r="AO195" s="2">
        <f>+IF(AO24=1,'Datos Iniciales'!$I$45,0)</f>
        <v>200</v>
      </c>
      <c r="AP195">
        <f t="shared" si="91"/>
        <v>11792.5</v>
      </c>
    </row>
    <row r="196" spans="2:42" x14ac:dyDescent="0.2">
      <c r="B196" s="17">
        <f t="shared" si="92"/>
        <v>22</v>
      </c>
      <c r="C196" s="2">
        <f>+IF(C25=1,'Datos Iniciales'!$I$7,0)</f>
        <v>0</v>
      </c>
      <c r="D196" s="2">
        <f>+IF(D25=1,'Datos Iniciales'!$I$8,0)</f>
        <v>0</v>
      </c>
      <c r="E196" s="2">
        <f>+IF(E25=1,'Datos Iniciales'!$I$9,0)</f>
        <v>100</v>
      </c>
      <c r="F196" s="2">
        <f>+IF(F25=1,'Datos Iniciales'!$I$10,0)</f>
        <v>0</v>
      </c>
      <c r="G196" s="2">
        <f>+IF(G25=1,'Datos Iniciales'!$I$11,0)</f>
        <v>25</v>
      </c>
      <c r="H196" s="2">
        <f>+IF(H25=1,'Datos Iniciales'!$I$12,0)</f>
        <v>25</v>
      </c>
      <c r="I196" s="2">
        <f>+IF(I25=1,'Datos Iniciales'!$I$13,0)</f>
        <v>45</v>
      </c>
      <c r="J196" s="2">
        <f>+IF(J25=1,'Datos Iniciales'!$I$14,0)</f>
        <v>45</v>
      </c>
      <c r="K196" s="2">
        <f>+IF(K25=1,'Datos Iniciales'!$I$15,0)</f>
        <v>0</v>
      </c>
      <c r="L196" s="2">
        <f>+IF(L25=1,'Datos Iniciales'!$I$16,0)</f>
        <v>100</v>
      </c>
      <c r="M196" s="2">
        <f>+IF(M25=1,'Datos Iniciales'!$I$17,0)</f>
        <v>25</v>
      </c>
      <c r="N196" s="2">
        <f>+IF(N25=1,'Datos Iniciales'!$I$18,0)</f>
        <v>813</v>
      </c>
      <c r="O196" s="2">
        <f>+IF(O25=1,'Datos Iniciales'!$I$19,0)</f>
        <v>0</v>
      </c>
      <c r="P196" s="2">
        <f>+IF(P25=1,'Datos Iniciales'!$I$20,0)</f>
        <v>0</v>
      </c>
      <c r="Q196" s="2">
        <f>+IF(Q25=1,'Datos Iniciales'!$I$21,0)</f>
        <v>775.5</v>
      </c>
      <c r="R196" s="2">
        <f>+IF(R25=1,'Datos Iniciales'!$I$22,0)</f>
        <v>1026</v>
      </c>
      <c r="S196" s="2">
        <f>+IF(S25=1,'Datos Iniciales'!$I$23,0)</f>
        <v>796</v>
      </c>
      <c r="T196" s="2">
        <f>+IF(T25=1,'Datos Iniciales'!$I$24,0)</f>
        <v>100</v>
      </c>
      <c r="U196" s="2">
        <f>+IF(U25=1,'Datos Iniciales'!$I$25,0)</f>
        <v>0</v>
      </c>
      <c r="V196" s="2">
        <f>+IF(V25=1,'Datos Iniciales'!$I$26,0)</f>
        <v>546</v>
      </c>
      <c r="W196" s="2">
        <f>+IF(W25=1,'Datos Iniciales'!$I$27,0)</f>
        <v>400</v>
      </c>
      <c r="X196" s="2">
        <f>+IF(X25=1,'Datos Iniciales'!$I$28,0)</f>
        <v>200</v>
      </c>
      <c r="Y196" s="2">
        <f>+IF(Y25=1,'Datos Iniciales'!$I$29,0)</f>
        <v>100</v>
      </c>
      <c r="Z196" s="2">
        <f>+IF(Z25=1,'Datos Iniciales'!$I$30,0)</f>
        <v>88</v>
      </c>
      <c r="AA196" s="2">
        <f>+IF(AA25=1,'Datos Iniciales'!$I$31,0)</f>
        <v>563</v>
      </c>
      <c r="AB196" s="2">
        <f>+IF(AB25=1,'Datos Iniciales'!$I$32,0)</f>
        <v>289</v>
      </c>
      <c r="AC196" s="2">
        <f>+IF(AC25=1,'Datos Iniciales'!$I$33,0)</f>
        <v>145</v>
      </c>
      <c r="AD196" s="2">
        <f>+IF(AD25=1,'Datos Iniciales'!$I$34,0)</f>
        <v>125</v>
      </c>
      <c r="AE196" s="2">
        <f>+IF(AE25=1,'Datos Iniciales'!$I$35,0)</f>
        <v>834.5</v>
      </c>
      <c r="AF196" s="2">
        <f>+IF(AF25=1,'Datos Iniciales'!$I$36,0)</f>
        <v>412.5</v>
      </c>
      <c r="AG196" s="2">
        <f>+IF(AG25=1,'Datos Iniciales'!$I$37,0)</f>
        <v>2000</v>
      </c>
      <c r="AH196" s="2">
        <f>+IF(AH25=1,'Datos Iniciales'!$I$38,0)</f>
        <v>200</v>
      </c>
      <c r="AI196" s="2">
        <f>+IF(AI25=1,'Datos Iniciales'!$I$39,0)</f>
        <v>226</v>
      </c>
      <c r="AJ196" s="2">
        <f>+IF(AJ25=1,'Datos Iniciales'!$I$40,0)</f>
        <v>200</v>
      </c>
      <c r="AK196" s="2">
        <f>+IF(AK25=1,'Datos Iniciales'!$I$41,0)</f>
        <v>500</v>
      </c>
      <c r="AL196" s="2">
        <f>+IF(AL25=1,'Datos Iniciales'!$I$42,0)</f>
        <v>663</v>
      </c>
      <c r="AM196" s="2">
        <f>+IF(AM25=1,'Datos Iniciales'!$I$43,0)</f>
        <v>25</v>
      </c>
      <c r="AN196" s="2">
        <f>+IF(AN25=1,'Datos Iniciales'!$I$44,0)</f>
        <v>200</v>
      </c>
      <c r="AO196" s="2">
        <f>+IF(AO25=1,'Datos Iniciales'!$I$45,0)</f>
        <v>200</v>
      </c>
      <c r="AP196">
        <f t="shared" si="91"/>
        <v>11792.5</v>
      </c>
    </row>
    <row r="197" spans="2:42" x14ac:dyDescent="0.2">
      <c r="B197" s="17">
        <f t="shared" si="92"/>
        <v>23</v>
      </c>
      <c r="C197" s="2">
        <f>+IF(C26=1,'Datos Iniciales'!$I$7,0)</f>
        <v>0</v>
      </c>
      <c r="D197" s="2">
        <f>+IF(D26=1,'Datos Iniciales'!$I$8,0)</f>
        <v>0</v>
      </c>
      <c r="E197" s="2">
        <f>+IF(E26=1,'Datos Iniciales'!$I$9,0)</f>
        <v>0</v>
      </c>
      <c r="F197" s="2">
        <f>+IF(F26=1,'Datos Iniciales'!$I$10,0)</f>
        <v>0</v>
      </c>
      <c r="G197" s="2">
        <f>+IF(G26=1,'Datos Iniciales'!$I$11,0)</f>
        <v>0</v>
      </c>
      <c r="H197" s="2">
        <f>+IF(H26=1,'Datos Iniciales'!$I$12,0)</f>
        <v>0</v>
      </c>
      <c r="I197" s="2">
        <f>+IF(I26=1,'Datos Iniciales'!$I$13,0)</f>
        <v>0</v>
      </c>
      <c r="J197" s="2">
        <f>+IF(J26=1,'Datos Iniciales'!$I$14,0)</f>
        <v>0</v>
      </c>
      <c r="K197" s="2">
        <f>+IF(K26=1,'Datos Iniciales'!$I$15,0)</f>
        <v>0</v>
      </c>
      <c r="L197" s="2">
        <f>+IF(L26=1,'Datos Iniciales'!$I$16,0)</f>
        <v>0</v>
      </c>
      <c r="M197" s="2">
        <f>+IF(M26=1,'Datos Iniciales'!$I$17,0)</f>
        <v>0</v>
      </c>
      <c r="N197" s="2">
        <f>+IF(N26=1,'Datos Iniciales'!$I$18,0)</f>
        <v>0</v>
      </c>
      <c r="O197" s="2">
        <f>+IF(O26=1,'Datos Iniciales'!$I$19,0)</f>
        <v>0</v>
      </c>
      <c r="P197" s="2">
        <f>+IF(P26=1,'Datos Iniciales'!$I$20,0)</f>
        <v>0</v>
      </c>
      <c r="Q197" s="2">
        <f>+IF(Q26=1,'Datos Iniciales'!$I$21,0)</f>
        <v>0</v>
      </c>
      <c r="R197" s="2">
        <f>+IF(R26=1,'Datos Iniciales'!$I$22,0)</f>
        <v>0</v>
      </c>
      <c r="S197" s="2">
        <f>+IF(S26=1,'Datos Iniciales'!$I$23,0)</f>
        <v>0</v>
      </c>
      <c r="T197" s="2">
        <f>+IF(T26=1,'Datos Iniciales'!$I$24,0)</f>
        <v>0</v>
      </c>
      <c r="U197" s="2">
        <f>+IF(U26=1,'Datos Iniciales'!$I$25,0)</f>
        <v>0</v>
      </c>
      <c r="V197" s="2">
        <f>+IF(V26=1,'Datos Iniciales'!$I$26,0)</f>
        <v>0</v>
      </c>
      <c r="W197" s="2">
        <f>+IF(W26=1,'Datos Iniciales'!$I$27,0)</f>
        <v>0</v>
      </c>
      <c r="X197" s="2">
        <f>+IF(X26=1,'Datos Iniciales'!$I$28,0)</f>
        <v>0</v>
      </c>
      <c r="Y197" s="2">
        <f>+IF(Y26=1,'Datos Iniciales'!$I$29,0)</f>
        <v>100</v>
      </c>
      <c r="Z197" s="2">
        <f>+IF(Z26=1,'Datos Iniciales'!$I$30,0)</f>
        <v>0</v>
      </c>
      <c r="AA197" s="2">
        <f>+IF(AA26=1,'Datos Iniciales'!$I$31,0)</f>
        <v>0</v>
      </c>
      <c r="AB197" s="2">
        <f>+IF(AB26=1,'Datos Iniciales'!$I$32,0)</f>
        <v>0</v>
      </c>
      <c r="AC197" s="2">
        <f>+IF(AC26=1,'Datos Iniciales'!$I$33,0)</f>
        <v>0</v>
      </c>
      <c r="AD197" s="2">
        <f>+IF(AD26=1,'Datos Iniciales'!$I$34,0)</f>
        <v>0</v>
      </c>
      <c r="AE197" s="2">
        <f>+IF(AE26=1,'Datos Iniciales'!$I$35,0)</f>
        <v>0</v>
      </c>
      <c r="AF197" s="2">
        <f>+IF(AF26=1,'Datos Iniciales'!$I$36,0)</f>
        <v>0</v>
      </c>
      <c r="AG197" s="2">
        <f>+IF(AG26=1,'Datos Iniciales'!$I$37,0)</f>
        <v>0</v>
      </c>
      <c r="AH197" s="2">
        <f>+IF(AH26=1,'Datos Iniciales'!$I$38,0)</f>
        <v>0</v>
      </c>
      <c r="AI197" s="2">
        <f>+IF(AI26=1,'Datos Iniciales'!$I$39,0)</f>
        <v>0</v>
      </c>
      <c r="AJ197" s="2">
        <f>+IF(AJ26=1,'Datos Iniciales'!$I$40,0)</f>
        <v>0</v>
      </c>
      <c r="AK197" s="2">
        <f>+IF(AK26=1,'Datos Iniciales'!$I$41,0)</f>
        <v>0</v>
      </c>
      <c r="AL197" s="2">
        <f>+IF(AL26=1,'Datos Iniciales'!$I$42,0)</f>
        <v>0</v>
      </c>
      <c r="AM197" s="2">
        <f>+IF(AM26=1,'Datos Iniciales'!$I$43,0)</f>
        <v>0</v>
      </c>
      <c r="AN197" s="2">
        <f>+IF(AN26=1,'Datos Iniciales'!$I$44,0)</f>
        <v>0</v>
      </c>
      <c r="AO197" s="2">
        <f>+IF(AO26=1,'Datos Iniciales'!$I$45,0)</f>
        <v>0</v>
      </c>
      <c r="AP197">
        <f t="shared" si="91"/>
        <v>100</v>
      </c>
    </row>
    <row r="198" spans="2:42" x14ac:dyDescent="0.2">
      <c r="B198" s="17">
        <f t="shared" si="92"/>
        <v>24</v>
      </c>
      <c r="C198" s="2">
        <f>+IF(C27=1,'Datos Iniciales'!$I$7,0)</f>
        <v>0</v>
      </c>
      <c r="D198" s="2">
        <f>+IF(D27=1,'Datos Iniciales'!$I$8,0)</f>
        <v>0</v>
      </c>
      <c r="E198" s="2">
        <f>+IF(E27=1,'Datos Iniciales'!$I$9,0)</f>
        <v>0</v>
      </c>
      <c r="F198" s="2">
        <f>+IF(F27=1,'Datos Iniciales'!$I$10,0)</f>
        <v>0</v>
      </c>
      <c r="G198" s="2">
        <f>+IF(G27=1,'Datos Iniciales'!$I$11,0)</f>
        <v>0</v>
      </c>
      <c r="H198" s="2">
        <f>+IF(H27=1,'Datos Iniciales'!$I$12,0)</f>
        <v>0</v>
      </c>
      <c r="I198" s="2">
        <f>+IF(I27=1,'Datos Iniciales'!$I$13,0)</f>
        <v>0</v>
      </c>
      <c r="J198" s="2">
        <f>+IF(J27=1,'Datos Iniciales'!$I$14,0)</f>
        <v>0</v>
      </c>
      <c r="K198" s="2">
        <f>+IF(K27=1,'Datos Iniciales'!$I$15,0)</f>
        <v>0</v>
      </c>
      <c r="L198" s="2">
        <f>+IF(L27=1,'Datos Iniciales'!$I$16,0)</f>
        <v>0</v>
      </c>
      <c r="M198" s="2">
        <f>+IF(M27=1,'Datos Iniciales'!$I$17,0)</f>
        <v>0</v>
      </c>
      <c r="N198" s="2">
        <f>+IF(N27=1,'Datos Iniciales'!$I$18,0)</f>
        <v>0</v>
      </c>
      <c r="O198" s="2">
        <f>+IF(O27=1,'Datos Iniciales'!$I$19,0)</f>
        <v>0</v>
      </c>
      <c r="P198" s="2">
        <f>+IF(P27=1,'Datos Iniciales'!$I$20,0)</f>
        <v>0</v>
      </c>
      <c r="Q198" s="2">
        <f>+IF(Q27=1,'Datos Iniciales'!$I$21,0)</f>
        <v>0</v>
      </c>
      <c r="R198" s="2">
        <f>+IF(R27=1,'Datos Iniciales'!$I$22,0)</f>
        <v>0</v>
      </c>
      <c r="S198" s="2">
        <f>+IF(S27=1,'Datos Iniciales'!$I$23,0)</f>
        <v>0</v>
      </c>
      <c r="T198" s="2">
        <f>+IF(T27=1,'Datos Iniciales'!$I$24,0)</f>
        <v>0</v>
      </c>
      <c r="U198" s="2">
        <f>+IF(U27=1,'Datos Iniciales'!$I$25,0)</f>
        <v>0</v>
      </c>
      <c r="V198" s="2">
        <f>+IF(V27=1,'Datos Iniciales'!$I$26,0)</f>
        <v>0</v>
      </c>
      <c r="W198" s="2">
        <f>+IF(W27=1,'Datos Iniciales'!$I$27,0)</f>
        <v>0</v>
      </c>
      <c r="X198" s="2">
        <f>+IF(X27=1,'Datos Iniciales'!$I$28,0)</f>
        <v>0</v>
      </c>
      <c r="Y198" s="2">
        <f>+IF(Y27=1,'Datos Iniciales'!$I$29,0)</f>
        <v>0</v>
      </c>
      <c r="Z198" s="2">
        <f>+IF(Z27=1,'Datos Iniciales'!$I$30,0)</f>
        <v>88</v>
      </c>
      <c r="AA198" s="2">
        <f>+IF(AA27=1,'Datos Iniciales'!$I$31,0)</f>
        <v>0</v>
      </c>
      <c r="AB198" s="2">
        <f>+IF(AB27=1,'Datos Iniciales'!$I$32,0)</f>
        <v>0</v>
      </c>
      <c r="AC198" s="2">
        <f>+IF(AC27=1,'Datos Iniciales'!$I$33,0)</f>
        <v>0</v>
      </c>
      <c r="AD198" s="2">
        <f>+IF(AD27=1,'Datos Iniciales'!$I$34,0)</f>
        <v>0</v>
      </c>
      <c r="AE198" s="2">
        <f>+IF(AE27=1,'Datos Iniciales'!$I$35,0)</f>
        <v>0</v>
      </c>
      <c r="AF198" s="2">
        <f>+IF(AF27=1,'Datos Iniciales'!$I$36,0)</f>
        <v>0</v>
      </c>
      <c r="AG198" s="2">
        <f>+IF(AG27=1,'Datos Iniciales'!$I$37,0)</f>
        <v>0</v>
      </c>
      <c r="AH198" s="2">
        <f>+IF(AH27=1,'Datos Iniciales'!$I$38,0)</f>
        <v>0</v>
      </c>
      <c r="AI198" s="2">
        <f>+IF(AI27=1,'Datos Iniciales'!$I$39,0)</f>
        <v>0</v>
      </c>
      <c r="AJ198" s="2">
        <f>+IF(AJ27=1,'Datos Iniciales'!$I$40,0)</f>
        <v>0</v>
      </c>
      <c r="AK198" s="2">
        <f>+IF(AK27=1,'Datos Iniciales'!$I$41,0)</f>
        <v>0</v>
      </c>
      <c r="AL198" s="2">
        <f>+IF(AL27=1,'Datos Iniciales'!$I$42,0)</f>
        <v>0</v>
      </c>
      <c r="AM198" s="2">
        <f>+IF(AM27=1,'Datos Iniciales'!$I$43,0)</f>
        <v>0</v>
      </c>
      <c r="AN198" s="2">
        <f>+IF(AN27=1,'Datos Iniciales'!$I$44,0)</f>
        <v>0</v>
      </c>
      <c r="AO198" s="2">
        <f>+IF(AO27=1,'Datos Iniciales'!$I$45,0)</f>
        <v>0</v>
      </c>
      <c r="AP198">
        <f t="shared" si="91"/>
        <v>88</v>
      </c>
    </row>
    <row r="199" spans="2:42" x14ac:dyDescent="0.2">
      <c r="B199" s="17">
        <f t="shared" si="92"/>
        <v>25</v>
      </c>
      <c r="C199" s="2">
        <f>+IF(C28=1,'Datos Iniciales'!$I$7,0)</f>
        <v>0</v>
      </c>
      <c r="D199" s="2">
        <f>+IF(D28=1,'Datos Iniciales'!$I$8,0)</f>
        <v>0</v>
      </c>
      <c r="E199" s="2">
        <f>+IF(E28=1,'Datos Iniciales'!$I$9,0)</f>
        <v>0</v>
      </c>
      <c r="F199" s="2">
        <f>+IF(F28=1,'Datos Iniciales'!$I$10,0)</f>
        <v>0</v>
      </c>
      <c r="G199" s="2">
        <f>+IF(G28=1,'Datos Iniciales'!$I$11,0)</f>
        <v>0</v>
      </c>
      <c r="H199" s="2">
        <f>+IF(H28=1,'Datos Iniciales'!$I$12,0)</f>
        <v>0</v>
      </c>
      <c r="I199" s="2">
        <f>+IF(I28=1,'Datos Iniciales'!$I$13,0)</f>
        <v>0</v>
      </c>
      <c r="J199" s="2">
        <f>+IF(J28=1,'Datos Iniciales'!$I$14,0)</f>
        <v>0</v>
      </c>
      <c r="K199" s="2">
        <f>+IF(K28=1,'Datos Iniciales'!$I$15,0)</f>
        <v>0</v>
      </c>
      <c r="L199" s="2">
        <f>+IF(L28=1,'Datos Iniciales'!$I$16,0)</f>
        <v>0</v>
      </c>
      <c r="M199" s="2">
        <f>+IF(M28=1,'Datos Iniciales'!$I$17,0)</f>
        <v>0</v>
      </c>
      <c r="N199" s="2">
        <f>+IF(N28=1,'Datos Iniciales'!$I$18,0)</f>
        <v>0</v>
      </c>
      <c r="O199" s="2">
        <f>+IF(O28=1,'Datos Iniciales'!$I$19,0)</f>
        <v>0</v>
      </c>
      <c r="P199" s="2">
        <f>+IF(P28=1,'Datos Iniciales'!$I$20,0)</f>
        <v>0</v>
      </c>
      <c r="Q199" s="2">
        <f>+IF(Q28=1,'Datos Iniciales'!$I$21,0)</f>
        <v>0</v>
      </c>
      <c r="R199" s="2">
        <f>+IF(R28=1,'Datos Iniciales'!$I$22,0)</f>
        <v>0</v>
      </c>
      <c r="S199" s="2">
        <f>+IF(S28=1,'Datos Iniciales'!$I$23,0)</f>
        <v>0</v>
      </c>
      <c r="T199" s="2">
        <f>+IF(T28=1,'Datos Iniciales'!$I$24,0)</f>
        <v>0</v>
      </c>
      <c r="U199" s="2">
        <f>+IF(U28=1,'Datos Iniciales'!$I$25,0)</f>
        <v>0</v>
      </c>
      <c r="V199" s="2">
        <f>+IF(V28=1,'Datos Iniciales'!$I$26,0)</f>
        <v>0</v>
      </c>
      <c r="W199" s="2">
        <f>+IF(W28=1,'Datos Iniciales'!$I$27,0)</f>
        <v>0</v>
      </c>
      <c r="X199" s="2">
        <f>+IF(X28=1,'Datos Iniciales'!$I$28,0)</f>
        <v>0</v>
      </c>
      <c r="Y199" s="2">
        <f>+IF(Y28=1,'Datos Iniciales'!$I$29,0)</f>
        <v>0</v>
      </c>
      <c r="Z199" s="2">
        <f>+IF(Z28=1,'Datos Iniciales'!$I$30,0)</f>
        <v>0</v>
      </c>
      <c r="AA199" s="2">
        <f>+IF(AA28=1,'Datos Iniciales'!$I$31,0)</f>
        <v>563</v>
      </c>
      <c r="AB199" s="2">
        <f>+IF(AB28=1,'Datos Iniciales'!$I$32,0)</f>
        <v>289</v>
      </c>
      <c r="AC199" s="2">
        <f>+IF(AC28=1,'Datos Iniciales'!$I$33,0)</f>
        <v>0</v>
      </c>
      <c r="AD199" s="2">
        <f>+IF(AD28=1,'Datos Iniciales'!$I$34,0)</f>
        <v>0</v>
      </c>
      <c r="AE199" s="2">
        <f>+IF(AE28=1,'Datos Iniciales'!$I$35,0)</f>
        <v>0</v>
      </c>
      <c r="AF199" s="2">
        <f>+IF(AF28=1,'Datos Iniciales'!$I$36,0)</f>
        <v>0</v>
      </c>
      <c r="AG199" s="2">
        <f>+IF(AG28=1,'Datos Iniciales'!$I$37,0)</f>
        <v>0</v>
      </c>
      <c r="AH199" s="2">
        <f>+IF(AH28=1,'Datos Iniciales'!$I$38,0)</f>
        <v>0</v>
      </c>
      <c r="AI199" s="2">
        <f>+IF(AI28=1,'Datos Iniciales'!$I$39,0)</f>
        <v>0</v>
      </c>
      <c r="AJ199" s="2">
        <f>+IF(AJ28=1,'Datos Iniciales'!$I$40,0)</f>
        <v>0</v>
      </c>
      <c r="AK199" s="2">
        <f>+IF(AK28=1,'Datos Iniciales'!$I$41,0)</f>
        <v>0</v>
      </c>
      <c r="AL199" s="2">
        <f>+IF(AL28=1,'Datos Iniciales'!$I$42,0)</f>
        <v>0</v>
      </c>
      <c r="AM199" s="2">
        <f>+IF(AM28=1,'Datos Iniciales'!$I$43,0)</f>
        <v>0</v>
      </c>
      <c r="AN199" s="2">
        <f>+IF(AN28=1,'Datos Iniciales'!$I$44,0)</f>
        <v>0</v>
      </c>
      <c r="AO199" s="2">
        <f>+IF(AO28=1,'Datos Iniciales'!$I$45,0)</f>
        <v>0</v>
      </c>
      <c r="AP199">
        <f t="shared" si="91"/>
        <v>852</v>
      </c>
    </row>
    <row r="200" spans="2:42" x14ac:dyDescent="0.2">
      <c r="B200" s="17">
        <f t="shared" si="92"/>
        <v>26</v>
      </c>
      <c r="C200" s="2">
        <f>+IF(C29=1,'Datos Iniciales'!$I$7,0)</f>
        <v>0</v>
      </c>
      <c r="D200" s="2">
        <f>+IF(D29=1,'Datos Iniciales'!$I$8,0)</f>
        <v>0</v>
      </c>
      <c r="E200" s="2">
        <f>+IF(E29=1,'Datos Iniciales'!$I$9,0)</f>
        <v>0</v>
      </c>
      <c r="F200" s="2">
        <f>+IF(F29=1,'Datos Iniciales'!$I$10,0)</f>
        <v>0</v>
      </c>
      <c r="G200" s="2">
        <f>+IF(G29=1,'Datos Iniciales'!$I$11,0)</f>
        <v>0</v>
      </c>
      <c r="H200" s="2">
        <f>+IF(H29=1,'Datos Iniciales'!$I$12,0)</f>
        <v>0</v>
      </c>
      <c r="I200" s="2">
        <f>+IF(I29=1,'Datos Iniciales'!$I$13,0)</f>
        <v>0</v>
      </c>
      <c r="J200" s="2">
        <f>+IF(J29=1,'Datos Iniciales'!$I$14,0)</f>
        <v>0</v>
      </c>
      <c r="K200" s="2">
        <f>+IF(K29=1,'Datos Iniciales'!$I$15,0)</f>
        <v>0</v>
      </c>
      <c r="L200" s="2">
        <f>+IF(L29=1,'Datos Iniciales'!$I$16,0)</f>
        <v>0</v>
      </c>
      <c r="M200" s="2">
        <f>+IF(M29=1,'Datos Iniciales'!$I$17,0)</f>
        <v>0</v>
      </c>
      <c r="N200" s="2">
        <f>+IF(N29=1,'Datos Iniciales'!$I$18,0)</f>
        <v>0</v>
      </c>
      <c r="O200" s="2">
        <f>+IF(O29=1,'Datos Iniciales'!$I$19,0)</f>
        <v>0</v>
      </c>
      <c r="P200" s="2">
        <f>+IF(P29=1,'Datos Iniciales'!$I$20,0)</f>
        <v>0</v>
      </c>
      <c r="Q200" s="2">
        <f>+IF(Q29=1,'Datos Iniciales'!$I$21,0)</f>
        <v>0</v>
      </c>
      <c r="R200" s="2">
        <f>+IF(R29=1,'Datos Iniciales'!$I$22,0)</f>
        <v>0</v>
      </c>
      <c r="S200" s="2">
        <f>+IF(S29=1,'Datos Iniciales'!$I$23,0)</f>
        <v>0</v>
      </c>
      <c r="T200" s="2">
        <f>+IF(T29=1,'Datos Iniciales'!$I$24,0)</f>
        <v>0</v>
      </c>
      <c r="U200" s="2">
        <f>+IF(U29=1,'Datos Iniciales'!$I$25,0)</f>
        <v>0</v>
      </c>
      <c r="V200" s="2">
        <f>+IF(V29=1,'Datos Iniciales'!$I$26,0)</f>
        <v>0</v>
      </c>
      <c r="W200" s="2">
        <f>+IF(W29=1,'Datos Iniciales'!$I$27,0)</f>
        <v>0</v>
      </c>
      <c r="X200" s="2">
        <f>+IF(X29=1,'Datos Iniciales'!$I$28,0)</f>
        <v>0</v>
      </c>
      <c r="Y200" s="2">
        <f>+IF(Y29=1,'Datos Iniciales'!$I$29,0)</f>
        <v>0</v>
      </c>
      <c r="Z200" s="2">
        <f>+IF(Z29=1,'Datos Iniciales'!$I$30,0)</f>
        <v>0</v>
      </c>
      <c r="AA200" s="2">
        <f>+IF(AA29=1,'Datos Iniciales'!$I$31,0)</f>
        <v>0</v>
      </c>
      <c r="AB200" s="2">
        <f>+IF(AB29=1,'Datos Iniciales'!$I$32,0)</f>
        <v>289</v>
      </c>
      <c r="AC200" s="2">
        <f>+IF(AC29=1,'Datos Iniciales'!$I$33,0)</f>
        <v>0</v>
      </c>
      <c r="AD200" s="2">
        <f>+IF(AD29=1,'Datos Iniciales'!$I$34,0)</f>
        <v>0</v>
      </c>
      <c r="AE200" s="2">
        <f>+IF(AE29=1,'Datos Iniciales'!$I$35,0)</f>
        <v>0</v>
      </c>
      <c r="AF200" s="2">
        <f>+IF(AF29=1,'Datos Iniciales'!$I$36,0)</f>
        <v>0</v>
      </c>
      <c r="AG200" s="2">
        <f>+IF(AG29=1,'Datos Iniciales'!$I$37,0)</f>
        <v>0</v>
      </c>
      <c r="AH200" s="2">
        <f>+IF(AH29=1,'Datos Iniciales'!$I$38,0)</f>
        <v>0</v>
      </c>
      <c r="AI200" s="2">
        <f>+IF(AI29=1,'Datos Iniciales'!$I$39,0)</f>
        <v>0</v>
      </c>
      <c r="AJ200" s="2">
        <f>+IF(AJ29=1,'Datos Iniciales'!$I$40,0)</f>
        <v>0</v>
      </c>
      <c r="AK200" s="2">
        <f>+IF(AK29=1,'Datos Iniciales'!$I$41,0)</f>
        <v>0</v>
      </c>
      <c r="AL200" s="2">
        <f>+IF(AL29=1,'Datos Iniciales'!$I$42,0)</f>
        <v>0</v>
      </c>
      <c r="AM200" s="2">
        <f>+IF(AM29=1,'Datos Iniciales'!$I$43,0)</f>
        <v>0</v>
      </c>
      <c r="AN200" s="2">
        <f>+IF(AN29=1,'Datos Iniciales'!$I$44,0)</f>
        <v>0</v>
      </c>
      <c r="AO200" s="2">
        <f>+IF(AO29=1,'Datos Iniciales'!$I$45,0)</f>
        <v>0</v>
      </c>
      <c r="AP200">
        <f t="shared" si="91"/>
        <v>289</v>
      </c>
    </row>
    <row r="201" spans="2:42" x14ac:dyDescent="0.2">
      <c r="B201" s="17">
        <f t="shared" si="92"/>
        <v>27</v>
      </c>
      <c r="C201" s="2">
        <f>+IF(C30=1,'Datos Iniciales'!$I$7,0)</f>
        <v>0</v>
      </c>
      <c r="D201" s="2">
        <f>+IF(D30=1,'Datos Iniciales'!$I$8,0)</f>
        <v>0</v>
      </c>
      <c r="E201" s="2">
        <f>+IF(E30=1,'Datos Iniciales'!$I$9,0)</f>
        <v>0</v>
      </c>
      <c r="F201" s="2">
        <f>+IF(F30=1,'Datos Iniciales'!$I$10,0)</f>
        <v>0</v>
      </c>
      <c r="G201" s="2">
        <f>+IF(G30=1,'Datos Iniciales'!$I$11,0)</f>
        <v>0</v>
      </c>
      <c r="H201" s="2">
        <f>+IF(H30=1,'Datos Iniciales'!$I$12,0)</f>
        <v>0</v>
      </c>
      <c r="I201" s="2">
        <f>+IF(I30=1,'Datos Iniciales'!$I$13,0)</f>
        <v>0</v>
      </c>
      <c r="J201" s="2">
        <f>+IF(J30=1,'Datos Iniciales'!$I$14,0)</f>
        <v>0</v>
      </c>
      <c r="K201" s="2">
        <f>+IF(K30=1,'Datos Iniciales'!$I$15,0)</f>
        <v>0</v>
      </c>
      <c r="L201" s="2">
        <f>+IF(L30=1,'Datos Iniciales'!$I$16,0)</f>
        <v>0</v>
      </c>
      <c r="M201" s="2">
        <f>+IF(M30=1,'Datos Iniciales'!$I$17,0)</f>
        <v>0</v>
      </c>
      <c r="N201" s="2">
        <f>+IF(N30=1,'Datos Iniciales'!$I$18,0)</f>
        <v>0</v>
      </c>
      <c r="O201" s="2">
        <f>+IF(O30=1,'Datos Iniciales'!$I$19,0)</f>
        <v>0</v>
      </c>
      <c r="P201" s="2">
        <f>+IF(P30=1,'Datos Iniciales'!$I$20,0)</f>
        <v>0</v>
      </c>
      <c r="Q201" s="2">
        <f>+IF(Q30=1,'Datos Iniciales'!$I$21,0)</f>
        <v>0</v>
      </c>
      <c r="R201" s="2">
        <f>+IF(R30=1,'Datos Iniciales'!$I$22,0)</f>
        <v>0</v>
      </c>
      <c r="S201" s="2">
        <f>+IF(S30=1,'Datos Iniciales'!$I$23,0)</f>
        <v>0</v>
      </c>
      <c r="T201" s="2">
        <f>+IF(T30=1,'Datos Iniciales'!$I$24,0)</f>
        <v>0</v>
      </c>
      <c r="U201" s="2">
        <f>+IF(U30=1,'Datos Iniciales'!$I$25,0)</f>
        <v>0</v>
      </c>
      <c r="V201" s="2">
        <f>+IF(V30=1,'Datos Iniciales'!$I$26,0)</f>
        <v>0</v>
      </c>
      <c r="W201" s="2">
        <f>+IF(W30=1,'Datos Iniciales'!$I$27,0)</f>
        <v>0</v>
      </c>
      <c r="X201" s="2">
        <f>+IF(X30=1,'Datos Iniciales'!$I$28,0)</f>
        <v>0</v>
      </c>
      <c r="Y201" s="2">
        <f>+IF(Y30=1,'Datos Iniciales'!$I$29,0)</f>
        <v>0</v>
      </c>
      <c r="Z201" s="2">
        <f>+IF(Z30=1,'Datos Iniciales'!$I$30,0)</f>
        <v>0</v>
      </c>
      <c r="AA201" s="2">
        <f>+IF(AA30=1,'Datos Iniciales'!$I$31,0)</f>
        <v>0</v>
      </c>
      <c r="AB201" s="2">
        <f>+IF(AB30=1,'Datos Iniciales'!$I$32,0)</f>
        <v>0</v>
      </c>
      <c r="AC201" s="2">
        <f>+IF(AC30=1,'Datos Iniciales'!$I$33,0)</f>
        <v>145</v>
      </c>
      <c r="AD201" s="2">
        <f>+IF(AD30=1,'Datos Iniciales'!$I$34,0)</f>
        <v>0</v>
      </c>
      <c r="AE201" s="2">
        <f>+IF(AE30=1,'Datos Iniciales'!$I$35,0)</f>
        <v>0</v>
      </c>
      <c r="AF201" s="2">
        <f>+IF(AF30=1,'Datos Iniciales'!$I$36,0)</f>
        <v>0</v>
      </c>
      <c r="AG201" s="2">
        <f>+IF(AG30=1,'Datos Iniciales'!$I$37,0)</f>
        <v>0</v>
      </c>
      <c r="AH201" s="2">
        <f>+IF(AH30=1,'Datos Iniciales'!$I$38,0)</f>
        <v>0</v>
      </c>
      <c r="AI201" s="2">
        <f>+IF(AI30=1,'Datos Iniciales'!$I$39,0)</f>
        <v>0</v>
      </c>
      <c r="AJ201" s="2">
        <f>+IF(AJ30=1,'Datos Iniciales'!$I$40,0)</f>
        <v>0</v>
      </c>
      <c r="AK201" s="2">
        <f>+IF(AK30=1,'Datos Iniciales'!$I$41,0)</f>
        <v>0</v>
      </c>
      <c r="AL201" s="2">
        <f>+IF(AL30=1,'Datos Iniciales'!$I$42,0)</f>
        <v>0</v>
      </c>
      <c r="AM201" s="2">
        <f>+IF(AM30=1,'Datos Iniciales'!$I$43,0)</f>
        <v>0</v>
      </c>
      <c r="AN201" s="2">
        <f>+IF(AN30=1,'Datos Iniciales'!$I$44,0)</f>
        <v>0</v>
      </c>
      <c r="AO201" s="2">
        <f>+IF(AO30=1,'Datos Iniciales'!$I$45,0)</f>
        <v>0</v>
      </c>
      <c r="AP201">
        <f t="shared" si="91"/>
        <v>145</v>
      </c>
    </row>
    <row r="202" spans="2:42" x14ac:dyDescent="0.2">
      <c r="B202" s="17">
        <f t="shared" si="92"/>
        <v>28</v>
      </c>
      <c r="C202" s="2">
        <f>+IF(C31=1,'Datos Iniciales'!$I$7,0)</f>
        <v>0</v>
      </c>
      <c r="D202" s="2">
        <f>+IF(D31=1,'Datos Iniciales'!$I$8,0)</f>
        <v>0</v>
      </c>
      <c r="E202" s="2">
        <f>+IF(E31=1,'Datos Iniciales'!$I$9,0)</f>
        <v>0</v>
      </c>
      <c r="F202" s="2">
        <f>+IF(F31=1,'Datos Iniciales'!$I$10,0)</f>
        <v>0</v>
      </c>
      <c r="G202" s="2">
        <f>+IF(G31=1,'Datos Iniciales'!$I$11,0)</f>
        <v>0</v>
      </c>
      <c r="H202" s="2">
        <f>+IF(H31=1,'Datos Iniciales'!$I$12,0)</f>
        <v>0</v>
      </c>
      <c r="I202" s="2">
        <f>+IF(I31=1,'Datos Iniciales'!$I$13,0)</f>
        <v>0</v>
      </c>
      <c r="J202" s="2">
        <f>+IF(J31=1,'Datos Iniciales'!$I$14,0)</f>
        <v>0</v>
      </c>
      <c r="K202" s="2">
        <f>+IF(K31=1,'Datos Iniciales'!$I$15,0)</f>
        <v>0</v>
      </c>
      <c r="L202" s="2">
        <f>+IF(L31=1,'Datos Iniciales'!$I$16,0)</f>
        <v>0</v>
      </c>
      <c r="M202" s="2">
        <f>+IF(M31=1,'Datos Iniciales'!$I$17,0)</f>
        <v>0</v>
      </c>
      <c r="N202" s="2">
        <f>+IF(N31=1,'Datos Iniciales'!$I$18,0)</f>
        <v>0</v>
      </c>
      <c r="O202" s="2">
        <f>+IF(O31=1,'Datos Iniciales'!$I$19,0)</f>
        <v>0</v>
      </c>
      <c r="P202" s="2">
        <f>+IF(P31=1,'Datos Iniciales'!$I$20,0)</f>
        <v>0</v>
      </c>
      <c r="Q202" s="2">
        <f>+IF(Q31=1,'Datos Iniciales'!$I$21,0)</f>
        <v>0</v>
      </c>
      <c r="R202" s="2">
        <f>+IF(R31=1,'Datos Iniciales'!$I$22,0)</f>
        <v>0</v>
      </c>
      <c r="S202" s="2">
        <f>+IF(S31=1,'Datos Iniciales'!$I$23,0)</f>
        <v>0</v>
      </c>
      <c r="T202" s="2">
        <f>+IF(T31=1,'Datos Iniciales'!$I$24,0)</f>
        <v>0</v>
      </c>
      <c r="U202" s="2">
        <f>+IF(U31=1,'Datos Iniciales'!$I$25,0)</f>
        <v>0</v>
      </c>
      <c r="V202" s="2">
        <f>+IF(V31=1,'Datos Iniciales'!$I$26,0)</f>
        <v>0</v>
      </c>
      <c r="W202" s="2">
        <f>+IF(W31=1,'Datos Iniciales'!$I$27,0)</f>
        <v>0</v>
      </c>
      <c r="X202" s="2">
        <f>+IF(X31=1,'Datos Iniciales'!$I$28,0)</f>
        <v>0</v>
      </c>
      <c r="Y202" s="2">
        <f>+IF(Y31=1,'Datos Iniciales'!$I$29,0)</f>
        <v>0</v>
      </c>
      <c r="Z202" s="2">
        <f>+IF(Z31=1,'Datos Iniciales'!$I$30,0)</f>
        <v>0</v>
      </c>
      <c r="AA202" s="2">
        <f>+IF(AA31=1,'Datos Iniciales'!$I$31,0)</f>
        <v>0</v>
      </c>
      <c r="AB202" s="2">
        <f>+IF(AB31=1,'Datos Iniciales'!$I$32,0)</f>
        <v>0</v>
      </c>
      <c r="AC202" s="2">
        <f>+IF(AC31=1,'Datos Iniciales'!$I$33,0)</f>
        <v>0</v>
      </c>
      <c r="AD202" s="2">
        <f>+IF(AD31=1,'Datos Iniciales'!$I$34,0)</f>
        <v>125</v>
      </c>
      <c r="AE202" s="2">
        <f>+IF(AE31=1,'Datos Iniciales'!$I$35,0)</f>
        <v>0</v>
      </c>
      <c r="AF202" s="2">
        <f>+IF(AF31=1,'Datos Iniciales'!$I$36,0)</f>
        <v>0</v>
      </c>
      <c r="AG202" s="2">
        <f>+IF(AG31=1,'Datos Iniciales'!$I$37,0)</f>
        <v>0</v>
      </c>
      <c r="AH202" s="2">
        <f>+IF(AH31=1,'Datos Iniciales'!$I$38,0)</f>
        <v>0</v>
      </c>
      <c r="AI202" s="2">
        <f>+IF(AI31=1,'Datos Iniciales'!$I$39,0)</f>
        <v>0</v>
      </c>
      <c r="AJ202" s="2">
        <f>+IF(AJ31=1,'Datos Iniciales'!$I$40,0)</f>
        <v>0</v>
      </c>
      <c r="AK202" s="2">
        <f>+IF(AK31=1,'Datos Iniciales'!$I$41,0)</f>
        <v>0</v>
      </c>
      <c r="AL202" s="2">
        <f>+IF(AL31=1,'Datos Iniciales'!$I$42,0)</f>
        <v>0</v>
      </c>
      <c r="AM202" s="2">
        <f>+IF(AM31=1,'Datos Iniciales'!$I$43,0)</f>
        <v>0</v>
      </c>
      <c r="AN202" s="2">
        <f>+IF(AN31=1,'Datos Iniciales'!$I$44,0)</f>
        <v>0</v>
      </c>
      <c r="AO202" s="2">
        <f>+IF(AO31=1,'Datos Iniciales'!$I$45,0)</f>
        <v>0</v>
      </c>
      <c r="AP202">
        <f t="shared" si="91"/>
        <v>125</v>
      </c>
    </row>
    <row r="203" spans="2:42" x14ac:dyDescent="0.2">
      <c r="B203" s="17">
        <f t="shared" si="92"/>
        <v>29</v>
      </c>
      <c r="C203" s="2">
        <f>+IF(C32=1,'Datos Iniciales'!$I$7,0)</f>
        <v>0</v>
      </c>
      <c r="D203" s="2">
        <f>+IF(D32=1,'Datos Iniciales'!$I$8,0)</f>
        <v>0</v>
      </c>
      <c r="E203" s="2">
        <f>+IF(E32=1,'Datos Iniciales'!$I$9,0)</f>
        <v>0</v>
      </c>
      <c r="F203" s="2">
        <f>+IF(F32=1,'Datos Iniciales'!$I$10,0)</f>
        <v>0</v>
      </c>
      <c r="G203" s="2">
        <f>+IF(G32=1,'Datos Iniciales'!$I$11,0)</f>
        <v>0</v>
      </c>
      <c r="H203" s="2">
        <f>+IF(H32=1,'Datos Iniciales'!$I$12,0)</f>
        <v>0</v>
      </c>
      <c r="I203" s="2">
        <f>+IF(I32=1,'Datos Iniciales'!$I$13,0)</f>
        <v>0</v>
      </c>
      <c r="J203" s="2">
        <f>+IF(J32=1,'Datos Iniciales'!$I$14,0)</f>
        <v>0</v>
      </c>
      <c r="K203" s="2">
        <f>+IF(K32=1,'Datos Iniciales'!$I$15,0)</f>
        <v>0</v>
      </c>
      <c r="L203" s="2">
        <f>+IF(L32=1,'Datos Iniciales'!$I$16,0)</f>
        <v>0</v>
      </c>
      <c r="M203" s="2">
        <f>+IF(M32=1,'Datos Iniciales'!$I$17,0)</f>
        <v>0</v>
      </c>
      <c r="N203" s="2">
        <f>+IF(N32=1,'Datos Iniciales'!$I$18,0)</f>
        <v>0</v>
      </c>
      <c r="O203" s="2">
        <f>+IF(O32=1,'Datos Iniciales'!$I$19,0)</f>
        <v>0</v>
      </c>
      <c r="P203" s="2">
        <f>+IF(P32=1,'Datos Iniciales'!$I$20,0)</f>
        <v>0</v>
      </c>
      <c r="Q203" s="2">
        <f>+IF(Q32=1,'Datos Iniciales'!$I$21,0)</f>
        <v>0</v>
      </c>
      <c r="R203" s="2">
        <f>+IF(R32=1,'Datos Iniciales'!$I$22,0)</f>
        <v>0</v>
      </c>
      <c r="S203" s="2">
        <f>+IF(S32=1,'Datos Iniciales'!$I$23,0)</f>
        <v>0</v>
      </c>
      <c r="T203" s="2">
        <f>+IF(T32=1,'Datos Iniciales'!$I$24,0)</f>
        <v>0</v>
      </c>
      <c r="U203" s="2">
        <f>+IF(U32=1,'Datos Iniciales'!$I$25,0)</f>
        <v>0</v>
      </c>
      <c r="V203" s="2">
        <f>+IF(V32=1,'Datos Iniciales'!$I$26,0)</f>
        <v>0</v>
      </c>
      <c r="W203" s="2">
        <f>+IF(W32=1,'Datos Iniciales'!$I$27,0)</f>
        <v>0</v>
      </c>
      <c r="X203" s="2">
        <f>+IF(X32=1,'Datos Iniciales'!$I$28,0)</f>
        <v>0</v>
      </c>
      <c r="Y203" s="2">
        <f>+IF(Y32=1,'Datos Iniciales'!$I$29,0)</f>
        <v>0</v>
      </c>
      <c r="Z203" s="2">
        <f>+IF(Z32=1,'Datos Iniciales'!$I$30,0)</f>
        <v>0</v>
      </c>
      <c r="AA203" s="2">
        <f>+IF(AA32=1,'Datos Iniciales'!$I$31,0)</f>
        <v>0</v>
      </c>
      <c r="AB203" s="2">
        <f>+IF(AB32=1,'Datos Iniciales'!$I$32,0)</f>
        <v>0</v>
      </c>
      <c r="AC203" s="2">
        <f>+IF(AC32=1,'Datos Iniciales'!$I$33,0)</f>
        <v>0</v>
      </c>
      <c r="AD203" s="2">
        <f>+IF(AD32=1,'Datos Iniciales'!$I$34,0)</f>
        <v>0</v>
      </c>
      <c r="AE203" s="2">
        <f>+IF(AE32=1,'Datos Iniciales'!$I$35,0)</f>
        <v>834.5</v>
      </c>
      <c r="AF203" s="2">
        <f>+IF(AF32=1,'Datos Iniciales'!$I$36,0)</f>
        <v>0</v>
      </c>
      <c r="AG203" s="2">
        <f>+IF(AG32=1,'Datos Iniciales'!$I$37,0)</f>
        <v>0</v>
      </c>
      <c r="AH203" s="2">
        <f>+IF(AH32=1,'Datos Iniciales'!$I$38,0)</f>
        <v>0</v>
      </c>
      <c r="AI203" s="2">
        <f>+IF(AI32=1,'Datos Iniciales'!$I$39,0)</f>
        <v>0</v>
      </c>
      <c r="AJ203" s="2">
        <f>+IF(AJ32=1,'Datos Iniciales'!$I$40,0)</f>
        <v>0</v>
      </c>
      <c r="AK203" s="2">
        <f>+IF(AK32=1,'Datos Iniciales'!$I$41,0)</f>
        <v>0</v>
      </c>
      <c r="AL203" s="2">
        <f>+IF(AL32=1,'Datos Iniciales'!$I$42,0)</f>
        <v>0</v>
      </c>
      <c r="AM203" s="2">
        <f>+IF(AM32=1,'Datos Iniciales'!$I$43,0)</f>
        <v>0</v>
      </c>
      <c r="AN203" s="2">
        <f>+IF(AN32=1,'Datos Iniciales'!$I$44,0)</f>
        <v>0</v>
      </c>
      <c r="AO203" s="2">
        <f>+IF(AO32=1,'Datos Iniciales'!$I$45,0)</f>
        <v>0</v>
      </c>
      <c r="AP203">
        <f t="shared" si="91"/>
        <v>834.5</v>
      </c>
    </row>
    <row r="204" spans="2:42" x14ac:dyDescent="0.2">
      <c r="B204" s="17">
        <f t="shared" si="92"/>
        <v>30</v>
      </c>
      <c r="C204" s="2">
        <f>+IF(C33=1,'Datos Iniciales'!$I$7,0)</f>
        <v>0</v>
      </c>
      <c r="D204" s="2">
        <f>+IF(D33=1,'Datos Iniciales'!$I$8,0)</f>
        <v>0</v>
      </c>
      <c r="E204" s="2">
        <f>+IF(E33=1,'Datos Iniciales'!$I$9,0)</f>
        <v>0</v>
      </c>
      <c r="F204" s="2">
        <f>+IF(F33=1,'Datos Iniciales'!$I$10,0)</f>
        <v>0</v>
      </c>
      <c r="G204" s="2">
        <f>+IF(G33=1,'Datos Iniciales'!$I$11,0)</f>
        <v>0</v>
      </c>
      <c r="H204" s="2">
        <f>+IF(H33=1,'Datos Iniciales'!$I$12,0)</f>
        <v>0</v>
      </c>
      <c r="I204" s="2">
        <f>+IF(I33=1,'Datos Iniciales'!$I$13,0)</f>
        <v>0</v>
      </c>
      <c r="J204" s="2">
        <f>+IF(J33=1,'Datos Iniciales'!$I$14,0)</f>
        <v>0</v>
      </c>
      <c r="K204" s="2">
        <f>+IF(K33=1,'Datos Iniciales'!$I$15,0)</f>
        <v>0</v>
      </c>
      <c r="L204" s="2">
        <f>+IF(L33=1,'Datos Iniciales'!$I$16,0)</f>
        <v>0</v>
      </c>
      <c r="M204" s="2">
        <f>+IF(M33=1,'Datos Iniciales'!$I$17,0)</f>
        <v>0</v>
      </c>
      <c r="N204" s="2">
        <f>+IF(N33=1,'Datos Iniciales'!$I$18,0)</f>
        <v>0</v>
      </c>
      <c r="O204" s="2">
        <f>+IF(O33=1,'Datos Iniciales'!$I$19,0)</f>
        <v>0</v>
      </c>
      <c r="P204" s="2">
        <f>+IF(P33=1,'Datos Iniciales'!$I$20,0)</f>
        <v>0</v>
      </c>
      <c r="Q204" s="2">
        <f>+IF(Q33=1,'Datos Iniciales'!$I$21,0)</f>
        <v>0</v>
      </c>
      <c r="R204" s="2">
        <f>+IF(R33=1,'Datos Iniciales'!$I$22,0)</f>
        <v>0</v>
      </c>
      <c r="S204" s="2">
        <f>+IF(S33=1,'Datos Iniciales'!$I$23,0)</f>
        <v>0</v>
      </c>
      <c r="T204" s="2">
        <f>+IF(T33=1,'Datos Iniciales'!$I$24,0)</f>
        <v>0</v>
      </c>
      <c r="U204" s="2">
        <f>+IF(U33=1,'Datos Iniciales'!$I$25,0)</f>
        <v>0</v>
      </c>
      <c r="V204" s="2">
        <f>+IF(V33=1,'Datos Iniciales'!$I$26,0)</f>
        <v>0</v>
      </c>
      <c r="W204" s="2">
        <f>+IF(W33=1,'Datos Iniciales'!$I$27,0)</f>
        <v>0</v>
      </c>
      <c r="X204" s="2">
        <f>+IF(X33=1,'Datos Iniciales'!$I$28,0)</f>
        <v>0</v>
      </c>
      <c r="Y204" s="2">
        <f>+IF(Y33=1,'Datos Iniciales'!$I$29,0)</f>
        <v>0</v>
      </c>
      <c r="Z204" s="2">
        <f>+IF(Z33=1,'Datos Iniciales'!$I$30,0)</f>
        <v>0</v>
      </c>
      <c r="AA204" s="2">
        <f>+IF(AA33=1,'Datos Iniciales'!$I$31,0)</f>
        <v>0</v>
      </c>
      <c r="AB204" s="2">
        <f>+IF(AB33=1,'Datos Iniciales'!$I$32,0)</f>
        <v>0</v>
      </c>
      <c r="AC204" s="2">
        <f>+IF(AC33=1,'Datos Iniciales'!$I$33,0)</f>
        <v>0</v>
      </c>
      <c r="AD204" s="2">
        <f>+IF(AD33=1,'Datos Iniciales'!$I$34,0)</f>
        <v>0</v>
      </c>
      <c r="AE204" s="2">
        <f>+IF(AE33=1,'Datos Iniciales'!$I$35,0)</f>
        <v>0</v>
      </c>
      <c r="AF204" s="2">
        <f>+IF(AF33=1,'Datos Iniciales'!$I$36,0)</f>
        <v>412.5</v>
      </c>
      <c r="AG204" s="2">
        <f>+IF(AG33=1,'Datos Iniciales'!$I$37,0)</f>
        <v>0</v>
      </c>
      <c r="AH204" s="2">
        <f>+IF(AH33=1,'Datos Iniciales'!$I$38,0)</f>
        <v>0</v>
      </c>
      <c r="AI204" s="2">
        <f>+IF(AI33=1,'Datos Iniciales'!$I$39,0)</f>
        <v>0</v>
      </c>
      <c r="AJ204" s="2">
        <f>+IF(AJ33=1,'Datos Iniciales'!$I$40,0)</f>
        <v>0</v>
      </c>
      <c r="AK204" s="2">
        <f>+IF(AK33=1,'Datos Iniciales'!$I$41,0)</f>
        <v>0</v>
      </c>
      <c r="AL204" s="2">
        <f>+IF(AL33=1,'Datos Iniciales'!$I$42,0)</f>
        <v>0</v>
      </c>
      <c r="AM204" s="2">
        <f>+IF(AM33=1,'Datos Iniciales'!$I$43,0)</f>
        <v>0</v>
      </c>
      <c r="AN204" s="2">
        <f>+IF(AN33=1,'Datos Iniciales'!$I$44,0)</f>
        <v>0</v>
      </c>
      <c r="AO204" s="2">
        <f>+IF(AO33=1,'Datos Iniciales'!$I$45,0)</f>
        <v>0</v>
      </c>
      <c r="AP204">
        <f t="shared" si="91"/>
        <v>412.5</v>
      </c>
    </row>
    <row r="205" spans="2:42" x14ac:dyDescent="0.2">
      <c r="B205" s="17">
        <f t="shared" si="92"/>
        <v>31</v>
      </c>
      <c r="C205" s="2">
        <f>+IF(C34=1,'Datos Iniciales'!$I$7,0)</f>
        <v>0</v>
      </c>
      <c r="D205" s="2">
        <f>+IF(D34=1,'Datos Iniciales'!$I$8,0)</f>
        <v>0</v>
      </c>
      <c r="E205" s="2">
        <f>+IF(E34=1,'Datos Iniciales'!$I$9,0)</f>
        <v>0</v>
      </c>
      <c r="F205" s="2">
        <f>+IF(F34=1,'Datos Iniciales'!$I$10,0)</f>
        <v>0</v>
      </c>
      <c r="G205" s="2">
        <f>+IF(G34=1,'Datos Iniciales'!$I$11,0)</f>
        <v>0</v>
      </c>
      <c r="H205" s="2">
        <f>+IF(H34=1,'Datos Iniciales'!$I$12,0)</f>
        <v>0</v>
      </c>
      <c r="I205" s="2">
        <f>+IF(I34=1,'Datos Iniciales'!$I$13,0)</f>
        <v>0</v>
      </c>
      <c r="J205" s="2">
        <f>+IF(J34=1,'Datos Iniciales'!$I$14,0)</f>
        <v>0</v>
      </c>
      <c r="K205" s="2">
        <f>+IF(K34=1,'Datos Iniciales'!$I$15,0)</f>
        <v>0</v>
      </c>
      <c r="L205" s="2">
        <f>+IF(L34=1,'Datos Iniciales'!$I$16,0)</f>
        <v>0</v>
      </c>
      <c r="M205" s="2">
        <f>+IF(M34=1,'Datos Iniciales'!$I$17,0)</f>
        <v>0</v>
      </c>
      <c r="N205" s="2">
        <f>+IF(N34=1,'Datos Iniciales'!$I$18,0)</f>
        <v>0</v>
      </c>
      <c r="O205" s="2">
        <f>+IF(O34=1,'Datos Iniciales'!$I$19,0)</f>
        <v>0</v>
      </c>
      <c r="P205" s="2">
        <f>+IF(P34=1,'Datos Iniciales'!$I$20,0)</f>
        <v>0</v>
      </c>
      <c r="Q205" s="2">
        <f>+IF(Q34=1,'Datos Iniciales'!$I$21,0)</f>
        <v>0</v>
      </c>
      <c r="R205" s="2">
        <f>+IF(R34=1,'Datos Iniciales'!$I$22,0)</f>
        <v>0</v>
      </c>
      <c r="S205" s="2">
        <f>+IF(S34=1,'Datos Iniciales'!$I$23,0)</f>
        <v>0</v>
      </c>
      <c r="T205" s="2">
        <f>+IF(T34=1,'Datos Iniciales'!$I$24,0)</f>
        <v>0</v>
      </c>
      <c r="U205" s="2">
        <f>+IF(U34=1,'Datos Iniciales'!$I$25,0)</f>
        <v>0</v>
      </c>
      <c r="V205" s="2">
        <f>+IF(V34=1,'Datos Iniciales'!$I$26,0)</f>
        <v>0</v>
      </c>
      <c r="W205" s="2">
        <f>+IF(W34=1,'Datos Iniciales'!$I$27,0)</f>
        <v>0</v>
      </c>
      <c r="X205" s="2">
        <f>+IF(X34=1,'Datos Iniciales'!$I$28,0)</f>
        <v>0</v>
      </c>
      <c r="Y205" s="2">
        <f>+IF(Y34=1,'Datos Iniciales'!$I$29,0)</f>
        <v>0</v>
      </c>
      <c r="Z205" s="2">
        <f>+IF(Z34=1,'Datos Iniciales'!$I$30,0)</f>
        <v>0</v>
      </c>
      <c r="AA205" s="2">
        <f>+IF(AA34=1,'Datos Iniciales'!$I$31,0)</f>
        <v>0</v>
      </c>
      <c r="AB205" s="2">
        <f>+IF(AB34=1,'Datos Iniciales'!$I$32,0)</f>
        <v>0</v>
      </c>
      <c r="AC205" s="2">
        <f>+IF(AC34=1,'Datos Iniciales'!$I$33,0)</f>
        <v>0</v>
      </c>
      <c r="AD205" s="2">
        <f>+IF(AD34=1,'Datos Iniciales'!$I$34,0)</f>
        <v>0</v>
      </c>
      <c r="AE205" s="2">
        <f>+IF(AE34=1,'Datos Iniciales'!$I$35,0)</f>
        <v>0</v>
      </c>
      <c r="AF205" s="2">
        <f>+IF(AF34=1,'Datos Iniciales'!$I$36,0)</f>
        <v>0</v>
      </c>
      <c r="AG205" s="2">
        <f>+IF(AG34=1,'Datos Iniciales'!$I$37,0)</f>
        <v>2000</v>
      </c>
      <c r="AH205" s="2">
        <f>+IF(AH34=1,'Datos Iniciales'!$I$38,0)</f>
        <v>0</v>
      </c>
      <c r="AI205" s="2">
        <f>+IF(AI34=1,'Datos Iniciales'!$I$39,0)</f>
        <v>0</v>
      </c>
      <c r="AJ205" s="2">
        <f>+IF(AJ34=1,'Datos Iniciales'!$I$40,0)</f>
        <v>0</v>
      </c>
      <c r="AK205" s="2">
        <f>+IF(AK34=1,'Datos Iniciales'!$I$41,0)</f>
        <v>0</v>
      </c>
      <c r="AL205" s="2">
        <f>+IF(AL34=1,'Datos Iniciales'!$I$42,0)</f>
        <v>0</v>
      </c>
      <c r="AM205" s="2">
        <f>+IF(AM34=1,'Datos Iniciales'!$I$43,0)</f>
        <v>0</v>
      </c>
      <c r="AN205" s="2">
        <f>+IF(AN34=1,'Datos Iniciales'!$I$44,0)</f>
        <v>0</v>
      </c>
      <c r="AO205" s="2">
        <f>+IF(AO34=1,'Datos Iniciales'!$I$45,0)</f>
        <v>0</v>
      </c>
      <c r="AP205">
        <f t="shared" si="91"/>
        <v>2000</v>
      </c>
    </row>
    <row r="206" spans="2:42" x14ac:dyDescent="0.2">
      <c r="B206" s="17">
        <f t="shared" si="92"/>
        <v>32</v>
      </c>
      <c r="C206" s="2">
        <f>+IF(C35=1,'Datos Iniciales'!$I$7,0)</f>
        <v>0</v>
      </c>
      <c r="D206" s="2">
        <f>+IF(D35=1,'Datos Iniciales'!$I$8,0)</f>
        <v>0</v>
      </c>
      <c r="E206" s="2">
        <f>+IF(E35=1,'Datos Iniciales'!$I$9,0)</f>
        <v>0</v>
      </c>
      <c r="F206" s="2">
        <f>+IF(F35=1,'Datos Iniciales'!$I$10,0)</f>
        <v>0</v>
      </c>
      <c r="G206" s="2">
        <f>+IF(G35=1,'Datos Iniciales'!$I$11,0)</f>
        <v>0</v>
      </c>
      <c r="H206" s="2">
        <f>+IF(H35=1,'Datos Iniciales'!$I$12,0)</f>
        <v>0</v>
      </c>
      <c r="I206" s="2">
        <f>+IF(I35=1,'Datos Iniciales'!$I$13,0)</f>
        <v>0</v>
      </c>
      <c r="J206" s="2">
        <f>+IF(J35=1,'Datos Iniciales'!$I$14,0)</f>
        <v>0</v>
      </c>
      <c r="K206" s="2">
        <f>+IF(K35=1,'Datos Iniciales'!$I$15,0)</f>
        <v>0</v>
      </c>
      <c r="L206" s="2">
        <f>+IF(L35=1,'Datos Iniciales'!$I$16,0)</f>
        <v>0</v>
      </c>
      <c r="M206" s="2">
        <f>+IF(M35=1,'Datos Iniciales'!$I$17,0)</f>
        <v>0</v>
      </c>
      <c r="N206" s="2">
        <f>+IF(N35=1,'Datos Iniciales'!$I$18,0)</f>
        <v>0</v>
      </c>
      <c r="O206" s="2">
        <f>+IF(O35=1,'Datos Iniciales'!$I$19,0)</f>
        <v>0</v>
      </c>
      <c r="P206" s="2">
        <f>+IF(P35=1,'Datos Iniciales'!$I$20,0)</f>
        <v>0</v>
      </c>
      <c r="Q206" s="2">
        <f>+IF(Q35=1,'Datos Iniciales'!$I$21,0)</f>
        <v>0</v>
      </c>
      <c r="R206" s="2">
        <f>+IF(R35=1,'Datos Iniciales'!$I$22,0)</f>
        <v>0</v>
      </c>
      <c r="S206" s="2">
        <f>+IF(S35=1,'Datos Iniciales'!$I$23,0)</f>
        <v>0</v>
      </c>
      <c r="T206" s="2">
        <f>+IF(T35=1,'Datos Iniciales'!$I$24,0)</f>
        <v>0</v>
      </c>
      <c r="U206" s="2">
        <f>+IF(U35=1,'Datos Iniciales'!$I$25,0)</f>
        <v>0</v>
      </c>
      <c r="V206" s="2">
        <f>+IF(V35=1,'Datos Iniciales'!$I$26,0)</f>
        <v>0</v>
      </c>
      <c r="W206" s="2">
        <f>+IF(W35=1,'Datos Iniciales'!$I$27,0)</f>
        <v>0</v>
      </c>
      <c r="X206" s="2">
        <f>+IF(X35=1,'Datos Iniciales'!$I$28,0)</f>
        <v>0</v>
      </c>
      <c r="Y206" s="2">
        <f>+IF(Y35=1,'Datos Iniciales'!$I$29,0)</f>
        <v>0</v>
      </c>
      <c r="Z206" s="2">
        <f>+IF(Z35=1,'Datos Iniciales'!$I$30,0)</f>
        <v>0</v>
      </c>
      <c r="AA206" s="2">
        <f>+IF(AA35=1,'Datos Iniciales'!$I$31,0)</f>
        <v>0</v>
      </c>
      <c r="AB206" s="2">
        <f>+IF(AB35=1,'Datos Iniciales'!$I$32,0)</f>
        <v>0</v>
      </c>
      <c r="AC206" s="2">
        <f>+IF(AC35=1,'Datos Iniciales'!$I$33,0)</f>
        <v>0</v>
      </c>
      <c r="AD206" s="2">
        <f>+IF(AD35=1,'Datos Iniciales'!$I$34,0)</f>
        <v>0</v>
      </c>
      <c r="AE206" s="2">
        <f>+IF(AE35=1,'Datos Iniciales'!$I$35,0)</f>
        <v>0</v>
      </c>
      <c r="AF206" s="2">
        <f>+IF(AF35=1,'Datos Iniciales'!$I$36,0)</f>
        <v>0</v>
      </c>
      <c r="AG206" s="2">
        <f>+IF(AG35=1,'Datos Iniciales'!$I$37,0)</f>
        <v>0</v>
      </c>
      <c r="AH206" s="2">
        <f>+IF(AH35=1,'Datos Iniciales'!$I$38,0)</f>
        <v>200</v>
      </c>
      <c r="AI206" s="2">
        <f>+IF(AI35=1,'Datos Iniciales'!$I$39,0)</f>
        <v>0</v>
      </c>
      <c r="AJ206" s="2">
        <f>+IF(AJ35=1,'Datos Iniciales'!$I$40,0)</f>
        <v>0</v>
      </c>
      <c r="AK206" s="2">
        <f>+IF(AK35=1,'Datos Iniciales'!$I$41,0)</f>
        <v>0</v>
      </c>
      <c r="AL206" s="2">
        <f>+IF(AL35=1,'Datos Iniciales'!$I$42,0)</f>
        <v>0</v>
      </c>
      <c r="AM206" s="2">
        <f>+IF(AM35=1,'Datos Iniciales'!$I$43,0)</f>
        <v>0</v>
      </c>
      <c r="AN206" s="2">
        <f>+IF(AN35=1,'Datos Iniciales'!$I$44,0)</f>
        <v>0</v>
      </c>
      <c r="AO206" s="2">
        <f>+IF(AO35=1,'Datos Iniciales'!$I$45,0)</f>
        <v>0</v>
      </c>
      <c r="AP206">
        <f t="shared" si="91"/>
        <v>200</v>
      </c>
    </row>
    <row r="207" spans="2:42" x14ac:dyDescent="0.2">
      <c r="B207" s="17">
        <f t="shared" si="92"/>
        <v>33</v>
      </c>
      <c r="C207" s="2">
        <f>+IF(C36=1,'Datos Iniciales'!$I$7,0)</f>
        <v>0</v>
      </c>
      <c r="D207" s="2">
        <f>+IF(D36=1,'Datos Iniciales'!$I$8,0)</f>
        <v>0</v>
      </c>
      <c r="E207" s="2">
        <f>+IF(E36=1,'Datos Iniciales'!$I$9,0)</f>
        <v>0</v>
      </c>
      <c r="F207" s="2">
        <f>+IF(F36=1,'Datos Iniciales'!$I$10,0)</f>
        <v>0</v>
      </c>
      <c r="G207" s="2">
        <f>+IF(G36=1,'Datos Iniciales'!$I$11,0)</f>
        <v>0</v>
      </c>
      <c r="H207" s="2">
        <f>+IF(H36=1,'Datos Iniciales'!$I$12,0)</f>
        <v>0</v>
      </c>
      <c r="I207" s="2">
        <f>+IF(I36=1,'Datos Iniciales'!$I$13,0)</f>
        <v>0</v>
      </c>
      <c r="J207" s="2">
        <f>+IF(J36=1,'Datos Iniciales'!$I$14,0)</f>
        <v>0</v>
      </c>
      <c r="K207" s="2">
        <f>+IF(K36=1,'Datos Iniciales'!$I$15,0)</f>
        <v>0</v>
      </c>
      <c r="L207" s="2">
        <f>+IF(L36=1,'Datos Iniciales'!$I$16,0)</f>
        <v>0</v>
      </c>
      <c r="M207" s="2">
        <f>+IF(M36=1,'Datos Iniciales'!$I$17,0)</f>
        <v>0</v>
      </c>
      <c r="N207" s="2">
        <f>+IF(N36=1,'Datos Iniciales'!$I$18,0)</f>
        <v>0</v>
      </c>
      <c r="O207" s="2">
        <f>+IF(O36=1,'Datos Iniciales'!$I$19,0)</f>
        <v>0</v>
      </c>
      <c r="P207" s="2">
        <f>+IF(P36=1,'Datos Iniciales'!$I$20,0)</f>
        <v>0</v>
      </c>
      <c r="Q207" s="2">
        <f>+IF(Q36=1,'Datos Iniciales'!$I$21,0)</f>
        <v>0</v>
      </c>
      <c r="R207" s="2">
        <f>+IF(R36=1,'Datos Iniciales'!$I$22,0)</f>
        <v>0</v>
      </c>
      <c r="S207" s="2">
        <f>+IF(S36=1,'Datos Iniciales'!$I$23,0)</f>
        <v>0</v>
      </c>
      <c r="T207" s="2">
        <f>+IF(T36=1,'Datos Iniciales'!$I$24,0)</f>
        <v>0</v>
      </c>
      <c r="U207" s="2">
        <f>+IF(U36=1,'Datos Iniciales'!$I$25,0)</f>
        <v>0</v>
      </c>
      <c r="V207" s="2">
        <f>+IF(V36=1,'Datos Iniciales'!$I$26,0)</f>
        <v>0</v>
      </c>
      <c r="W207" s="2">
        <f>+IF(W36=1,'Datos Iniciales'!$I$27,0)</f>
        <v>0</v>
      </c>
      <c r="X207" s="2">
        <f>+IF(X36=1,'Datos Iniciales'!$I$28,0)</f>
        <v>0</v>
      </c>
      <c r="Y207" s="2">
        <f>+IF(Y36=1,'Datos Iniciales'!$I$29,0)</f>
        <v>0</v>
      </c>
      <c r="Z207" s="2">
        <f>+IF(Z36=1,'Datos Iniciales'!$I$30,0)</f>
        <v>0</v>
      </c>
      <c r="AA207" s="2">
        <f>+IF(AA36=1,'Datos Iniciales'!$I$31,0)</f>
        <v>0</v>
      </c>
      <c r="AB207" s="2">
        <f>+IF(AB36=1,'Datos Iniciales'!$I$32,0)</f>
        <v>0</v>
      </c>
      <c r="AC207" s="2">
        <f>+IF(AC36=1,'Datos Iniciales'!$I$33,0)</f>
        <v>0</v>
      </c>
      <c r="AD207" s="2">
        <f>+IF(AD36=1,'Datos Iniciales'!$I$34,0)</f>
        <v>0</v>
      </c>
      <c r="AE207" s="2">
        <f>+IF(AE36=1,'Datos Iniciales'!$I$35,0)</f>
        <v>0</v>
      </c>
      <c r="AF207" s="2">
        <f>+IF(AF36=1,'Datos Iniciales'!$I$36,0)</f>
        <v>0</v>
      </c>
      <c r="AG207" s="2">
        <f>+IF(AG36=1,'Datos Iniciales'!$I$37,0)</f>
        <v>0</v>
      </c>
      <c r="AH207" s="2">
        <f>+IF(AH36=1,'Datos Iniciales'!$I$38,0)</f>
        <v>0</v>
      </c>
      <c r="AI207" s="2">
        <f>+IF(AI36=1,'Datos Iniciales'!$I$39,0)</f>
        <v>226</v>
      </c>
      <c r="AJ207" s="2">
        <f>+IF(AJ36=1,'Datos Iniciales'!$I$40,0)</f>
        <v>0</v>
      </c>
      <c r="AK207" s="2">
        <f>+IF(AK36=1,'Datos Iniciales'!$I$41,0)</f>
        <v>0</v>
      </c>
      <c r="AL207" s="2">
        <f>+IF(AL36=1,'Datos Iniciales'!$I$42,0)</f>
        <v>0</v>
      </c>
      <c r="AM207" s="2">
        <f>+IF(AM36=1,'Datos Iniciales'!$I$43,0)</f>
        <v>0</v>
      </c>
      <c r="AN207" s="2">
        <f>+IF(AN36=1,'Datos Iniciales'!$I$44,0)</f>
        <v>0</v>
      </c>
      <c r="AO207" s="2">
        <f>+IF(AO36=1,'Datos Iniciales'!$I$45,0)</f>
        <v>0</v>
      </c>
      <c r="AP207">
        <f t="shared" si="91"/>
        <v>226</v>
      </c>
    </row>
    <row r="208" spans="2:42" x14ac:dyDescent="0.2">
      <c r="B208" s="17">
        <f t="shared" si="92"/>
        <v>34</v>
      </c>
      <c r="C208" s="2">
        <f>+IF(C37=1,'Datos Iniciales'!$I$7,0)</f>
        <v>0</v>
      </c>
      <c r="D208" s="2">
        <f>+IF(D37=1,'Datos Iniciales'!$I$8,0)</f>
        <v>0</v>
      </c>
      <c r="E208" s="2">
        <f>+IF(E37=1,'Datos Iniciales'!$I$9,0)</f>
        <v>0</v>
      </c>
      <c r="F208" s="2">
        <f>+IF(F37=1,'Datos Iniciales'!$I$10,0)</f>
        <v>0</v>
      </c>
      <c r="G208" s="2">
        <f>+IF(G37=1,'Datos Iniciales'!$I$11,0)</f>
        <v>0</v>
      </c>
      <c r="H208" s="2">
        <f>+IF(H37=1,'Datos Iniciales'!$I$12,0)</f>
        <v>0</v>
      </c>
      <c r="I208" s="2">
        <f>+IF(I37=1,'Datos Iniciales'!$I$13,0)</f>
        <v>0</v>
      </c>
      <c r="J208" s="2">
        <f>+IF(J37=1,'Datos Iniciales'!$I$14,0)</f>
        <v>0</v>
      </c>
      <c r="K208" s="2">
        <f>+IF(K37=1,'Datos Iniciales'!$I$15,0)</f>
        <v>0</v>
      </c>
      <c r="L208" s="2">
        <f>+IF(L37=1,'Datos Iniciales'!$I$16,0)</f>
        <v>0</v>
      </c>
      <c r="M208" s="2">
        <f>+IF(M37=1,'Datos Iniciales'!$I$17,0)</f>
        <v>0</v>
      </c>
      <c r="N208" s="2">
        <f>+IF(N37=1,'Datos Iniciales'!$I$18,0)</f>
        <v>0</v>
      </c>
      <c r="O208" s="2">
        <f>+IF(O37=1,'Datos Iniciales'!$I$19,0)</f>
        <v>0</v>
      </c>
      <c r="P208" s="2">
        <f>+IF(P37=1,'Datos Iniciales'!$I$20,0)</f>
        <v>0</v>
      </c>
      <c r="Q208" s="2">
        <f>+IF(Q37=1,'Datos Iniciales'!$I$21,0)</f>
        <v>0</v>
      </c>
      <c r="R208" s="2">
        <f>+IF(R37=1,'Datos Iniciales'!$I$22,0)</f>
        <v>0</v>
      </c>
      <c r="S208" s="2">
        <f>+IF(S37=1,'Datos Iniciales'!$I$23,0)</f>
        <v>0</v>
      </c>
      <c r="T208" s="2">
        <f>+IF(T37=1,'Datos Iniciales'!$I$24,0)</f>
        <v>0</v>
      </c>
      <c r="U208" s="2">
        <f>+IF(U37=1,'Datos Iniciales'!$I$25,0)</f>
        <v>0</v>
      </c>
      <c r="V208" s="2">
        <f>+IF(V37=1,'Datos Iniciales'!$I$26,0)</f>
        <v>0</v>
      </c>
      <c r="W208" s="2">
        <f>+IF(W37=1,'Datos Iniciales'!$I$27,0)</f>
        <v>0</v>
      </c>
      <c r="X208" s="2">
        <f>+IF(X37=1,'Datos Iniciales'!$I$28,0)</f>
        <v>0</v>
      </c>
      <c r="Y208" s="2">
        <f>+IF(Y37=1,'Datos Iniciales'!$I$29,0)</f>
        <v>0</v>
      </c>
      <c r="Z208" s="2">
        <f>+IF(Z37=1,'Datos Iniciales'!$I$30,0)</f>
        <v>0</v>
      </c>
      <c r="AA208" s="2">
        <f>+IF(AA37=1,'Datos Iniciales'!$I$31,0)</f>
        <v>0</v>
      </c>
      <c r="AB208" s="2">
        <f>+IF(AB37=1,'Datos Iniciales'!$I$32,0)</f>
        <v>0</v>
      </c>
      <c r="AC208" s="2">
        <f>+IF(AC37=1,'Datos Iniciales'!$I$33,0)</f>
        <v>0</v>
      </c>
      <c r="AD208" s="2">
        <f>+IF(AD37=1,'Datos Iniciales'!$I$34,0)</f>
        <v>0</v>
      </c>
      <c r="AE208" s="2">
        <f>+IF(AE37=1,'Datos Iniciales'!$I$35,0)</f>
        <v>0</v>
      </c>
      <c r="AF208" s="2">
        <f>+IF(AF37=1,'Datos Iniciales'!$I$36,0)</f>
        <v>0</v>
      </c>
      <c r="AG208" s="2">
        <f>+IF(AG37=1,'Datos Iniciales'!$I$37,0)</f>
        <v>0</v>
      </c>
      <c r="AH208" s="2">
        <f>+IF(AH37=1,'Datos Iniciales'!$I$38,0)</f>
        <v>0</v>
      </c>
      <c r="AI208" s="2">
        <f>+IF(AI37=1,'Datos Iniciales'!$I$39,0)</f>
        <v>0</v>
      </c>
      <c r="AJ208" s="2">
        <f>+IF(AJ37=1,'Datos Iniciales'!$I$40,0)</f>
        <v>200</v>
      </c>
      <c r="AK208" s="2">
        <f>+IF(AK37=1,'Datos Iniciales'!$I$41,0)</f>
        <v>0</v>
      </c>
      <c r="AL208" s="2">
        <f>+IF(AL37=1,'Datos Iniciales'!$I$42,0)</f>
        <v>0</v>
      </c>
      <c r="AM208" s="2">
        <f>+IF(AM37=1,'Datos Iniciales'!$I$43,0)</f>
        <v>0</v>
      </c>
      <c r="AN208" s="2">
        <f>+IF(AN37=1,'Datos Iniciales'!$I$44,0)</f>
        <v>0</v>
      </c>
      <c r="AO208" s="2">
        <f>+IF(AO37=1,'Datos Iniciales'!$I$45,0)</f>
        <v>0</v>
      </c>
      <c r="AP208">
        <f t="shared" si="91"/>
        <v>200</v>
      </c>
    </row>
    <row r="209" spans="2:42" x14ac:dyDescent="0.2">
      <c r="B209" s="17">
        <f t="shared" si="92"/>
        <v>35</v>
      </c>
      <c r="C209" s="2">
        <f>+IF(C38=1,'Datos Iniciales'!$I$7,0)</f>
        <v>0</v>
      </c>
      <c r="D209" s="2">
        <f>+IF(D38=1,'Datos Iniciales'!$I$8,0)</f>
        <v>0</v>
      </c>
      <c r="E209" s="2">
        <f>+IF(E38=1,'Datos Iniciales'!$I$9,0)</f>
        <v>0</v>
      </c>
      <c r="F209" s="2">
        <f>+IF(F38=1,'Datos Iniciales'!$I$10,0)</f>
        <v>0</v>
      </c>
      <c r="G209" s="2">
        <f>+IF(G38=1,'Datos Iniciales'!$I$11,0)</f>
        <v>0</v>
      </c>
      <c r="H209" s="2">
        <f>+IF(H38=1,'Datos Iniciales'!$I$12,0)</f>
        <v>0</v>
      </c>
      <c r="I209" s="2">
        <f>+IF(I38=1,'Datos Iniciales'!$I$13,0)</f>
        <v>0</v>
      </c>
      <c r="J209" s="2">
        <f>+IF(J38=1,'Datos Iniciales'!$I$14,0)</f>
        <v>0</v>
      </c>
      <c r="K209" s="2">
        <f>+IF(K38=1,'Datos Iniciales'!$I$15,0)</f>
        <v>0</v>
      </c>
      <c r="L209" s="2">
        <f>+IF(L38=1,'Datos Iniciales'!$I$16,0)</f>
        <v>0</v>
      </c>
      <c r="M209" s="2">
        <f>+IF(M38=1,'Datos Iniciales'!$I$17,0)</f>
        <v>0</v>
      </c>
      <c r="N209" s="2">
        <f>+IF(N38=1,'Datos Iniciales'!$I$18,0)</f>
        <v>0</v>
      </c>
      <c r="O209" s="2">
        <f>+IF(O38=1,'Datos Iniciales'!$I$19,0)</f>
        <v>0</v>
      </c>
      <c r="P209" s="2">
        <f>+IF(P38=1,'Datos Iniciales'!$I$20,0)</f>
        <v>0</v>
      </c>
      <c r="Q209" s="2">
        <f>+IF(Q38=1,'Datos Iniciales'!$I$21,0)</f>
        <v>0</v>
      </c>
      <c r="R209" s="2">
        <f>+IF(R38=1,'Datos Iniciales'!$I$22,0)</f>
        <v>0</v>
      </c>
      <c r="S209" s="2">
        <f>+IF(S38=1,'Datos Iniciales'!$I$23,0)</f>
        <v>0</v>
      </c>
      <c r="T209" s="2">
        <f>+IF(T38=1,'Datos Iniciales'!$I$24,0)</f>
        <v>0</v>
      </c>
      <c r="U209" s="2">
        <f>+IF(U38=1,'Datos Iniciales'!$I$25,0)</f>
        <v>0</v>
      </c>
      <c r="V209" s="2">
        <f>+IF(V38=1,'Datos Iniciales'!$I$26,0)</f>
        <v>0</v>
      </c>
      <c r="W209" s="2">
        <f>+IF(W38=1,'Datos Iniciales'!$I$27,0)</f>
        <v>0</v>
      </c>
      <c r="X209" s="2">
        <f>+IF(X38=1,'Datos Iniciales'!$I$28,0)</f>
        <v>0</v>
      </c>
      <c r="Y209" s="2">
        <f>+IF(Y38=1,'Datos Iniciales'!$I$29,0)</f>
        <v>0</v>
      </c>
      <c r="Z209" s="2">
        <f>+IF(Z38=1,'Datos Iniciales'!$I$30,0)</f>
        <v>0</v>
      </c>
      <c r="AA209" s="2">
        <f>+IF(AA38=1,'Datos Iniciales'!$I$31,0)</f>
        <v>0</v>
      </c>
      <c r="AB209" s="2">
        <f>+IF(AB38=1,'Datos Iniciales'!$I$32,0)</f>
        <v>0</v>
      </c>
      <c r="AC209" s="2">
        <f>+IF(AC38=1,'Datos Iniciales'!$I$33,0)</f>
        <v>0</v>
      </c>
      <c r="AD209" s="2">
        <f>+IF(AD38=1,'Datos Iniciales'!$I$34,0)</f>
        <v>0</v>
      </c>
      <c r="AE209" s="2">
        <f>+IF(AE38=1,'Datos Iniciales'!$I$35,0)</f>
        <v>0</v>
      </c>
      <c r="AF209" s="2">
        <f>+IF(AF38=1,'Datos Iniciales'!$I$36,0)</f>
        <v>0</v>
      </c>
      <c r="AG209" s="2">
        <f>+IF(AG38=1,'Datos Iniciales'!$I$37,0)</f>
        <v>0</v>
      </c>
      <c r="AH209" s="2">
        <f>+IF(AH38=1,'Datos Iniciales'!$I$38,0)</f>
        <v>0</v>
      </c>
      <c r="AI209" s="2">
        <f>+IF(AI38=1,'Datos Iniciales'!$I$39,0)</f>
        <v>0</v>
      </c>
      <c r="AJ209" s="2">
        <f>+IF(AJ38=1,'Datos Iniciales'!$I$40,0)</f>
        <v>0</v>
      </c>
      <c r="AK209" s="2">
        <f>+IF(AK38=1,'Datos Iniciales'!$I$41,0)</f>
        <v>500</v>
      </c>
      <c r="AL209" s="2">
        <f>+IF(AL38=1,'Datos Iniciales'!$I$42,0)</f>
        <v>0</v>
      </c>
      <c r="AM209" s="2">
        <f>+IF(AM38=1,'Datos Iniciales'!$I$43,0)</f>
        <v>0</v>
      </c>
      <c r="AN209" s="2">
        <f>+IF(AN38=1,'Datos Iniciales'!$I$44,0)</f>
        <v>0</v>
      </c>
      <c r="AO209" s="2">
        <f>+IF(AO38=1,'Datos Iniciales'!$I$45,0)</f>
        <v>0</v>
      </c>
      <c r="AP209">
        <f t="shared" si="91"/>
        <v>500</v>
      </c>
    </row>
    <row r="210" spans="2:42" x14ac:dyDescent="0.2">
      <c r="B210" s="17">
        <f t="shared" si="92"/>
        <v>36</v>
      </c>
      <c r="C210" s="2">
        <f>+IF(C39=1,'Datos Iniciales'!$I$7,0)</f>
        <v>0</v>
      </c>
      <c r="D210" s="2">
        <f>+IF(D39=1,'Datos Iniciales'!$I$8,0)</f>
        <v>0</v>
      </c>
      <c r="E210" s="2">
        <f>+IF(E39=1,'Datos Iniciales'!$I$9,0)</f>
        <v>0</v>
      </c>
      <c r="F210" s="2">
        <f>+IF(F39=1,'Datos Iniciales'!$I$10,0)</f>
        <v>0</v>
      </c>
      <c r="G210" s="2">
        <f>+IF(G39=1,'Datos Iniciales'!$I$11,0)</f>
        <v>0</v>
      </c>
      <c r="H210" s="2">
        <f>+IF(H39=1,'Datos Iniciales'!$I$12,0)</f>
        <v>0</v>
      </c>
      <c r="I210" s="2">
        <f>+IF(I39=1,'Datos Iniciales'!$I$13,0)</f>
        <v>0</v>
      </c>
      <c r="J210" s="2">
        <f>+IF(J39=1,'Datos Iniciales'!$I$14,0)</f>
        <v>0</v>
      </c>
      <c r="K210" s="2">
        <f>+IF(K39=1,'Datos Iniciales'!$I$15,0)</f>
        <v>0</v>
      </c>
      <c r="L210" s="2">
        <f>+IF(L39=1,'Datos Iniciales'!$I$16,0)</f>
        <v>0</v>
      </c>
      <c r="M210" s="2">
        <f>+IF(M39=1,'Datos Iniciales'!$I$17,0)</f>
        <v>0</v>
      </c>
      <c r="N210" s="2">
        <f>+IF(N39=1,'Datos Iniciales'!$I$18,0)</f>
        <v>0</v>
      </c>
      <c r="O210" s="2">
        <f>+IF(O39=1,'Datos Iniciales'!$I$19,0)</f>
        <v>0</v>
      </c>
      <c r="P210" s="2">
        <f>+IF(P39=1,'Datos Iniciales'!$I$20,0)</f>
        <v>0</v>
      </c>
      <c r="Q210" s="2">
        <f>+IF(Q39=1,'Datos Iniciales'!$I$21,0)</f>
        <v>0</v>
      </c>
      <c r="R210" s="2">
        <f>+IF(R39=1,'Datos Iniciales'!$I$22,0)</f>
        <v>0</v>
      </c>
      <c r="S210" s="2">
        <f>+IF(S39=1,'Datos Iniciales'!$I$23,0)</f>
        <v>0</v>
      </c>
      <c r="T210" s="2">
        <f>+IF(T39=1,'Datos Iniciales'!$I$24,0)</f>
        <v>0</v>
      </c>
      <c r="U210" s="2">
        <f>+IF(U39=1,'Datos Iniciales'!$I$25,0)</f>
        <v>0</v>
      </c>
      <c r="V210" s="2">
        <f>+IF(V39=1,'Datos Iniciales'!$I$26,0)</f>
        <v>0</v>
      </c>
      <c r="W210" s="2">
        <f>+IF(W39=1,'Datos Iniciales'!$I$27,0)</f>
        <v>0</v>
      </c>
      <c r="X210" s="2">
        <f>+IF(X39=1,'Datos Iniciales'!$I$28,0)</f>
        <v>0</v>
      </c>
      <c r="Y210" s="2">
        <f>+IF(Y39=1,'Datos Iniciales'!$I$29,0)</f>
        <v>0</v>
      </c>
      <c r="Z210" s="2">
        <f>+IF(Z39=1,'Datos Iniciales'!$I$30,0)</f>
        <v>0</v>
      </c>
      <c r="AA210" s="2">
        <f>+IF(AA39=1,'Datos Iniciales'!$I$31,0)</f>
        <v>0</v>
      </c>
      <c r="AB210" s="2">
        <f>+IF(AB39=1,'Datos Iniciales'!$I$32,0)</f>
        <v>0</v>
      </c>
      <c r="AC210" s="2">
        <f>+IF(AC39=1,'Datos Iniciales'!$I$33,0)</f>
        <v>0</v>
      </c>
      <c r="AD210" s="2">
        <f>+IF(AD39=1,'Datos Iniciales'!$I$34,0)</f>
        <v>0</v>
      </c>
      <c r="AE210" s="2">
        <f>+IF(AE39=1,'Datos Iniciales'!$I$35,0)</f>
        <v>0</v>
      </c>
      <c r="AF210" s="2">
        <f>+IF(AF39=1,'Datos Iniciales'!$I$36,0)</f>
        <v>0</v>
      </c>
      <c r="AG210" s="2">
        <f>+IF(AG39=1,'Datos Iniciales'!$I$37,0)</f>
        <v>0</v>
      </c>
      <c r="AH210" s="2">
        <f>+IF(AH39=1,'Datos Iniciales'!$I$38,0)</f>
        <v>0</v>
      </c>
      <c r="AI210" s="2">
        <f>+IF(AI39=1,'Datos Iniciales'!$I$39,0)</f>
        <v>0</v>
      </c>
      <c r="AJ210" s="2">
        <f>+IF(AJ39=1,'Datos Iniciales'!$I$40,0)</f>
        <v>0</v>
      </c>
      <c r="AK210" s="2">
        <f>+IF(AK39=1,'Datos Iniciales'!$I$41,0)</f>
        <v>0</v>
      </c>
      <c r="AL210" s="2">
        <f>+IF(AL39=1,'Datos Iniciales'!$I$42,0)</f>
        <v>663</v>
      </c>
      <c r="AM210" s="2">
        <f>+IF(AM39=1,'Datos Iniciales'!$I$43,0)</f>
        <v>0</v>
      </c>
      <c r="AN210" s="2">
        <f>+IF(AN39=1,'Datos Iniciales'!$I$44,0)</f>
        <v>0</v>
      </c>
      <c r="AO210" s="2">
        <f>+IF(AO39=1,'Datos Iniciales'!$I$45,0)</f>
        <v>0</v>
      </c>
      <c r="AP210">
        <f t="shared" si="91"/>
        <v>663</v>
      </c>
    </row>
    <row r="211" spans="2:42" x14ac:dyDescent="0.2">
      <c r="B211" s="17">
        <f t="shared" si="92"/>
        <v>37</v>
      </c>
      <c r="C211" s="2">
        <f>+IF(C40=1,'Datos Iniciales'!$I$7,0)</f>
        <v>0</v>
      </c>
      <c r="D211" s="2">
        <f>+IF(D40=1,'Datos Iniciales'!$I$8,0)</f>
        <v>0</v>
      </c>
      <c r="E211" s="2">
        <f>+IF(E40=1,'Datos Iniciales'!$I$9,0)</f>
        <v>0</v>
      </c>
      <c r="F211" s="2">
        <f>+IF(F40=1,'Datos Iniciales'!$I$10,0)</f>
        <v>0</v>
      </c>
      <c r="G211" s="2">
        <f>+IF(G40=1,'Datos Iniciales'!$I$11,0)</f>
        <v>0</v>
      </c>
      <c r="H211" s="2">
        <f>+IF(H40=1,'Datos Iniciales'!$I$12,0)</f>
        <v>0</v>
      </c>
      <c r="I211" s="2">
        <f>+IF(I40=1,'Datos Iniciales'!$I$13,0)</f>
        <v>0</v>
      </c>
      <c r="J211" s="2">
        <f>+IF(J40=1,'Datos Iniciales'!$I$14,0)</f>
        <v>0</v>
      </c>
      <c r="K211" s="2">
        <f>+IF(K40=1,'Datos Iniciales'!$I$15,0)</f>
        <v>0</v>
      </c>
      <c r="L211" s="2">
        <f>+IF(L40=1,'Datos Iniciales'!$I$16,0)</f>
        <v>0</v>
      </c>
      <c r="M211" s="2">
        <f>+IF(M40=1,'Datos Iniciales'!$I$17,0)</f>
        <v>0</v>
      </c>
      <c r="N211" s="2">
        <f>+IF(N40=1,'Datos Iniciales'!$I$18,0)</f>
        <v>0</v>
      </c>
      <c r="O211" s="2">
        <f>+IF(O40=1,'Datos Iniciales'!$I$19,0)</f>
        <v>0</v>
      </c>
      <c r="P211" s="2">
        <f>+IF(P40=1,'Datos Iniciales'!$I$20,0)</f>
        <v>0</v>
      </c>
      <c r="Q211" s="2">
        <f>+IF(Q40=1,'Datos Iniciales'!$I$21,0)</f>
        <v>0</v>
      </c>
      <c r="R211" s="2">
        <f>+IF(R40=1,'Datos Iniciales'!$I$22,0)</f>
        <v>0</v>
      </c>
      <c r="S211" s="2">
        <f>+IF(S40=1,'Datos Iniciales'!$I$23,0)</f>
        <v>0</v>
      </c>
      <c r="T211" s="2">
        <f>+IF(T40=1,'Datos Iniciales'!$I$24,0)</f>
        <v>0</v>
      </c>
      <c r="U211" s="2">
        <f>+IF(U40=1,'Datos Iniciales'!$I$25,0)</f>
        <v>0</v>
      </c>
      <c r="V211" s="2">
        <f>+IF(V40=1,'Datos Iniciales'!$I$26,0)</f>
        <v>0</v>
      </c>
      <c r="W211" s="2">
        <f>+IF(W40=1,'Datos Iniciales'!$I$27,0)</f>
        <v>0</v>
      </c>
      <c r="X211" s="2">
        <f>+IF(X40=1,'Datos Iniciales'!$I$28,0)</f>
        <v>0</v>
      </c>
      <c r="Y211" s="2">
        <f>+IF(Y40=1,'Datos Iniciales'!$I$29,0)</f>
        <v>0</v>
      </c>
      <c r="Z211" s="2">
        <f>+IF(Z40=1,'Datos Iniciales'!$I$30,0)</f>
        <v>0</v>
      </c>
      <c r="AA211" s="2">
        <f>+IF(AA40=1,'Datos Iniciales'!$I$31,0)</f>
        <v>0</v>
      </c>
      <c r="AB211" s="2">
        <f>+IF(AB40=1,'Datos Iniciales'!$I$32,0)</f>
        <v>0</v>
      </c>
      <c r="AC211" s="2">
        <f>+IF(AC40=1,'Datos Iniciales'!$I$33,0)</f>
        <v>0</v>
      </c>
      <c r="AD211" s="2">
        <f>+IF(AD40=1,'Datos Iniciales'!$I$34,0)</f>
        <v>0</v>
      </c>
      <c r="AE211" s="2">
        <f>+IF(AE40=1,'Datos Iniciales'!$I$35,0)</f>
        <v>0</v>
      </c>
      <c r="AF211" s="2">
        <f>+IF(AF40=1,'Datos Iniciales'!$I$36,0)</f>
        <v>0</v>
      </c>
      <c r="AG211" s="2">
        <f>+IF(AG40=1,'Datos Iniciales'!$I$37,0)</f>
        <v>0</v>
      </c>
      <c r="AH211" s="2">
        <f>+IF(AH40=1,'Datos Iniciales'!$I$38,0)</f>
        <v>0</v>
      </c>
      <c r="AI211" s="2">
        <f>+IF(AI40=1,'Datos Iniciales'!$I$39,0)</f>
        <v>0</v>
      </c>
      <c r="AJ211" s="2">
        <f>+IF(AJ40=1,'Datos Iniciales'!$I$40,0)</f>
        <v>0</v>
      </c>
      <c r="AK211" s="2">
        <f>+IF(AK40=1,'Datos Iniciales'!$I$41,0)</f>
        <v>0</v>
      </c>
      <c r="AL211" s="2">
        <f>+IF(AL40=1,'Datos Iniciales'!$I$42,0)</f>
        <v>0</v>
      </c>
      <c r="AM211" s="2">
        <f>+IF(AM40=1,'Datos Iniciales'!$I$43,0)</f>
        <v>25</v>
      </c>
      <c r="AN211" s="2">
        <f>+IF(AN40=1,'Datos Iniciales'!$I$44,0)</f>
        <v>0</v>
      </c>
      <c r="AO211" s="2">
        <f>+IF(AO40=1,'Datos Iniciales'!$I$45,0)</f>
        <v>0</v>
      </c>
      <c r="AP211">
        <f t="shared" si="91"/>
        <v>25</v>
      </c>
    </row>
    <row r="212" spans="2:42" x14ac:dyDescent="0.2">
      <c r="B212" s="17">
        <f t="shared" si="92"/>
        <v>38</v>
      </c>
      <c r="C212" s="2">
        <f>+IF(C41=1,'Datos Iniciales'!$I$7,0)</f>
        <v>0</v>
      </c>
      <c r="D212" s="2">
        <f>+IF(D41=1,'Datos Iniciales'!$I$8,0)</f>
        <v>0</v>
      </c>
      <c r="E212" s="2">
        <f>+IF(E41=1,'Datos Iniciales'!$I$9,0)</f>
        <v>0</v>
      </c>
      <c r="F212" s="2">
        <f>+IF(F41=1,'Datos Iniciales'!$I$10,0)</f>
        <v>0</v>
      </c>
      <c r="G212" s="2">
        <f>+IF(G41=1,'Datos Iniciales'!$I$11,0)</f>
        <v>0</v>
      </c>
      <c r="H212" s="2">
        <f>+IF(H41=1,'Datos Iniciales'!$I$12,0)</f>
        <v>0</v>
      </c>
      <c r="I212" s="2">
        <f>+IF(I41=1,'Datos Iniciales'!$I$13,0)</f>
        <v>0</v>
      </c>
      <c r="J212" s="2">
        <f>+IF(J41=1,'Datos Iniciales'!$I$14,0)</f>
        <v>0</v>
      </c>
      <c r="K212" s="2">
        <f>+IF(K41=1,'Datos Iniciales'!$I$15,0)</f>
        <v>0</v>
      </c>
      <c r="L212" s="2">
        <f>+IF(L41=1,'Datos Iniciales'!$I$16,0)</f>
        <v>0</v>
      </c>
      <c r="M212" s="2">
        <f>+IF(M41=1,'Datos Iniciales'!$I$17,0)</f>
        <v>0</v>
      </c>
      <c r="N212" s="2">
        <f>+IF(N41=1,'Datos Iniciales'!$I$18,0)</f>
        <v>0</v>
      </c>
      <c r="O212" s="2">
        <f>+IF(O41=1,'Datos Iniciales'!$I$19,0)</f>
        <v>0</v>
      </c>
      <c r="P212" s="2">
        <f>+IF(P41=1,'Datos Iniciales'!$I$20,0)</f>
        <v>0</v>
      </c>
      <c r="Q212" s="2">
        <f>+IF(Q41=1,'Datos Iniciales'!$I$21,0)</f>
        <v>0</v>
      </c>
      <c r="R212" s="2">
        <f>+IF(R41=1,'Datos Iniciales'!$I$22,0)</f>
        <v>0</v>
      </c>
      <c r="S212" s="2">
        <f>+IF(S41=1,'Datos Iniciales'!$I$23,0)</f>
        <v>0</v>
      </c>
      <c r="T212" s="2">
        <f>+IF(T41=1,'Datos Iniciales'!$I$24,0)</f>
        <v>0</v>
      </c>
      <c r="U212" s="2">
        <f>+IF(U41=1,'Datos Iniciales'!$I$25,0)</f>
        <v>0</v>
      </c>
      <c r="V212" s="2">
        <f>+IF(V41=1,'Datos Iniciales'!$I$26,0)</f>
        <v>0</v>
      </c>
      <c r="W212" s="2">
        <f>+IF(W41=1,'Datos Iniciales'!$I$27,0)</f>
        <v>0</v>
      </c>
      <c r="X212" s="2">
        <f>+IF(X41=1,'Datos Iniciales'!$I$28,0)</f>
        <v>0</v>
      </c>
      <c r="Y212" s="2">
        <f>+IF(Y41=1,'Datos Iniciales'!$I$29,0)</f>
        <v>0</v>
      </c>
      <c r="Z212" s="2">
        <f>+IF(Z41=1,'Datos Iniciales'!$I$30,0)</f>
        <v>0</v>
      </c>
      <c r="AA212" s="2">
        <f>+IF(AA41=1,'Datos Iniciales'!$I$31,0)</f>
        <v>0</v>
      </c>
      <c r="AB212" s="2">
        <f>+IF(AB41=1,'Datos Iniciales'!$I$32,0)</f>
        <v>0</v>
      </c>
      <c r="AC212" s="2">
        <f>+IF(AC41=1,'Datos Iniciales'!$I$33,0)</f>
        <v>0</v>
      </c>
      <c r="AD212" s="2">
        <f>+IF(AD41=1,'Datos Iniciales'!$I$34,0)</f>
        <v>0</v>
      </c>
      <c r="AE212" s="2">
        <f>+IF(AE41=1,'Datos Iniciales'!$I$35,0)</f>
        <v>0</v>
      </c>
      <c r="AF212" s="2">
        <f>+IF(AF41=1,'Datos Iniciales'!$I$36,0)</f>
        <v>0</v>
      </c>
      <c r="AG212" s="2">
        <f>+IF(AG41=1,'Datos Iniciales'!$I$37,0)</f>
        <v>0</v>
      </c>
      <c r="AH212" s="2">
        <f>+IF(AH41=1,'Datos Iniciales'!$I$38,0)</f>
        <v>0</v>
      </c>
      <c r="AI212" s="2">
        <f>+IF(AI41=1,'Datos Iniciales'!$I$39,0)</f>
        <v>0</v>
      </c>
      <c r="AJ212" s="2">
        <f>+IF(AJ41=1,'Datos Iniciales'!$I$40,0)</f>
        <v>0</v>
      </c>
      <c r="AK212" s="2">
        <f>+IF(AK41=1,'Datos Iniciales'!$I$41,0)</f>
        <v>0</v>
      </c>
      <c r="AL212" s="2">
        <f>+IF(AL41=1,'Datos Iniciales'!$I$42,0)</f>
        <v>0</v>
      </c>
      <c r="AM212" s="2">
        <f>+IF(AM41=1,'Datos Iniciales'!$I$43,0)</f>
        <v>0</v>
      </c>
      <c r="AN212" s="2">
        <f>+IF(AN41=1,'Datos Iniciales'!$I$44,0)</f>
        <v>200</v>
      </c>
      <c r="AO212" s="2">
        <f>+IF(AO41=1,'Datos Iniciales'!$I$45,0)</f>
        <v>0</v>
      </c>
      <c r="AP212">
        <f t="shared" si="91"/>
        <v>200</v>
      </c>
    </row>
    <row r="213" spans="2:42" x14ac:dyDescent="0.2">
      <c r="B213" s="17">
        <f t="shared" si="92"/>
        <v>39</v>
      </c>
      <c r="C213" s="2">
        <f>+IF(C42=1,'Datos Iniciales'!$I$7,0)</f>
        <v>0</v>
      </c>
      <c r="D213" s="2">
        <f>+IF(D42=1,'Datos Iniciales'!$I$8,0)</f>
        <v>0</v>
      </c>
      <c r="E213" s="2">
        <f>+IF(E42=1,'Datos Iniciales'!$I$9,0)</f>
        <v>0</v>
      </c>
      <c r="F213" s="2">
        <f>+IF(F42=1,'Datos Iniciales'!$I$10,0)</f>
        <v>0</v>
      </c>
      <c r="G213" s="2">
        <f>+IF(G42=1,'Datos Iniciales'!$I$11,0)</f>
        <v>0</v>
      </c>
      <c r="H213" s="2">
        <f>+IF(H42=1,'Datos Iniciales'!$I$12,0)</f>
        <v>0</v>
      </c>
      <c r="I213" s="2">
        <f>+IF(I42=1,'Datos Iniciales'!$I$13,0)</f>
        <v>0</v>
      </c>
      <c r="J213" s="2">
        <f>+IF(J42=1,'Datos Iniciales'!$I$14,0)</f>
        <v>0</v>
      </c>
      <c r="K213" s="2">
        <f>+IF(K42=1,'Datos Iniciales'!$I$15,0)</f>
        <v>0</v>
      </c>
      <c r="L213" s="2">
        <f>+IF(L42=1,'Datos Iniciales'!$I$16,0)</f>
        <v>0</v>
      </c>
      <c r="M213" s="2">
        <f>+IF(M42=1,'Datos Iniciales'!$I$17,0)</f>
        <v>0</v>
      </c>
      <c r="N213" s="2">
        <f>+IF(N42=1,'Datos Iniciales'!$I$18,0)</f>
        <v>0</v>
      </c>
      <c r="O213" s="2">
        <f>+IF(O42=1,'Datos Iniciales'!$I$19,0)</f>
        <v>0</v>
      </c>
      <c r="P213" s="2">
        <f>+IF(P42=1,'Datos Iniciales'!$I$20,0)</f>
        <v>0</v>
      </c>
      <c r="Q213" s="2">
        <f>+IF(Q42=1,'Datos Iniciales'!$I$21,0)</f>
        <v>0</v>
      </c>
      <c r="R213" s="2">
        <f>+IF(R42=1,'Datos Iniciales'!$I$22,0)</f>
        <v>0</v>
      </c>
      <c r="S213" s="2">
        <f>+IF(S42=1,'Datos Iniciales'!$I$23,0)</f>
        <v>0</v>
      </c>
      <c r="T213" s="2">
        <f>+IF(T42=1,'Datos Iniciales'!$I$24,0)</f>
        <v>0</v>
      </c>
      <c r="U213" s="2">
        <f>+IF(U42=1,'Datos Iniciales'!$I$25,0)</f>
        <v>0</v>
      </c>
      <c r="V213" s="2">
        <f>+IF(V42=1,'Datos Iniciales'!$I$26,0)</f>
        <v>0</v>
      </c>
      <c r="W213" s="2">
        <f>+IF(W42=1,'Datos Iniciales'!$I$27,0)</f>
        <v>0</v>
      </c>
      <c r="X213" s="2">
        <f>+IF(X42=1,'Datos Iniciales'!$I$28,0)</f>
        <v>0</v>
      </c>
      <c r="Y213" s="2">
        <f>+IF(Y42=1,'Datos Iniciales'!$I$29,0)</f>
        <v>0</v>
      </c>
      <c r="Z213" s="2">
        <f>+IF(Z42=1,'Datos Iniciales'!$I$30,0)</f>
        <v>0</v>
      </c>
      <c r="AA213" s="2">
        <f>+IF(AA42=1,'Datos Iniciales'!$I$31,0)</f>
        <v>0</v>
      </c>
      <c r="AB213" s="2">
        <f>+IF(AB42=1,'Datos Iniciales'!$I$32,0)</f>
        <v>0</v>
      </c>
      <c r="AC213" s="2">
        <f>+IF(AC42=1,'Datos Iniciales'!$I$33,0)</f>
        <v>0</v>
      </c>
      <c r="AD213" s="2">
        <f>+IF(AD42=1,'Datos Iniciales'!$I$34,0)</f>
        <v>0</v>
      </c>
      <c r="AE213" s="2">
        <f>+IF(AE42=1,'Datos Iniciales'!$I$35,0)</f>
        <v>0</v>
      </c>
      <c r="AF213" s="2">
        <f>+IF(AF42=1,'Datos Iniciales'!$I$36,0)</f>
        <v>0</v>
      </c>
      <c r="AG213" s="2">
        <f>+IF(AG42=1,'Datos Iniciales'!$I$37,0)</f>
        <v>0</v>
      </c>
      <c r="AH213" s="2">
        <f>+IF(AH42=1,'Datos Iniciales'!$I$38,0)</f>
        <v>0</v>
      </c>
      <c r="AI213" s="2">
        <f>+IF(AI42=1,'Datos Iniciales'!$I$39,0)</f>
        <v>0</v>
      </c>
      <c r="AJ213" s="2">
        <f>+IF(AJ42=1,'Datos Iniciales'!$I$40,0)</f>
        <v>0</v>
      </c>
      <c r="AK213" s="2">
        <f>+IF(AK42=1,'Datos Iniciales'!$I$41,0)</f>
        <v>0</v>
      </c>
      <c r="AL213" s="2">
        <f>+IF(AL42=1,'Datos Iniciales'!$I$42,0)</f>
        <v>0</v>
      </c>
      <c r="AM213" s="2">
        <f>+IF(AM42=1,'Datos Iniciales'!$I$43,0)</f>
        <v>0</v>
      </c>
      <c r="AN213" s="2">
        <f>+IF(AN42=1,'Datos Iniciales'!$I$44,0)</f>
        <v>0</v>
      </c>
      <c r="AO213" s="2">
        <f>+IF(AO42=1,'Datos Iniciales'!$I$45,0)</f>
        <v>200</v>
      </c>
      <c r="AP213">
        <f t="shared" si="91"/>
        <v>200</v>
      </c>
    </row>
    <row r="215" spans="2:42" ht="25.5" customHeight="1" x14ac:dyDescent="0.2">
      <c r="B215" s="80" t="s">
        <v>481</v>
      </c>
      <c r="C215" s="97" t="s">
        <v>530</v>
      </c>
      <c r="D215" s="97" t="s">
        <v>536</v>
      </c>
      <c r="E215" s="97" t="s">
        <v>552</v>
      </c>
      <c r="F215" s="99" t="s">
        <v>553</v>
      </c>
      <c r="G215" s="99" t="s">
        <v>554</v>
      </c>
      <c r="H215" s="97" t="s">
        <v>555</v>
      </c>
      <c r="I215" s="97" t="s">
        <v>557</v>
      </c>
    </row>
    <row r="216" spans="2:42" ht="16.5" customHeight="1" x14ac:dyDescent="0.2">
      <c r="B216" s="80"/>
      <c r="C216" s="98"/>
      <c r="D216" s="98"/>
      <c r="E216" s="98"/>
      <c r="F216" s="100"/>
      <c r="G216" s="100"/>
      <c r="H216" s="98"/>
      <c r="I216" s="98"/>
    </row>
    <row r="217" spans="2:42" x14ac:dyDescent="0.2">
      <c r="B217" s="17">
        <v>1</v>
      </c>
      <c r="C217" s="2">
        <f>+itg03_lineas!E270</f>
        <v>0.10180000000000002</v>
      </c>
      <c r="D217" s="2">
        <f>+itg03_carga!M117</f>
        <v>0</v>
      </c>
      <c r="E217" s="2">
        <f>+D217*'Datos Iniciales'!$E$51*'Datos Iniciales'!$D$51</f>
        <v>0</v>
      </c>
      <c r="F217" s="2">
        <v>0</v>
      </c>
      <c r="G217" s="23">
        <f>+C170</f>
        <v>17.029681393531096</v>
      </c>
      <c r="H217" s="35">
        <f>+E217*G217</f>
        <v>0</v>
      </c>
      <c r="I217" s="35">
        <f>+SUM(C175:AO175)/$D$256</f>
        <v>1</v>
      </c>
    </row>
    <row r="218" spans="2:42" x14ac:dyDescent="0.2">
      <c r="B218" s="17">
        <f t="shared" ref="B218:B224" si="93">1+B217</f>
        <v>2</v>
      </c>
      <c r="C218" s="2">
        <f>+itg03_lineas!E271</f>
        <v>1.27607</v>
      </c>
      <c r="D218" s="2">
        <f>+itg03_carga!M118</f>
        <v>0</v>
      </c>
      <c r="E218" s="2">
        <f>+D218*'Datos Iniciales'!$E$51*'Datos Iniciales'!$D$51</f>
        <v>0</v>
      </c>
      <c r="F218" s="2">
        <v>0</v>
      </c>
      <c r="G218" s="23">
        <f>+D170</f>
        <v>17.029681393531096</v>
      </c>
      <c r="H218" s="35">
        <f t="shared" ref="H218:H255" si="94">+E218*G218</f>
        <v>0</v>
      </c>
      <c r="I218" s="35">
        <f t="shared" ref="I218:I255" si="95">+SUM(C176:AO176)/$D$256</f>
        <v>1</v>
      </c>
    </row>
    <row r="219" spans="2:42" x14ac:dyDescent="0.2">
      <c r="B219" s="17">
        <f t="shared" si="93"/>
        <v>3</v>
      </c>
      <c r="C219" s="2">
        <f>+itg03_lineas!E272</f>
        <v>2.4587600000000003</v>
      </c>
      <c r="D219" s="2">
        <f>+itg03_carga!M119</f>
        <v>100</v>
      </c>
      <c r="E219" s="2">
        <f>+D219*'Datos Iniciales'!$E$51*'Datos Iniciales'!$D$51</f>
        <v>68.999293459882907</v>
      </c>
      <c r="F219" s="2">
        <v>0</v>
      </c>
      <c r="G219" s="23">
        <f>+E170</f>
        <v>17.029681393531096</v>
      </c>
      <c r="H219" s="35">
        <f t="shared" si="94"/>
        <v>1175.0359840005597</v>
      </c>
      <c r="I219" s="35">
        <f t="shared" si="95"/>
        <v>1</v>
      </c>
    </row>
    <row r="220" spans="2:42" x14ac:dyDescent="0.2">
      <c r="B220" s="17">
        <f t="shared" si="93"/>
        <v>4</v>
      </c>
      <c r="C220" s="2">
        <f>+itg03_lineas!E273</f>
        <v>0.99713000000000007</v>
      </c>
      <c r="D220" s="2">
        <f>+itg03_carga!M120</f>
        <v>0</v>
      </c>
      <c r="E220" s="2">
        <f>+D220*'Datos Iniciales'!$E$51*'Datos Iniciales'!$D$51</f>
        <v>0</v>
      </c>
      <c r="F220" s="2">
        <v>0</v>
      </c>
      <c r="G220" s="23">
        <f>+F170</f>
        <v>17.029681393531096</v>
      </c>
      <c r="H220" s="35">
        <f t="shared" si="94"/>
        <v>0</v>
      </c>
      <c r="I220" s="35">
        <f t="shared" si="95"/>
        <v>1</v>
      </c>
    </row>
    <row r="221" spans="2:42" x14ac:dyDescent="0.2">
      <c r="B221" s="17">
        <f t="shared" si="93"/>
        <v>5</v>
      </c>
      <c r="C221" s="2">
        <f>+itg03_lineas!E274</f>
        <v>0.56601000000000001</v>
      </c>
      <c r="D221" s="2">
        <f>+itg03_carga!M121</f>
        <v>25</v>
      </c>
      <c r="E221" s="2">
        <f>+D221*'Datos Iniciales'!$E$51*'Datos Iniciales'!$D$51</f>
        <v>17.249823364970727</v>
      </c>
      <c r="F221" s="2">
        <v>0</v>
      </c>
      <c r="G221" s="23">
        <f>+G170</f>
        <v>17.029681393531096</v>
      </c>
      <c r="H221" s="35">
        <f t="shared" si="94"/>
        <v>293.75899600013992</v>
      </c>
      <c r="I221" s="35">
        <f t="shared" si="95"/>
        <v>1</v>
      </c>
    </row>
    <row r="222" spans="2:42" x14ac:dyDescent="0.2">
      <c r="B222" s="17">
        <f t="shared" si="93"/>
        <v>6</v>
      </c>
      <c r="C222" s="2">
        <f>+itg03_lineas!E275</f>
        <v>1.22393</v>
      </c>
      <c r="D222" s="2">
        <f>+itg03_carga!M122</f>
        <v>25</v>
      </c>
      <c r="E222" s="2">
        <f>+D222*'Datos Iniciales'!$E$51*'Datos Iniciales'!$D$51</f>
        <v>17.249823364970727</v>
      </c>
      <c r="F222" s="2">
        <v>0</v>
      </c>
      <c r="G222" s="23">
        <f>+H170</f>
        <v>17.029681393531096</v>
      </c>
      <c r="H222" s="35">
        <f t="shared" si="94"/>
        <v>293.75899600013992</v>
      </c>
      <c r="I222" s="35">
        <f t="shared" si="95"/>
        <v>1</v>
      </c>
    </row>
    <row r="223" spans="2:42" x14ac:dyDescent="0.2">
      <c r="B223" s="17">
        <f t="shared" si="93"/>
        <v>7</v>
      </c>
      <c r="C223" s="2">
        <f>+itg03_lineas!E276</f>
        <v>1.45319</v>
      </c>
      <c r="D223" s="2">
        <f>+itg03_carga!M123</f>
        <v>45</v>
      </c>
      <c r="E223" s="2">
        <f>+D223*'Datos Iniciales'!$E$51*'Datos Iniciales'!$D$51</f>
        <v>31.049682056947308</v>
      </c>
      <c r="F223" s="2">
        <v>0</v>
      </c>
      <c r="G223" s="23">
        <f>+I170</f>
        <v>17.029681393531096</v>
      </c>
      <c r="H223" s="35">
        <f t="shared" si="94"/>
        <v>528.76619280025193</v>
      </c>
      <c r="I223" s="35">
        <f t="shared" si="95"/>
        <v>1</v>
      </c>
    </row>
    <row r="224" spans="2:42" x14ac:dyDescent="0.2">
      <c r="B224" s="17">
        <f t="shared" si="93"/>
        <v>8</v>
      </c>
      <c r="C224" s="2">
        <f>+itg03_lineas!E277</f>
        <v>1.1195299999999999</v>
      </c>
      <c r="D224" s="2">
        <f>+itg03_carga!M124</f>
        <v>45</v>
      </c>
      <c r="E224" s="2">
        <f>+D224*'Datos Iniciales'!$E$51*'Datos Iniciales'!$D$51</f>
        <v>31.049682056947308</v>
      </c>
      <c r="F224" s="2">
        <v>0</v>
      </c>
      <c r="G224" s="23">
        <f>+J170</f>
        <v>17.029681393531096</v>
      </c>
      <c r="H224" s="35">
        <f t="shared" si="94"/>
        <v>528.76619280025193</v>
      </c>
      <c r="I224" s="35">
        <f t="shared" si="95"/>
        <v>1</v>
      </c>
    </row>
    <row r="225" spans="2:9" x14ac:dyDescent="0.2">
      <c r="B225" s="17">
        <f t="shared" ref="B225:B255" si="96">1+B224</f>
        <v>9</v>
      </c>
      <c r="C225" s="2">
        <f>+itg03_lineas!E278</f>
        <v>0.20000999999999999</v>
      </c>
      <c r="D225" s="2">
        <f>+itg03_carga!M125</f>
        <v>0</v>
      </c>
      <c r="E225" s="2">
        <f>+D225*'Datos Iniciales'!$E$51*'Datos Iniciales'!$D$51</f>
        <v>0</v>
      </c>
      <c r="F225" s="2">
        <v>0</v>
      </c>
      <c r="G225" s="23">
        <f>+K170</f>
        <v>17.029681393531096</v>
      </c>
      <c r="H225" s="35">
        <f t="shared" si="94"/>
        <v>0</v>
      </c>
      <c r="I225" s="35">
        <f t="shared" si="95"/>
        <v>1</v>
      </c>
    </row>
    <row r="226" spans="2:9" x14ac:dyDescent="0.2">
      <c r="B226" s="17">
        <f t="shared" si="96"/>
        <v>10</v>
      </c>
      <c r="C226" s="2">
        <f>+itg03_lineas!E279</f>
        <v>0.45573000000000002</v>
      </c>
      <c r="D226" s="2">
        <f>+itg03_carga!M126</f>
        <v>100</v>
      </c>
      <c r="E226" s="2">
        <f>+D226*'Datos Iniciales'!$E$51*'Datos Iniciales'!$D$51</f>
        <v>68.999293459882907</v>
      </c>
      <c r="F226" s="2">
        <v>0</v>
      </c>
      <c r="G226" s="23">
        <f>+L170</f>
        <v>17.029681393531096</v>
      </c>
      <c r="H226" s="35">
        <f t="shared" si="94"/>
        <v>1175.0359840005597</v>
      </c>
      <c r="I226" s="35">
        <f t="shared" si="95"/>
        <v>1</v>
      </c>
    </row>
    <row r="227" spans="2:9" x14ac:dyDescent="0.2">
      <c r="B227" s="17">
        <f t="shared" si="96"/>
        <v>11</v>
      </c>
      <c r="C227" s="2">
        <f>+itg03_lineas!E280</f>
        <v>1.0525899999999999</v>
      </c>
      <c r="D227" s="2">
        <f>+itg03_carga!M127</f>
        <v>25</v>
      </c>
      <c r="E227" s="2">
        <f>+D227*'Datos Iniciales'!$E$51*'Datos Iniciales'!$D$51</f>
        <v>17.249823364970727</v>
      </c>
      <c r="F227" s="2">
        <v>0</v>
      </c>
      <c r="G227" s="23">
        <f>+M170</f>
        <v>17.029681393531096</v>
      </c>
      <c r="H227" s="35">
        <f t="shared" si="94"/>
        <v>293.75899600013992</v>
      </c>
      <c r="I227" s="35">
        <f t="shared" si="95"/>
        <v>1</v>
      </c>
    </row>
    <row r="228" spans="2:9" x14ac:dyDescent="0.2">
      <c r="B228" s="17">
        <f t="shared" si="96"/>
        <v>12</v>
      </c>
      <c r="C228" s="2">
        <f>+itg03_lineas!E281</f>
        <v>2.4697999999999998</v>
      </c>
      <c r="D228" s="2">
        <f>+itg03_carga!M128</f>
        <v>813</v>
      </c>
      <c r="E228" s="2">
        <f>+D228*'Datos Iniciales'!$E$51*'Datos Iniciales'!$D$51</f>
        <v>560.96425582884797</v>
      </c>
      <c r="F228" s="2">
        <v>0</v>
      </c>
      <c r="G228" s="23">
        <f>+N170</f>
        <v>17.029681393531096</v>
      </c>
      <c r="H228" s="35">
        <f t="shared" si="94"/>
        <v>9553.0425499245503</v>
      </c>
      <c r="I228" s="35">
        <f t="shared" si="95"/>
        <v>1</v>
      </c>
    </row>
    <row r="229" spans="2:9" x14ac:dyDescent="0.2">
      <c r="B229" s="17">
        <f t="shared" si="96"/>
        <v>13</v>
      </c>
      <c r="C229" s="2">
        <f>+itg03_lineas!E282</f>
        <v>1.1934499999999999</v>
      </c>
      <c r="D229" s="2">
        <f>+itg03_carga!M129</f>
        <v>0</v>
      </c>
      <c r="E229" s="2">
        <f>+D229*'Datos Iniciales'!$E$51*'Datos Iniciales'!$D$51</f>
        <v>0</v>
      </c>
      <c r="F229" s="2">
        <v>0</v>
      </c>
      <c r="G229" s="23">
        <f>+O170</f>
        <v>17.029681393531096</v>
      </c>
      <c r="H229" s="35">
        <f t="shared" si="94"/>
        <v>0</v>
      </c>
      <c r="I229" s="35">
        <f t="shared" si="95"/>
        <v>1</v>
      </c>
    </row>
    <row r="230" spans="2:9" x14ac:dyDescent="0.2">
      <c r="B230" s="17">
        <f t="shared" si="96"/>
        <v>14</v>
      </c>
      <c r="C230" s="2">
        <f>+itg03_lineas!E283</f>
        <v>0.19875000000000001</v>
      </c>
      <c r="D230" s="2">
        <f>+itg03_carga!M130</f>
        <v>0</v>
      </c>
      <c r="E230" s="2">
        <f>+D230*'Datos Iniciales'!$E$51*'Datos Iniciales'!$D$51</f>
        <v>0</v>
      </c>
      <c r="F230" s="2">
        <v>0</v>
      </c>
      <c r="G230" s="23">
        <f>+P170</f>
        <v>17.029681393531096</v>
      </c>
      <c r="H230" s="35">
        <f t="shared" si="94"/>
        <v>0</v>
      </c>
      <c r="I230" s="35">
        <f t="shared" si="95"/>
        <v>1</v>
      </c>
    </row>
    <row r="231" spans="2:9" x14ac:dyDescent="0.2">
      <c r="B231" s="17">
        <f t="shared" si="96"/>
        <v>15</v>
      </c>
      <c r="C231" s="2">
        <f>+itg03_lineas!E284</f>
        <v>1.5693099999999998</v>
      </c>
      <c r="D231" s="2">
        <f>+itg03_carga!M131</f>
        <v>775.5</v>
      </c>
      <c r="E231" s="2">
        <f>+D231*'Datos Iniciales'!$E$51*'Datos Iniciales'!$D$51</f>
        <v>535.08952078139191</v>
      </c>
      <c r="F231" s="2">
        <v>0</v>
      </c>
      <c r="G231" s="23">
        <f>+Q170</f>
        <v>17.029681393531096</v>
      </c>
      <c r="H231" s="35">
        <f t="shared" si="94"/>
        <v>9112.4040559243404</v>
      </c>
      <c r="I231" s="35">
        <f t="shared" si="95"/>
        <v>1</v>
      </c>
    </row>
    <row r="232" spans="2:9" x14ac:dyDescent="0.2">
      <c r="B232" s="17">
        <f t="shared" si="96"/>
        <v>16</v>
      </c>
      <c r="C232" s="2">
        <f>+itg03_lineas!E285</f>
        <v>2.8842600000000003</v>
      </c>
      <c r="D232" s="2">
        <f>+itg03_carga!M132</f>
        <v>1026</v>
      </c>
      <c r="E232" s="2">
        <f>+D232*'Datos Iniciales'!$E$51*'Datos Iniciales'!$D$51</f>
        <v>707.93275089839858</v>
      </c>
      <c r="F232" s="2">
        <v>0</v>
      </c>
      <c r="G232" s="23">
        <f>+R170</f>
        <v>17.029681393531096</v>
      </c>
      <c r="H232" s="35">
        <f t="shared" si="94"/>
        <v>12055.869195845742</v>
      </c>
      <c r="I232" s="35">
        <f t="shared" si="95"/>
        <v>1</v>
      </c>
    </row>
    <row r="233" spans="2:9" x14ac:dyDescent="0.2">
      <c r="B233" s="17">
        <f t="shared" si="96"/>
        <v>17</v>
      </c>
      <c r="C233" s="2">
        <f>+itg03_lineas!E286</f>
        <v>2.5054100000000004</v>
      </c>
      <c r="D233" s="2">
        <f>+itg03_carga!M133</f>
        <v>796</v>
      </c>
      <c r="E233" s="2">
        <f>+D233*'Datos Iniciales'!$E$51*'Datos Iniciales'!$D$51</f>
        <v>549.23437594066797</v>
      </c>
      <c r="F233" s="2">
        <v>0</v>
      </c>
      <c r="G233" s="23">
        <f>+S170</f>
        <v>17.029681393531096</v>
      </c>
      <c r="H233" s="35">
        <f t="shared" si="94"/>
        <v>9353.286432644456</v>
      </c>
      <c r="I233" s="35">
        <f t="shared" si="95"/>
        <v>1</v>
      </c>
    </row>
    <row r="234" spans="2:9" x14ac:dyDescent="0.2">
      <c r="B234" s="17">
        <f t="shared" si="96"/>
        <v>18</v>
      </c>
      <c r="C234" s="2">
        <f>+itg03_lineas!E287</f>
        <v>0.41713</v>
      </c>
      <c r="D234" s="2">
        <f>+itg03_carga!M134</f>
        <v>100</v>
      </c>
      <c r="E234" s="2">
        <f>+D234*'Datos Iniciales'!$E$51*'Datos Iniciales'!$D$51</f>
        <v>68.999293459882907</v>
      </c>
      <c r="F234" s="2">
        <v>0</v>
      </c>
      <c r="G234" s="23">
        <f>+T170</f>
        <v>17.029681393531096</v>
      </c>
      <c r="H234" s="35">
        <f t="shared" si="94"/>
        <v>1175.0359840005597</v>
      </c>
      <c r="I234" s="35">
        <f t="shared" si="95"/>
        <v>1</v>
      </c>
    </row>
    <row r="235" spans="2:9" x14ac:dyDescent="0.2">
      <c r="B235" s="17">
        <f t="shared" si="96"/>
        <v>19</v>
      </c>
      <c r="C235" s="2">
        <f>+itg03_lineas!E288</f>
        <v>4.9970000000000001E-2</v>
      </c>
      <c r="D235" s="2">
        <f>+itg03_carga!M135</f>
        <v>0</v>
      </c>
      <c r="E235" s="2">
        <f>+D235*'Datos Iniciales'!$E$51*'Datos Iniciales'!$D$51</f>
        <v>0</v>
      </c>
      <c r="F235" s="2">
        <v>0</v>
      </c>
      <c r="G235" s="23">
        <f>+U170</f>
        <v>17.029681393531096</v>
      </c>
      <c r="H235" s="35">
        <f t="shared" si="94"/>
        <v>0</v>
      </c>
      <c r="I235" s="35">
        <f t="shared" si="95"/>
        <v>1</v>
      </c>
    </row>
    <row r="236" spans="2:9" x14ac:dyDescent="0.2">
      <c r="B236" s="17">
        <f t="shared" si="96"/>
        <v>20</v>
      </c>
      <c r="C236" s="2">
        <f>+itg03_lineas!E289</f>
        <v>2.33446</v>
      </c>
      <c r="D236" s="2">
        <f>+itg03_carga!M136</f>
        <v>546</v>
      </c>
      <c r="E236" s="2">
        <f>+D236*'Datos Iniciales'!$E$51*'Datos Iniciales'!$D$51</f>
        <v>376.73614229096063</v>
      </c>
      <c r="F236" s="2">
        <v>1</v>
      </c>
      <c r="G236" s="23">
        <f>+V170</f>
        <v>17.029681393531096</v>
      </c>
      <c r="H236" s="35">
        <f t="shared" si="94"/>
        <v>6415.696472643056</v>
      </c>
      <c r="I236" s="35">
        <f t="shared" si="95"/>
        <v>1</v>
      </c>
    </row>
    <row r="237" spans="2:9" x14ac:dyDescent="0.2">
      <c r="B237" s="17">
        <f t="shared" si="96"/>
        <v>21</v>
      </c>
      <c r="C237" s="2">
        <f>+itg03_lineas!E290</f>
        <v>0.87066999999999994</v>
      </c>
      <c r="D237" s="2">
        <f>+itg03_carga!M137</f>
        <v>400</v>
      </c>
      <c r="E237" s="2">
        <f>+D237*'Datos Iniciales'!$E$51*'Datos Iniciales'!$D$51</f>
        <v>275.99717383953163</v>
      </c>
      <c r="F237" s="2">
        <v>0</v>
      </c>
      <c r="G237" s="23">
        <f>+W170</f>
        <v>17.029681393531096</v>
      </c>
      <c r="H237" s="35">
        <f t="shared" si="94"/>
        <v>4700.1439360022387</v>
      </c>
      <c r="I237" s="35">
        <f t="shared" si="95"/>
        <v>1</v>
      </c>
    </row>
    <row r="238" spans="2:9" x14ac:dyDescent="0.2">
      <c r="B238" s="17">
        <f t="shared" si="96"/>
        <v>22</v>
      </c>
      <c r="C238" s="2">
        <f>+itg03_lineas!E291</f>
        <v>0.74697999999999998</v>
      </c>
      <c r="D238" s="2">
        <f>+itg03_carga!M138</f>
        <v>200</v>
      </c>
      <c r="E238" s="2">
        <f>+D238*'Datos Iniciales'!$E$51*'Datos Iniciales'!$D$51</f>
        <v>137.99858691976581</v>
      </c>
      <c r="F238" s="2">
        <v>0</v>
      </c>
      <c r="G238" s="23">
        <f>+X170</f>
        <v>17.029681393531096</v>
      </c>
      <c r="H238" s="35">
        <f t="shared" si="94"/>
        <v>2350.0719680011193</v>
      </c>
      <c r="I238" s="35">
        <f t="shared" si="95"/>
        <v>1</v>
      </c>
    </row>
    <row r="239" spans="2:9" x14ac:dyDescent="0.2">
      <c r="B239" s="17">
        <f t="shared" si="96"/>
        <v>23</v>
      </c>
      <c r="C239" s="2">
        <f>+itg03_lineas!E292</f>
        <v>6.275E-2</v>
      </c>
      <c r="D239" s="2">
        <f>+itg03_carga!M139</f>
        <v>100</v>
      </c>
      <c r="E239" s="2">
        <f>+D239*'Datos Iniciales'!$E$51*'Datos Iniciales'!$D$51</f>
        <v>68.999293459882907</v>
      </c>
      <c r="F239" s="2">
        <v>0</v>
      </c>
      <c r="G239" s="23">
        <f>+Y170</f>
        <v>17.070554025384297</v>
      </c>
      <c r="H239" s="35">
        <f t="shared" si="94"/>
        <v>1177.8561667202766</v>
      </c>
      <c r="I239" s="35">
        <f t="shared" si="95"/>
        <v>8.4799660801356796E-3</v>
      </c>
    </row>
    <row r="240" spans="2:9" x14ac:dyDescent="0.2">
      <c r="B240" s="17">
        <f t="shared" si="96"/>
        <v>24</v>
      </c>
      <c r="C240" s="2">
        <f>+itg03_lineas!E293</f>
        <v>1.5838800000000002</v>
      </c>
      <c r="D240" s="2">
        <f>+itg03_carga!M140</f>
        <v>88</v>
      </c>
      <c r="E240" s="2">
        <f>+D240*'Datos Iniciales'!$E$51*'Datos Iniciales'!$D$51</f>
        <v>60.719378244696955</v>
      </c>
      <c r="F240" s="2">
        <v>0</v>
      </c>
      <c r="G240" s="23">
        <f>+Z170</f>
        <v>18.06135221647374</v>
      </c>
      <c r="H240" s="35">
        <f t="shared" si="94"/>
        <v>1096.6740768427646</v>
      </c>
      <c r="I240" s="35">
        <f t="shared" si="95"/>
        <v>7.4623701505193976E-3</v>
      </c>
    </row>
    <row r="241" spans="2:9" x14ac:dyDescent="0.2">
      <c r="B241" s="17">
        <f t="shared" si="96"/>
        <v>25</v>
      </c>
      <c r="C241" s="2">
        <f>+itg03_lineas!E294</f>
        <v>1.6124900000000002</v>
      </c>
      <c r="D241" s="2">
        <f>+itg03_carga!M141</f>
        <v>563</v>
      </c>
      <c r="E241" s="2">
        <f>+D241*'Datos Iniciales'!$E$51*'Datos Iniciales'!$D$51</f>
        <v>388.46602217914079</v>
      </c>
      <c r="F241" s="2">
        <v>0</v>
      </c>
      <c r="G241" s="23">
        <f>+AA170</f>
        <v>18.079987531172069</v>
      </c>
      <c r="H241" s="35">
        <f t="shared" si="94"/>
        <v>7023.4608372828779</v>
      </c>
      <c r="I241" s="35">
        <f t="shared" si="95"/>
        <v>7.2249311002755986E-2</v>
      </c>
    </row>
    <row r="242" spans="2:9" x14ac:dyDescent="0.2">
      <c r="B242" s="17">
        <f t="shared" si="96"/>
        <v>26</v>
      </c>
      <c r="C242" s="2">
        <f>+itg03_lineas!E295</f>
        <v>2.00563</v>
      </c>
      <c r="D242" s="2">
        <f>+itg03_carga!M142</f>
        <v>289</v>
      </c>
      <c r="E242" s="2">
        <f>+D242*'Datos Iniciales'!$E$51*'Datos Iniciales'!$D$51</f>
        <v>199.40795809906163</v>
      </c>
      <c r="F242" s="2">
        <v>0</v>
      </c>
      <c r="G242" s="23">
        <f>+AB170</f>
        <v>19.386368035136041</v>
      </c>
      <c r="H242" s="35">
        <f t="shared" si="94"/>
        <v>3865.7960648433955</v>
      </c>
      <c r="I242" s="35">
        <f t="shared" si="95"/>
        <v>2.4507101971592112E-2</v>
      </c>
    </row>
    <row r="243" spans="2:9" x14ac:dyDescent="0.2">
      <c r="B243" s="17">
        <f t="shared" si="96"/>
        <v>27</v>
      </c>
      <c r="C243" s="2">
        <f>+itg03_lineas!E296</f>
        <v>0.77063999999999999</v>
      </c>
      <c r="D243" s="2">
        <f>+itg03_carga!M143</f>
        <v>145</v>
      </c>
      <c r="E243" s="2">
        <f>+D243*'Datos Iniciales'!$E$51*'Datos Iniciales'!$D$51</f>
        <v>100.04897551683023</v>
      </c>
      <c r="F243" s="2">
        <v>0</v>
      </c>
      <c r="G243" s="23">
        <f>+AC170</f>
        <v>17.531642907656231</v>
      </c>
      <c r="H243" s="35">
        <f t="shared" si="94"/>
        <v>1754.0229120379086</v>
      </c>
      <c r="I243" s="35">
        <f t="shared" si="95"/>
        <v>1.2295950816196735E-2</v>
      </c>
    </row>
    <row r="244" spans="2:9" x14ac:dyDescent="0.2">
      <c r="B244" s="17">
        <f t="shared" si="96"/>
        <v>28</v>
      </c>
      <c r="C244" s="2">
        <f>+itg03_lineas!E297</f>
        <v>0.36839</v>
      </c>
      <c r="D244" s="2">
        <f>+itg03_carga!M144</f>
        <v>125</v>
      </c>
      <c r="E244" s="2">
        <f>+D244*'Datos Iniciales'!$E$51*'Datos Iniciales'!$D$51</f>
        <v>86.249116824853644</v>
      </c>
      <c r="F244" s="2">
        <v>0</v>
      </c>
      <c r="G244" s="23">
        <f>+AD170</f>
        <v>17.269634681951835</v>
      </c>
      <c r="H244" s="35">
        <f t="shared" si="94"/>
        <v>1489.490739206208</v>
      </c>
      <c r="I244" s="35">
        <f t="shared" si="95"/>
        <v>1.05999576001696E-2</v>
      </c>
    </row>
    <row r="245" spans="2:9" x14ac:dyDescent="0.2">
      <c r="B245" s="17">
        <f t="shared" si="96"/>
        <v>29</v>
      </c>
      <c r="C245" s="2">
        <f>+itg03_lineas!E298</f>
        <v>1.9420999999999999</v>
      </c>
      <c r="D245" s="2">
        <f>+itg03_carga!M145</f>
        <v>834.5</v>
      </c>
      <c r="E245" s="2">
        <f>+D245*'Datos Iniciales'!$E$51*'Datos Iniciales'!$D$51</f>
        <v>575.79910392272291</v>
      </c>
      <c r="F245" s="2">
        <v>0</v>
      </c>
      <c r="G245" s="23">
        <f>+AE170</f>
        <v>18.294681207429186</v>
      </c>
      <c r="H245" s="35">
        <f t="shared" si="94"/>
        <v>10534.061045789604</v>
      </c>
      <c r="I245" s="35">
        <f t="shared" si="95"/>
        <v>7.0765316938732239E-2</v>
      </c>
    </row>
    <row r="246" spans="2:9" x14ac:dyDescent="0.2">
      <c r="B246" s="17">
        <f t="shared" si="96"/>
        <v>30</v>
      </c>
      <c r="C246" s="2">
        <f>+itg03_lineas!E299</f>
        <v>0.76288</v>
      </c>
      <c r="D246" s="2">
        <f>+itg03_carga!M146</f>
        <v>412.5</v>
      </c>
      <c r="E246" s="2">
        <f>+D246*'Datos Iniciales'!$E$51*'Datos Iniciales'!$D$51</f>
        <v>284.62208552201702</v>
      </c>
      <c r="F246" s="2">
        <v>0</v>
      </c>
      <c r="G246" s="23">
        <f>+AF170</f>
        <v>17.526588379796774</v>
      </c>
      <c r="H246" s="35">
        <f t="shared" si="94"/>
        <v>4988.4541367437068</v>
      </c>
      <c r="I246" s="35">
        <f t="shared" si="95"/>
        <v>3.4979860080559678E-2</v>
      </c>
    </row>
    <row r="247" spans="2:9" x14ac:dyDescent="0.2">
      <c r="B247" s="17">
        <f t="shared" si="96"/>
        <v>31</v>
      </c>
      <c r="C247" s="2">
        <f>+itg03_lineas!E300</f>
        <v>8.202000000000001E-2</v>
      </c>
      <c r="D247" s="2">
        <f>+itg03_carga!M147</f>
        <v>2000</v>
      </c>
      <c r="E247" s="2">
        <f>+D247*'Datos Iniciales'!$E$51*'Datos Iniciales'!$D$51</f>
        <v>1379.9858691976583</v>
      </c>
      <c r="F247" s="2">
        <v>0</v>
      </c>
      <c r="G247" s="23">
        <f>+AG170</f>
        <v>17.08310566866416</v>
      </c>
      <c r="H247" s="35">
        <f t="shared" si="94"/>
        <v>23574.444424766956</v>
      </c>
      <c r="I247" s="35">
        <f t="shared" si="95"/>
        <v>0.1695993216027136</v>
      </c>
    </row>
    <row r="248" spans="2:9" x14ac:dyDescent="0.2">
      <c r="B248" s="17">
        <f t="shared" si="96"/>
        <v>32</v>
      </c>
      <c r="C248" s="2">
        <f>+itg03_lineas!E301</f>
        <v>0.75736000000000003</v>
      </c>
      <c r="D248" s="2">
        <f>+itg03_carga!M148</f>
        <v>200</v>
      </c>
      <c r="E248" s="2">
        <f>+D248*'Datos Iniciales'!$E$51*'Datos Iniciales'!$D$51</f>
        <v>137.99858691976581</v>
      </c>
      <c r="F248" s="2">
        <v>0</v>
      </c>
      <c r="G248" s="23">
        <f>+AH170</f>
        <v>17.522992890907059</v>
      </c>
      <c r="H248" s="35">
        <f t="shared" si="94"/>
        <v>2418.148257550276</v>
      </c>
      <c r="I248" s="35">
        <f t="shared" si="95"/>
        <v>1.6959932160271359E-2</v>
      </c>
    </row>
    <row r="249" spans="2:9" x14ac:dyDescent="0.2">
      <c r="B249" s="17">
        <f t="shared" si="96"/>
        <v>33</v>
      </c>
      <c r="C249" s="2">
        <f>+itg03_lineas!E302</f>
        <v>0.50823000000000007</v>
      </c>
      <c r="D249" s="2">
        <f>+itg03_carga!M149</f>
        <v>226</v>
      </c>
      <c r="E249" s="2">
        <f>+D249*'Datos Iniciales'!$E$51*'Datos Iniciales'!$D$51</f>
        <v>155.93840321933536</v>
      </c>
      <c r="F249" s="2">
        <v>0</v>
      </c>
      <c r="G249" s="23">
        <f>+AI170</f>
        <v>17.360720400491306</v>
      </c>
      <c r="H249" s="35">
        <f t="shared" si="94"/>
        <v>2707.2030179899543</v>
      </c>
      <c r="I249" s="35">
        <f t="shared" si="95"/>
        <v>1.9164723341106634E-2</v>
      </c>
    </row>
    <row r="250" spans="2:9" x14ac:dyDescent="0.2">
      <c r="B250" s="17">
        <f t="shared" si="96"/>
        <v>34</v>
      </c>
      <c r="C250" s="2">
        <f>+itg03_lineas!E303</f>
        <v>0.45583000000000007</v>
      </c>
      <c r="D250" s="2">
        <f>+itg03_carga!M150</f>
        <v>200</v>
      </c>
      <c r="E250" s="2">
        <f>+D250*'Datos Iniciales'!$E$51*'Datos Iniciales'!$D$51</f>
        <v>137.99858691976581</v>
      </c>
      <c r="F250" s="2">
        <v>0</v>
      </c>
      <c r="G250" s="23">
        <f>+AJ170</f>
        <v>17.326589310306321</v>
      </c>
      <c r="H250" s="35">
        <f t="shared" si="94"/>
        <v>2391.0448409613919</v>
      </c>
      <c r="I250" s="35">
        <f t="shared" si="95"/>
        <v>1.6959932160271359E-2</v>
      </c>
    </row>
    <row r="251" spans="2:9" x14ac:dyDescent="0.2">
      <c r="B251" s="17">
        <f t="shared" si="96"/>
        <v>35</v>
      </c>
      <c r="C251" s="2">
        <f>+itg03_lineas!E304</f>
        <v>0.81037000000000015</v>
      </c>
      <c r="D251" s="2">
        <f>+itg03_carga!M151</f>
        <v>500</v>
      </c>
      <c r="E251" s="2">
        <f>+D251*'Datos Iniciales'!$E$51*'Datos Iniciales'!$D$51</f>
        <v>344.99646729941458</v>
      </c>
      <c r="F251" s="2">
        <v>0</v>
      </c>
      <c r="G251" s="23">
        <f>+AK170</f>
        <v>17.557521308668626</v>
      </c>
      <c r="H251" s="35">
        <f t="shared" si="94"/>
        <v>6057.2828260248707</v>
      </c>
      <c r="I251" s="35">
        <f t="shared" si="95"/>
        <v>4.23998304006784E-2</v>
      </c>
    </row>
    <row r="252" spans="2:9" x14ac:dyDescent="0.2">
      <c r="B252" s="17">
        <f t="shared" si="96"/>
        <v>36</v>
      </c>
      <c r="C252" s="2">
        <f>+itg03_lineas!E305</f>
        <v>0.23108999999999999</v>
      </c>
      <c r="D252" s="2">
        <f>+itg03_carga!M152</f>
        <v>663</v>
      </c>
      <c r="E252" s="2">
        <f>+D252*'Datos Iniciales'!$E$51*'Datos Iniciales'!$D$51</f>
        <v>457.46531563902369</v>
      </c>
      <c r="F252" s="2">
        <v>0</v>
      </c>
      <c r="G252" s="23">
        <f>+AL170</f>
        <v>17.18020340938698</v>
      </c>
      <c r="H252" s="35">
        <f t="shared" si="94"/>
        <v>7859.3471754178454</v>
      </c>
      <c r="I252" s="35">
        <f t="shared" si="95"/>
        <v>5.6222175111299552E-2</v>
      </c>
    </row>
    <row r="253" spans="2:9" x14ac:dyDescent="0.2">
      <c r="B253" s="17">
        <f t="shared" si="96"/>
        <v>37</v>
      </c>
      <c r="C253" s="2">
        <f>+itg03_lineas!E306</f>
        <v>0.22097999999999998</v>
      </c>
      <c r="D253" s="2">
        <f>+itg03_carga!M153</f>
        <v>25</v>
      </c>
      <c r="E253" s="2">
        <f>+D253*'Datos Iniciales'!$E$51*'Datos Iniciales'!$D$51</f>
        <v>17.249823364970727</v>
      </c>
      <c r="F253" s="2">
        <v>0</v>
      </c>
      <c r="G253" s="23">
        <f>+AM170</f>
        <v>17.17361819332266</v>
      </c>
      <c r="H253" s="35">
        <f t="shared" si="94"/>
        <v>296.24188037226361</v>
      </c>
      <c r="I253" s="35">
        <f t="shared" si="95"/>
        <v>2.1199915200339199E-3</v>
      </c>
    </row>
    <row r="254" spans="2:9" x14ac:dyDescent="0.2">
      <c r="B254" s="17">
        <f t="shared" si="96"/>
        <v>38</v>
      </c>
      <c r="C254" s="2">
        <f>+itg03_lineas!E307</f>
        <v>0.11055000000000001</v>
      </c>
      <c r="D254" s="2">
        <f>+itg03_carga!M154</f>
        <v>200</v>
      </c>
      <c r="E254" s="2">
        <f>+D254*'Datos Iniciales'!$E$51*'Datos Iniciales'!$D$51</f>
        <v>137.99858691976581</v>
      </c>
      <c r="F254" s="2">
        <v>0</v>
      </c>
      <c r="G254" s="23">
        <f>+AN170</f>
        <v>17.101688874827854</v>
      </c>
      <c r="H254" s="35">
        <f t="shared" si="94"/>
        <v>2360.0088986677238</v>
      </c>
      <c r="I254" s="35">
        <f t="shared" si="95"/>
        <v>1.6959932160271359E-2</v>
      </c>
    </row>
    <row r="255" spans="2:9" x14ac:dyDescent="0.2">
      <c r="B255" s="17">
        <f t="shared" si="96"/>
        <v>39</v>
      </c>
      <c r="C255" s="2">
        <f>+itg03_lineas!E308</f>
        <v>0.25835000000000002</v>
      </c>
      <c r="D255" s="2">
        <f>+itg03_carga!M155</f>
        <v>200</v>
      </c>
      <c r="E255" s="2">
        <f>+D255*'Datos Iniciales'!$E$51*'Datos Iniciales'!$D$51</f>
        <v>137.99858691976581</v>
      </c>
      <c r="F255" s="2">
        <v>0</v>
      </c>
      <c r="G255" s="23">
        <f>+AO170</f>
        <v>17.197959392563366</v>
      </c>
      <c r="H255" s="35">
        <f t="shared" si="94"/>
        <v>2373.2940940772587</v>
      </c>
      <c r="I255" s="35">
        <f t="shared" si="95"/>
        <v>1.6959932160271359E-2</v>
      </c>
    </row>
    <row r="256" spans="2:9" ht="14.25" x14ac:dyDescent="0.2">
      <c r="B256" s="39" t="s">
        <v>490</v>
      </c>
      <c r="C256" s="31">
        <f>+SUM(C217:C255)</f>
        <v>38.688479999999998</v>
      </c>
      <c r="D256" s="31">
        <f>+SUM(D217:D255)</f>
        <v>11792.5</v>
      </c>
      <c r="E256" s="31">
        <f>+SUM(E217:E255)</f>
        <v>8136.7416812566944</v>
      </c>
      <c r="F256" s="31">
        <f t="shared" ref="F256:G256" si="97">+SUM(F217:F255)</f>
        <v>1</v>
      </c>
      <c r="G256" s="31">
        <f t="shared" si="97"/>
        <v>673.37819909182281</v>
      </c>
      <c r="H256" s="40">
        <f t="shared" ref="H256" si="98">+SUM(H217:H255)</f>
        <v>140971.26333188335</v>
      </c>
      <c r="I256" s="40">
        <f>+SUM(I217:I255)</f>
        <v>22.598685605257586</v>
      </c>
    </row>
    <row r="258" spans="2:8" ht="14.25" x14ac:dyDescent="0.2">
      <c r="B258" s="93" t="s">
        <v>558</v>
      </c>
      <c r="C258" s="93"/>
      <c r="E258" s="66" t="s">
        <v>559</v>
      </c>
      <c r="F258" s="66"/>
    </row>
    <row r="259" spans="2:8" ht="15" x14ac:dyDescent="0.25">
      <c r="B259" s="31" t="s">
        <v>560</v>
      </c>
      <c r="C259" s="42">
        <f>+H256</f>
        <v>140971.26333188335</v>
      </c>
      <c r="E259" s="2" t="s">
        <v>561</v>
      </c>
      <c r="F259" s="24">
        <f>400/7500</f>
        <v>5.3333333333333337E-2</v>
      </c>
      <c r="G259" t="s">
        <v>562</v>
      </c>
    </row>
    <row r="260" spans="2:8" ht="15" x14ac:dyDescent="0.25">
      <c r="B260" s="31" t="s">
        <v>563</v>
      </c>
      <c r="C260" s="42">
        <f>+I256</f>
        <v>22.598685605257586</v>
      </c>
      <c r="E260" s="31" t="s">
        <v>564</v>
      </c>
      <c r="F260" s="43">
        <f>+C259*F259</f>
        <v>7518.4673777004464</v>
      </c>
    </row>
    <row r="262" spans="2:8" ht="14.25" x14ac:dyDescent="0.2">
      <c r="B262" s="31" t="s">
        <v>565</v>
      </c>
      <c r="C262" s="2"/>
    </row>
    <row r="263" spans="2:8" ht="14.25" x14ac:dyDescent="0.2">
      <c r="B263" s="41" t="s">
        <v>566</v>
      </c>
      <c r="C263" s="2"/>
    </row>
    <row r="264" spans="2:8" ht="14.25" x14ac:dyDescent="0.2">
      <c r="B264" s="31" t="s">
        <v>567</v>
      </c>
      <c r="C264" s="2"/>
    </row>
    <row r="265" spans="2:8" x14ac:dyDescent="0.2">
      <c r="H265" s="2" t="s">
        <v>575</v>
      </c>
    </row>
    <row r="266" spans="2:8" x14ac:dyDescent="0.2">
      <c r="B266" s="92" t="s">
        <v>568</v>
      </c>
      <c r="C266" s="92"/>
      <c r="D266" s="92"/>
      <c r="E266" s="92"/>
      <c r="F266" s="44">
        <v>1000</v>
      </c>
      <c r="G266" s="2" t="s">
        <v>569</v>
      </c>
      <c r="H266" s="45">
        <v>10500</v>
      </c>
    </row>
    <row r="267" spans="2:8" x14ac:dyDescent="0.2">
      <c r="B267" s="92" t="s">
        <v>570</v>
      </c>
      <c r="C267" s="92"/>
      <c r="D267" s="92"/>
      <c r="E267" s="92"/>
      <c r="F267" s="44">
        <v>1000</v>
      </c>
      <c r="G267" s="2" t="s">
        <v>569</v>
      </c>
      <c r="H267" s="46">
        <v>1800</v>
      </c>
    </row>
    <row r="268" spans="2:8" x14ac:dyDescent="0.2">
      <c r="B268" s="92" t="s">
        <v>571</v>
      </c>
      <c r="C268" s="92"/>
      <c r="D268" s="92"/>
      <c r="E268" s="92"/>
      <c r="F268" s="44">
        <v>1000</v>
      </c>
      <c r="G268" s="2" t="s">
        <v>569</v>
      </c>
      <c r="H268" s="46">
        <v>210</v>
      </c>
    </row>
    <row r="269" spans="2:8" x14ac:dyDescent="0.2">
      <c r="B269" s="92" t="s">
        <v>572</v>
      </c>
      <c r="C269" s="92"/>
      <c r="D269" s="92"/>
      <c r="E269" s="92"/>
      <c r="F269" s="44">
        <v>1000</v>
      </c>
      <c r="G269" s="2" t="s">
        <v>569</v>
      </c>
      <c r="H269" s="46">
        <v>1300</v>
      </c>
    </row>
    <row r="270" spans="2:8" x14ac:dyDescent="0.2">
      <c r="B270" s="92" t="s">
        <v>573</v>
      </c>
      <c r="C270" s="92"/>
      <c r="D270" s="92"/>
      <c r="E270" s="92"/>
      <c r="F270" s="44">
        <v>1000</v>
      </c>
      <c r="G270" s="2" t="s">
        <v>569</v>
      </c>
      <c r="H270" s="46">
        <v>500</v>
      </c>
    </row>
    <row r="271" spans="2:8" x14ac:dyDescent="0.2">
      <c r="G271" s="2" t="s">
        <v>574</v>
      </c>
      <c r="H271" s="47">
        <f>SUM(H266:H270)</f>
        <v>14310</v>
      </c>
    </row>
  </sheetData>
  <mergeCells count="18">
    <mergeCell ref="C44:J44"/>
    <mergeCell ref="C87:J87"/>
    <mergeCell ref="C129:J129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B269:E269"/>
    <mergeCell ref="B270:E270"/>
    <mergeCell ref="B258:C258"/>
    <mergeCell ref="E258:F258"/>
    <mergeCell ref="B266:E266"/>
    <mergeCell ref="B267:E267"/>
    <mergeCell ref="B268:E2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itg03_carga</vt:lpstr>
      <vt:lpstr>itg03_lineas</vt:lpstr>
      <vt:lpstr>itg03_seccionadores</vt:lpstr>
      <vt:lpstr>Grafos</vt:lpstr>
      <vt:lpstr>Datos Iniciales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Angel Silguero</dc:creator>
  <cp:lastModifiedBy>usuario</cp:lastModifiedBy>
  <cp:revision>0</cp:revision>
  <dcterms:created xsi:type="dcterms:W3CDTF">2023-10-06T14:14:41Z</dcterms:created>
  <dcterms:modified xsi:type="dcterms:W3CDTF">2023-11-16T02:38:00Z</dcterms:modified>
</cp:coreProperties>
</file>