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bvontor\Documents\GitHub\p-evod-Pr-myslov--Automatizace\V2\"/>
    </mc:Choice>
  </mc:AlternateContent>
  <bookViews>
    <workbookView xWindow="0" yWindow="0" windowWidth="18510" windowHeight="9270" activeTab="3"/>
  </bookViews>
  <sheets>
    <sheet name="DL" sheetId="1" r:id="rId1"/>
    <sheet name="DL-EXPORT" sheetId="4" r:id="rId2"/>
    <sheet name="ML_DL" sheetId="3" r:id="rId3"/>
    <sheet name="ML-EXPORT" sheetId="5" r:id="rId4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93" i="5" l="1"/>
  <c r="B93" i="5"/>
  <c r="C93" i="5"/>
  <c r="E93" i="5"/>
  <c r="A94" i="5"/>
  <c r="B94" i="5"/>
  <c r="C94" i="5"/>
  <c r="E94" i="5"/>
  <c r="A95" i="5"/>
  <c r="B95" i="5"/>
  <c r="C95" i="5"/>
  <c r="E95" i="5"/>
  <c r="A96" i="5"/>
  <c r="B96" i="5"/>
  <c r="C96" i="5"/>
  <c r="E96" i="5"/>
  <c r="A97" i="5"/>
  <c r="B97" i="5"/>
  <c r="C97" i="5"/>
  <c r="E97" i="5"/>
  <c r="A98" i="5"/>
  <c r="B98" i="5"/>
  <c r="C98" i="5"/>
  <c r="E98" i="5"/>
  <c r="A99" i="5"/>
  <c r="B99" i="5"/>
  <c r="C99" i="5"/>
  <c r="E99" i="5"/>
  <c r="A100" i="5"/>
  <c r="B100" i="5"/>
  <c r="C100" i="5"/>
  <c r="E100" i="5"/>
  <c r="A101" i="5"/>
  <c r="B101" i="5"/>
  <c r="C101" i="5"/>
  <c r="E101" i="5"/>
  <c r="A102" i="5"/>
  <c r="B102" i="5"/>
  <c r="C102" i="5"/>
  <c r="E102" i="5"/>
  <c r="A103" i="5"/>
  <c r="B103" i="5"/>
  <c r="C103" i="5"/>
  <c r="E103" i="5"/>
  <c r="E92" i="5"/>
  <c r="E91" i="5"/>
  <c r="E90" i="5"/>
  <c r="E89" i="5"/>
  <c r="E88" i="5"/>
  <c r="E87" i="5"/>
  <c r="E86" i="5"/>
  <c r="E85" i="5"/>
  <c r="E84" i="5"/>
  <c r="E83" i="5"/>
  <c r="E82" i="5"/>
  <c r="E81" i="5"/>
  <c r="E80" i="5"/>
  <c r="E79" i="5"/>
  <c r="E78" i="5"/>
  <c r="E77" i="5"/>
  <c r="E76" i="5"/>
  <c r="E75" i="5"/>
  <c r="E74" i="5"/>
  <c r="E73" i="5"/>
  <c r="E72" i="5"/>
  <c r="E71" i="5"/>
  <c r="E70" i="5"/>
  <c r="E69" i="5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2" i="5"/>
  <c r="C92" i="5" l="1"/>
  <c r="B92" i="5"/>
  <c r="A92" i="5"/>
  <c r="C91" i="5"/>
  <c r="B91" i="5"/>
  <c r="A91" i="5"/>
  <c r="C90" i="5"/>
  <c r="B90" i="5"/>
  <c r="A90" i="5"/>
  <c r="C89" i="5"/>
  <c r="B89" i="5"/>
  <c r="A89" i="5"/>
  <c r="C88" i="5"/>
  <c r="B88" i="5"/>
  <c r="A88" i="5"/>
  <c r="C87" i="5"/>
  <c r="B87" i="5"/>
  <c r="A87" i="5"/>
  <c r="C86" i="5"/>
  <c r="B86" i="5"/>
  <c r="A86" i="5"/>
  <c r="C85" i="5"/>
  <c r="B85" i="5"/>
  <c r="A85" i="5"/>
  <c r="C84" i="5"/>
  <c r="B84" i="5"/>
  <c r="A84" i="5"/>
  <c r="C83" i="5"/>
  <c r="B83" i="5"/>
  <c r="A83" i="5"/>
  <c r="C82" i="5"/>
  <c r="B82" i="5"/>
  <c r="A82" i="5"/>
  <c r="C81" i="5"/>
  <c r="B81" i="5"/>
  <c r="A81" i="5"/>
  <c r="C80" i="5"/>
  <c r="B80" i="5"/>
  <c r="A80" i="5"/>
  <c r="C79" i="5"/>
  <c r="B79" i="5"/>
  <c r="A79" i="5"/>
  <c r="C78" i="5"/>
  <c r="B78" i="5"/>
  <c r="A78" i="5"/>
  <c r="C77" i="5"/>
  <c r="B77" i="5"/>
  <c r="A77" i="5"/>
  <c r="C76" i="5"/>
  <c r="B76" i="5"/>
  <c r="A76" i="5"/>
  <c r="C75" i="5"/>
  <c r="B75" i="5"/>
  <c r="A75" i="5"/>
  <c r="A74" i="5"/>
  <c r="C73" i="5"/>
  <c r="C74" i="5" s="1"/>
  <c r="A73" i="5"/>
  <c r="C72" i="5"/>
  <c r="B72" i="5"/>
  <c r="B73" i="5" s="1"/>
  <c r="B74" i="5" s="1"/>
  <c r="A72" i="5"/>
  <c r="A71" i="5"/>
  <c r="A70" i="5"/>
  <c r="C69" i="5"/>
  <c r="C70" i="5" s="1"/>
  <c r="C71" i="5" s="1"/>
  <c r="B69" i="5"/>
  <c r="B70" i="5" s="1"/>
  <c r="B71" i="5" s="1"/>
  <c r="A69" i="5"/>
  <c r="A68" i="5"/>
  <c r="A67" i="5"/>
  <c r="C66" i="5"/>
  <c r="C67" i="5" s="1"/>
  <c r="C68" i="5" s="1"/>
  <c r="B66" i="5"/>
  <c r="B67" i="5" s="1"/>
  <c r="B68" i="5" s="1"/>
  <c r="A66" i="5"/>
  <c r="C65" i="5"/>
  <c r="B65" i="5"/>
  <c r="A65" i="5"/>
  <c r="C64" i="5"/>
  <c r="B64" i="5"/>
  <c r="A64" i="5"/>
  <c r="A63" i="5"/>
  <c r="A62" i="5"/>
  <c r="C61" i="5"/>
  <c r="C62" i="5" s="1"/>
  <c r="C63" i="5" s="1"/>
  <c r="B61" i="5"/>
  <c r="B62" i="5" s="1"/>
  <c r="B63" i="5" s="1"/>
  <c r="A61" i="5"/>
  <c r="C60" i="5"/>
  <c r="B60" i="5"/>
  <c r="A60" i="5"/>
  <c r="C59" i="5"/>
  <c r="B59" i="5"/>
  <c r="A59" i="5"/>
  <c r="A58" i="5"/>
  <c r="C57" i="5"/>
  <c r="C58" i="5" s="1"/>
  <c r="B57" i="5"/>
  <c r="B58" i="5" s="1"/>
  <c r="A57" i="5"/>
  <c r="C56" i="5"/>
  <c r="B56" i="5"/>
  <c r="A56" i="5"/>
  <c r="A55" i="5"/>
  <c r="A54" i="5"/>
  <c r="A53" i="5"/>
  <c r="A52" i="5"/>
  <c r="C51" i="5"/>
  <c r="C52" i="5" s="1"/>
  <c r="C53" i="5" s="1"/>
  <c r="C54" i="5" s="1"/>
  <c r="C55" i="5" s="1"/>
  <c r="B51" i="5"/>
  <c r="B52" i="5" s="1"/>
  <c r="B53" i="5" s="1"/>
  <c r="B54" i="5" s="1"/>
  <c r="B55" i="5" s="1"/>
  <c r="A51" i="5"/>
  <c r="C50" i="5"/>
  <c r="A50" i="5"/>
  <c r="C49" i="5"/>
  <c r="B49" i="5"/>
  <c r="B50" i="5" s="1"/>
  <c r="A49" i="5"/>
  <c r="A48" i="5"/>
  <c r="A47" i="5"/>
  <c r="A46" i="5"/>
  <c r="C45" i="5"/>
  <c r="C46" i="5" s="1"/>
  <c r="C47" i="5" s="1"/>
  <c r="C48" i="5" s="1"/>
  <c r="B45" i="5"/>
  <c r="B46" i="5" s="1"/>
  <c r="B47" i="5" s="1"/>
  <c r="B48" i="5" s="1"/>
  <c r="A45" i="5"/>
  <c r="A44" i="5"/>
  <c r="C43" i="5"/>
  <c r="C44" i="5" s="1"/>
  <c r="B43" i="5"/>
  <c r="B44" i="5" s="1"/>
  <c r="A43" i="5"/>
  <c r="B42" i="5"/>
  <c r="A42" i="5"/>
  <c r="C41" i="5"/>
  <c r="C42" i="5" s="1"/>
  <c r="B41" i="5"/>
  <c r="A41" i="5"/>
  <c r="B40" i="5"/>
  <c r="A40" i="5"/>
  <c r="C39" i="5"/>
  <c r="C40" i="5" s="1"/>
  <c r="B39" i="5"/>
  <c r="A39" i="5"/>
  <c r="C38" i="5"/>
  <c r="B38" i="5"/>
  <c r="A38" i="5"/>
  <c r="A37" i="5"/>
  <c r="C36" i="5"/>
  <c r="C37" i="5" s="1"/>
  <c r="A36" i="5"/>
  <c r="C35" i="5"/>
  <c r="B35" i="5"/>
  <c r="B36" i="5" s="1"/>
  <c r="B37" i="5" s="1"/>
  <c r="A35" i="5"/>
  <c r="C34" i="5"/>
  <c r="B34" i="5"/>
  <c r="A34" i="5"/>
  <c r="A33" i="5"/>
  <c r="A32" i="5"/>
  <c r="A31" i="5"/>
  <c r="C30" i="5"/>
  <c r="C31" i="5" s="1"/>
  <c r="C32" i="5" s="1"/>
  <c r="C33" i="5" s="1"/>
  <c r="B30" i="5"/>
  <c r="B31" i="5" s="1"/>
  <c r="B32" i="5" s="1"/>
  <c r="B33" i="5" s="1"/>
  <c r="A30" i="5"/>
  <c r="A29" i="5"/>
  <c r="A28" i="5"/>
  <c r="A27" i="5"/>
  <c r="B26" i="5"/>
  <c r="B27" i="5" s="1"/>
  <c r="B28" i="5" s="1"/>
  <c r="B29" i="5" s="1"/>
  <c r="A26" i="5"/>
  <c r="C25" i="5"/>
  <c r="C26" i="5" s="1"/>
  <c r="C27" i="5" s="1"/>
  <c r="C28" i="5" s="1"/>
  <c r="C29" i="5" s="1"/>
  <c r="B25" i="5"/>
  <c r="A25" i="5"/>
  <c r="C24" i="5"/>
  <c r="B24" i="5"/>
  <c r="A24" i="5"/>
  <c r="A23" i="5"/>
  <c r="A22" i="5"/>
  <c r="C21" i="5"/>
  <c r="C22" i="5" s="1"/>
  <c r="C23" i="5" s="1"/>
  <c r="A21" i="5"/>
  <c r="C20" i="5"/>
  <c r="B20" i="5"/>
  <c r="B21" i="5" s="1"/>
  <c r="B22" i="5" s="1"/>
  <c r="B23" i="5" s="1"/>
  <c r="A20" i="5"/>
  <c r="C19" i="5"/>
  <c r="B19" i="5"/>
  <c r="A19" i="5"/>
  <c r="A18" i="5"/>
  <c r="A17" i="5"/>
  <c r="A16" i="5"/>
  <c r="A15" i="5"/>
  <c r="A14" i="5"/>
  <c r="A13" i="5"/>
  <c r="C12" i="5"/>
  <c r="C13" i="5" s="1"/>
  <c r="C14" i="5" s="1"/>
  <c r="C15" i="5" s="1"/>
  <c r="C16" i="5" s="1"/>
  <c r="C17" i="5" s="1"/>
  <c r="C18" i="5" s="1"/>
  <c r="B12" i="5"/>
  <c r="B13" i="5" s="1"/>
  <c r="B14" i="5" s="1"/>
  <c r="B15" i="5" s="1"/>
  <c r="B16" i="5" s="1"/>
  <c r="B17" i="5" s="1"/>
  <c r="B18" i="5" s="1"/>
  <c r="A12" i="5"/>
  <c r="A11" i="5"/>
  <c r="A10" i="5"/>
  <c r="A9" i="5"/>
  <c r="A8" i="5"/>
  <c r="C7" i="5"/>
  <c r="C8" i="5" s="1"/>
  <c r="C9" i="5" s="1"/>
  <c r="C10" i="5" s="1"/>
  <c r="C11" i="5" s="1"/>
  <c r="B7" i="5"/>
  <c r="B8" i="5" s="1"/>
  <c r="B9" i="5" s="1"/>
  <c r="B10" i="5" s="1"/>
  <c r="B11" i="5" s="1"/>
  <c r="A7" i="5"/>
  <c r="C6" i="5"/>
  <c r="B6" i="5"/>
  <c r="A6" i="5"/>
  <c r="A5" i="5"/>
  <c r="A4" i="5"/>
  <c r="A3" i="5"/>
  <c r="C2" i="5"/>
  <c r="C3" i="5" s="1"/>
  <c r="C4" i="5" s="1"/>
  <c r="C5" i="5" s="1"/>
  <c r="B2" i="5"/>
  <c r="B3" i="5" s="1"/>
  <c r="B4" i="5" s="1"/>
  <c r="B5" i="5" s="1"/>
  <c r="A2" i="5"/>
  <c r="C36" i="4"/>
  <c r="C37" i="4" s="1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E37" i="4"/>
  <c r="E36" i="4"/>
  <c r="E35" i="4"/>
  <c r="E34" i="4"/>
  <c r="E33" i="4"/>
  <c r="E32" i="4"/>
  <c r="E31" i="4"/>
  <c r="E30" i="4"/>
  <c r="E29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  <c r="F31" i="1" l="1"/>
  <c r="F32" i="1"/>
  <c r="F33" i="1"/>
  <c r="F34" i="1"/>
  <c r="F35" i="1"/>
  <c r="F36" i="1"/>
  <c r="F37" i="1"/>
  <c r="F38" i="1"/>
  <c r="F30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3" i="1"/>
</calcChain>
</file>

<file path=xl/sharedStrings.xml><?xml version="1.0" encoding="utf-8"?>
<sst xmlns="http://schemas.openxmlformats.org/spreadsheetml/2006/main" count="228" uniqueCount="53">
  <si>
    <t>pojemność</t>
  </si>
  <si>
    <t>średnica</t>
  </si>
  <si>
    <t>grubość</t>
  </si>
  <si>
    <t>5-13,4</t>
  </si>
  <si>
    <t>6elip</t>
  </si>
  <si>
    <t>5-10</t>
  </si>
  <si>
    <t>6,8elip</t>
  </si>
  <si>
    <t>4-7elip, 7</t>
  </si>
  <si>
    <t>10-14</t>
  </si>
  <si>
    <t>10-15</t>
  </si>
  <si>
    <t>8-11</t>
  </si>
  <si>
    <t>8-15</t>
  </si>
  <si>
    <t>8,3-15,75</t>
  </si>
  <si>
    <t>15</t>
  </si>
  <si>
    <t>10</t>
  </si>
  <si>
    <t>10-12elip,10</t>
  </si>
  <si>
    <t>8-10</t>
  </si>
  <si>
    <t>12</t>
  </si>
  <si>
    <t>13,4</t>
  </si>
  <si>
    <t>10,7-20</t>
  </si>
  <si>
    <t>czas cyklu do wyprodukowania 1 sztuki (w sekundach)</t>
  </si>
  <si>
    <t>3,4-3,45</t>
  </si>
  <si>
    <t>2,8-2,85</t>
  </si>
  <si>
    <t>2,45-2,5</t>
  </si>
  <si>
    <t>140-141</t>
  </si>
  <si>
    <t>3,7-3,75-3,8</t>
  </si>
  <si>
    <t>5,2-5,3</t>
  </si>
  <si>
    <t>4,8-4,85</t>
  </si>
  <si>
    <t>5,6-5,65</t>
  </si>
  <si>
    <t>6,2-6,3</t>
  </si>
  <si>
    <t>5-6,7</t>
  </si>
  <si>
    <t>3,7-3,8</t>
  </si>
  <si>
    <t>3,9-3,95</t>
  </si>
  <si>
    <t>główczarka Leifeld EN-600</t>
  </si>
  <si>
    <t>EN-500</t>
  </si>
  <si>
    <t>--</t>
  </si>
  <si>
    <t>Leifeld EN-500</t>
  </si>
  <si>
    <t>Kotrubcik</t>
  </si>
  <si>
    <t>7,0</t>
  </si>
  <si>
    <t>*1,15</t>
  </si>
  <si>
    <t>V2</t>
  </si>
  <si>
    <t>OEE
0,85</t>
  </si>
  <si>
    <t>EN500 - ML</t>
  </si>
  <si>
    <t>EN-600 - DL</t>
  </si>
  <si>
    <t>LAST!</t>
  </si>
  <si>
    <t>litry</t>
  </si>
  <si>
    <t>prumer</t>
  </si>
  <si>
    <t>stena</t>
  </si>
  <si>
    <t>takt</t>
  </si>
  <si>
    <t>takt_plan</t>
  </si>
  <si>
    <t>pracoviste_id</t>
  </si>
  <si>
    <t>EN-500 Kotrubcik</t>
  </si>
  <si>
    <t>EN-600 Kotrubcik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</si>
</sst>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0">
    <font>
      <sz val="11"/>
      <color theme="1"/>
      <name val="Aptos Narrow"/>
      <family val="2"/>
      <charset val="238"/>
      <scheme val="minor"/>
    </font>
    <font>
      <b/>
      <sz val="11"/>
      <color theme="1"/>
      <name val="Aptos Narrow"/>
      <family val="2"/>
      <scheme val="minor"/>
    </font>
    <font>
      <b/>
      <sz val="11"/>
      <color rgb="FFFF0000"/>
      <name val="Aptos Narrow"/>
      <family val="2"/>
      <charset val="238"/>
      <scheme val="minor"/>
    </font>
    <font>
      <sz val="11"/>
      <name val="Aptos Narrow"/>
      <family val="2"/>
      <charset val="238"/>
      <scheme val="minor"/>
    </font>
    <font>
      <b/>
      <sz val="11"/>
      <name val="Aptos Narrow"/>
      <family val="2"/>
      <charset val="238"/>
      <scheme val="minor"/>
    </font>
    <font>
      <b/>
      <sz val="11"/>
      <color theme="1"/>
      <name val="Aptos Narrow"/>
      <family val="2"/>
      <charset val="238"/>
      <scheme val="minor"/>
    </font>
    <font>
      <b/>
      <sz val="11"/>
      <name val="Aptos Narrow"/>
      <family val="2"/>
      <scheme val="minor"/>
    </font>
    <font>
      <sz val="8"/>
      <name val="Aptos Narrow"/>
      <family val="2"/>
      <charset val="238"/>
      <scheme val="minor"/>
    </font>
    <font>
      <sz val="11"/>
      <color rgb="FFFF0000"/>
      <name val="Aptos Narrow"/>
      <family val="2"/>
      <charset val="238"/>
      <scheme val="minor"/>
    </font>
    <font>
      <b/>
      <sz val="14"/>
      <color rgb="FFFF0000"/>
      <name val="Aptos Narrow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5">
    <xf numFmtId="0" fontId="0" fillId="0" borderId="0" xfId="0"/>
    <xf numFmtId="0" fontId="0" fillId="0" borderId="1" xfId="0" applyBorder="1"/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0" fillId="0" borderId="2" xfId="0" applyBorder="1"/>
    <xf numFmtId="0" fontId="0" fillId="0" borderId="4" xfId="0" applyBorder="1"/>
    <xf numFmtId="0" fontId="0" fillId="0" borderId="3" xfId="0" applyBorder="1"/>
    <xf numFmtId="0" fontId="0" fillId="0" borderId="6" xfId="0" applyBorder="1" applyAlignment="1">
      <alignment horizontal="right"/>
    </xf>
    <xf numFmtId="0" fontId="0" fillId="0" borderId="7" xfId="0" applyBorder="1"/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left"/>
    </xf>
    <xf numFmtId="0" fontId="0" fillId="0" borderId="9" xfId="0" applyBorder="1" applyAlignment="1">
      <alignment horizontal="right"/>
    </xf>
    <xf numFmtId="0" fontId="3" fillId="0" borderId="9" xfId="0" applyFont="1" applyBorder="1" applyAlignment="1">
      <alignment horizontal="right"/>
    </xf>
    <xf numFmtId="0" fontId="0" fillId="0" borderId="10" xfId="0" applyBorder="1" applyAlignment="1">
      <alignment horizontal="right"/>
    </xf>
    <xf numFmtId="0" fontId="0" fillId="0" borderId="12" xfId="0" applyBorder="1" applyAlignment="1">
      <alignment horizontal="right"/>
    </xf>
    <xf numFmtId="0" fontId="0" fillId="0" borderId="12" xfId="0" applyBorder="1" applyAlignment="1">
      <alignment horizontal="left"/>
    </xf>
    <xf numFmtId="0" fontId="0" fillId="0" borderId="13" xfId="0" applyBorder="1" applyAlignment="1">
      <alignment horizontal="right"/>
    </xf>
    <xf numFmtId="49" fontId="0" fillId="0" borderId="1" xfId="0" applyNumberFormat="1" applyBorder="1" applyAlignment="1">
      <alignment horizontal="right"/>
    </xf>
    <xf numFmtId="0" fontId="0" fillId="0" borderId="16" xfId="0" applyBorder="1"/>
    <xf numFmtId="0" fontId="0" fillId="0" borderId="10" xfId="0" applyBorder="1"/>
    <xf numFmtId="0" fontId="0" fillId="0" borderId="17" xfId="0" applyBorder="1"/>
    <xf numFmtId="0" fontId="0" fillId="0" borderId="18" xfId="0" applyBorder="1"/>
    <xf numFmtId="0" fontId="0" fillId="0" borderId="5" xfId="0" applyBorder="1"/>
    <xf numFmtId="0" fontId="1" fillId="0" borderId="8" xfId="0" applyFont="1" applyBorder="1" applyAlignment="1">
      <alignment horizontal="center"/>
    </xf>
    <xf numFmtId="0" fontId="1" fillId="0" borderId="4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wrapText="1"/>
    </xf>
    <xf numFmtId="0" fontId="0" fillId="0" borderId="6" xfId="0" applyBorder="1"/>
    <xf numFmtId="0" fontId="0" fillId="0" borderId="12" xfId="0" applyBorder="1"/>
    <xf numFmtId="0" fontId="0" fillId="0" borderId="9" xfId="0" applyBorder="1"/>
    <xf numFmtId="49" fontId="0" fillId="0" borderId="9" xfId="0" applyNumberFormat="1" applyBorder="1" applyAlignment="1">
      <alignment horizontal="right"/>
    </xf>
    <xf numFmtId="49" fontId="0" fillId="0" borderId="10" xfId="0" applyNumberFormat="1" applyBorder="1" applyAlignment="1">
      <alignment horizontal="right"/>
    </xf>
    <xf numFmtId="49" fontId="0" fillId="0" borderId="4" xfId="0" applyNumberFormat="1" applyBorder="1" applyAlignment="1">
      <alignment horizontal="right"/>
    </xf>
    <xf numFmtId="0" fontId="1" fillId="0" borderId="21" xfId="0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9" xfId="0" applyBorder="1"/>
    <xf numFmtId="0" fontId="0" fillId="0" borderId="21" xfId="0" applyBorder="1"/>
    <xf numFmtId="0" fontId="0" fillId="0" borderId="24" xfId="0" applyBorder="1"/>
    <xf numFmtId="0" fontId="0" fillId="0" borderId="15" xfId="0" applyBorder="1"/>
    <xf numFmtId="0" fontId="0" fillId="0" borderId="23" xfId="0" applyBorder="1"/>
    <xf numFmtId="0" fontId="0" fillId="0" borderId="0" xfId="0" applyBorder="1"/>
    <xf numFmtId="0" fontId="1" fillId="0" borderId="25" xfId="0" applyFont="1" applyBorder="1" applyAlignment="1">
      <alignment horizontal="center"/>
    </xf>
    <xf numFmtId="0" fontId="1" fillId="0" borderId="14" xfId="0" applyFont="1" applyBorder="1" applyAlignment="1">
      <alignment horizontal="center" wrapText="1"/>
    </xf>
    <xf numFmtId="0" fontId="2" fillId="2" borderId="26" xfId="0" applyFont="1" applyFill="1" applyBorder="1"/>
    <xf numFmtId="0" fontId="4" fillId="2" borderId="27" xfId="0" applyFont="1" applyFill="1" applyBorder="1" applyAlignment="1">
      <alignment horizontal="center" vertical="center"/>
    </xf>
    <xf numFmtId="0" fontId="0" fillId="2" borderId="27" xfId="0" applyFill="1" applyBorder="1" applyAlignment="1">
      <alignment horizontal="center" vertical="center"/>
    </xf>
    <xf numFmtId="0" fontId="5" fillId="2" borderId="27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4" fillId="2" borderId="26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14" xfId="0" applyFont="1" applyFill="1" applyBorder="1" applyAlignment="1">
      <alignment horizontal="center" vertical="center"/>
    </xf>
    <xf numFmtId="0" fontId="5" fillId="2" borderId="26" xfId="0" applyFont="1" applyFill="1" applyBorder="1" applyAlignment="1">
      <alignment horizontal="center" vertical="center"/>
    </xf>
    <xf numFmtId="0" fontId="4" fillId="2" borderId="27" xfId="0" applyFont="1" applyFill="1" applyBorder="1" applyAlignment="1">
      <alignment horizontal="center"/>
    </xf>
    <xf numFmtId="0" fontId="4" fillId="2" borderId="20" xfId="0" applyFont="1" applyFill="1" applyBorder="1" applyAlignment="1">
      <alignment horizontal="center"/>
    </xf>
    <xf numFmtId="0" fontId="4" fillId="2" borderId="26" xfId="0" applyFont="1" applyFill="1" applyBorder="1" applyAlignment="1">
      <alignment horizontal="center"/>
    </xf>
    <xf numFmtId="0" fontId="4" fillId="2" borderId="14" xfId="0" applyFont="1" applyFill="1" applyBorder="1" applyAlignment="1">
      <alignment horizontal="center"/>
    </xf>
    <xf numFmtId="0" fontId="4" fillId="2" borderId="28" xfId="0" quotePrefix="1" applyFont="1" applyFill="1" applyBorder="1" applyAlignment="1">
      <alignment horizontal="center"/>
    </xf>
    <xf numFmtId="0" fontId="1" fillId="0" borderId="10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 wrapText="1"/>
    </xf>
    <xf numFmtId="0" fontId="6" fillId="2" borderId="31" xfId="0" applyFont="1" applyFill="1" applyBorder="1" applyAlignment="1">
      <alignment horizontal="center"/>
    </xf>
    <xf numFmtId="0" fontId="6" fillId="2" borderId="32" xfId="0" applyFont="1" applyFill="1" applyBorder="1" applyAlignment="1">
      <alignment horizontal="center"/>
    </xf>
    <xf numFmtId="0" fontId="6" fillId="2" borderId="30" xfId="0" applyFont="1" applyFill="1" applyBorder="1" applyAlignment="1">
      <alignment horizontal="center"/>
    </xf>
    <xf numFmtId="0" fontId="6" fillId="2" borderId="0" xfId="0" applyFont="1" applyFill="1" applyBorder="1" applyAlignment="1">
      <alignment horizontal="center"/>
    </xf>
    <xf numFmtId="0" fontId="6" fillId="2" borderId="33" xfId="0" applyFont="1" applyFill="1" applyBorder="1" applyAlignment="1">
      <alignment horizontal="center"/>
    </xf>
    <xf numFmtId="164" fontId="0" fillId="0" borderId="27" xfId="0" applyNumberFormat="1" applyBorder="1" applyAlignment="1">
      <alignment horizontal="center" vertical="center"/>
    </xf>
    <xf numFmtId="164" fontId="0" fillId="0" borderId="14" xfId="0" applyNumberFormat="1" applyBorder="1" applyAlignment="1">
      <alignment horizontal="center" vertical="center"/>
    </xf>
    <xf numFmtId="164" fontId="0" fillId="0" borderId="26" xfId="0" applyNumberFormat="1" applyBorder="1" applyAlignment="1">
      <alignment horizontal="center" vertical="center"/>
    </xf>
    <xf numFmtId="164" fontId="0" fillId="0" borderId="34" xfId="0" applyNumberFormat="1" applyBorder="1" applyAlignment="1">
      <alignment horizontal="center" vertical="center"/>
    </xf>
    <xf numFmtId="164" fontId="0" fillId="0" borderId="25" xfId="0" applyNumberFormat="1" applyBorder="1" applyAlignment="1">
      <alignment horizontal="center" vertical="center"/>
    </xf>
    <xf numFmtId="0" fontId="6" fillId="2" borderId="35" xfId="0" applyFont="1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3" xfId="0" applyBorder="1"/>
    <xf numFmtId="0" fontId="0" fillId="0" borderId="22" xfId="0" applyBorder="1"/>
    <xf numFmtId="0" fontId="4" fillId="2" borderId="34" xfId="0" applyFont="1" applyFill="1" applyBorder="1" applyAlignment="1">
      <alignment horizontal="center"/>
    </xf>
    <xf numFmtId="0" fontId="0" fillId="0" borderId="37" xfId="0" applyBorder="1"/>
    <xf numFmtId="0" fontId="0" fillId="0" borderId="38" xfId="0" applyBorder="1"/>
    <xf numFmtId="0" fontId="2" fillId="2" borderId="20" xfId="0" applyFont="1" applyFill="1" applyBorder="1" applyAlignment="1">
      <alignment horizontal="center"/>
    </xf>
    <xf numFmtId="164" fontId="8" fillId="0" borderId="25" xfId="0" applyNumberFormat="1" applyFont="1" applyBorder="1" applyAlignment="1">
      <alignment horizontal="center" vertical="center"/>
    </xf>
    <xf numFmtId="0" fontId="2" fillId="0" borderId="0" xfId="0" applyFont="1" applyBorder="1"/>
    <xf numFmtId="0" fontId="2" fillId="0" borderId="7" xfId="0" applyFont="1" applyBorder="1"/>
    <xf numFmtId="0" fontId="5" fillId="2" borderId="15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0" fontId="4" fillId="2" borderId="19" xfId="0" applyFont="1" applyFill="1" applyBorder="1" applyAlignment="1">
      <alignment horizontal="center"/>
    </xf>
    <xf numFmtId="0" fontId="4" fillId="2" borderId="19" xfId="0" quotePrefix="1" applyFont="1" applyFill="1" applyBorder="1" applyAlignment="1">
      <alignment horizontal="center"/>
    </xf>
    <xf numFmtId="49" fontId="4" fillId="2" borderId="19" xfId="0" applyNumberFormat="1" applyFont="1" applyFill="1" applyBorder="1" applyAlignment="1">
      <alignment horizontal="center"/>
    </xf>
    <xf numFmtId="49" fontId="4" fillId="2" borderId="21" xfId="0" applyNumberFormat="1" applyFont="1" applyFill="1" applyBorder="1" applyAlignment="1">
      <alignment horizontal="center"/>
    </xf>
    <xf numFmtId="164" fontId="8" fillId="0" borderId="27" xfId="0" applyNumberFormat="1" applyFont="1" applyBorder="1" applyAlignment="1">
      <alignment horizontal="center" vertical="center"/>
    </xf>
    <xf numFmtId="164" fontId="8" fillId="0" borderId="14" xfId="0" applyNumberFormat="1" applyFont="1" applyBorder="1" applyAlignment="1">
      <alignment horizontal="center" vertical="center"/>
    </xf>
    <xf numFmtId="0" fontId="0" fillId="0" borderId="27" xfId="0" applyFont="1" applyBorder="1" applyAlignment="1">
      <alignment horizontal="center" vertical="center"/>
    </xf>
    <xf numFmtId="0" fontId="0" fillId="3" borderId="40" xfId="0" applyFill="1" applyBorder="1"/>
    <xf numFmtId="0" fontId="0" fillId="3" borderId="9" xfId="0" applyFill="1" applyBorder="1"/>
    <xf numFmtId="0" fontId="0" fillId="3" borderId="1" xfId="0" applyFill="1" applyBorder="1"/>
    <xf numFmtId="0" fontId="9" fillId="0" borderId="36" xfId="0" applyFont="1" applyBorder="1" applyAlignment="1">
      <alignment horizontal="center" vertical="center"/>
    </xf>
    <xf numFmtId="0" fontId="9" fillId="0" borderId="28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 vertical="center"/>
    </xf>
    <xf numFmtId="0" fontId="1" fillId="3" borderId="41" xfId="0" applyFont="1" applyFill="1" applyBorder="1" applyAlignment="1">
      <alignment horizontal="center" vertical="center"/>
    </xf>
    <xf numFmtId="0" fontId="1" fillId="3" borderId="42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39" xfId="0" applyFont="1" applyFill="1" applyBorder="1" applyAlignment="1">
      <alignment horizontal="center" vertical="center"/>
    </xf>
    <xf numFmtId="0" fontId="1" fillId="3" borderId="43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40" xfId="0" applyFont="1" applyFill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39" xfId="0" applyFont="1" applyBorder="1" applyAlignment="1">
      <alignment horizontal="center" vertical="center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topLeftCell="A22" zoomScaleNormal="100" workbookViewId="0">
      <selection activeCell="G31" sqref="G31"/>
    </sheetView>
  </sheetViews>
  <sheetFormatPr defaultRowHeight="14.25"/>
  <cols>
    <col min="2" max="4" width="12.75" customWidth="1"/>
    <col min="5" max="5" width="24.75" customWidth="1"/>
  </cols>
  <sheetData>
    <row r="1" spans="1:10" ht="15">
      <c r="A1" s="96" t="s">
        <v>40</v>
      </c>
      <c r="B1" s="27"/>
      <c r="C1" s="9"/>
      <c r="D1" s="9"/>
      <c r="E1" s="24" t="s">
        <v>33</v>
      </c>
      <c r="F1" s="98" t="s">
        <v>41</v>
      </c>
      <c r="J1" s="100" t="s">
        <v>2</v>
      </c>
    </row>
    <row r="2" spans="1:10" ht="45.75" thickBot="1">
      <c r="A2" s="97"/>
      <c r="B2" s="60" t="s">
        <v>0</v>
      </c>
      <c r="C2" s="25" t="s">
        <v>1</v>
      </c>
      <c r="D2" s="25" t="s">
        <v>2</v>
      </c>
      <c r="E2" s="26" t="s">
        <v>20</v>
      </c>
      <c r="F2" s="99"/>
      <c r="J2" s="101"/>
    </row>
    <row r="3" spans="1:10" ht="15">
      <c r="B3" s="28">
        <v>40</v>
      </c>
      <c r="C3" s="5">
        <v>229</v>
      </c>
      <c r="D3" s="5">
        <v>3</v>
      </c>
      <c r="E3" s="84">
        <v>115</v>
      </c>
      <c r="F3" s="81">
        <f>E3*1.15</f>
        <v>132.25</v>
      </c>
      <c r="G3" t="s">
        <v>39</v>
      </c>
    </row>
    <row r="4" spans="1:10" ht="15">
      <c r="B4" s="29">
        <v>40</v>
      </c>
      <c r="C4" s="1">
        <v>229</v>
      </c>
      <c r="D4" s="1">
        <v>3.3</v>
      </c>
      <c r="E4" s="85">
        <v>115</v>
      </c>
      <c r="F4" s="90">
        <f t="shared" ref="F4:F28" si="0">E4*1.15</f>
        <v>132.25</v>
      </c>
    </row>
    <row r="5" spans="1:10" ht="15">
      <c r="B5" s="29">
        <v>26.8</v>
      </c>
      <c r="C5" s="1">
        <v>229</v>
      </c>
      <c r="D5" s="1">
        <v>4</v>
      </c>
      <c r="E5" s="86">
        <v>105</v>
      </c>
      <c r="F5" s="90">
        <f t="shared" si="0"/>
        <v>120.74999999999999</v>
      </c>
    </row>
    <row r="6" spans="1:10" ht="15">
      <c r="B6" s="29">
        <v>50</v>
      </c>
      <c r="C6" s="1">
        <v>229</v>
      </c>
      <c r="D6" s="1">
        <v>4.0999999999999996</v>
      </c>
      <c r="E6" s="86">
        <v>105</v>
      </c>
      <c r="F6" s="90">
        <f t="shared" si="0"/>
        <v>120.74999999999999</v>
      </c>
    </row>
    <row r="7" spans="1:10" ht="15">
      <c r="B7" s="29">
        <v>33.4</v>
      </c>
      <c r="C7" s="1">
        <v>229</v>
      </c>
      <c r="D7" s="1">
        <v>4.2</v>
      </c>
      <c r="E7" s="86">
        <v>105</v>
      </c>
      <c r="F7" s="90">
        <f t="shared" si="0"/>
        <v>120.74999999999999</v>
      </c>
    </row>
    <row r="8" spans="1:10" ht="15">
      <c r="B8" s="29">
        <v>50</v>
      </c>
      <c r="C8" s="1">
        <v>229</v>
      </c>
      <c r="D8" s="1" t="s">
        <v>27</v>
      </c>
      <c r="E8" s="86">
        <v>105</v>
      </c>
      <c r="F8" s="90">
        <f t="shared" si="0"/>
        <v>120.74999999999999</v>
      </c>
    </row>
    <row r="9" spans="1:10" ht="15">
      <c r="B9" s="29">
        <v>40</v>
      </c>
      <c r="C9" s="1">
        <v>229</v>
      </c>
      <c r="D9" s="1" t="s">
        <v>26</v>
      </c>
      <c r="E9" s="86">
        <v>105</v>
      </c>
      <c r="F9" s="90">
        <f t="shared" si="0"/>
        <v>120.74999999999999</v>
      </c>
    </row>
    <row r="10" spans="1:10" ht="15">
      <c r="B10" s="29">
        <v>50</v>
      </c>
      <c r="C10" s="1">
        <v>229</v>
      </c>
      <c r="D10" s="1" t="s">
        <v>26</v>
      </c>
      <c r="E10" s="86">
        <v>105</v>
      </c>
      <c r="F10" s="90">
        <f t="shared" si="0"/>
        <v>120.74999999999999</v>
      </c>
    </row>
    <row r="11" spans="1:10" ht="15">
      <c r="B11" s="29">
        <v>50</v>
      </c>
      <c r="C11" s="1">
        <v>229</v>
      </c>
      <c r="D11" s="1" t="s">
        <v>28</v>
      </c>
      <c r="E11" s="86">
        <v>105</v>
      </c>
      <c r="F11" s="90">
        <f t="shared" si="0"/>
        <v>120.74999999999999</v>
      </c>
    </row>
    <row r="12" spans="1:10" ht="15">
      <c r="B12" s="29">
        <v>50</v>
      </c>
      <c r="C12" s="1">
        <v>229</v>
      </c>
      <c r="D12" s="1">
        <v>6</v>
      </c>
      <c r="E12" s="86">
        <v>105</v>
      </c>
      <c r="F12" s="90">
        <f t="shared" si="0"/>
        <v>120.74999999999999</v>
      </c>
    </row>
    <row r="13" spans="1:10" ht="15">
      <c r="B13" s="29">
        <v>50</v>
      </c>
      <c r="C13" s="1">
        <v>229</v>
      </c>
      <c r="D13" s="1" t="s">
        <v>29</v>
      </c>
      <c r="E13" s="86">
        <v>105</v>
      </c>
      <c r="F13" s="90">
        <f t="shared" si="0"/>
        <v>120.74999999999999</v>
      </c>
    </row>
    <row r="14" spans="1:10" ht="15">
      <c r="B14" s="29">
        <v>50</v>
      </c>
      <c r="C14" s="1">
        <v>229</v>
      </c>
      <c r="D14" s="1">
        <v>7.3</v>
      </c>
      <c r="E14" s="86">
        <v>105</v>
      </c>
      <c r="F14" s="90">
        <f t="shared" si="0"/>
        <v>120.74999999999999</v>
      </c>
    </row>
    <row r="15" spans="1:10" ht="15">
      <c r="B15" s="29">
        <v>50</v>
      </c>
      <c r="C15" s="1">
        <v>229</v>
      </c>
      <c r="D15" s="1">
        <v>8.1</v>
      </c>
      <c r="E15" s="86">
        <v>110</v>
      </c>
      <c r="F15" s="90">
        <f t="shared" si="0"/>
        <v>126.49999999999999</v>
      </c>
    </row>
    <row r="16" spans="1:10" ht="15">
      <c r="B16" s="29">
        <v>50</v>
      </c>
      <c r="C16" s="1">
        <v>229</v>
      </c>
      <c r="D16" s="1">
        <v>8.5</v>
      </c>
      <c r="E16" s="86">
        <v>110</v>
      </c>
      <c r="F16" s="90">
        <f t="shared" si="0"/>
        <v>126.49999999999999</v>
      </c>
    </row>
    <row r="17" spans="2:6" ht="15">
      <c r="B17" s="29">
        <v>50</v>
      </c>
      <c r="C17" s="1">
        <v>229</v>
      </c>
      <c r="D17" s="1">
        <v>9.1999999999999993</v>
      </c>
      <c r="E17" s="86">
        <v>120</v>
      </c>
      <c r="F17" s="90">
        <f t="shared" si="0"/>
        <v>138</v>
      </c>
    </row>
    <row r="18" spans="2:6" ht="15">
      <c r="B18" s="29">
        <v>50</v>
      </c>
      <c r="C18" s="1">
        <v>229</v>
      </c>
      <c r="D18" s="1">
        <v>9.8000000000000007</v>
      </c>
      <c r="E18" s="86">
        <v>120</v>
      </c>
      <c r="F18" s="90">
        <f t="shared" si="0"/>
        <v>138</v>
      </c>
    </row>
    <row r="19" spans="2:6" ht="15">
      <c r="B19" s="29">
        <v>30.5</v>
      </c>
      <c r="C19" s="1">
        <v>237</v>
      </c>
      <c r="D19" s="1">
        <v>4.3</v>
      </c>
      <c r="E19" s="86">
        <v>110</v>
      </c>
      <c r="F19" s="90">
        <f t="shared" si="0"/>
        <v>126.49999999999999</v>
      </c>
    </row>
    <row r="20" spans="2:6" ht="15">
      <c r="B20" s="29">
        <v>34.6</v>
      </c>
      <c r="C20" s="1">
        <v>244</v>
      </c>
      <c r="D20" s="1">
        <v>4.4000000000000004</v>
      </c>
      <c r="E20" s="86">
        <v>110</v>
      </c>
      <c r="F20" s="90">
        <f t="shared" si="0"/>
        <v>126.49999999999999</v>
      </c>
    </row>
    <row r="21" spans="2:6" ht="15">
      <c r="B21" s="29">
        <v>67.5</v>
      </c>
      <c r="C21" s="1">
        <v>267</v>
      </c>
      <c r="D21" s="1">
        <v>4.4000000000000004</v>
      </c>
      <c r="E21" s="86">
        <v>120</v>
      </c>
      <c r="F21" s="90">
        <f t="shared" si="0"/>
        <v>138</v>
      </c>
    </row>
    <row r="22" spans="2:6" ht="15">
      <c r="B22" s="29">
        <v>67.5</v>
      </c>
      <c r="C22" s="1">
        <v>267</v>
      </c>
      <c r="D22" s="1">
        <v>4.9000000000000004</v>
      </c>
      <c r="E22" s="86">
        <v>120</v>
      </c>
      <c r="F22" s="90">
        <f t="shared" si="0"/>
        <v>138</v>
      </c>
    </row>
    <row r="23" spans="2:6" ht="15">
      <c r="B23" s="29">
        <v>67.5</v>
      </c>
      <c r="C23" s="1">
        <v>267</v>
      </c>
      <c r="D23" s="1">
        <v>5.2</v>
      </c>
      <c r="E23" s="86">
        <v>120</v>
      </c>
      <c r="F23" s="90">
        <f t="shared" si="0"/>
        <v>138</v>
      </c>
    </row>
    <row r="24" spans="2:6" ht="15">
      <c r="B24" s="12">
        <v>67.5</v>
      </c>
      <c r="C24" s="1">
        <v>267</v>
      </c>
      <c r="D24" s="1">
        <v>5.65</v>
      </c>
      <c r="E24" s="86">
        <v>120</v>
      </c>
      <c r="F24" s="90">
        <f t="shared" si="0"/>
        <v>138</v>
      </c>
    </row>
    <row r="25" spans="2:6" ht="15">
      <c r="B25" s="12">
        <v>80</v>
      </c>
      <c r="C25" s="1">
        <v>267</v>
      </c>
      <c r="D25" s="1">
        <v>5.65</v>
      </c>
      <c r="E25" s="86">
        <v>120</v>
      </c>
      <c r="F25" s="90">
        <f t="shared" si="0"/>
        <v>138</v>
      </c>
    </row>
    <row r="26" spans="2:6" ht="15">
      <c r="B26" s="29">
        <v>80</v>
      </c>
      <c r="C26" s="1">
        <v>267</v>
      </c>
      <c r="D26" s="1">
        <v>7</v>
      </c>
      <c r="E26" s="86">
        <v>120</v>
      </c>
      <c r="F26" s="90">
        <f t="shared" si="0"/>
        <v>138</v>
      </c>
    </row>
    <row r="27" spans="2:6" ht="15">
      <c r="B27" s="29">
        <v>80</v>
      </c>
      <c r="C27" s="1">
        <v>267</v>
      </c>
      <c r="D27" s="1">
        <v>7.5</v>
      </c>
      <c r="E27" s="86">
        <v>120</v>
      </c>
      <c r="F27" s="90">
        <f t="shared" si="0"/>
        <v>138</v>
      </c>
    </row>
    <row r="28" spans="2:6" ht="15">
      <c r="B28" s="29">
        <v>29</v>
      </c>
      <c r="C28" s="1">
        <v>273</v>
      </c>
      <c r="D28" s="1">
        <v>4.9000000000000004</v>
      </c>
      <c r="E28" s="86">
        <v>120</v>
      </c>
      <c r="F28" s="90">
        <f t="shared" si="0"/>
        <v>138</v>
      </c>
    </row>
    <row r="29" spans="2:6" ht="15">
      <c r="B29" s="29">
        <v>26</v>
      </c>
      <c r="C29" s="1">
        <v>280</v>
      </c>
      <c r="D29" s="1">
        <v>5.0999999999999996</v>
      </c>
      <c r="E29" s="87" t="s">
        <v>35</v>
      </c>
      <c r="F29" s="92" t="s">
        <v>34</v>
      </c>
    </row>
    <row r="30" spans="2:6" ht="15">
      <c r="B30" s="29">
        <v>100</v>
      </c>
      <c r="C30" s="1">
        <v>316</v>
      </c>
      <c r="D30" s="1">
        <v>4.9000000000000004</v>
      </c>
      <c r="E30" s="86">
        <v>165</v>
      </c>
      <c r="F30" s="90">
        <f>E30*1.15</f>
        <v>189.74999999999997</v>
      </c>
    </row>
    <row r="31" spans="2:6" ht="15">
      <c r="B31" s="29">
        <v>80</v>
      </c>
      <c r="C31" s="1">
        <v>316</v>
      </c>
      <c r="D31" s="1">
        <v>6.6</v>
      </c>
      <c r="E31" s="86">
        <v>165</v>
      </c>
      <c r="F31" s="90">
        <f t="shared" ref="F31:F38" si="1">E31*1.15</f>
        <v>189.74999999999997</v>
      </c>
    </row>
    <row r="32" spans="2:6" ht="15">
      <c r="B32" s="12">
        <v>80</v>
      </c>
      <c r="C32" s="1">
        <v>320</v>
      </c>
      <c r="D32" s="1">
        <v>5.7</v>
      </c>
      <c r="E32" s="86">
        <v>150</v>
      </c>
      <c r="F32" s="90">
        <f t="shared" si="1"/>
        <v>172.5</v>
      </c>
    </row>
    <row r="33" spans="2:6" ht="15">
      <c r="B33" s="12">
        <v>95</v>
      </c>
      <c r="C33" s="1">
        <v>320</v>
      </c>
      <c r="D33" s="1">
        <v>5.7</v>
      </c>
      <c r="E33" s="86">
        <v>150</v>
      </c>
      <c r="F33" s="90">
        <f t="shared" si="1"/>
        <v>172.5</v>
      </c>
    </row>
    <row r="34" spans="2:6" ht="15">
      <c r="B34" s="12">
        <v>118</v>
      </c>
      <c r="C34" s="1">
        <v>320</v>
      </c>
      <c r="D34" s="1">
        <v>5.7</v>
      </c>
      <c r="E34" s="86">
        <v>150</v>
      </c>
      <c r="F34" s="90">
        <f t="shared" si="1"/>
        <v>172.5</v>
      </c>
    </row>
    <row r="35" spans="2:6" ht="15">
      <c r="B35" s="30">
        <v>60</v>
      </c>
      <c r="C35" s="18">
        <v>360</v>
      </c>
      <c r="D35" s="18" t="s">
        <v>38</v>
      </c>
      <c r="E35" s="88">
        <v>155</v>
      </c>
      <c r="F35" s="90">
        <f t="shared" si="1"/>
        <v>178.25</v>
      </c>
    </row>
    <row r="36" spans="2:6" ht="15">
      <c r="B36" s="30">
        <v>75</v>
      </c>
      <c r="C36" s="18">
        <v>360</v>
      </c>
      <c r="D36" s="18" t="s">
        <v>38</v>
      </c>
      <c r="E36" s="88">
        <v>155</v>
      </c>
      <c r="F36" s="90">
        <f t="shared" si="1"/>
        <v>178.25</v>
      </c>
    </row>
    <row r="37" spans="2:6" ht="15">
      <c r="B37" s="30">
        <v>90</v>
      </c>
      <c r="C37" s="18">
        <v>360</v>
      </c>
      <c r="D37" s="18" t="s">
        <v>38</v>
      </c>
      <c r="E37" s="88">
        <v>155</v>
      </c>
      <c r="F37" s="90">
        <f t="shared" si="1"/>
        <v>178.25</v>
      </c>
    </row>
    <row r="38" spans="2:6" ht="15.75" thickBot="1">
      <c r="B38" s="31">
        <v>115</v>
      </c>
      <c r="C38" s="32">
        <v>360</v>
      </c>
      <c r="D38" s="32" t="s">
        <v>38</v>
      </c>
      <c r="E38" s="89">
        <v>155</v>
      </c>
      <c r="F38" s="91">
        <f t="shared" si="1"/>
        <v>178.25</v>
      </c>
    </row>
  </sheetData>
  <mergeCells count="3">
    <mergeCell ref="A1:A2"/>
    <mergeCell ref="F1:F2"/>
    <mergeCell ref="J1:J2"/>
  </mergeCells>
  <phoneticPr fontId="7" type="noConversion"/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topLeftCell="A16" workbookViewId="0">
      <selection activeCell="A38" sqref="A38:F48"/>
    </sheetView>
  </sheetViews>
  <sheetFormatPr defaultRowHeight="14.25"/>
  <cols>
    <col min="6" max="6" width="24.625" customWidth="1"/>
  </cols>
  <sheetData>
    <row r="1" spans="1:6" ht="15" thickBot="1">
      <c r="A1" t="s">
        <v>45</v>
      </c>
      <c r="B1" t="s">
        <v>46</v>
      </c>
      <c r="C1" t="s">
        <v>47</v>
      </c>
      <c r="D1" t="s">
        <v>48</v>
      </c>
      <c r="E1" t="s">
        <v>49</v>
      </c>
      <c r="F1" t="s">
        <v>50</v>
      </c>
    </row>
    <row r="2" spans="1:6" ht="15">
      <c r="A2" s="28">
        <v>40</v>
      </c>
      <c r="B2" s="5">
        <v>229</v>
      </c>
      <c r="C2" s="93">
        <f>IF(DL!D4="",DL!J2, IF(ISNUMBER(FIND("-", DL!D4)), LEFT(DL!D4, FIND("-",DL!D4)-1),DL!D4))</f>
        <v>3.3</v>
      </c>
      <c r="D2" s="84">
        <v>115</v>
      </c>
      <c r="E2" s="81">
        <f>D2*1.15</f>
        <v>132.25</v>
      </c>
      <c r="F2" t="s">
        <v>52</v>
      </c>
    </row>
    <row r="3" spans="1:6" ht="15">
      <c r="A3" s="29">
        <v>40</v>
      </c>
      <c r="B3" s="1">
        <v>229</v>
      </c>
      <c r="C3" s="93">
        <f>IF(DL!D5="",C2, IF(ISNUMBER(FIND("-", DL!D5)), LEFT(DL!D5, FIND("-",DL!D5)-1),DL!D5))</f>
        <v>4</v>
      </c>
      <c r="D3" s="85">
        <v>115</v>
      </c>
      <c r="E3" s="90">
        <f t="shared" ref="E3:E27" si="0">D3*1.15</f>
        <v>132.25</v>
      </c>
      <c r="F3" t="s">
        <v>52</v>
      </c>
    </row>
    <row r="4" spans="1:6" ht="15">
      <c r="A4" s="29">
        <v>26.8</v>
      </c>
      <c r="B4" s="1">
        <v>229</v>
      </c>
      <c r="C4" s="93">
        <f>IF(DL!D6="",C3, IF(ISNUMBER(FIND("-", DL!D6)), LEFT(DL!D6, FIND("-",DL!D6)-1),DL!D6))</f>
        <v>4.0999999999999996</v>
      </c>
      <c r="D4" s="86">
        <v>105</v>
      </c>
      <c r="E4" s="90">
        <f t="shared" si="0"/>
        <v>120.74999999999999</v>
      </c>
      <c r="F4" t="s">
        <v>52</v>
      </c>
    </row>
    <row r="5" spans="1:6" ht="15">
      <c r="A5" s="29">
        <v>50</v>
      </c>
      <c r="B5" s="1">
        <v>229</v>
      </c>
      <c r="C5" s="93">
        <f>IF(DL!D7="",C4, IF(ISNUMBER(FIND("-", DL!D7)), LEFT(DL!D7, FIND("-",DL!D7)-1),DL!D7))</f>
        <v>4.2</v>
      </c>
      <c r="D5" s="86">
        <v>105</v>
      </c>
      <c r="E5" s="90">
        <f t="shared" si="0"/>
        <v>120.74999999999999</v>
      </c>
      <c r="F5" t="s">
        <v>52</v>
      </c>
    </row>
    <row r="6" spans="1:6" ht="15">
      <c r="A6" s="29">
        <v>33.4</v>
      </c>
      <c r="B6" s="1">
        <v>229</v>
      </c>
      <c r="C6" s="93" t="str">
        <f>IF(DL!D8="",C5, IF(ISNUMBER(FIND("-", DL!D8)), LEFT(DL!D8, FIND("-",DL!D8)-1),DL!D8))</f>
        <v>4,8</v>
      </c>
      <c r="D6" s="86">
        <v>105</v>
      </c>
      <c r="E6" s="90">
        <f t="shared" si="0"/>
        <v>120.74999999999999</v>
      </c>
      <c r="F6" t="s">
        <v>52</v>
      </c>
    </row>
    <row r="7" spans="1:6" ht="15">
      <c r="A7" s="29">
        <v>50</v>
      </c>
      <c r="B7" s="1">
        <v>229</v>
      </c>
      <c r="C7" s="93" t="str">
        <f>IF(DL!D9="",C6, IF(ISNUMBER(FIND("-", DL!D9)), LEFT(DL!D9, FIND("-",DL!D9)-1),DL!D9))</f>
        <v>5,2</v>
      </c>
      <c r="D7" s="86">
        <v>105</v>
      </c>
      <c r="E7" s="90">
        <f t="shared" si="0"/>
        <v>120.74999999999999</v>
      </c>
      <c r="F7" t="s">
        <v>52</v>
      </c>
    </row>
    <row r="8" spans="1:6" ht="15">
      <c r="A8" s="29">
        <v>40</v>
      </c>
      <c r="B8" s="1">
        <v>229</v>
      </c>
      <c r="C8" s="93" t="str">
        <f>IF(DL!D10="",C7, IF(ISNUMBER(FIND("-", DL!D10)), LEFT(DL!D10, FIND("-",DL!D10)-1),DL!D10))</f>
        <v>5,2</v>
      </c>
      <c r="D8" s="86">
        <v>105</v>
      </c>
      <c r="E8" s="90">
        <f t="shared" si="0"/>
        <v>120.74999999999999</v>
      </c>
      <c r="F8" t="s">
        <v>52</v>
      </c>
    </row>
    <row r="9" spans="1:6" ht="15">
      <c r="A9" s="29">
        <v>50</v>
      </c>
      <c r="B9" s="1">
        <v>229</v>
      </c>
      <c r="C9" s="93" t="str">
        <f>IF(DL!D11="",C8, IF(ISNUMBER(FIND("-", DL!D11)), LEFT(DL!D11, FIND("-",DL!D11)-1),DL!D11))</f>
        <v>5,6</v>
      </c>
      <c r="D9" s="86">
        <v>105</v>
      </c>
      <c r="E9" s="90">
        <f t="shared" si="0"/>
        <v>120.74999999999999</v>
      </c>
      <c r="F9" t="s">
        <v>52</v>
      </c>
    </row>
    <row r="10" spans="1:6" ht="15">
      <c r="A10" s="29">
        <v>50</v>
      </c>
      <c r="B10" s="1">
        <v>229</v>
      </c>
      <c r="C10" s="93">
        <f>IF(DL!D12="",C9, IF(ISNUMBER(FIND("-", DL!D12)), LEFT(DL!D12, FIND("-",DL!D12)-1),DL!D12))</f>
        <v>6</v>
      </c>
      <c r="D10" s="86">
        <v>105</v>
      </c>
      <c r="E10" s="90">
        <f t="shared" si="0"/>
        <v>120.74999999999999</v>
      </c>
      <c r="F10" t="s">
        <v>52</v>
      </c>
    </row>
    <row r="11" spans="1:6" ht="15">
      <c r="A11" s="29">
        <v>50</v>
      </c>
      <c r="B11" s="1">
        <v>229</v>
      </c>
      <c r="C11" s="93" t="str">
        <f>IF(DL!D13="",C10, IF(ISNUMBER(FIND("-", DL!D13)), LEFT(DL!D13, FIND("-",DL!D13)-1),DL!D13))</f>
        <v>6,2</v>
      </c>
      <c r="D11" s="86">
        <v>105</v>
      </c>
      <c r="E11" s="90">
        <f t="shared" si="0"/>
        <v>120.74999999999999</v>
      </c>
      <c r="F11" t="s">
        <v>52</v>
      </c>
    </row>
    <row r="12" spans="1:6" ht="15">
      <c r="A12" s="29">
        <v>50</v>
      </c>
      <c r="B12" s="1">
        <v>229</v>
      </c>
      <c r="C12" s="93">
        <f>IF(DL!D14="",C11, IF(ISNUMBER(FIND("-", DL!D14)), LEFT(DL!D14, FIND("-",DL!D14)-1),DL!D14))</f>
        <v>7.3</v>
      </c>
      <c r="D12" s="86">
        <v>105</v>
      </c>
      <c r="E12" s="90">
        <f t="shared" si="0"/>
        <v>120.74999999999999</v>
      </c>
      <c r="F12" t="s">
        <v>52</v>
      </c>
    </row>
    <row r="13" spans="1:6" ht="15">
      <c r="A13" s="29">
        <v>50</v>
      </c>
      <c r="B13" s="1">
        <v>229</v>
      </c>
      <c r="C13" s="93">
        <f>IF(DL!D15="",C12, IF(ISNUMBER(FIND("-", DL!D15)), LEFT(DL!D15, FIND("-",DL!D15)-1),DL!D15))</f>
        <v>8.1</v>
      </c>
      <c r="D13" s="86">
        <v>105</v>
      </c>
      <c r="E13" s="90">
        <f t="shared" si="0"/>
        <v>120.74999999999999</v>
      </c>
      <c r="F13" t="s">
        <v>52</v>
      </c>
    </row>
    <row r="14" spans="1:6" ht="15">
      <c r="A14" s="29">
        <v>50</v>
      </c>
      <c r="B14" s="1">
        <v>229</v>
      </c>
      <c r="C14" s="93">
        <f>IF(DL!D16="",C13, IF(ISNUMBER(FIND("-", DL!D16)), LEFT(DL!D16, FIND("-",DL!D16)-1),DL!D16))</f>
        <v>8.5</v>
      </c>
      <c r="D14" s="86">
        <v>110</v>
      </c>
      <c r="E14" s="90">
        <f t="shared" si="0"/>
        <v>126.49999999999999</v>
      </c>
      <c r="F14" t="s">
        <v>52</v>
      </c>
    </row>
    <row r="15" spans="1:6" ht="15">
      <c r="A15" s="29">
        <v>50</v>
      </c>
      <c r="B15" s="1">
        <v>229</v>
      </c>
      <c r="C15" s="93">
        <f>IF(DL!D17="",C14, IF(ISNUMBER(FIND("-", DL!D17)), LEFT(DL!D17, FIND("-",DL!D17)-1),DL!D17))</f>
        <v>9.1999999999999993</v>
      </c>
      <c r="D15" s="86">
        <v>110</v>
      </c>
      <c r="E15" s="90">
        <f t="shared" si="0"/>
        <v>126.49999999999999</v>
      </c>
      <c r="F15" t="s">
        <v>52</v>
      </c>
    </row>
    <row r="16" spans="1:6" ht="15">
      <c r="A16" s="29">
        <v>50</v>
      </c>
      <c r="B16" s="1">
        <v>229</v>
      </c>
      <c r="C16" s="93">
        <f>IF(DL!D18="",C15, IF(ISNUMBER(FIND("-", DL!D18)), LEFT(DL!D18, FIND("-",DL!D18)-1),DL!D18))</f>
        <v>9.8000000000000007</v>
      </c>
      <c r="D16" s="86">
        <v>120</v>
      </c>
      <c r="E16" s="90">
        <f t="shared" si="0"/>
        <v>138</v>
      </c>
      <c r="F16" t="s">
        <v>52</v>
      </c>
    </row>
    <row r="17" spans="1:6" ht="15">
      <c r="A17" s="29">
        <v>50</v>
      </c>
      <c r="B17" s="1">
        <v>229</v>
      </c>
      <c r="C17" s="93">
        <f>IF(DL!D19="",C16, IF(ISNUMBER(FIND("-", DL!D19)), LEFT(DL!D19, FIND("-",DL!D19)-1),DL!D19))</f>
        <v>4.3</v>
      </c>
      <c r="D17" s="86">
        <v>120</v>
      </c>
      <c r="E17" s="90">
        <f t="shared" si="0"/>
        <v>138</v>
      </c>
      <c r="F17" t="s">
        <v>52</v>
      </c>
    </row>
    <row r="18" spans="1:6" ht="15">
      <c r="A18" s="29">
        <v>30.5</v>
      </c>
      <c r="B18" s="1">
        <v>237</v>
      </c>
      <c r="C18" s="93">
        <f>IF(DL!D20="",C17, IF(ISNUMBER(FIND("-", DL!D20)), LEFT(DL!D20, FIND("-",DL!D20)-1),DL!D20))</f>
        <v>4.4000000000000004</v>
      </c>
      <c r="D18" s="86">
        <v>110</v>
      </c>
      <c r="E18" s="90">
        <f t="shared" si="0"/>
        <v>126.49999999999999</v>
      </c>
      <c r="F18" t="s">
        <v>52</v>
      </c>
    </row>
    <row r="19" spans="1:6" ht="15">
      <c r="A19" s="29">
        <v>34.6</v>
      </c>
      <c r="B19" s="1">
        <v>244</v>
      </c>
      <c r="C19" s="93">
        <f>IF(DL!D21="",C18, IF(ISNUMBER(FIND("-", DL!D21)), LEFT(DL!D21, FIND("-",DL!D21)-1),DL!D21))</f>
        <v>4.4000000000000004</v>
      </c>
      <c r="D19" s="86">
        <v>110</v>
      </c>
      <c r="E19" s="90">
        <f t="shared" si="0"/>
        <v>126.49999999999999</v>
      </c>
      <c r="F19" t="s">
        <v>52</v>
      </c>
    </row>
    <row r="20" spans="1:6" ht="15">
      <c r="A20" s="29">
        <v>67.5</v>
      </c>
      <c r="B20" s="1">
        <v>267</v>
      </c>
      <c r="C20" s="93">
        <f>IF(DL!D22="",C19, IF(ISNUMBER(FIND("-", DL!D22)), LEFT(DL!D22, FIND("-",DL!D22)-1),DL!D22))</f>
        <v>4.9000000000000004</v>
      </c>
      <c r="D20" s="86">
        <v>120</v>
      </c>
      <c r="E20" s="90">
        <f t="shared" si="0"/>
        <v>138</v>
      </c>
      <c r="F20" t="s">
        <v>52</v>
      </c>
    </row>
    <row r="21" spans="1:6" ht="15">
      <c r="A21" s="29">
        <v>67.5</v>
      </c>
      <c r="B21" s="1">
        <v>267</v>
      </c>
      <c r="C21" s="93">
        <f>IF(DL!D23="",C20, IF(ISNUMBER(FIND("-", DL!D23)), LEFT(DL!D23, FIND("-",DL!D23)-1),DL!D23))</f>
        <v>5.2</v>
      </c>
      <c r="D21" s="86">
        <v>120</v>
      </c>
      <c r="E21" s="90">
        <f t="shared" si="0"/>
        <v>138</v>
      </c>
      <c r="F21" t="s">
        <v>52</v>
      </c>
    </row>
    <row r="22" spans="1:6" ht="15">
      <c r="A22" s="29">
        <v>67.5</v>
      </c>
      <c r="B22" s="1">
        <v>267</v>
      </c>
      <c r="C22" s="93">
        <f>IF(DL!D24="",C21, IF(ISNUMBER(FIND("-", DL!D24)), LEFT(DL!D24, FIND("-",DL!D24)-1),DL!D24))</f>
        <v>5.65</v>
      </c>
      <c r="D22" s="86">
        <v>120</v>
      </c>
      <c r="E22" s="90">
        <f t="shared" si="0"/>
        <v>138</v>
      </c>
      <c r="F22" t="s">
        <v>52</v>
      </c>
    </row>
    <row r="23" spans="1:6" ht="15">
      <c r="A23" s="12">
        <v>67.5</v>
      </c>
      <c r="B23" s="1">
        <v>267</v>
      </c>
      <c r="C23" s="93">
        <f>IF(DL!D25="",C22, IF(ISNUMBER(FIND("-", DL!D25)), LEFT(DL!D25, FIND("-",DL!D25)-1),DL!D25))</f>
        <v>5.65</v>
      </c>
      <c r="D23" s="86">
        <v>120</v>
      </c>
      <c r="E23" s="90">
        <f t="shared" si="0"/>
        <v>138</v>
      </c>
      <c r="F23" t="s">
        <v>52</v>
      </c>
    </row>
    <row r="24" spans="1:6" ht="15">
      <c r="A24" s="12">
        <v>80</v>
      </c>
      <c r="B24" s="1">
        <v>267</v>
      </c>
      <c r="C24" s="93">
        <f>IF(DL!D26="",C23, IF(ISNUMBER(FIND("-", DL!D26)), LEFT(DL!D26, FIND("-",DL!D26)-1),DL!D26))</f>
        <v>7</v>
      </c>
      <c r="D24" s="86">
        <v>120</v>
      </c>
      <c r="E24" s="90">
        <f t="shared" si="0"/>
        <v>138</v>
      </c>
      <c r="F24" t="s">
        <v>52</v>
      </c>
    </row>
    <row r="25" spans="1:6" ht="15">
      <c r="A25" s="29">
        <v>80</v>
      </c>
      <c r="B25" s="1">
        <v>267</v>
      </c>
      <c r="C25" s="93">
        <f>IF(DL!D27="",C24, IF(ISNUMBER(FIND("-", DL!D27)), LEFT(DL!D27, FIND("-",DL!D27)-1),DL!D27))</f>
        <v>7.5</v>
      </c>
      <c r="D25" s="86">
        <v>120</v>
      </c>
      <c r="E25" s="90">
        <f t="shared" si="0"/>
        <v>138</v>
      </c>
      <c r="F25" t="s">
        <v>52</v>
      </c>
    </row>
    <row r="26" spans="1:6" ht="15">
      <c r="A26" s="29">
        <v>80</v>
      </c>
      <c r="B26" s="1">
        <v>267</v>
      </c>
      <c r="C26" s="93">
        <f>IF(DL!D28="",C25, IF(ISNUMBER(FIND("-", DL!D28)), LEFT(DL!D28, FIND("-",DL!D28)-1),DL!D28))</f>
        <v>4.9000000000000004</v>
      </c>
      <c r="D26" s="86">
        <v>120</v>
      </c>
      <c r="E26" s="90">
        <f t="shared" si="0"/>
        <v>138</v>
      </c>
      <c r="F26" t="s">
        <v>52</v>
      </c>
    </row>
    <row r="27" spans="1:6" ht="15">
      <c r="A27" s="29">
        <v>29</v>
      </c>
      <c r="B27" s="1">
        <v>273</v>
      </c>
      <c r="C27" s="93">
        <f>IF(DL!D29="",C26, IF(ISNUMBER(FIND("-", DL!D29)), LEFT(DL!D29, FIND("-",DL!D29)-1),DL!D29))</f>
        <v>5.0999999999999996</v>
      </c>
      <c r="D27" s="86">
        <v>120</v>
      </c>
      <c r="E27" s="90">
        <f t="shared" si="0"/>
        <v>138</v>
      </c>
      <c r="F27" t="s">
        <v>52</v>
      </c>
    </row>
    <row r="28" spans="1:6" ht="15">
      <c r="A28" s="29">
        <v>26</v>
      </c>
      <c r="B28" s="1">
        <v>280</v>
      </c>
      <c r="C28" s="93">
        <f>IF(DL!D30="",C27, IF(ISNUMBER(FIND("-", DL!D30)), LEFT(DL!D30, FIND("-",DL!D30)-1),DL!D30))</f>
        <v>4.9000000000000004</v>
      </c>
      <c r="D28" s="87"/>
      <c r="E28" s="92"/>
      <c r="F28" t="s">
        <v>51</v>
      </c>
    </row>
    <row r="29" spans="1:6" ht="15">
      <c r="A29" s="29">
        <v>100</v>
      </c>
      <c r="B29" s="1">
        <v>316</v>
      </c>
      <c r="C29" s="93">
        <f>IF(DL!D31="",C28, IF(ISNUMBER(FIND("-", DL!D31)), LEFT(DL!D31, FIND("-",DL!D31)-1),DL!D31))</f>
        <v>6.6</v>
      </c>
      <c r="D29" s="86">
        <v>165</v>
      </c>
      <c r="E29" s="90">
        <f>D29*1.15</f>
        <v>189.74999999999997</v>
      </c>
      <c r="F29" t="s">
        <v>51</v>
      </c>
    </row>
    <row r="30" spans="1:6" ht="15">
      <c r="A30" s="29">
        <v>80</v>
      </c>
      <c r="B30" s="1">
        <v>316</v>
      </c>
      <c r="C30" s="93">
        <f>IF(DL!D32="",C29, IF(ISNUMBER(FIND("-", DL!D32)), LEFT(DL!D32, FIND("-",DL!D32)-1),DL!D32))</f>
        <v>5.7</v>
      </c>
      <c r="D30" s="86">
        <v>165</v>
      </c>
      <c r="E30" s="90">
        <f t="shared" ref="E30:E37" si="1">D30*1.15</f>
        <v>189.74999999999997</v>
      </c>
      <c r="F30" t="s">
        <v>51</v>
      </c>
    </row>
    <row r="31" spans="1:6" ht="15">
      <c r="A31" s="12">
        <v>80</v>
      </c>
      <c r="B31" s="1">
        <v>320</v>
      </c>
      <c r="C31" s="93">
        <f>IF(DL!D33="",C30, IF(ISNUMBER(FIND("-", DL!D33)), LEFT(DL!D33, FIND("-",DL!D33)-1),DL!D33))</f>
        <v>5.7</v>
      </c>
      <c r="D31" s="86">
        <v>150</v>
      </c>
      <c r="E31" s="90">
        <f t="shared" si="1"/>
        <v>172.5</v>
      </c>
      <c r="F31" t="s">
        <v>51</v>
      </c>
    </row>
    <row r="32" spans="1:6" ht="15">
      <c r="A32" s="12">
        <v>95</v>
      </c>
      <c r="B32" s="1">
        <v>320</v>
      </c>
      <c r="C32" s="93">
        <f>IF(DL!D34="",C31, IF(ISNUMBER(FIND("-", DL!D34)), LEFT(DL!D34, FIND("-",DL!D34)-1),DL!D34))</f>
        <v>5.7</v>
      </c>
      <c r="D32" s="86">
        <v>150</v>
      </c>
      <c r="E32" s="90">
        <f t="shared" si="1"/>
        <v>172.5</v>
      </c>
      <c r="F32" t="s">
        <v>51</v>
      </c>
    </row>
    <row r="33" spans="1:6" ht="15">
      <c r="A33" s="12">
        <v>118</v>
      </c>
      <c r="B33" s="1">
        <v>320</v>
      </c>
      <c r="C33" s="93" t="str">
        <f>IF(DL!D35="",C32, IF(ISNUMBER(FIND("-", DL!D35)), LEFT(DL!D35, FIND("-",DL!D35)-1),DL!D35))</f>
        <v>7,0</v>
      </c>
      <c r="D33" s="86">
        <v>150</v>
      </c>
      <c r="E33" s="90">
        <f t="shared" si="1"/>
        <v>172.5</v>
      </c>
      <c r="F33" t="s">
        <v>51</v>
      </c>
    </row>
    <row r="34" spans="1:6" ht="15">
      <c r="A34" s="30">
        <v>60</v>
      </c>
      <c r="B34" s="18">
        <v>360</v>
      </c>
      <c r="C34" s="93" t="str">
        <f>IF(DL!D36="",C33, IF(ISNUMBER(FIND("-", DL!D36)), LEFT(DL!D36, FIND("-",DL!D36)-1),DL!D36))</f>
        <v>7,0</v>
      </c>
      <c r="D34" s="88">
        <v>155</v>
      </c>
      <c r="E34" s="90">
        <f t="shared" si="1"/>
        <v>178.25</v>
      </c>
      <c r="F34" t="s">
        <v>51</v>
      </c>
    </row>
    <row r="35" spans="1:6" ht="15">
      <c r="A35" s="30">
        <v>75</v>
      </c>
      <c r="B35" s="18">
        <v>360</v>
      </c>
      <c r="C35" s="93" t="str">
        <f>IF(DL!D37="",C34, IF(ISNUMBER(FIND("-", DL!D37)), LEFT(DL!D37, FIND("-",DL!D37)-1),DL!D37))</f>
        <v>7,0</v>
      </c>
      <c r="D35" s="88">
        <v>155</v>
      </c>
      <c r="E35" s="90">
        <f t="shared" si="1"/>
        <v>178.25</v>
      </c>
      <c r="F35" t="s">
        <v>51</v>
      </c>
    </row>
    <row r="36" spans="1:6" ht="15">
      <c r="A36" s="30">
        <v>90</v>
      </c>
      <c r="B36" s="18">
        <v>360</v>
      </c>
      <c r="C36" s="93" t="str">
        <f>IF(DL!D38="",C35, IF(ISNUMBER(FIND("-", DL!D38)), LEFT(DL!D38, FIND("-",DL!D38)-1),DL!D38))</f>
        <v>7,0</v>
      </c>
      <c r="D36" s="88">
        <v>155</v>
      </c>
      <c r="E36" s="90">
        <f t="shared" si="1"/>
        <v>178.25</v>
      </c>
      <c r="F36" t="s">
        <v>51</v>
      </c>
    </row>
    <row r="37" spans="1:6" ht="15.75" thickBot="1">
      <c r="A37" s="31">
        <v>115</v>
      </c>
      <c r="B37" s="32">
        <v>360</v>
      </c>
      <c r="C37" s="93" t="str">
        <f>IF(DL!D39="",C36, IF(ISNUMBER(FIND("-", DL!D39)), LEFT(DL!D39, FIND("-",DL!D39)-1),DL!D39))</f>
        <v>7,0</v>
      </c>
      <c r="D37" s="89">
        <v>155</v>
      </c>
      <c r="E37" s="91">
        <f t="shared" si="1"/>
        <v>178.25</v>
      </c>
      <c r="F37" t="s">
        <v>51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4"/>
  <sheetViews>
    <sheetView topLeftCell="A10" workbookViewId="0">
      <selection activeCell="E1" sqref="E1"/>
    </sheetView>
  </sheetViews>
  <sheetFormatPr defaultRowHeight="14.25"/>
  <cols>
    <col min="2" max="2" width="12.75" style="2" customWidth="1"/>
    <col min="3" max="3" width="12.75" customWidth="1"/>
    <col min="4" max="4" width="12.75" style="3" customWidth="1"/>
    <col min="5" max="5" width="39.75" customWidth="1"/>
    <col min="6" max="6" width="40.125" customWidth="1"/>
    <col min="8" max="8" width="11.75" customWidth="1"/>
  </cols>
  <sheetData>
    <row r="1" spans="1:10" ht="15">
      <c r="A1" s="113" t="s">
        <v>40</v>
      </c>
      <c r="B1" s="8"/>
      <c r="C1" s="9"/>
      <c r="D1" s="10"/>
      <c r="E1" s="42" t="s">
        <v>36</v>
      </c>
      <c r="F1" s="61" t="s">
        <v>37</v>
      </c>
      <c r="G1" s="98" t="s">
        <v>41</v>
      </c>
      <c r="H1" s="102" t="s">
        <v>0</v>
      </c>
      <c r="I1" s="104" t="s">
        <v>1</v>
      </c>
      <c r="J1" s="106" t="s">
        <v>2</v>
      </c>
    </row>
    <row r="2" spans="1:10" ht="30.75" thickBot="1">
      <c r="A2" s="114"/>
      <c r="B2" s="60" t="s">
        <v>0</v>
      </c>
      <c r="C2" s="25" t="s">
        <v>1</v>
      </c>
      <c r="D2" s="33" t="s">
        <v>2</v>
      </c>
      <c r="E2" s="43" t="s">
        <v>20</v>
      </c>
      <c r="F2" s="62" t="s">
        <v>20</v>
      </c>
      <c r="G2" s="108"/>
      <c r="H2" s="103"/>
      <c r="I2" s="105"/>
      <c r="J2" s="107"/>
    </row>
    <row r="3" spans="1:10" ht="14.45" customHeight="1">
      <c r="B3" s="16" t="s">
        <v>3</v>
      </c>
      <c r="C3" s="5">
        <v>140</v>
      </c>
      <c r="D3" s="111" t="s">
        <v>23</v>
      </c>
      <c r="E3" s="44"/>
      <c r="F3" s="63">
        <v>65</v>
      </c>
    </row>
    <row r="4" spans="1:10" ht="15">
      <c r="B4" s="12" t="s">
        <v>30</v>
      </c>
      <c r="C4" s="1"/>
      <c r="D4" s="111"/>
      <c r="E4" s="45"/>
      <c r="F4" s="64">
        <v>65</v>
      </c>
    </row>
    <row r="5" spans="1:10" ht="15">
      <c r="B5" s="13">
        <v>10</v>
      </c>
      <c r="C5" s="1"/>
      <c r="D5" s="111"/>
      <c r="E5" s="45"/>
      <c r="F5" s="64">
        <v>65</v>
      </c>
    </row>
    <row r="6" spans="1:10" ht="15">
      <c r="B6" s="13">
        <v>13.4</v>
      </c>
      <c r="C6" s="1"/>
      <c r="D6" s="112"/>
      <c r="E6" s="45"/>
      <c r="F6" s="64">
        <v>65</v>
      </c>
    </row>
    <row r="7" spans="1:10" ht="15">
      <c r="B7" s="12" t="s">
        <v>4</v>
      </c>
      <c r="C7" s="1">
        <v>140</v>
      </c>
      <c r="D7" s="34">
        <v>2.7</v>
      </c>
      <c r="E7" s="45"/>
      <c r="F7" s="64">
        <v>65</v>
      </c>
    </row>
    <row r="8" spans="1:10" ht="15">
      <c r="B8" s="11" t="s">
        <v>3</v>
      </c>
      <c r="C8" s="1">
        <v>140</v>
      </c>
      <c r="D8" s="109" t="s">
        <v>22</v>
      </c>
      <c r="E8" s="45"/>
      <c r="F8" s="64">
        <v>65</v>
      </c>
    </row>
    <row r="9" spans="1:10" ht="15">
      <c r="B9" s="12" t="s">
        <v>30</v>
      </c>
      <c r="C9" s="1"/>
      <c r="D9" s="111"/>
      <c r="E9" s="45"/>
      <c r="F9" s="64">
        <v>65</v>
      </c>
    </row>
    <row r="10" spans="1:10" ht="15">
      <c r="B10" s="12">
        <v>7.5</v>
      </c>
      <c r="C10" s="1"/>
      <c r="D10" s="111"/>
      <c r="E10" s="45"/>
      <c r="F10" s="64">
        <v>65</v>
      </c>
    </row>
    <row r="11" spans="1:10" ht="15">
      <c r="B11" s="12">
        <v>10</v>
      </c>
      <c r="C11" s="1"/>
      <c r="D11" s="111"/>
      <c r="E11" s="45"/>
      <c r="F11" s="64">
        <v>65</v>
      </c>
    </row>
    <row r="12" spans="1:10" ht="15">
      <c r="B12" s="12">
        <v>13.4</v>
      </c>
      <c r="C12" s="1"/>
      <c r="D12" s="112"/>
      <c r="E12" s="45"/>
      <c r="F12" s="64">
        <v>65</v>
      </c>
    </row>
    <row r="13" spans="1:10" ht="15">
      <c r="B13" s="11" t="s">
        <v>3</v>
      </c>
      <c r="C13" s="1" t="s">
        <v>24</v>
      </c>
      <c r="D13" s="109">
        <v>3.1</v>
      </c>
      <c r="E13" s="46"/>
      <c r="F13" s="64">
        <v>65</v>
      </c>
    </row>
    <row r="14" spans="1:10" ht="15">
      <c r="B14" s="12" t="s">
        <v>30</v>
      </c>
      <c r="C14" s="1"/>
      <c r="D14" s="111"/>
      <c r="E14" s="45"/>
      <c r="F14" s="64">
        <v>65</v>
      </c>
    </row>
    <row r="15" spans="1:10" ht="15">
      <c r="B15" s="12">
        <v>6.7</v>
      </c>
      <c r="C15" s="1"/>
      <c r="D15" s="111"/>
      <c r="E15" s="45"/>
      <c r="F15" s="64">
        <v>65</v>
      </c>
    </row>
    <row r="16" spans="1:10" ht="15">
      <c r="B16" s="12">
        <v>7</v>
      </c>
      <c r="C16" s="1"/>
      <c r="D16" s="111"/>
      <c r="E16" s="45"/>
      <c r="F16" s="64">
        <v>65</v>
      </c>
    </row>
    <row r="17" spans="2:6" ht="15">
      <c r="B17" s="12">
        <v>8</v>
      </c>
      <c r="C17" s="1"/>
      <c r="D17" s="111"/>
      <c r="E17" s="45"/>
      <c r="F17" s="64">
        <v>65</v>
      </c>
    </row>
    <row r="18" spans="2:6" ht="15">
      <c r="B18" s="12">
        <v>10</v>
      </c>
      <c r="C18" s="1"/>
      <c r="D18" s="111"/>
      <c r="E18" s="45"/>
      <c r="F18" s="64">
        <v>65</v>
      </c>
    </row>
    <row r="19" spans="2:6" ht="15">
      <c r="B19" s="12">
        <v>13.4</v>
      </c>
      <c r="C19" s="1"/>
      <c r="D19" s="112"/>
      <c r="E19" s="45"/>
      <c r="F19" s="64">
        <v>65</v>
      </c>
    </row>
    <row r="20" spans="2:6" ht="15">
      <c r="B20" s="12">
        <v>10</v>
      </c>
      <c r="C20" s="1">
        <v>140</v>
      </c>
      <c r="D20" s="34">
        <v>3.3</v>
      </c>
      <c r="E20" s="47"/>
      <c r="F20" s="64">
        <v>65</v>
      </c>
    </row>
    <row r="21" spans="2:6" ht="15">
      <c r="B21" s="11" t="s">
        <v>5</v>
      </c>
      <c r="C21" s="1">
        <v>140</v>
      </c>
      <c r="D21" s="109" t="s">
        <v>21</v>
      </c>
      <c r="E21" s="48"/>
      <c r="F21" s="64">
        <v>65</v>
      </c>
    </row>
    <row r="22" spans="2:6" ht="15">
      <c r="B22" s="12">
        <v>5</v>
      </c>
      <c r="C22" s="1"/>
      <c r="D22" s="111"/>
      <c r="E22" s="45"/>
      <c r="F22" s="64">
        <v>65</v>
      </c>
    </row>
    <row r="23" spans="2:6" ht="15">
      <c r="B23" s="12">
        <v>9</v>
      </c>
      <c r="C23" s="1"/>
      <c r="D23" s="111"/>
      <c r="E23" s="45"/>
      <c r="F23" s="64">
        <v>65</v>
      </c>
    </row>
    <row r="24" spans="2:6" ht="15">
      <c r="B24" s="12">
        <v>10</v>
      </c>
      <c r="C24" s="1"/>
      <c r="D24" s="112"/>
      <c r="E24" s="45"/>
      <c r="F24" s="64">
        <v>65</v>
      </c>
    </row>
    <row r="25" spans="2:6" ht="15">
      <c r="B25" s="12" t="s">
        <v>6</v>
      </c>
      <c r="C25" s="4" t="s">
        <v>24</v>
      </c>
      <c r="D25" s="34">
        <v>3.5</v>
      </c>
      <c r="E25" s="45"/>
      <c r="F25" s="64">
        <v>65</v>
      </c>
    </row>
    <row r="26" spans="2:6" ht="15">
      <c r="B26" s="11" t="s">
        <v>7</v>
      </c>
      <c r="C26" s="4" t="s">
        <v>24</v>
      </c>
      <c r="D26" s="109" t="s">
        <v>31</v>
      </c>
      <c r="E26" s="46"/>
      <c r="F26" s="64">
        <v>65</v>
      </c>
    </row>
    <row r="27" spans="2:6" ht="15">
      <c r="B27" s="12">
        <v>5</v>
      </c>
      <c r="C27" s="1"/>
      <c r="D27" s="111"/>
      <c r="E27" s="45"/>
      <c r="F27" s="64">
        <v>65</v>
      </c>
    </row>
    <row r="28" spans="2:6" ht="15">
      <c r="B28" s="12">
        <v>6</v>
      </c>
      <c r="C28" s="1"/>
      <c r="D28" s="111"/>
      <c r="E28" s="45"/>
      <c r="F28" s="64">
        <v>65</v>
      </c>
    </row>
    <row r="29" spans="2:6" ht="15">
      <c r="B29" s="12">
        <v>7</v>
      </c>
      <c r="C29" s="1"/>
      <c r="D29" s="111"/>
      <c r="E29" s="45"/>
      <c r="F29" s="64">
        <v>65</v>
      </c>
    </row>
    <row r="30" spans="2:6" ht="15">
      <c r="B30" s="12">
        <v>10</v>
      </c>
      <c r="C30" s="1"/>
      <c r="D30" s="112"/>
      <c r="E30" s="45"/>
      <c r="F30" s="64">
        <v>65</v>
      </c>
    </row>
    <row r="31" spans="2:6" ht="15">
      <c r="B31" s="11" t="s">
        <v>5</v>
      </c>
      <c r="C31" s="1">
        <v>140</v>
      </c>
      <c r="D31" s="109">
        <v>3.95</v>
      </c>
      <c r="E31" s="46"/>
      <c r="F31" s="64">
        <v>65</v>
      </c>
    </row>
    <row r="32" spans="2:6" ht="15">
      <c r="B32" s="12">
        <v>6</v>
      </c>
      <c r="C32" s="1"/>
      <c r="D32" s="111"/>
      <c r="E32" s="45"/>
      <c r="F32" s="64">
        <v>65</v>
      </c>
    </row>
    <row r="33" spans="2:11" ht="15">
      <c r="B33" s="12">
        <v>8</v>
      </c>
      <c r="C33" s="1"/>
      <c r="D33" s="111"/>
      <c r="E33" s="45"/>
      <c r="F33" s="64">
        <v>65</v>
      </c>
    </row>
    <row r="34" spans="2:11" ht="15.75" thickBot="1">
      <c r="B34" s="14">
        <v>10</v>
      </c>
      <c r="C34" s="6"/>
      <c r="D34" s="110"/>
      <c r="E34" s="49"/>
      <c r="F34" s="65">
        <v>65</v>
      </c>
    </row>
    <row r="35" spans="2:11" ht="15">
      <c r="B35" s="15">
        <v>10</v>
      </c>
      <c r="C35" s="5">
        <v>160</v>
      </c>
      <c r="D35" s="74">
        <v>2.8</v>
      </c>
      <c r="E35" s="50"/>
      <c r="F35" s="66">
        <v>65</v>
      </c>
    </row>
    <row r="36" spans="2:11" ht="15">
      <c r="B36" s="11" t="s">
        <v>8</v>
      </c>
      <c r="C36" s="1">
        <v>160</v>
      </c>
      <c r="D36" s="109">
        <v>3.4</v>
      </c>
      <c r="E36" s="45"/>
      <c r="F36" s="67">
        <v>65</v>
      </c>
    </row>
    <row r="37" spans="2:11" ht="15">
      <c r="B37" s="12">
        <v>10</v>
      </c>
      <c r="C37" s="1"/>
      <c r="D37" s="111"/>
      <c r="E37" s="45"/>
      <c r="F37" s="67">
        <v>65</v>
      </c>
    </row>
    <row r="38" spans="2:11" ht="15">
      <c r="B38" s="12">
        <v>14</v>
      </c>
      <c r="C38" s="1"/>
      <c r="D38" s="112"/>
      <c r="E38" s="45"/>
      <c r="F38" s="67">
        <v>65</v>
      </c>
    </row>
    <row r="39" spans="2:11" ht="15.75" thickBot="1">
      <c r="B39" s="14">
        <v>10</v>
      </c>
      <c r="C39" s="6">
        <v>160</v>
      </c>
      <c r="D39" s="35" t="s">
        <v>32</v>
      </c>
      <c r="E39" s="49"/>
      <c r="F39" s="65">
        <v>65</v>
      </c>
      <c r="K39" t="s">
        <v>44</v>
      </c>
    </row>
    <row r="40" spans="2:11" ht="15">
      <c r="B40" s="16" t="s">
        <v>9</v>
      </c>
      <c r="C40" s="5">
        <v>171</v>
      </c>
      <c r="D40" s="111">
        <v>3.45</v>
      </c>
      <c r="E40" s="51">
        <v>90</v>
      </c>
      <c r="F40" s="82" t="s">
        <v>42</v>
      </c>
    </row>
    <row r="41" spans="2:11" ht="15">
      <c r="B41" s="12">
        <v>10</v>
      </c>
      <c r="C41" s="1"/>
      <c r="D41" s="112"/>
      <c r="E41" s="51">
        <v>90</v>
      </c>
      <c r="F41" s="41"/>
    </row>
    <row r="42" spans="2:11" ht="15">
      <c r="B42" s="11" t="s">
        <v>10</v>
      </c>
      <c r="C42" s="1">
        <v>171</v>
      </c>
      <c r="D42" s="109">
        <v>3.6</v>
      </c>
      <c r="E42" s="51">
        <v>95</v>
      </c>
      <c r="F42" s="41"/>
    </row>
    <row r="43" spans="2:11" ht="15.75" thickBot="1">
      <c r="B43" s="14">
        <v>8</v>
      </c>
      <c r="C43" s="6"/>
      <c r="D43" s="110"/>
      <c r="E43" s="51">
        <v>95</v>
      </c>
      <c r="F43" s="41"/>
    </row>
    <row r="44" spans="2:11" ht="15">
      <c r="B44" s="16" t="s">
        <v>10</v>
      </c>
      <c r="C44" s="5">
        <v>178</v>
      </c>
      <c r="D44" s="111">
        <v>3.1</v>
      </c>
      <c r="E44" s="52">
        <v>90</v>
      </c>
      <c r="F44" s="41"/>
    </row>
    <row r="45" spans="2:11" ht="15">
      <c r="B45" s="12">
        <v>10</v>
      </c>
      <c r="C45" s="1"/>
      <c r="D45" s="112"/>
      <c r="E45" s="51">
        <v>90</v>
      </c>
      <c r="F45" s="41"/>
    </row>
    <row r="46" spans="2:11" ht="15">
      <c r="B46" s="11" t="s">
        <v>10</v>
      </c>
      <c r="C46" s="1">
        <v>178</v>
      </c>
      <c r="D46" s="109">
        <v>3.2</v>
      </c>
      <c r="E46" s="51">
        <v>90</v>
      </c>
      <c r="F46" s="41"/>
    </row>
    <row r="47" spans="2:11" ht="15">
      <c r="B47" s="12">
        <v>8</v>
      </c>
      <c r="C47" s="1"/>
      <c r="D47" s="111"/>
      <c r="E47" s="51">
        <v>90</v>
      </c>
      <c r="F47" s="41"/>
    </row>
    <row r="48" spans="2:11" ht="15">
      <c r="B48" s="12">
        <v>10</v>
      </c>
      <c r="C48" s="1"/>
      <c r="D48" s="111"/>
      <c r="E48" s="51">
        <v>90</v>
      </c>
      <c r="F48" s="41"/>
    </row>
    <row r="49" spans="2:6" ht="15">
      <c r="B49" s="12">
        <v>11</v>
      </c>
      <c r="C49" s="1"/>
      <c r="D49" s="112"/>
      <c r="E49" s="51">
        <v>90</v>
      </c>
      <c r="F49" s="41"/>
    </row>
    <row r="50" spans="2:6" ht="15">
      <c r="B50" s="11" t="s">
        <v>11</v>
      </c>
      <c r="C50" s="1">
        <v>178</v>
      </c>
      <c r="D50" s="109">
        <v>3.6</v>
      </c>
      <c r="E50" s="51">
        <v>95</v>
      </c>
      <c r="F50" s="41"/>
    </row>
    <row r="51" spans="2:6" ht="15">
      <c r="B51" s="12">
        <v>8</v>
      </c>
      <c r="C51" s="1"/>
      <c r="D51" s="112"/>
      <c r="E51" s="51">
        <v>95</v>
      </c>
      <c r="F51" s="41"/>
    </row>
    <row r="52" spans="2:6" ht="15">
      <c r="B52" s="11" t="s">
        <v>12</v>
      </c>
      <c r="C52" s="1">
        <v>178</v>
      </c>
      <c r="D52" s="109" t="s">
        <v>25</v>
      </c>
      <c r="E52" s="51">
        <v>95</v>
      </c>
      <c r="F52" s="41"/>
    </row>
    <row r="53" spans="2:6" ht="15">
      <c r="B53" s="12">
        <v>8.3000000000000007</v>
      </c>
      <c r="C53" s="1"/>
      <c r="D53" s="111"/>
      <c r="E53" s="51">
        <v>95</v>
      </c>
      <c r="F53" s="41"/>
    </row>
    <row r="54" spans="2:6" ht="15">
      <c r="B54" s="12">
        <v>10.8</v>
      </c>
      <c r="C54" s="1"/>
      <c r="D54" s="111"/>
      <c r="E54" s="51">
        <v>95</v>
      </c>
      <c r="F54" s="41"/>
    </row>
    <row r="55" spans="2:6" ht="15">
      <c r="B55" s="12">
        <v>14</v>
      </c>
      <c r="C55" s="1"/>
      <c r="D55" s="111"/>
      <c r="E55" s="51">
        <v>95</v>
      </c>
      <c r="F55" s="41"/>
    </row>
    <row r="56" spans="2:6" ht="15">
      <c r="B56" s="12">
        <v>15.75</v>
      </c>
      <c r="C56" s="1"/>
      <c r="D56" s="112"/>
      <c r="E56" s="51">
        <v>95</v>
      </c>
      <c r="F56" s="41"/>
    </row>
    <row r="57" spans="2:6" ht="15">
      <c r="B57" s="12" t="s">
        <v>14</v>
      </c>
      <c r="C57" s="1">
        <v>178</v>
      </c>
      <c r="D57" s="34">
        <v>4.4000000000000004</v>
      </c>
      <c r="E57" s="51">
        <v>100</v>
      </c>
      <c r="F57" s="41"/>
    </row>
    <row r="58" spans="2:6" ht="15">
      <c r="B58" s="11" t="s">
        <v>15</v>
      </c>
      <c r="C58" s="1">
        <v>178</v>
      </c>
      <c r="D58" s="109">
        <v>4.6500000000000004</v>
      </c>
      <c r="E58" s="51">
        <v>100</v>
      </c>
      <c r="F58" s="41"/>
    </row>
    <row r="59" spans="2:6" ht="15">
      <c r="B59" s="12">
        <v>12</v>
      </c>
      <c r="C59" s="1"/>
      <c r="D59" s="112"/>
      <c r="E59" s="51">
        <v>100</v>
      </c>
      <c r="F59" s="41"/>
    </row>
    <row r="60" spans="2:6" ht="15">
      <c r="B60" s="11" t="s">
        <v>16</v>
      </c>
      <c r="C60" s="1">
        <v>178</v>
      </c>
      <c r="D60" s="34">
        <v>4.8</v>
      </c>
      <c r="E60" s="51">
        <v>100</v>
      </c>
      <c r="F60" s="41"/>
    </row>
    <row r="61" spans="2:6" ht="15">
      <c r="B61" s="12" t="s">
        <v>13</v>
      </c>
      <c r="C61" s="1">
        <v>178</v>
      </c>
      <c r="D61" s="34">
        <v>4.9000000000000004</v>
      </c>
      <c r="E61" s="51">
        <v>100</v>
      </c>
      <c r="F61" s="41"/>
    </row>
    <row r="62" spans="2:6" ht="15">
      <c r="B62" s="11" t="s">
        <v>9</v>
      </c>
      <c r="C62" s="1">
        <v>178</v>
      </c>
      <c r="D62" s="109">
        <v>6.7</v>
      </c>
      <c r="E62" s="51">
        <v>110</v>
      </c>
      <c r="F62" s="41"/>
    </row>
    <row r="63" spans="2:6" ht="15">
      <c r="B63" s="17">
        <v>10</v>
      </c>
      <c r="C63" s="7"/>
      <c r="D63" s="111"/>
      <c r="E63" s="51">
        <v>110</v>
      </c>
      <c r="F63" s="41"/>
    </row>
    <row r="64" spans="2:6" ht="15.75" thickBot="1">
      <c r="B64" s="14">
        <v>15</v>
      </c>
      <c r="C64" s="6"/>
      <c r="D64" s="110"/>
      <c r="E64" s="73">
        <v>110</v>
      </c>
      <c r="F64" s="41"/>
    </row>
    <row r="65" spans="2:11" ht="15">
      <c r="B65" s="15" t="s">
        <v>17</v>
      </c>
      <c r="C65" s="5">
        <v>204</v>
      </c>
      <c r="D65" s="74">
        <v>3</v>
      </c>
      <c r="E65" s="52">
        <v>90</v>
      </c>
      <c r="F65" s="41"/>
    </row>
    <row r="66" spans="2:11" ht="15">
      <c r="B66" s="12" t="s">
        <v>18</v>
      </c>
      <c r="C66" s="1">
        <v>204</v>
      </c>
      <c r="D66" s="34">
        <v>3.4</v>
      </c>
      <c r="E66" s="51">
        <v>90</v>
      </c>
      <c r="F66" s="41"/>
    </row>
    <row r="67" spans="2:11" ht="15">
      <c r="B67" s="11" t="s">
        <v>19</v>
      </c>
      <c r="C67" s="1">
        <v>204</v>
      </c>
      <c r="D67" s="109">
        <v>3.6</v>
      </c>
      <c r="E67" s="51">
        <v>95</v>
      </c>
      <c r="F67" s="41"/>
    </row>
    <row r="68" spans="2:11" ht="15">
      <c r="B68" s="12">
        <v>13.4</v>
      </c>
      <c r="C68" s="1"/>
      <c r="D68" s="111"/>
      <c r="E68" s="51">
        <v>95</v>
      </c>
      <c r="F68" s="41"/>
    </row>
    <row r="69" spans="2:11" ht="15">
      <c r="B69" s="12">
        <v>20</v>
      </c>
      <c r="C69" s="1"/>
      <c r="D69" s="112"/>
      <c r="E69" s="51">
        <v>95</v>
      </c>
      <c r="F69" s="41"/>
    </row>
    <row r="70" spans="2:11" ht="15">
      <c r="B70" s="11" t="s">
        <v>19</v>
      </c>
      <c r="C70" s="1">
        <v>204</v>
      </c>
      <c r="D70" s="109">
        <v>3.8</v>
      </c>
      <c r="E70" s="51">
        <v>95</v>
      </c>
      <c r="F70" s="41"/>
    </row>
    <row r="71" spans="2:11" ht="15">
      <c r="B71" s="12">
        <v>13.4</v>
      </c>
      <c r="C71" s="1"/>
      <c r="D71" s="111"/>
      <c r="E71" s="51">
        <v>95</v>
      </c>
      <c r="F71" s="41"/>
      <c r="K71" s="19"/>
    </row>
    <row r="72" spans="2:11" ht="15">
      <c r="B72" s="12">
        <v>20</v>
      </c>
      <c r="C72" s="1"/>
      <c r="D72" s="112"/>
      <c r="E72" s="51">
        <v>95</v>
      </c>
      <c r="F72" s="41"/>
    </row>
    <row r="73" spans="2:11" ht="15">
      <c r="B73" s="11" t="s">
        <v>19</v>
      </c>
      <c r="C73" s="1">
        <v>204</v>
      </c>
      <c r="D73" s="109">
        <v>4.0999999999999996</v>
      </c>
      <c r="E73" s="51">
        <v>95</v>
      </c>
      <c r="F73" s="41"/>
    </row>
    <row r="74" spans="2:11" ht="15">
      <c r="B74" s="12">
        <v>13.4</v>
      </c>
      <c r="C74" s="1"/>
      <c r="D74" s="111"/>
      <c r="E74" s="51">
        <v>95</v>
      </c>
      <c r="F74" s="41"/>
    </row>
    <row r="75" spans="2:11" ht="15">
      <c r="B75" s="12">
        <v>20</v>
      </c>
      <c r="C75" s="1"/>
      <c r="D75" s="112"/>
      <c r="E75" s="51">
        <v>95</v>
      </c>
      <c r="F75" s="41"/>
    </row>
    <row r="76" spans="2:11" ht="15">
      <c r="B76" s="12" t="s">
        <v>18</v>
      </c>
      <c r="C76" s="1">
        <v>204</v>
      </c>
      <c r="D76" s="34">
        <v>4.8</v>
      </c>
      <c r="E76" s="51">
        <v>100</v>
      </c>
      <c r="F76" s="41"/>
    </row>
    <row r="77" spans="2:11" ht="15.75" thickBot="1">
      <c r="B77" s="14">
        <v>15</v>
      </c>
      <c r="C77" s="6">
        <v>204</v>
      </c>
      <c r="D77" s="35">
        <v>5.6</v>
      </c>
      <c r="E77" s="53">
        <v>110</v>
      </c>
      <c r="F77" s="41"/>
    </row>
    <row r="78" spans="2:11" ht="15">
      <c r="B78" s="29">
        <v>40</v>
      </c>
      <c r="C78" s="1">
        <v>229</v>
      </c>
      <c r="D78" s="36">
        <v>3</v>
      </c>
      <c r="E78" s="54">
        <v>115</v>
      </c>
      <c r="F78" s="41"/>
    </row>
    <row r="79" spans="2:11" ht="15">
      <c r="B79" s="29">
        <v>40</v>
      </c>
      <c r="C79" s="1">
        <v>229</v>
      </c>
      <c r="D79" s="36">
        <v>3.3</v>
      </c>
      <c r="E79" s="47">
        <v>115</v>
      </c>
      <c r="F79" s="41"/>
    </row>
    <row r="80" spans="2:11" ht="15">
      <c r="B80" s="29">
        <v>26.8</v>
      </c>
      <c r="C80" s="1">
        <v>229</v>
      </c>
      <c r="D80" s="36">
        <v>4</v>
      </c>
      <c r="E80" s="55">
        <v>105</v>
      </c>
      <c r="F80" s="41"/>
    </row>
    <row r="81" spans="2:6" ht="15">
      <c r="B81" s="29">
        <v>50</v>
      </c>
      <c r="C81" s="1">
        <v>229</v>
      </c>
      <c r="D81" s="36">
        <v>4.0999999999999996</v>
      </c>
      <c r="E81" s="55">
        <v>105</v>
      </c>
      <c r="F81" s="41"/>
    </row>
    <row r="82" spans="2:6" ht="15">
      <c r="B82" s="29">
        <v>33.4</v>
      </c>
      <c r="C82" s="1">
        <v>229</v>
      </c>
      <c r="D82" s="36">
        <v>4.2</v>
      </c>
      <c r="E82" s="55">
        <v>105</v>
      </c>
      <c r="F82" s="41"/>
    </row>
    <row r="83" spans="2:6" ht="15">
      <c r="B83" s="29">
        <v>50</v>
      </c>
      <c r="C83" s="1">
        <v>229</v>
      </c>
      <c r="D83" s="36" t="s">
        <v>27</v>
      </c>
      <c r="E83" s="55">
        <v>105</v>
      </c>
      <c r="F83" s="41"/>
    </row>
    <row r="84" spans="2:6" ht="15">
      <c r="B84" s="29">
        <v>40</v>
      </c>
      <c r="C84" s="1">
        <v>229</v>
      </c>
      <c r="D84" s="36" t="s">
        <v>26</v>
      </c>
      <c r="E84" s="55">
        <v>110</v>
      </c>
      <c r="F84" s="41"/>
    </row>
    <row r="85" spans="2:6" ht="15">
      <c r="B85" s="29">
        <v>50</v>
      </c>
      <c r="C85" s="1">
        <v>229</v>
      </c>
      <c r="D85" s="36" t="s">
        <v>26</v>
      </c>
      <c r="E85" s="55">
        <v>110</v>
      </c>
      <c r="F85" s="41"/>
    </row>
    <row r="86" spans="2:6" ht="15">
      <c r="B86" s="29">
        <v>50</v>
      </c>
      <c r="C86" s="1">
        <v>229</v>
      </c>
      <c r="D86" s="36" t="s">
        <v>28</v>
      </c>
      <c r="E86" s="55">
        <v>110</v>
      </c>
      <c r="F86" s="41"/>
    </row>
    <row r="87" spans="2:6" ht="15">
      <c r="B87" s="29">
        <v>50</v>
      </c>
      <c r="C87" s="1">
        <v>229</v>
      </c>
      <c r="D87" s="36">
        <v>6</v>
      </c>
      <c r="E87" s="55">
        <v>115</v>
      </c>
      <c r="F87" s="41"/>
    </row>
    <row r="88" spans="2:6" ht="15">
      <c r="B88" s="29">
        <v>50</v>
      </c>
      <c r="C88" s="1">
        <v>229</v>
      </c>
      <c r="D88" s="36" t="s">
        <v>29</v>
      </c>
      <c r="E88" s="55">
        <v>115</v>
      </c>
      <c r="F88" s="41"/>
    </row>
    <row r="89" spans="2:6" ht="15">
      <c r="B89" s="29">
        <v>50</v>
      </c>
      <c r="C89" s="1">
        <v>229</v>
      </c>
      <c r="D89" s="36">
        <v>7.3</v>
      </c>
      <c r="E89" s="55">
        <v>115</v>
      </c>
      <c r="F89" s="41"/>
    </row>
    <row r="90" spans="2:6" ht="15">
      <c r="B90" s="29">
        <v>50</v>
      </c>
      <c r="C90" s="1">
        <v>229</v>
      </c>
      <c r="D90" s="36">
        <v>8.1</v>
      </c>
      <c r="E90" s="55">
        <v>120</v>
      </c>
      <c r="F90" s="41"/>
    </row>
    <row r="91" spans="2:6" ht="15">
      <c r="B91" s="29">
        <v>50</v>
      </c>
      <c r="C91" s="1">
        <v>229</v>
      </c>
      <c r="D91" s="36">
        <v>8.5</v>
      </c>
      <c r="E91" s="55">
        <v>120</v>
      </c>
      <c r="F91" s="41"/>
    </row>
    <row r="92" spans="2:6" ht="15">
      <c r="B92" s="29">
        <v>50</v>
      </c>
      <c r="C92" s="1">
        <v>229</v>
      </c>
      <c r="D92" s="36">
        <v>9.1999999999999993</v>
      </c>
      <c r="E92" s="55">
        <v>120</v>
      </c>
      <c r="F92" s="41"/>
    </row>
    <row r="93" spans="2:6" ht="15.75" thickBot="1">
      <c r="B93" s="75">
        <v>50</v>
      </c>
      <c r="C93" s="7">
        <v>229</v>
      </c>
      <c r="D93" s="76">
        <v>9.8000000000000007</v>
      </c>
      <c r="E93" s="77">
        <v>120</v>
      </c>
      <c r="F93" s="41"/>
    </row>
    <row r="94" spans="2:6" ht="15.75" thickBot="1">
      <c r="B94" s="21">
        <v>30.5</v>
      </c>
      <c r="C94" s="22">
        <v>237</v>
      </c>
      <c r="D94" s="38">
        <v>4.3</v>
      </c>
      <c r="E94" s="80">
        <v>110</v>
      </c>
      <c r="F94" s="83" t="s">
        <v>43</v>
      </c>
    </row>
    <row r="95" spans="2:6" ht="15.75" thickBot="1">
      <c r="B95" s="21">
        <v>34.6</v>
      </c>
      <c r="C95" s="22">
        <v>244</v>
      </c>
      <c r="D95" s="38">
        <v>4.4000000000000004</v>
      </c>
      <c r="E95" s="56">
        <v>110</v>
      </c>
      <c r="F95" s="41"/>
    </row>
    <row r="96" spans="2:6" ht="15">
      <c r="B96" s="28">
        <v>67.5</v>
      </c>
      <c r="C96" s="5">
        <v>267</v>
      </c>
      <c r="D96" s="39">
        <v>4.4000000000000004</v>
      </c>
      <c r="E96" s="57">
        <v>110</v>
      </c>
      <c r="F96" s="41"/>
    </row>
    <row r="97" spans="2:6" ht="15">
      <c r="B97" s="29">
        <v>67.5</v>
      </c>
      <c r="C97" s="1">
        <v>267</v>
      </c>
      <c r="D97" s="36">
        <v>4.9000000000000004</v>
      </c>
      <c r="E97" s="57">
        <v>110</v>
      </c>
      <c r="F97" s="41"/>
    </row>
    <row r="98" spans="2:6" ht="15">
      <c r="B98" s="29">
        <v>67.5</v>
      </c>
      <c r="C98" s="1">
        <v>267</v>
      </c>
      <c r="D98" s="36">
        <v>5.2</v>
      </c>
      <c r="E98" s="55">
        <v>115</v>
      </c>
      <c r="F98" s="41"/>
    </row>
    <row r="99" spans="2:6" ht="15">
      <c r="B99" s="12">
        <v>67.5</v>
      </c>
      <c r="C99" s="1">
        <v>267</v>
      </c>
      <c r="D99" s="36">
        <v>5.65</v>
      </c>
      <c r="E99" s="55">
        <v>115</v>
      </c>
      <c r="F99" s="41"/>
    </row>
    <row r="100" spans="2:6" ht="15">
      <c r="B100" s="12">
        <v>80</v>
      </c>
      <c r="C100" s="1">
        <v>267</v>
      </c>
      <c r="D100" s="36">
        <v>5.65</v>
      </c>
      <c r="E100" s="55">
        <v>115</v>
      </c>
      <c r="F100" s="41"/>
    </row>
    <row r="101" spans="2:6" ht="15">
      <c r="B101" s="29">
        <v>80</v>
      </c>
      <c r="C101" s="1">
        <v>267</v>
      </c>
      <c r="D101" s="36">
        <v>7</v>
      </c>
      <c r="E101" s="55">
        <v>120</v>
      </c>
      <c r="F101" s="41"/>
    </row>
    <row r="102" spans="2:6" ht="15.75" thickBot="1">
      <c r="B102" s="20">
        <v>80</v>
      </c>
      <c r="C102" s="6">
        <v>267</v>
      </c>
      <c r="D102" s="37">
        <v>7.5</v>
      </c>
      <c r="E102" s="58">
        <v>120</v>
      </c>
      <c r="F102" s="41"/>
    </row>
    <row r="103" spans="2:6" ht="15.75" thickBot="1">
      <c r="B103" s="21">
        <v>29</v>
      </c>
      <c r="C103" s="22">
        <v>273</v>
      </c>
      <c r="D103" s="38">
        <v>4.9000000000000004</v>
      </c>
      <c r="E103" s="56">
        <v>110</v>
      </c>
      <c r="F103" s="41"/>
    </row>
    <row r="104" spans="2:6" ht="15.75" thickBot="1">
      <c r="B104" s="78">
        <v>26</v>
      </c>
      <c r="C104" s="23">
        <v>280</v>
      </c>
      <c r="D104" s="40">
        <v>5.0999999999999996</v>
      </c>
      <c r="E104" s="59">
        <v>150</v>
      </c>
      <c r="F104" s="79"/>
    </row>
  </sheetData>
  <mergeCells count="23">
    <mergeCell ref="A1:A2"/>
    <mergeCell ref="D73:D75"/>
    <mergeCell ref="D52:D56"/>
    <mergeCell ref="D58:D59"/>
    <mergeCell ref="D62:D64"/>
    <mergeCell ref="D70:D72"/>
    <mergeCell ref="D67:D69"/>
    <mergeCell ref="D44:D45"/>
    <mergeCell ref="D46:D49"/>
    <mergeCell ref="D50:D51"/>
    <mergeCell ref="D40:D41"/>
    <mergeCell ref="D36:D38"/>
    <mergeCell ref="H1:H2"/>
    <mergeCell ref="I1:I2"/>
    <mergeCell ref="J1:J2"/>
    <mergeCell ref="G1:G2"/>
    <mergeCell ref="D42:D43"/>
    <mergeCell ref="D3:D6"/>
    <mergeCell ref="D13:D19"/>
    <mergeCell ref="D8:D12"/>
    <mergeCell ref="D21:D24"/>
    <mergeCell ref="D31:D34"/>
    <mergeCell ref="D26:D30"/>
  </mergeCells>
  <pageMargins left="0.7" right="0.7" top="0.31" bottom="0.38" header="0.17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3"/>
  <sheetViews>
    <sheetView tabSelected="1" workbookViewId="0">
      <selection activeCell="I11" sqref="I11"/>
    </sheetView>
  </sheetViews>
  <sheetFormatPr defaultRowHeight="14.25"/>
  <cols>
    <col min="6" max="6" width="15.375" customWidth="1"/>
  </cols>
  <sheetData>
    <row r="1" spans="1:6" ht="15" thickBot="1">
      <c r="A1" t="s">
        <v>45</v>
      </c>
      <c r="B1" t="s">
        <v>46</v>
      </c>
      <c r="C1" t="s">
        <v>47</v>
      </c>
      <c r="D1" t="s">
        <v>48</v>
      </c>
      <c r="E1" t="s">
        <v>49</v>
      </c>
      <c r="F1" t="s">
        <v>50</v>
      </c>
    </row>
    <row r="2" spans="1:6" ht="15.75" thickBot="1">
      <c r="A2" s="94" t="str">
        <f>IF(ML_DL!B3="",ML_DL!H2, IF(ISNUMBER(FIND("-", ML_DL!B3)), LEFT(ML_DL!B3, FIND("-",ML_DL!B3)-1),ML_DL!B3))</f>
        <v>5</v>
      </c>
      <c r="B2" s="95">
        <f>IF(ML_DL!C3="",ML_DL!I2,ML_DL!C3)</f>
        <v>140</v>
      </c>
      <c r="C2" s="93" t="str">
        <f>IF(ML_DL!D3="",ML_DL!J2, IF(ISNUMBER(FIND("-", ML_DL!D3)), LEFT(ML_DL!D3, FIND("-",ML_DL!D3)-1),ML_DL!D3))</f>
        <v>2,45</v>
      </c>
      <c r="D2" s="63">
        <v>65</v>
      </c>
      <c r="E2" s="70">
        <f>ML_DL!F3*1.15</f>
        <v>74.75</v>
      </c>
      <c r="F2" s="61" t="s">
        <v>37</v>
      </c>
    </row>
    <row r="3" spans="1:6" ht="15.75" thickBot="1">
      <c r="A3" s="94" t="str">
        <f>IF(ML_DL!B4="",A2, IF(ISNUMBER(FIND("-", ML_DL!B4)), LEFT(ML_DL!B4, FIND("-",ML_DL!B4)-1),ML_DL!B4))</f>
        <v>5</v>
      </c>
      <c r="B3" s="95">
        <f>IF(ML_DL!C4="",B2,ML_DL!C4)</f>
        <v>140</v>
      </c>
      <c r="C3" s="93" t="str">
        <f>IF(ML_DL!D4="",C2, IF(ISNUMBER(FIND("-", ML_DL!D4)), LEFT(ML_DL!D4, FIND("-",ML_DL!D4)-1),ML_DL!D4))</f>
        <v>2,45</v>
      </c>
      <c r="D3" s="64">
        <v>65</v>
      </c>
      <c r="E3" s="68">
        <f>ML_DL!F4*1.15</f>
        <v>74.75</v>
      </c>
      <c r="F3" s="61" t="s">
        <v>37</v>
      </c>
    </row>
    <row r="4" spans="1:6" ht="15.75" thickBot="1">
      <c r="A4" s="94">
        <f>IF(ML_DL!B5="",A3, IF(ISNUMBER(FIND("-", ML_DL!B5)), LEFT(ML_DL!B5, FIND("-",ML_DL!B5)-1),ML_DL!B5))</f>
        <v>10</v>
      </c>
      <c r="B4" s="95">
        <f>IF(ML_DL!C5="",B3,ML_DL!C5)</f>
        <v>140</v>
      </c>
      <c r="C4" s="93" t="str">
        <f>IF(ML_DL!D5="",C3, IF(ISNUMBER(FIND("-", ML_DL!D5)), LEFT(ML_DL!D5, FIND("-",ML_DL!D5)-1),ML_DL!D5))</f>
        <v>2,45</v>
      </c>
      <c r="D4" s="64">
        <v>65</v>
      </c>
      <c r="E4" s="68">
        <f>ML_DL!F5*1.15</f>
        <v>74.75</v>
      </c>
      <c r="F4" s="61" t="s">
        <v>37</v>
      </c>
    </row>
    <row r="5" spans="1:6" ht="15.75" thickBot="1">
      <c r="A5" s="94">
        <f>IF(ML_DL!B6="",A4, IF(ISNUMBER(FIND("-", ML_DL!B6)), LEFT(ML_DL!B6, FIND("-",ML_DL!B6)-1),ML_DL!B6))</f>
        <v>13.4</v>
      </c>
      <c r="B5" s="95">
        <f>IF(ML_DL!C6="",B4,ML_DL!C6)</f>
        <v>140</v>
      </c>
      <c r="C5" s="93" t="str">
        <f>IF(ML_DL!D6="",C4, IF(ISNUMBER(FIND("-", ML_DL!D6)), LEFT(ML_DL!D6, FIND("-",ML_DL!D6)-1),ML_DL!D6))</f>
        <v>2,45</v>
      </c>
      <c r="D5" s="64">
        <v>65</v>
      </c>
      <c r="E5" s="68">
        <f>ML_DL!F6*1.15</f>
        <v>74.75</v>
      </c>
      <c r="F5" s="61" t="s">
        <v>37</v>
      </c>
    </row>
    <row r="6" spans="1:6" ht="15.75" thickBot="1">
      <c r="A6" s="94" t="str">
        <f>IF(ML_DL!B7="",A5, IF(ISNUMBER(FIND("-", ML_DL!B7)), LEFT(ML_DL!B7, FIND("-",ML_DL!B7)-1),ML_DL!B7))</f>
        <v>6elip</v>
      </c>
      <c r="B6" s="95">
        <f>IF(ML_DL!C7="",B5,ML_DL!C7)</f>
        <v>140</v>
      </c>
      <c r="C6" s="93">
        <f>IF(ML_DL!D7="",C5, IF(ISNUMBER(FIND("-", ML_DL!D7)), LEFT(ML_DL!D7, FIND("-",ML_DL!D7)-1),ML_DL!D7))</f>
        <v>2.7</v>
      </c>
      <c r="D6" s="64">
        <v>65</v>
      </c>
      <c r="E6" s="68">
        <f>ML_DL!F7*1.15</f>
        <v>74.75</v>
      </c>
      <c r="F6" s="61" t="s">
        <v>37</v>
      </c>
    </row>
    <row r="7" spans="1:6" ht="15.75" thickBot="1">
      <c r="A7" s="94" t="str">
        <f>IF(ML_DL!B8="",A6, IF(ISNUMBER(FIND("-", ML_DL!B8)), LEFT(ML_DL!B8, FIND("-",ML_DL!B8)-1),ML_DL!B8))</f>
        <v>5</v>
      </c>
      <c r="B7" s="95">
        <f>IF(ML_DL!C8="",B6,ML_DL!C8)</f>
        <v>140</v>
      </c>
      <c r="C7" s="93" t="str">
        <f>IF(ML_DL!D8="",C6, IF(ISNUMBER(FIND("-", ML_DL!D8)), LEFT(ML_DL!D8, FIND("-",ML_DL!D8)-1),ML_DL!D8))</f>
        <v>2,8</v>
      </c>
      <c r="D7" s="64">
        <v>65</v>
      </c>
      <c r="E7" s="68">
        <f>ML_DL!F8*1.15</f>
        <v>74.75</v>
      </c>
      <c r="F7" s="61" t="s">
        <v>37</v>
      </c>
    </row>
    <row r="8" spans="1:6" ht="15.75" thickBot="1">
      <c r="A8" s="94" t="str">
        <f>IF(ML_DL!B9="",A7, IF(ISNUMBER(FIND("-", ML_DL!B9)), LEFT(ML_DL!B9, FIND("-",ML_DL!B9)-1),ML_DL!B9))</f>
        <v>5</v>
      </c>
      <c r="B8" s="95">
        <f>IF(ML_DL!C9="",B7,ML_DL!C9)</f>
        <v>140</v>
      </c>
      <c r="C8" s="93" t="str">
        <f>IF(ML_DL!D9="",C7, IF(ISNUMBER(FIND("-", ML_DL!D9)), LEFT(ML_DL!D9, FIND("-",ML_DL!D9)-1),ML_DL!D9))</f>
        <v>2,8</v>
      </c>
      <c r="D8" s="64">
        <v>65</v>
      </c>
      <c r="E8" s="68">
        <f>ML_DL!F9*1.15</f>
        <v>74.75</v>
      </c>
      <c r="F8" s="61" t="s">
        <v>37</v>
      </c>
    </row>
    <row r="9" spans="1:6" ht="15.75" thickBot="1">
      <c r="A9" s="94">
        <f>IF(ML_DL!B10="",A8, IF(ISNUMBER(FIND("-", ML_DL!B10)), LEFT(ML_DL!B10, FIND("-",ML_DL!B10)-1),ML_DL!B10))</f>
        <v>7.5</v>
      </c>
      <c r="B9" s="95">
        <f>IF(ML_DL!C10="",B8,ML_DL!C10)</f>
        <v>140</v>
      </c>
      <c r="C9" s="93" t="str">
        <f>IF(ML_DL!D10="",C8, IF(ISNUMBER(FIND("-", ML_DL!D10)), LEFT(ML_DL!D10, FIND("-",ML_DL!D10)-1),ML_DL!D10))</f>
        <v>2,8</v>
      </c>
      <c r="D9" s="64">
        <v>65</v>
      </c>
      <c r="E9" s="68">
        <f>ML_DL!F10*1.15</f>
        <v>74.75</v>
      </c>
      <c r="F9" s="61" t="s">
        <v>37</v>
      </c>
    </row>
    <row r="10" spans="1:6" ht="15.75" thickBot="1">
      <c r="A10" s="94">
        <f>IF(ML_DL!B11="",A9, IF(ISNUMBER(FIND("-", ML_DL!B11)), LEFT(ML_DL!B11, FIND("-",ML_DL!B11)-1),ML_DL!B11))</f>
        <v>10</v>
      </c>
      <c r="B10" s="95">
        <f>IF(ML_DL!C11="",B9,ML_DL!C11)</f>
        <v>140</v>
      </c>
      <c r="C10" s="93" t="str">
        <f>IF(ML_DL!D11="",C9, IF(ISNUMBER(FIND("-", ML_DL!D11)), LEFT(ML_DL!D11, FIND("-",ML_DL!D11)-1),ML_DL!D11))</f>
        <v>2,8</v>
      </c>
      <c r="D10" s="64">
        <v>65</v>
      </c>
      <c r="E10" s="68">
        <f>ML_DL!F11*1.15</f>
        <v>74.75</v>
      </c>
      <c r="F10" s="61" t="s">
        <v>37</v>
      </c>
    </row>
    <row r="11" spans="1:6" ht="15.75" thickBot="1">
      <c r="A11" s="94">
        <f>IF(ML_DL!B12="",A10, IF(ISNUMBER(FIND("-", ML_DL!B12)), LEFT(ML_DL!B12, FIND("-",ML_DL!B12)-1),ML_DL!B12))</f>
        <v>13.4</v>
      </c>
      <c r="B11" s="95">
        <f>IF(ML_DL!C12="",B10,ML_DL!C12)</f>
        <v>140</v>
      </c>
      <c r="C11" s="93" t="str">
        <f>IF(ML_DL!D12="",C10, IF(ISNUMBER(FIND("-", ML_DL!D12)), LEFT(ML_DL!D12, FIND("-",ML_DL!D12)-1),ML_DL!D12))</f>
        <v>2,8</v>
      </c>
      <c r="D11" s="64">
        <v>65</v>
      </c>
      <c r="E11" s="68">
        <f>ML_DL!F12*1.15</f>
        <v>74.75</v>
      </c>
      <c r="F11" s="61" t="s">
        <v>37</v>
      </c>
    </row>
    <row r="12" spans="1:6" ht="15.75" thickBot="1">
      <c r="A12" s="94" t="str">
        <f>IF(ML_DL!B13="",A11, IF(ISNUMBER(FIND("-", ML_DL!B13)), LEFT(ML_DL!B13, FIND("-",ML_DL!B13)-1),ML_DL!B13))</f>
        <v>5</v>
      </c>
      <c r="B12" s="95" t="str">
        <f>IF(ML_DL!C13="",B11,ML_DL!C13)</f>
        <v>140-141</v>
      </c>
      <c r="C12" s="93">
        <f>IF(ML_DL!D13="",C11, IF(ISNUMBER(FIND("-", ML_DL!D13)), LEFT(ML_DL!D13, FIND("-",ML_DL!D13)-1),ML_DL!D13))</f>
        <v>3.1</v>
      </c>
      <c r="D12" s="64">
        <v>65</v>
      </c>
      <c r="E12" s="68">
        <f>ML_DL!F13*1.15</f>
        <v>74.75</v>
      </c>
      <c r="F12" s="61" t="s">
        <v>37</v>
      </c>
    </row>
    <row r="13" spans="1:6" ht="15.75" thickBot="1">
      <c r="A13" s="94" t="str">
        <f>IF(ML_DL!B14="",A12, IF(ISNUMBER(FIND("-", ML_DL!B14)), LEFT(ML_DL!B14, FIND("-",ML_DL!B14)-1),ML_DL!B14))</f>
        <v>5</v>
      </c>
      <c r="B13" s="95" t="str">
        <f>IF(ML_DL!C14="",B12,ML_DL!C14)</f>
        <v>140-141</v>
      </c>
      <c r="C13" s="93">
        <f>IF(ML_DL!D14="",C12, IF(ISNUMBER(FIND("-", ML_DL!D14)), LEFT(ML_DL!D14, FIND("-",ML_DL!D14)-1),ML_DL!D14))</f>
        <v>3.1</v>
      </c>
      <c r="D13" s="64">
        <v>65</v>
      </c>
      <c r="E13" s="68">
        <f>ML_DL!F14*1.15</f>
        <v>74.75</v>
      </c>
      <c r="F13" s="61" t="s">
        <v>37</v>
      </c>
    </row>
    <row r="14" spans="1:6" ht="15.75" thickBot="1">
      <c r="A14" s="94">
        <f>IF(ML_DL!B15="",A13, IF(ISNUMBER(FIND("-", ML_DL!B15)), LEFT(ML_DL!B15, FIND("-",ML_DL!B15)-1),ML_DL!B15))</f>
        <v>6.7</v>
      </c>
      <c r="B14" s="95" t="str">
        <f>IF(ML_DL!C15="",B13,ML_DL!C15)</f>
        <v>140-141</v>
      </c>
      <c r="C14" s="93">
        <f>IF(ML_DL!D15="",C13, IF(ISNUMBER(FIND("-", ML_DL!D15)), LEFT(ML_DL!D15, FIND("-",ML_DL!D15)-1),ML_DL!D15))</f>
        <v>3.1</v>
      </c>
      <c r="D14" s="64">
        <v>65</v>
      </c>
      <c r="E14" s="68">
        <f>ML_DL!F15*1.15</f>
        <v>74.75</v>
      </c>
      <c r="F14" s="61" t="s">
        <v>37</v>
      </c>
    </row>
    <row r="15" spans="1:6" ht="15.75" thickBot="1">
      <c r="A15" s="94">
        <f>IF(ML_DL!B16="",A14, IF(ISNUMBER(FIND("-", ML_DL!B16)), LEFT(ML_DL!B16, FIND("-",ML_DL!B16)-1),ML_DL!B16))</f>
        <v>7</v>
      </c>
      <c r="B15" s="95" t="str">
        <f>IF(ML_DL!C16="",B14,ML_DL!C16)</f>
        <v>140-141</v>
      </c>
      <c r="C15" s="93">
        <f>IF(ML_DL!D16="",C14, IF(ISNUMBER(FIND("-", ML_DL!D16)), LEFT(ML_DL!D16, FIND("-",ML_DL!D16)-1),ML_DL!D16))</f>
        <v>3.1</v>
      </c>
      <c r="D15" s="64">
        <v>65</v>
      </c>
      <c r="E15" s="68">
        <f>ML_DL!F16*1.15</f>
        <v>74.75</v>
      </c>
      <c r="F15" s="61" t="s">
        <v>37</v>
      </c>
    </row>
    <row r="16" spans="1:6" ht="15.75" thickBot="1">
      <c r="A16" s="94">
        <f>IF(ML_DL!B17="",A15, IF(ISNUMBER(FIND("-", ML_DL!B17)), LEFT(ML_DL!B17, FIND("-",ML_DL!B17)-1),ML_DL!B17))</f>
        <v>8</v>
      </c>
      <c r="B16" s="95" t="str">
        <f>IF(ML_DL!C17="",B15,ML_DL!C17)</f>
        <v>140-141</v>
      </c>
      <c r="C16" s="93">
        <f>IF(ML_DL!D17="",C15, IF(ISNUMBER(FIND("-", ML_DL!D17)), LEFT(ML_DL!D17, FIND("-",ML_DL!D17)-1),ML_DL!D17))</f>
        <v>3.1</v>
      </c>
      <c r="D16" s="64">
        <v>65</v>
      </c>
      <c r="E16" s="68">
        <f>ML_DL!F17*1.15</f>
        <v>74.75</v>
      </c>
      <c r="F16" s="61" t="s">
        <v>37</v>
      </c>
    </row>
    <row r="17" spans="1:6" ht="15.75" thickBot="1">
      <c r="A17" s="94">
        <f>IF(ML_DL!B18="",A16, IF(ISNUMBER(FIND("-", ML_DL!B18)), LEFT(ML_DL!B18, FIND("-",ML_DL!B18)-1),ML_DL!B18))</f>
        <v>10</v>
      </c>
      <c r="B17" s="95" t="str">
        <f>IF(ML_DL!C18="",B16,ML_DL!C18)</f>
        <v>140-141</v>
      </c>
      <c r="C17" s="93">
        <f>IF(ML_DL!D18="",C16, IF(ISNUMBER(FIND("-", ML_DL!D18)), LEFT(ML_DL!D18, FIND("-",ML_DL!D18)-1),ML_DL!D18))</f>
        <v>3.1</v>
      </c>
      <c r="D17" s="64">
        <v>65</v>
      </c>
      <c r="E17" s="68">
        <f>ML_DL!F18*1.15</f>
        <v>74.75</v>
      </c>
      <c r="F17" s="61" t="s">
        <v>37</v>
      </c>
    </row>
    <row r="18" spans="1:6" ht="15.75" thickBot="1">
      <c r="A18" s="94">
        <f>IF(ML_DL!B19="",A17, IF(ISNUMBER(FIND("-", ML_DL!B19)), LEFT(ML_DL!B19, FIND("-",ML_DL!B19)-1),ML_DL!B19))</f>
        <v>13.4</v>
      </c>
      <c r="B18" s="95" t="str">
        <f>IF(ML_DL!C19="",B17,ML_DL!C19)</f>
        <v>140-141</v>
      </c>
      <c r="C18" s="93">
        <f>IF(ML_DL!D19="",C17, IF(ISNUMBER(FIND("-", ML_DL!D19)), LEFT(ML_DL!D19, FIND("-",ML_DL!D19)-1),ML_DL!D19))</f>
        <v>3.1</v>
      </c>
      <c r="D18" s="64">
        <v>65</v>
      </c>
      <c r="E18" s="68">
        <f>ML_DL!F19*1.15</f>
        <v>74.75</v>
      </c>
      <c r="F18" s="61" t="s">
        <v>37</v>
      </c>
    </row>
    <row r="19" spans="1:6" ht="15.75" thickBot="1">
      <c r="A19" s="94">
        <f>IF(ML_DL!B20="",A18, IF(ISNUMBER(FIND("-", ML_DL!B20)), LEFT(ML_DL!B20, FIND("-",ML_DL!B20)-1),ML_DL!B20))</f>
        <v>10</v>
      </c>
      <c r="B19" s="95">
        <f>IF(ML_DL!C20="",B18,ML_DL!C20)</f>
        <v>140</v>
      </c>
      <c r="C19" s="93">
        <f>IF(ML_DL!D20="",C18, IF(ISNUMBER(FIND("-", ML_DL!D20)), LEFT(ML_DL!D20, FIND("-",ML_DL!D20)-1),ML_DL!D20))</f>
        <v>3.3</v>
      </c>
      <c r="D19" s="64">
        <v>65</v>
      </c>
      <c r="E19" s="68">
        <f>ML_DL!F20*1.15</f>
        <v>74.75</v>
      </c>
      <c r="F19" s="61" t="s">
        <v>37</v>
      </c>
    </row>
    <row r="20" spans="1:6" ht="15.75" thickBot="1">
      <c r="A20" s="94" t="str">
        <f>IF(ML_DL!B21="",A19, IF(ISNUMBER(FIND("-", ML_DL!B21)), LEFT(ML_DL!B21, FIND("-",ML_DL!B21)-1),ML_DL!B21))</f>
        <v>5</v>
      </c>
      <c r="B20" s="95">
        <f>IF(ML_DL!C21="",B19,ML_DL!C21)</f>
        <v>140</v>
      </c>
      <c r="C20" s="93" t="str">
        <f>IF(ML_DL!D21="",C19, IF(ISNUMBER(FIND("-", ML_DL!D21)), LEFT(ML_DL!D21, FIND("-",ML_DL!D21)-1),ML_DL!D21))</f>
        <v>3,4</v>
      </c>
      <c r="D20" s="64">
        <v>65</v>
      </c>
      <c r="E20" s="68">
        <f>ML_DL!F21*1.15</f>
        <v>74.75</v>
      </c>
      <c r="F20" s="61" t="s">
        <v>37</v>
      </c>
    </row>
    <row r="21" spans="1:6" ht="15.75" thickBot="1">
      <c r="A21" s="94">
        <f>IF(ML_DL!B22="",A20, IF(ISNUMBER(FIND("-", ML_DL!B22)), LEFT(ML_DL!B22, FIND("-",ML_DL!B22)-1),ML_DL!B22))</f>
        <v>5</v>
      </c>
      <c r="B21" s="95">
        <f>IF(ML_DL!C22="",B20,ML_DL!C22)</f>
        <v>140</v>
      </c>
      <c r="C21" s="93" t="str">
        <f>IF(ML_DL!D22="",C20, IF(ISNUMBER(FIND("-", ML_DL!D22)), LEFT(ML_DL!D22, FIND("-",ML_DL!D22)-1),ML_DL!D22))</f>
        <v>3,4</v>
      </c>
      <c r="D21" s="64">
        <v>65</v>
      </c>
      <c r="E21" s="68">
        <f>ML_DL!F22*1.15</f>
        <v>74.75</v>
      </c>
      <c r="F21" s="61" t="s">
        <v>37</v>
      </c>
    </row>
    <row r="22" spans="1:6" ht="15.75" thickBot="1">
      <c r="A22" s="94">
        <f>IF(ML_DL!B23="",A21, IF(ISNUMBER(FIND("-", ML_DL!B23)), LEFT(ML_DL!B23, FIND("-",ML_DL!B23)-1),ML_DL!B23))</f>
        <v>9</v>
      </c>
      <c r="B22" s="95">
        <f>IF(ML_DL!C23="",B21,ML_DL!C23)</f>
        <v>140</v>
      </c>
      <c r="C22" s="93" t="str">
        <f>IF(ML_DL!D23="",C21, IF(ISNUMBER(FIND("-", ML_DL!D23)), LEFT(ML_DL!D23, FIND("-",ML_DL!D23)-1),ML_DL!D23))</f>
        <v>3,4</v>
      </c>
      <c r="D22" s="64">
        <v>65</v>
      </c>
      <c r="E22" s="68">
        <f>ML_DL!F23*1.15</f>
        <v>74.75</v>
      </c>
      <c r="F22" s="61" t="s">
        <v>37</v>
      </c>
    </row>
    <row r="23" spans="1:6" ht="15.75" thickBot="1">
      <c r="A23" s="94">
        <f>IF(ML_DL!B24="",A22, IF(ISNUMBER(FIND("-", ML_DL!B24)), LEFT(ML_DL!B24, FIND("-",ML_DL!B24)-1),ML_DL!B24))</f>
        <v>10</v>
      </c>
      <c r="B23" s="95">
        <f>IF(ML_DL!C24="",B22,ML_DL!C24)</f>
        <v>140</v>
      </c>
      <c r="C23" s="93" t="str">
        <f>IF(ML_DL!D24="",C22, IF(ISNUMBER(FIND("-", ML_DL!D24)), LEFT(ML_DL!D24, FIND("-",ML_DL!D24)-1),ML_DL!D24))</f>
        <v>3,4</v>
      </c>
      <c r="D23" s="64">
        <v>65</v>
      </c>
      <c r="E23" s="68">
        <f>ML_DL!F24*1.15</f>
        <v>74.75</v>
      </c>
      <c r="F23" s="61" t="s">
        <v>37</v>
      </c>
    </row>
    <row r="24" spans="1:6" ht="15.75" thickBot="1">
      <c r="A24" s="94" t="str">
        <f>IF(ML_DL!B25="",A23, IF(ISNUMBER(FIND("-", ML_DL!B25)), LEFT(ML_DL!B25, FIND("-",ML_DL!B25)-1),ML_DL!B25))</f>
        <v>6,8elip</v>
      </c>
      <c r="B24" s="95" t="str">
        <f>IF(ML_DL!C25="",B23,ML_DL!C25)</f>
        <v>140-141</v>
      </c>
      <c r="C24" s="93">
        <f>IF(ML_DL!D25="",C23, IF(ISNUMBER(FIND("-", ML_DL!D25)), LEFT(ML_DL!D25, FIND("-",ML_DL!D25)-1),ML_DL!D25))</f>
        <v>3.5</v>
      </c>
      <c r="D24" s="64">
        <v>65</v>
      </c>
      <c r="E24" s="68">
        <f>ML_DL!F25*1.15</f>
        <v>74.75</v>
      </c>
      <c r="F24" s="61" t="s">
        <v>37</v>
      </c>
    </row>
    <row r="25" spans="1:6" ht="15.75" thickBot="1">
      <c r="A25" s="94" t="str">
        <f>IF(ML_DL!B26="",A24, IF(ISNUMBER(FIND("-", ML_DL!B26)), LEFT(ML_DL!B26, FIND("-",ML_DL!B26)-1),ML_DL!B26))</f>
        <v>4</v>
      </c>
      <c r="B25" s="95" t="str">
        <f>IF(ML_DL!C26="",B24,ML_DL!C26)</f>
        <v>140-141</v>
      </c>
      <c r="C25" s="93" t="str">
        <f>IF(ML_DL!D26="",C24, IF(ISNUMBER(FIND("-", ML_DL!D26)), LEFT(ML_DL!D26, FIND("-",ML_DL!D26)-1),ML_DL!D26))</f>
        <v>3,7</v>
      </c>
      <c r="D25" s="64">
        <v>65</v>
      </c>
      <c r="E25" s="68">
        <f>ML_DL!F26*1.15</f>
        <v>74.75</v>
      </c>
      <c r="F25" s="61" t="s">
        <v>37</v>
      </c>
    </row>
    <row r="26" spans="1:6" ht="15.75" thickBot="1">
      <c r="A26" s="94">
        <f>IF(ML_DL!B27="",A25, IF(ISNUMBER(FIND("-", ML_DL!B27)), LEFT(ML_DL!B27, FIND("-",ML_DL!B27)-1),ML_DL!B27))</f>
        <v>5</v>
      </c>
      <c r="B26" s="95" t="str">
        <f>IF(ML_DL!C27="",B25,ML_DL!C27)</f>
        <v>140-141</v>
      </c>
      <c r="C26" s="93" t="str">
        <f>IF(ML_DL!D27="",C25, IF(ISNUMBER(FIND("-", ML_DL!D27)), LEFT(ML_DL!D27, FIND("-",ML_DL!D27)-1),ML_DL!D27))</f>
        <v>3,7</v>
      </c>
      <c r="D26" s="64">
        <v>65</v>
      </c>
      <c r="E26" s="68">
        <f>ML_DL!F27*1.15</f>
        <v>74.75</v>
      </c>
      <c r="F26" s="61" t="s">
        <v>37</v>
      </c>
    </row>
    <row r="27" spans="1:6" ht="15.75" thickBot="1">
      <c r="A27" s="94">
        <f>IF(ML_DL!B28="",A26, IF(ISNUMBER(FIND("-", ML_DL!B28)), LEFT(ML_DL!B28, FIND("-",ML_DL!B28)-1),ML_DL!B28))</f>
        <v>6</v>
      </c>
      <c r="B27" s="95" t="str">
        <f>IF(ML_DL!C28="",B26,ML_DL!C28)</f>
        <v>140-141</v>
      </c>
      <c r="C27" s="93" t="str">
        <f>IF(ML_DL!D28="",C26, IF(ISNUMBER(FIND("-", ML_DL!D28)), LEFT(ML_DL!D28, FIND("-",ML_DL!D28)-1),ML_DL!D28))</f>
        <v>3,7</v>
      </c>
      <c r="D27" s="64">
        <v>65</v>
      </c>
      <c r="E27" s="68">
        <f>ML_DL!F28*1.15</f>
        <v>74.75</v>
      </c>
      <c r="F27" s="61" t="s">
        <v>37</v>
      </c>
    </row>
    <row r="28" spans="1:6" ht="15.75" thickBot="1">
      <c r="A28" s="94">
        <f>IF(ML_DL!B29="",A27, IF(ISNUMBER(FIND("-", ML_DL!B29)), LEFT(ML_DL!B29, FIND("-",ML_DL!B29)-1),ML_DL!B29))</f>
        <v>7</v>
      </c>
      <c r="B28" s="95" t="str">
        <f>IF(ML_DL!C29="",B27,ML_DL!C29)</f>
        <v>140-141</v>
      </c>
      <c r="C28" s="93" t="str">
        <f>IF(ML_DL!D29="",C27, IF(ISNUMBER(FIND("-", ML_DL!D29)), LEFT(ML_DL!D29, FIND("-",ML_DL!D29)-1),ML_DL!D29))</f>
        <v>3,7</v>
      </c>
      <c r="D28" s="64">
        <v>65</v>
      </c>
      <c r="E28" s="68">
        <f>ML_DL!F29*1.15</f>
        <v>74.75</v>
      </c>
      <c r="F28" s="61" t="s">
        <v>37</v>
      </c>
    </row>
    <row r="29" spans="1:6" ht="15.75" thickBot="1">
      <c r="A29" s="94">
        <f>IF(ML_DL!B30="",A28, IF(ISNUMBER(FIND("-", ML_DL!B30)), LEFT(ML_DL!B30, FIND("-",ML_DL!B30)-1),ML_DL!B30))</f>
        <v>10</v>
      </c>
      <c r="B29" s="95" t="str">
        <f>IF(ML_DL!C30="",B28,ML_DL!C30)</f>
        <v>140-141</v>
      </c>
      <c r="C29" s="93" t="str">
        <f>IF(ML_DL!D30="",C28, IF(ISNUMBER(FIND("-", ML_DL!D30)), LEFT(ML_DL!D30, FIND("-",ML_DL!D30)-1),ML_DL!D30))</f>
        <v>3,7</v>
      </c>
      <c r="D29" s="64">
        <v>65</v>
      </c>
      <c r="E29" s="68">
        <f>ML_DL!F30*1.15</f>
        <v>74.75</v>
      </c>
      <c r="F29" s="61" t="s">
        <v>37</v>
      </c>
    </row>
    <row r="30" spans="1:6" ht="15.75" thickBot="1">
      <c r="A30" s="94" t="str">
        <f>IF(ML_DL!B31="",A29, IF(ISNUMBER(FIND("-", ML_DL!B31)), LEFT(ML_DL!B31, FIND("-",ML_DL!B31)-1),ML_DL!B31))</f>
        <v>5</v>
      </c>
      <c r="B30" s="95">
        <f>IF(ML_DL!C31="",B29,ML_DL!C31)</f>
        <v>140</v>
      </c>
      <c r="C30" s="93">
        <f>IF(ML_DL!D31="",C29, IF(ISNUMBER(FIND("-", ML_DL!D31)), LEFT(ML_DL!D31, FIND("-",ML_DL!D31)-1),ML_DL!D31))</f>
        <v>3.95</v>
      </c>
      <c r="D30" s="64">
        <v>65</v>
      </c>
      <c r="E30" s="68">
        <f>ML_DL!F31*1.15</f>
        <v>74.75</v>
      </c>
      <c r="F30" s="61" t="s">
        <v>37</v>
      </c>
    </row>
    <row r="31" spans="1:6" ht="15.75" thickBot="1">
      <c r="A31" s="94">
        <f>IF(ML_DL!B32="",A30, IF(ISNUMBER(FIND("-", ML_DL!B32)), LEFT(ML_DL!B32, FIND("-",ML_DL!B32)-1),ML_DL!B32))</f>
        <v>6</v>
      </c>
      <c r="B31" s="95">
        <f>IF(ML_DL!C32="",B30,ML_DL!C32)</f>
        <v>140</v>
      </c>
      <c r="C31" s="93">
        <f>IF(ML_DL!D32="",C30, IF(ISNUMBER(FIND("-", ML_DL!D32)), LEFT(ML_DL!D32, FIND("-",ML_DL!D32)-1),ML_DL!D32))</f>
        <v>3.95</v>
      </c>
      <c r="D31" s="64">
        <v>65</v>
      </c>
      <c r="E31" s="68">
        <f>ML_DL!F32*1.15</f>
        <v>74.75</v>
      </c>
      <c r="F31" s="61" t="s">
        <v>37</v>
      </c>
    </row>
    <row r="32" spans="1:6" ht="15.75" thickBot="1">
      <c r="A32" s="94">
        <f>IF(ML_DL!B33="",A31, IF(ISNUMBER(FIND("-", ML_DL!B33)), LEFT(ML_DL!B33, FIND("-",ML_DL!B33)-1),ML_DL!B33))</f>
        <v>8</v>
      </c>
      <c r="B32" s="95">
        <f>IF(ML_DL!C33="",B31,ML_DL!C33)</f>
        <v>140</v>
      </c>
      <c r="C32" s="93">
        <f>IF(ML_DL!D33="",C31, IF(ISNUMBER(FIND("-", ML_DL!D33)), LEFT(ML_DL!D33, FIND("-",ML_DL!D33)-1),ML_DL!D33))</f>
        <v>3.95</v>
      </c>
      <c r="D32" s="64">
        <v>65</v>
      </c>
      <c r="E32" s="68">
        <f>ML_DL!F33*1.15</f>
        <v>74.75</v>
      </c>
      <c r="F32" s="61" t="s">
        <v>37</v>
      </c>
    </row>
    <row r="33" spans="1:6" ht="15.75" thickBot="1">
      <c r="A33" s="94">
        <f>IF(ML_DL!B34="",A32, IF(ISNUMBER(FIND("-", ML_DL!B34)), LEFT(ML_DL!B34, FIND("-",ML_DL!B34)-1),ML_DL!B34))</f>
        <v>10</v>
      </c>
      <c r="B33" s="95">
        <f>IF(ML_DL!C34="",B32,ML_DL!C34)</f>
        <v>140</v>
      </c>
      <c r="C33" s="93">
        <f>IF(ML_DL!D34="",C32, IF(ISNUMBER(FIND("-", ML_DL!D34)), LEFT(ML_DL!D34, FIND("-",ML_DL!D34)-1),ML_DL!D34))</f>
        <v>3.95</v>
      </c>
      <c r="D33" s="65">
        <v>65</v>
      </c>
      <c r="E33" s="71">
        <f>ML_DL!F34*1.15</f>
        <v>74.75</v>
      </c>
      <c r="F33" s="61" t="s">
        <v>37</v>
      </c>
    </row>
    <row r="34" spans="1:6" ht="15.75" thickBot="1">
      <c r="A34" s="94">
        <f>IF(ML_DL!B35="",A33, IF(ISNUMBER(FIND("-", ML_DL!B35)), LEFT(ML_DL!B35, FIND("-",ML_DL!B35)-1),ML_DL!B35))</f>
        <v>10</v>
      </c>
      <c r="B34" s="95">
        <f>IF(ML_DL!C35="",B33,ML_DL!C35)</f>
        <v>160</v>
      </c>
      <c r="C34" s="93">
        <f>IF(ML_DL!D35="",C33, IF(ISNUMBER(FIND("-", ML_DL!D35)), LEFT(ML_DL!D35, FIND("-",ML_DL!D35)-1),ML_DL!D35))</f>
        <v>2.8</v>
      </c>
      <c r="D34" s="66">
        <v>65</v>
      </c>
      <c r="E34" s="72">
        <f>ML_DL!F35*1.15</f>
        <v>74.75</v>
      </c>
      <c r="F34" s="61" t="s">
        <v>37</v>
      </c>
    </row>
    <row r="35" spans="1:6" ht="15.75" thickBot="1">
      <c r="A35" s="94" t="str">
        <f>IF(ML_DL!B36="",A34, IF(ISNUMBER(FIND("-", ML_DL!B36)), LEFT(ML_DL!B36, FIND("-",ML_DL!B36)-1),ML_DL!B36))</f>
        <v>10</v>
      </c>
      <c r="B35" s="95">
        <f>IF(ML_DL!C36="",B34,ML_DL!C36)</f>
        <v>160</v>
      </c>
      <c r="C35" s="93">
        <f>IF(ML_DL!D36="",C34, IF(ISNUMBER(FIND("-", ML_DL!D36)), LEFT(ML_DL!D36, FIND("-",ML_DL!D36)-1),ML_DL!D36))</f>
        <v>3.4</v>
      </c>
      <c r="D35" s="67">
        <v>65</v>
      </c>
      <c r="E35" s="68">
        <f>ML_DL!F36*1.15</f>
        <v>74.75</v>
      </c>
      <c r="F35" s="61" t="s">
        <v>37</v>
      </c>
    </row>
    <row r="36" spans="1:6" ht="15.75" thickBot="1">
      <c r="A36" s="94">
        <f>IF(ML_DL!B37="",A35, IF(ISNUMBER(FIND("-", ML_DL!B37)), LEFT(ML_DL!B37, FIND("-",ML_DL!B37)-1),ML_DL!B37))</f>
        <v>10</v>
      </c>
      <c r="B36" s="95">
        <f>IF(ML_DL!C37="",B35,ML_DL!C37)</f>
        <v>160</v>
      </c>
      <c r="C36" s="93">
        <f>IF(ML_DL!D37="",C35, IF(ISNUMBER(FIND("-", ML_DL!D37)), LEFT(ML_DL!D37, FIND("-",ML_DL!D37)-1),ML_DL!D37))</f>
        <v>3.4</v>
      </c>
      <c r="D36" s="67">
        <v>65</v>
      </c>
      <c r="E36" s="68">
        <f>ML_DL!F37*1.15</f>
        <v>74.75</v>
      </c>
      <c r="F36" s="61" t="s">
        <v>37</v>
      </c>
    </row>
    <row r="37" spans="1:6" ht="15.75" thickBot="1">
      <c r="A37" s="94">
        <f>IF(ML_DL!B38="",A36, IF(ISNUMBER(FIND("-", ML_DL!B38)), LEFT(ML_DL!B38, FIND("-",ML_DL!B38)-1),ML_DL!B38))</f>
        <v>14</v>
      </c>
      <c r="B37" s="95">
        <f>IF(ML_DL!C38="",B36,ML_DL!C38)</f>
        <v>160</v>
      </c>
      <c r="C37" s="93">
        <f>IF(ML_DL!D38="",C36, IF(ISNUMBER(FIND("-", ML_DL!D38)), LEFT(ML_DL!D38, FIND("-",ML_DL!D38)-1),ML_DL!D38))</f>
        <v>3.4</v>
      </c>
      <c r="D37" s="67">
        <v>65</v>
      </c>
      <c r="E37" s="68">
        <f>ML_DL!F38*1.15</f>
        <v>74.75</v>
      </c>
      <c r="F37" s="61" t="s">
        <v>37</v>
      </c>
    </row>
    <row r="38" spans="1:6" ht="15.75" thickBot="1">
      <c r="A38" s="94">
        <f>IF(ML_DL!B39="",A37, IF(ISNUMBER(FIND("-", ML_DL!B39)), LEFT(ML_DL!B39, FIND("-",ML_DL!B39)-1),ML_DL!B39))</f>
        <v>10</v>
      </c>
      <c r="B38" s="95">
        <f>IF(ML_DL!C39="",B37,ML_DL!C39)</f>
        <v>160</v>
      </c>
      <c r="C38" s="93" t="str">
        <f>IF(ML_DL!D39="",C37, IF(ISNUMBER(FIND("-", ML_DL!D39)), LEFT(ML_DL!D39, FIND("-",ML_DL!D39)-1),ML_DL!D39))</f>
        <v>3,9</v>
      </c>
      <c r="D38" s="65">
        <v>65</v>
      </c>
      <c r="E38" s="69">
        <f>ML_DL!F39*1.15</f>
        <v>74.75</v>
      </c>
      <c r="F38" s="61" t="s">
        <v>37</v>
      </c>
    </row>
    <row r="39" spans="1:6" ht="15">
      <c r="A39" s="94" t="str">
        <f>IF(ML_DL!B40="",A38, IF(ISNUMBER(FIND("-", ML_DL!B40)), LEFT(ML_DL!B40, FIND("-",ML_DL!B40)-1),ML_DL!B40))</f>
        <v>10</v>
      </c>
      <c r="B39" s="95">
        <f>IF(ML_DL!C40="",B38,ML_DL!C40)</f>
        <v>171</v>
      </c>
      <c r="C39" s="93">
        <f>IF(ML_DL!D40="",C38, IF(ISNUMBER(FIND("-", ML_DL!D40)), LEFT(ML_DL!D40, FIND("-",ML_DL!D40)-1),ML_DL!D40))</f>
        <v>3.45</v>
      </c>
      <c r="D39" s="51">
        <v>90</v>
      </c>
      <c r="E39" s="72">
        <f>ML_DL!E40*1.15</f>
        <v>103.49999999999999</v>
      </c>
      <c r="F39" s="82" t="s">
        <v>42</v>
      </c>
    </row>
    <row r="40" spans="1:6" ht="15">
      <c r="A40" s="94">
        <f>IF(ML_DL!B41="",A39, IF(ISNUMBER(FIND("-", ML_DL!B41)), LEFT(ML_DL!B41, FIND("-",ML_DL!B41)-1),ML_DL!B41))</f>
        <v>10</v>
      </c>
      <c r="B40" s="95">
        <f>IF(ML_DL!C41="",B39,ML_DL!C41)</f>
        <v>171</v>
      </c>
      <c r="C40" s="93">
        <f>IF(ML_DL!D41="",C39, IF(ISNUMBER(FIND("-", ML_DL!D41)), LEFT(ML_DL!D41, FIND("-",ML_DL!D41)-1),ML_DL!D41))</f>
        <v>3.45</v>
      </c>
      <c r="D40" s="51">
        <v>90</v>
      </c>
      <c r="E40" s="68">
        <f>ML_DL!E41*1.15</f>
        <v>103.49999999999999</v>
      </c>
      <c r="F40" s="82" t="s">
        <v>42</v>
      </c>
    </row>
    <row r="41" spans="1:6" ht="15">
      <c r="A41" s="94" t="str">
        <f>IF(ML_DL!B42="",A40, IF(ISNUMBER(FIND("-", ML_DL!B42)), LEFT(ML_DL!B42, FIND("-",ML_DL!B42)-1),ML_DL!B42))</f>
        <v>8</v>
      </c>
      <c r="B41" s="95">
        <f>IF(ML_DL!C42="",B40,ML_DL!C42)</f>
        <v>171</v>
      </c>
      <c r="C41" s="93">
        <f>IF(ML_DL!D42="",C40, IF(ISNUMBER(FIND("-", ML_DL!D42)), LEFT(ML_DL!D42, FIND("-",ML_DL!D42)-1),ML_DL!D42))</f>
        <v>3.6</v>
      </c>
      <c r="D41" s="51">
        <v>95</v>
      </c>
      <c r="E41" s="68">
        <f>ML_DL!E42*1.15</f>
        <v>109.24999999999999</v>
      </c>
      <c r="F41" s="82" t="s">
        <v>42</v>
      </c>
    </row>
    <row r="42" spans="1:6" ht="15.75" thickBot="1">
      <c r="A42" s="94">
        <f>IF(ML_DL!B43="",A41, IF(ISNUMBER(FIND("-", ML_DL!B43)), LEFT(ML_DL!B43, FIND("-",ML_DL!B43)-1),ML_DL!B43))</f>
        <v>8</v>
      </c>
      <c r="B42" s="95">
        <f>IF(ML_DL!C43="",B41,ML_DL!C43)</f>
        <v>171</v>
      </c>
      <c r="C42" s="93">
        <f>IF(ML_DL!D43="",C41, IF(ISNUMBER(FIND("-", ML_DL!D43)), LEFT(ML_DL!D43, FIND("-",ML_DL!D43)-1),ML_DL!D43))</f>
        <v>3.6</v>
      </c>
      <c r="D42" s="51">
        <v>95</v>
      </c>
      <c r="E42" s="69">
        <f>ML_DL!E43*1.15</f>
        <v>109.24999999999999</v>
      </c>
      <c r="F42" s="82" t="s">
        <v>42</v>
      </c>
    </row>
    <row r="43" spans="1:6" ht="15">
      <c r="A43" s="94" t="str">
        <f>IF(ML_DL!B44="",A42, IF(ISNUMBER(FIND("-", ML_DL!B44)), LEFT(ML_DL!B44, FIND("-",ML_DL!B44)-1),ML_DL!B44))</f>
        <v>8</v>
      </c>
      <c r="B43" s="95">
        <f>IF(ML_DL!C44="",B42,ML_DL!C44)</f>
        <v>178</v>
      </c>
      <c r="C43" s="93">
        <f>IF(ML_DL!D44="",C42, IF(ISNUMBER(FIND("-", ML_DL!D44)), LEFT(ML_DL!D44, FIND("-",ML_DL!D44)-1),ML_DL!D44))</f>
        <v>3.1</v>
      </c>
      <c r="D43" s="52">
        <v>90</v>
      </c>
      <c r="E43" s="70">
        <f>ML_DL!E44*1.15</f>
        <v>103.49999999999999</v>
      </c>
      <c r="F43" s="82" t="s">
        <v>42</v>
      </c>
    </row>
    <row r="44" spans="1:6" ht="15">
      <c r="A44" s="94">
        <f>IF(ML_DL!B45="",A43, IF(ISNUMBER(FIND("-", ML_DL!B45)), LEFT(ML_DL!B45, FIND("-",ML_DL!B45)-1),ML_DL!B45))</f>
        <v>10</v>
      </c>
      <c r="B44" s="95">
        <f>IF(ML_DL!C45="",B43,ML_DL!C45)</f>
        <v>178</v>
      </c>
      <c r="C44" s="93">
        <f>IF(ML_DL!D45="",C43, IF(ISNUMBER(FIND("-", ML_DL!D45)), LEFT(ML_DL!D45, FIND("-",ML_DL!D45)-1),ML_DL!D45))</f>
        <v>3.1</v>
      </c>
      <c r="D44" s="51">
        <v>90</v>
      </c>
      <c r="E44" s="68">
        <f>ML_DL!E45*1.15</f>
        <v>103.49999999999999</v>
      </c>
      <c r="F44" s="82" t="s">
        <v>42</v>
      </c>
    </row>
    <row r="45" spans="1:6" ht="15">
      <c r="A45" s="94" t="str">
        <f>IF(ML_DL!B46="",A44, IF(ISNUMBER(FIND("-", ML_DL!B46)), LEFT(ML_DL!B46, FIND("-",ML_DL!B46)-1),ML_DL!B46))</f>
        <v>8</v>
      </c>
      <c r="B45" s="95">
        <f>IF(ML_DL!C46="",B44,ML_DL!C46)</f>
        <v>178</v>
      </c>
      <c r="C45" s="93">
        <f>IF(ML_DL!D46="",C44, IF(ISNUMBER(FIND("-", ML_DL!D46)), LEFT(ML_DL!D46, FIND("-",ML_DL!D46)-1),ML_DL!D46))</f>
        <v>3.2</v>
      </c>
      <c r="D45" s="51">
        <v>90</v>
      </c>
      <c r="E45" s="68">
        <f>ML_DL!E46*1.15</f>
        <v>103.49999999999999</v>
      </c>
      <c r="F45" s="82" t="s">
        <v>42</v>
      </c>
    </row>
    <row r="46" spans="1:6" ht="15">
      <c r="A46" s="94">
        <f>IF(ML_DL!B47="",A45, IF(ISNUMBER(FIND("-", ML_DL!B47)), LEFT(ML_DL!B47, FIND("-",ML_DL!B47)-1),ML_DL!B47))</f>
        <v>8</v>
      </c>
      <c r="B46" s="95">
        <f>IF(ML_DL!C47="",B45,ML_DL!C47)</f>
        <v>178</v>
      </c>
      <c r="C46" s="93">
        <f>IF(ML_DL!D47="",C45, IF(ISNUMBER(FIND("-", ML_DL!D47)), LEFT(ML_DL!D47, FIND("-",ML_DL!D47)-1),ML_DL!D47))</f>
        <v>3.2</v>
      </c>
      <c r="D46" s="51">
        <v>90</v>
      </c>
      <c r="E46" s="68">
        <f>ML_DL!E47*1.15</f>
        <v>103.49999999999999</v>
      </c>
      <c r="F46" s="82" t="s">
        <v>42</v>
      </c>
    </row>
    <row r="47" spans="1:6" ht="15">
      <c r="A47" s="94">
        <f>IF(ML_DL!B48="",A46, IF(ISNUMBER(FIND("-", ML_DL!B48)), LEFT(ML_DL!B48, FIND("-",ML_DL!B48)-1),ML_DL!B48))</f>
        <v>10</v>
      </c>
      <c r="B47" s="95">
        <f>IF(ML_DL!C48="",B46,ML_DL!C48)</f>
        <v>178</v>
      </c>
      <c r="C47" s="93">
        <f>IF(ML_DL!D48="",C46, IF(ISNUMBER(FIND("-", ML_DL!D48)), LEFT(ML_DL!D48, FIND("-",ML_DL!D48)-1),ML_DL!D48))</f>
        <v>3.2</v>
      </c>
      <c r="D47" s="51">
        <v>90</v>
      </c>
      <c r="E47" s="68">
        <f>ML_DL!E48*1.15</f>
        <v>103.49999999999999</v>
      </c>
      <c r="F47" s="82" t="s">
        <v>42</v>
      </c>
    </row>
    <row r="48" spans="1:6" ht="15">
      <c r="A48" s="94">
        <f>IF(ML_DL!B49="",A47, IF(ISNUMBER(FIND("-", ML_DL!B49)), LEFT(ML_DL!B49, FIND("-",ML_DL!B49)-1),ML_DL!B49))</f>
        <v>11</v>
      </c>
      <c r="B48" s="95">
        <f>IF(ML_DL!C49="",B47,ML_DL!C49)</f>
        <v>178</v>
      </c>
      <c r="C48" s="93">
        <f>IF(ML_DL!D49="",C47, IF(ISNUMBER(FIND("-", ML_DL!D49)), LEFT(ML_DL!D49, FIND("-",ML_DL!D49)-1),ML_DL!D49))</f>
        <v>3.2</v>
      </c>
      <c r="D48" s="51">
        <v>90</v>
      </c>
      <c r="E48" s="68">
        <f>ML_DL!E49*1.15</f>
        <v>103.49999999999999</v>
      </c>
      <c r="F48" s="82" t="s">
        <v>42</v>
      </c>
    </row>
    <row r="49" spans="1:6" ht="15">
      <c r="A49" s="94" t="str">
        <f>IF(ML_DL!B50="",A48, IF(ISNUMBER(FIND("-", ML_DL!B50)), LEFT(ML_DL!B50, FIND("-",ML_DL!B50)-1),ML_DL!B50))</f>
        <v>8</v>
      </c>
      <c r="B49" s="95">
        <f>IF(ML_DL!C50="",B48,ML_DL!C50)</f>
        <v>178</v>
      </c>
      <c r="C49" s="93">
        <f>IF(ML_DL!D50="",C48, IF(ISNUMBER(FIND("-", ML_DL!D50)), LEFT(ML_DL!D50, FIND("-",ML_DL!D50)-1),ML_DL!D50))</f>
        <v>3.6</v>
      </c>
      <c r="D49" s="51">
        <v>95</v>
      </c>
      <c r="E49" s="68">
        <f>ML_DL!E50*1.15</f>
        <v>109.24999999999999</v>
      </c>
      <c r="F49" s="82" t="s">
        <v>42</v>
      </c>
    </row>
    <row r="50" spans="1:6" ht="15">
      <c r="A50" s="94">
        <f>IF(ML_DL!B51="",A49, IF(ISNUMBER(FIND("-", ML_DL!B51)), LEFT(ML_DL!B51, FIND("-",ML_DL!B51)-1),ML_DL!B51))</f>
        <v>8</v>
      </c>
      <c r="B50" s="95">
        <f>IF(ML_DL!C51="",B49,ML_DL!C51)</f>
        <v>178</v>
      </c>
      <c r="C50" s="93">
        <f>IF(ML_DL!D51="",C49, IF(ISNUMBER(FIND("-", ML_DL!D51)), LEFT(ML_DL!D51, FIND("-",ML_DL!D51)-1),ML_DL!D51))</f>
        <v>3.6</v>
      </c>
      <c r="D50" s="51">
        <v>95</v>
      </c>
      <c r="E50" s="68">
        <f>ML_DL!E51*1.15</f>
        <v>109.24999999999999</v>
      </c>
      <c r="F50" s="82" t="s">
        <v>42</v>
      </c>
    </row>
    <row r="51" spans="1:6" ht="15">
      <c r="A51" s="94" t="str">
        <f>IF(ML_DL!B52="",A50, IF(ISNUMBER(FIND("-", ML_DL!B52)), LEFT(ML_DL!B52, FIND("-",ML_DL!B52)-1),ML_DL!B52))</f>
        <v>8,3</v>
      </c>
      <c r="B51" s="95">
        <f>IF(ML_DL!C52="",B50,ML_DL!C52)</f>
        <v>178</v>
      </c>
      <c r="C51" s="93" t="str">
        <f>IF(ML_DL!D52="",C50, IF(ISNUMBER(FIND("-", ML_DL!D52)), LEFT(ML_DL!D52, FIND("-",ML_DL!D52)-1),ML_DL!D52))</f>
        <v>3,7</v>
      </c>
      <c r="D51" s="51">
        <v>95</v>
      </c>
      <c r="E51" s="68">
        <f>ML_DL!E52*1.15</f>
        <v>109.24999999999999</v>
      </c>
      <c r="F51" s="82" t="s">
        <v>42</v>
      </c>
    </row>
    <row r="52" spans="1:6" ht="15">
      <c r="A52" s="94">
        <f>IF(ML_DL!B53="",A51, IF(ISNUMBER(FIND("-", ML_DL!B53)), LEFT(ML_DL!B53, FIND("-",ML_DL!B53)-1),ML_DL!B53))</f>
        <v>8.3000000000000007</v>
      </c>
      <c r="B52" s="95">
        <f>IF(ML_DL!C53="",B51,ML_DL!C53)</f>
        <v>178</v>
      </c>
      <c r="C52" s="93" t="str">
        <f>IF(ML_DL!D53="",C51, IF(ISNUMBER(FIND("-", ML_DL!D53)), LEFT(ML_DL!D53, FIND("-",ML_DL!D53)-1),ML_DL!D53))</f>
        <v>3,7</v>
      </c>
      <c r="D52" s="51">
        <v>95</v>
      </c>
      <c r="E52" s="68">
        <f>ML_DL!E53*1.15</f>
        <v>109.24999999999999</v>
      </c>
      <c r="F52" s="82" t="s">
        <v>42</v>
      </c>
    </row>
    <row r="53" spans="1:6" ht="15">
      <c r="A53" s="94">
        <f>IF(ML_DL!B54="",A52, IF(ISNUMBER(FIND("-", ML_DL!B54)), LEFT(ML_DL!B54, FIND("-",ML_DL!B54)-1),ML_DL!B54))</f>
        <v>10.8</v>
      </c>
      <c r="B53" s="95">
        <f>IF(ML_DL!C54="",B52,ML_DL!C54)</f>
        <v>178</v>
      </c>
      <c r="C53" s="93" t="str">
        <f>IF(ML_DL!D54="",C52, IF(ISNUMBER(FIND("-", ML_DL!D54)), LEFT(ML_DL!D54, FIND("-",ML_DL!D54)-1),ML_DL!D54))</f>
        <v>3,7</v>
      </c>
      <c r="D53" s="51">
        <v>95</v>
      </c>
      <c r="E53" s="68">
        <f>ML_DL!E54*1.15</f>
        <v>109.24999999999999</v>
      </c>
      <c r="F53" s="82" t="s">
        <v>42</v>
      </c>
    </row>
    <row r="54" spans="1:6" ht="15">
      <c r="A54" s="94">
        <f>IF(ML_DL!B55="",A53, IF(ISNUMBER(FIND("-", ML_DL!B55)), LEFT(ML_DL!B55, FIND("-",ML_DL!B55)-1),ML_DL!B55))</f>
        <v>14</v>
      </c>
      <c r="B54" s="95">
        <f>IF(ML_DL!C55="",B53,ML_DL!C55)</f>
        <v>178</v>
      </c>
      <c r="C54" s="93" t="str">
        <f>IF(ML_DL!D55="",C53, IF(ISNUMBER(FIND("-", ML_DL!D55)), LEFT(ML_DL!D55, FIND("-",ML_DL!D55)-1),ML_DL!D55))</f>
        <v>3,7</v>
      </c>
      <c r="D54" s="51">
        <v>95</v>
      </c>
      <c r="E54" s="68">
        <f>ML_DL!E55*1.15</f>
        <v>109.24999999999999</v>
      </c>
      <c r="F54" s="82" t="s">
        <v>42</v>
      </c>
    </row>
    <row r="55" spans="1:6" ht="15">
      <c r="A55" s="94">
        <f>IF(ML_DL!B56="",A54, IF(ISNUMBER(FIND("-", ML_DL!B56)), LEFT(ML_DL!B56, FIND("-",ML_DL!B56)-1),ML_DL!B56))</f>
        <v>15.75</v>
      </c>
      <c r="B55" s="95">
        <f>IF(ML_DL!C56="",B54,ML_DL!C56)</f>
        <v>178</v>
      </c>
      <c r="C55" s="93" t="str">
        <f>IF(ML_DL!D56="",C54, IF(ISNUMBER(FIND("-", ML_DL!D56)), LEFT(ML_DL!D56, FIND("-",ML_DL!D56)-1),ML_DL!D56))</f>
        <v>3,7</v>
      </c>
      <c r="D55" s="51">
        <v>95</v>
      </c>
      <c r="E55" s="68">
        <f>ML_DL!E56*1.15</f>
        <v>109.24999999999999</v>
      </c>
      <c r="F55" s="82" t="s">
        <v>42</v>
      </c>
    </row>
    <row r="56" spans="1:6" ht="15">
      <c r="A56" s="94" t="str">
        <f>IF(ML_DL!B57="",A55, IF(ISNUMBER(FIND("-", ML_DL!B57)), LEFT(ML_DL!B57, FIND("-",ML_DL!B57)-1),ML_DL!B57))</f>
        <v>10</v>
      </c>
      <c r="B56" s="95">
        <f>IF(ML_DL!C57="",B55,ML_DL!C57)</f>
        <v>178</v>
      </c>
      <c r="C56" s="93">
        <f>IF(ML_DL!D57="",C55, IF(ISNUMBER(FIND("-", ML_DL!D57)), LEFT(ML_DL!D57, FIND("-",ML_DL!D57)-1),ML_DL!D57))</f>
        <v>4.4000000000000004</v>
      </c>
      <c r="D56" s="51">
        <v>100</v>
      </c>
      <c r="E56" s="68">
        <f>ML_DL!E57*1.15</f>
        <v>114.99999999999999</v>
      </c>
      <c r="F56" s="82" t="s">
        <v>42</v>
      </c>
    </row>
    <row r="57" spans="1:6" ht="15">
      <c r="A57" s="94" t="str">
        <f>IF(ML_DL!B58="",A56, IF(ISNUMBER(FIND("-", ML_DL!B58)), LEFT(ML_DL!B58, FIND("-",ML_DL!B58)-1),ML_DL!B58))</f>
        <v>10</v>
      </c>
      <c r="B57" s="95">
        <f>IF(ML_DL!C58="",B56,ML_DL!C58)</f>
        <v>178</v>
      </c>
      <c r="C57" s="93">
        <f>IF(ML_DL!D58="",C56, IF(ISNUMBER(FIND("-", ML_DL!D58)), LEFT(ML_DL!D58, FIND("-",ML_DL!D58)-1),ML_DL!D58))</f>
        <v>4.6500000000000004</v>
      </c>
      <c r="D57" s="51">
        <v>100</v>
      </c>
      <c r="E57" s="68">
        <f>ML_DL!E58*1.15</f>
        <v>114.99999999999999</v>
      </c>
      <c r="F57" s="82" t="s">
        <v>42</v>
      </c>
    </row>
    <row r="58" spans="1:6" ht="15">
      <c r="A58" s="94">
        <f>IF(ML_DL!B59="",A57, IF(ISNUMBER(FIND("-", ML_DL!B59)), LEFT(ML_DL!B59, FIND("-",ML_DL!B59)-1),ML_DL!B59))</f>
        <v>12</v>
      </c>
      <c r="B58" s="95">
        <f>IF(ML_DL!C59="",B57,ML_DL!C59)</f>
        <v>178</v>
      </c>
      <c r="C58" s="93">
        <f>IF(ML_DL!D59="",C57, IF(ISNUMBER(FIND("-", ML_DL!D59)), LEFT(ML_DL!D59, FIND("-",ML_DL!D59)-1),ML_DL!D59))</f>
        <v>4.6500000000000004</v>
      </c>
      <c r="D58" s="51">
        <v>100</v>
      </c>
      <c r="E58" s="68">
        <f>ML_DL!E59*1.15</f>
        <v>114.99999999999999</v>
      </c>
      <c r="F58" s="82" t="s">
        <v>42</v>
      </c>
    </row>
    <row r="59" spans="1:6" ht="15">
      <c r="A59" s="94" t="str">
        <f>IF(ML_DL!B60="",A58, IF(ISNUMBER(FIND("-", ML_DL!B60)), LEFT(ML_DL!B60, FIND("-",ML_DL!B60)-1),ML_DL!B60))</f>
        <v>8</v>
      </c>
      <c r="B59" s="95">
        <f>IF(ML_DL!C60="",B58,ML_DL!C60)</f>
        <v>178</v>
      </c>
      <c r="C59" s="93">
        <f>IF(ML_DL!D60="",C58, IF(ISNUMBER(FIND("-", ML_DL!D60)), LEFT(ML_DL!D60, FIND("-",ML_DL!D60)-1),ML_DL!D60))</f>
        <v>4.8</v>
      </c>
      <c r="D59" s="51">
        <v>100</v>
      </c>
      <c r="E59" s="68">
        <f>ML_DL!E60*1.15</f>
        <v>114.99999999999999</v>
      </c>
      <c r="F59" s="82" t="s">
        <v>42</v>
      </c>
    </row>
    <row r="60" spans="1:6" ht="15">
      <c r="A60" s="94" t="str">
        <f>IF(ML_DL!B61="",A59, IF(ISNUMBER(FIND("-", ML_DL!B61)), LEFT(ML_DL!B61, FIND("-",ML_DL!B61)-1),ML_DL!B61))</f>
        <v>15</v>
      </c>
      <c r="B60" s="95">
        <f>IF(ML_DL!C61="",B59,ML_DL!C61)</f>
        <v>178</v>
      </c>
      <c r="C60" s="93">
        <f>IF(ML_DL!D61="",C59, IF(ISNUMBER(FIND("-", ML_DL!D61)), LEFT(ML_DL!D61, FIND("-",ML_DL!D61)-1),ML_DL!D61))</f>
        <v>4.9000000000000004</v>
      </c>
      <c r="D60" s="51">
        <v>100</v>
      </c>
      <c r="E60" s="68">
        <f>ML_DL!E61*1.15</f>
        <v>114.99999999999999</v>
      </c>
      <c r="F60" s="82" t="s">
        <v>42</v>
      </c>
    </row>
    <row r="61" spans="1:6" ht="15">
      <c r="A61" s="94" t="str">
        <f>IF(ML_DL!B62="",A60, IF(ISNUMBER(FIND("-", ML_DL!B62)), LEFT(ML_DL!B62, FIND("-",ML_DL!B62)-1),ML_DL!B62))</f>
        <v>10</v>
      </c>
      <c r="B61" s="95">
        <f>IF(ML_DL!C62="",B60,ML_DL!C62)</f>
        <v>178</v>
      </c>
      <c r="C61" s="93">
        <f>IF(ML_DL!D62="",C60, IF(ISNUMBER(FIND("-", ML_DL!D62)), LEFT(ML_DL!D62, FIND("-",ML_DL!D62)-1),ML_DL!D62))</f>
        <v>6.7</v>
      </c>
      <c r="D61" s="51">
        <v>110</v>
      </c>
      <c r="E61" s="68">
        <f>ML_DL!E62*1.15</f>
        <v>126.49999999999999</v>
      </c>
      <c r="F61" s="82" t="s">
        <v>42</v>
      </c>
    </row>
    <row r="62" spans="1:6" ht="15">
      <c r="A62" s="94">
        <f>IF(ML_DL!B63="",A61, IF(ISNUMBER(FIND("-", ML_DL!B63)), LEFT(ML_DL!B63, FIND("-",ML_DL!B63)-1),ML_DL!B63))</f>
        <v>10</v>
      </c>
      <c r="B62" s="95">
        <f>IF(ML_DL!C63="",B61,ML_DL!C63)</f>
        <v>178</v>
      </c>
      <c r="C62" s="93">
        <f>IF(ML_DL!D63="",C61, IF(ISNUMBER(FIND("-", ML_DL!D63)), LEFT(ML_DL!D63, FIND("-",ML_DL!D63)-1),ML_DL!D63))</f>
        <v>6.7</v>
      </c>
      <c r="D62" s="51">
        <v>110</v>
      </c>
      <c r="E62" s="68">
        <f>ML_DL!E63*1.15</f>
        <v>126.49999999999999</v>
      </c>
      <c r="F62" s="82" t="s">
        <v>42</v>
      </c>
    </row>
    <row r="63" spans="1:6" ht="15.75" thickBot="1">
      <c r="A63" s="94">
        <f>IF(ML_DL!B64="",A62, IF(ISNUMBER(FIND("-", ML_DL!B64)), LEFT(ML_DL!B64, FIND("-",ML_DL!B64)-1),ML_DL!B64))</f>
        <v>15</v>
      </c>
      <c r="B63" s="95">
        <f>IF(ML_DL!C64="",B62,ML_DL!C64)</f>
        <v>178</v>
      </c>
      <c r="C63" s="93">
        <f>IF(ML_DL!D64="",C62, IF(ISNUMBER(FIND("-", ML_DL!D64)), LEFT(ML_DL!D64, FIND("-",ML_DL!D64)-1),ML_DL!D64))</f>
        <v>6.7</v>
      </c>
      <c r="D63" s="73">
        <v>110</v>
      </c>
      <c r="E63" s="71">
        <f>ML_DL!E64*1.15</f>
        <v>126.49999999999999</v>
      </c>
      <c r="F63" s="82" t="s">
        <v>42</v>
      </c>
    </row>
    <row r="64" spans="1:6" ht="15">
      <c r="A64" s="94" t="str">
        <f>IF(ML_DL!B65="",A63, IF(ISNUMBER(FIND("-", ML_DL!B65)), LEFT(ML_DL!B65, FIND("-",ML_DL!B65)-1),ML_DL!B65))</f>
        <v>12</v>
      </c>
      <c r="B64" s="95">
        <f>IF(ML_DL!C65="",B63,ML_DL!C65)</f>
        <v>204</v>
      </c>
      <c r="C64" s="93">
        <f>IF(ML_DL!D65="",C63, IF(ISNUMBER(FIND("-", ML_DL!D65)), LEFT(ML_DL!D65, FIND("-",ML_DL!D65)-1),ML_DL!D65))</f>
        <v>3</v>
      </c>
      <c r="D64" s="52">
        <v>90</v>
      </c>
      <c r="E64" s="72">
        <f>ML_DL!E65*1.15</f>
        <v>103.49999999999999</v>
      </c>
      <c r="F64" s="82" t="s">
        <v>42</v>
      </c>
    </row>
    <row r="65" spans="1:6" ht="15">
      <c r="A65" s="94" t="str">
        <f>IF(ML_DL!B66="",A64, IF(ISNUMBER(FIND("-", ML_DL!B66)), LEFT(ML_DL!B66, FIND("-",ML_DL!B66)-1),ML_DL!B66))</f>
        <v>13,4</v>
      </c>
      <c r="B65" s="95">
        <f>IF(ML_DL!C66="",B64,ML_DL!C66)</f>
        <v>204</v>
      </c>
      <c r="C65" s="93">
        <f>IF(ML_DL!D66="",C64, IF(ISNUMBER(FIND("-", ML_DL!D66)), LEFT(ML_DL!D66, FIND("-",ML_DL!D66)-1),ML_DL!D66))</f>
        <v>3.4</v>
      </c>
      <c r="D65" s="51">
        <v>90</v>
      </c>
      <c r="E65" s="68">
        <f>ML_DL!E66*1.15</f>
        <v>103.49999999999999</v>
      </c>
      <c r="F65" s="82" t="s">
        <v>42</v>
      </c>
    </row>
    <row r="66" spans="1:6" ht="15">
      <c r="A66" s="94" t="str">
        <f>IF(ML_DL!B67="",A65, IF(ISNUMBER(FIND("-", ML_DL!B67)), LEFT(ML_DL!B67, FIND("-",ML_DL!B67)-1),ML_DL!B67))</f>
        <v>10,7</v>
      </c>
      <c r="B66" s="95">
        <f>IF(ML_DL!C67="",B65,ML_DL!C67)</f>
        <v>204</v>
      </c>
      <c r="C66" s="93">
        <f>IF(ML_DL!D67="",C65, IF(ISNUMBER(FIND("-", ML_DL!D67)), LEFT(ML_DL!D67, FIND("-",ML_DL!D67)-1),ML_DL!D67))</f>
        <v>3.6</v>
      </c>
      <c r="D66" s="51">
        <v>95</v>
      </c>
      <c r="E66" s="68">
        <f>ML_DL!E67*1.15</f>
        <v>109.24999999999999</v>
      </c>
      <c r="F66" s="82" t="s">
        <v>42</v>
      </c>
    </row>
    <row r="67" spans="1:6" ht="15">
      <c r="A67" s="94">
        <f>IF(ML_DL!B68="",A66, IF(ISNUMBER(FIND("-", ML_DL!B68)), LEFT(ML_DL!B68, FIND("-",ML_DL!B68)-1),ML_DL!B68))</f>
        <v>13.4</v>
      </c>
      <c r="B67" s="95">
        <f>IF(ML_DL!C68="",B66,ML_DL!C68)</f>
        <v>204</v>
      </c>
      <c r="C67" s="93">
        <f>IF(ML_DL!D68="",C66, IF(ISNUMBER(FIND("-", ML_DL!D68)), LEFT(ML_DL!D68, FIND("-",ML_DL!D68)-1),ML_DL!D68))</f>
        <v>3.6</v>
      </c>
      <c r="D67" s="51">
        <v>95</v>
      </c>
      <c r="E67" s="68">
        <f>ML_DL!E68*1.15</f>
        <v>109.24999999999999</v>
      </c>
      <c r="F67" s="82" t="s">
        <v>42</v>
      </c>
    </row>
    <row r="68" spans="1:6" ht="15">
      <c r="A68" s="94">
        <f>IF(ML_DL!B69="",A67, IF(ISNUMBER(FIND("-", ML_DL!B69)), LEFT(ML_DL!B69, FIND("-",ML_DL!B69)-1),ML_DL!B69))</f>
        <v>20</v>
      </c>
      <c r="B68" s="95">
        <f>IF(ML_DL!C69="",B67,ML_DL!C69)</f>
        <v>204</v>
      </c>
      <c r="C68" s="93">
        <f>IF(ML_DL!D69="",C67, IF(ISNUMBER(FIND("-", ML_DL!D69)), LEFT(ML_DL!D69, FIND("-",ML_DL!D69)-1),ML_DL!D69))</f>
        <v>3.6</v>
      </c>
      <c r="D68" s="51">
        <v>95</v>
      </c>
      <c r="E68" s="68">
        <f>ML_DL!E69*1.15</f>
        <v>109.24999999999999</v>
      </c>
      <c r="F68" s="82" t="s">
        <v>42</v>
      </c>
    </row>
    <row r="69" spans="1:6" ht="15">
      <c r="A69" s="94" t="str">
        <f>IF(ML_DL!B70="",A68, IF(ISNUMBER(FIND("-", ML_DL!B70)), LEFT(ML_DL!B70, FIND("-",ML_DL!B70)-1),ML_DL!B70))</f>
        <v>10,7</v>
      </c>
      <c r="B69" s="95">
        <f>IF(ML_DL!C70="",B68,ML_DL!C70)</f>
        <v>204</v>
      </c>
      <c r="C69" s="93">
        <f>IF(ML_DL!D70="",C68, IF(ISNUMBER(FIND("-", ML_DL!D70)), LEFT(ML_DL!D70, FIND("-",ML_DL!D70)-1),ML_DL!D70))</f>
        <v>3.8</v>
      </c>
      <c r="D69" s="51">
        <v>95</v>
      </c>
      <c r="E69" s="68">
        <f>ML_DL!E70*1.15</f>
        <v>109.24999999999999</v>
      </c>
      <c r="F69" s="82" t="s">
        <v>42</v>
      </c>
    </row>
    <row r="70" spans="1:6" ht="15">
      <c r="A70" s="94">
        <f>IF(ML_DL!B71="",A69, IF(ISNUMBER(FIND("-", ML_DL!B71)), LEFT(ML_DL!B71, FIND("-",ML_DL!B71)-1),ML_DL!B71))</f>
        <v>13.4</v>
      </c>
      <c r="B70" s="95">
        <f>IF(ML_DL!C71="",B69,ML_DL!C71)</f>
        <v>204</v>
      </c>
      <c r="C70" s="93">
        <f>IF(ML_DL!D71="",C69, IF(ISNUMBER(FIND("-", ML_DL!D71)), LEFT(ML_DL!D71, FIND("-",ML_DL!D71)-1),ML_DL!D71))</f>
        <v>3.8</v>
      </c>
      <c r="D70" s="51">
        <v>95</v>
      </c>
      <c r="E70" s="68">
        <f>ML_DL!E71*1.15</f>
        <v>109.24999999999999</v>
      </c>
      <c r="F70" s="82" t="s">
        <v>42</v>
      </c>
    </row>
    <row r="71" spans="1:6" ht="15">
      <c r="A71" s="94">
        <f>IF(ML_DL!B72="",A70, IF(ISNUMBER(FIND("-", ML_DL!B72)), LEFT(ML_DL!B72, FIND("-",ML_DL!B72)-1),ML_DL!B72))</f>
        <v>20</v>
      </c>
      <c r="B71" s="95">
        <f>IF(ML_DL!C72="",B70,ML_DL!C72)</f>
        <v>204</v>
      </c>
      <c r="C71" s="93">
        <f>IF(ML_DL!D72="",C70, IF(ISNUMBER(FIND("-", ML_DL!D72)), LEFT(ML_DL!D72, FIND("-",ML_DL!D72)-1),ML_DL!D72))</f>
        <v>3.8</v>
      </c>
      <c r="D71" s="51">
        <v>95</v>
      </c>
      <c r="E71" s="68">
        <f>ML_DL!E72*1.15</f>
        <v>109.24999999999999</v>
      </c>
      <c r="F71" s="82" t="s">
        <v>42</v>
      </c>
    </row>
    <row r="72" spans="1:6" ht="15">
      <c r="A72" s="94" t="str">
        <f>IF(ML_DL!B73="",A71, IF(ISNUMBER(FIND("-", ML_DL!B73)), LEFT(ML_DL!B73, FIND("-",ML_DL!B73)-1),ML_DL!B73))</f>
        <v>10,7</v>
      </c>
      <c r="B72" s="95">
        <f>IF(ML_DL!C73="",B71,ML_DL!C73)</f>
        <v>204</v>
      </c>
      <c r="C72" s="93">
        <f>IF(ML_DL!D73="",C71, IF(ISNUMBER(FIND("-", ML_DL!D73)), LEFT(ML_DL!D73, FIND("-",ML_DL!D73)-1),ML_DL!D73))</f>
        <v>4.0999999999999996</v>
      </c>
      <c r="D72" s="51">
        <v>95</v>
      </c>
      <c r="E72" s="68">
        <f>ML_DL!E73*1.15</f>
        <v>109.24999999999999</v>
      </c>
      <c r="F72" s="82" t="s">
        <v>42</v>
      </c>
    </row>
    <row r="73" spans="1:6" ht="15">
      <c r="A73" s="94">
        <f>IF(ML_DL!B74="",A72, IF(ISNUMBER(FIND("-", ML_DL!B74)), LEFT(ML_DL!B74, FIND("-",ML_DL!B74)-1),ML_DL!B74))</f>
        <v>13.4</v>
      </c>
      <c r="B73" s="95">
        <f>IF(ML_DL!C74="",B72,ML_DL!C74)</f>
        <v>204</v>
      </c>
      <c r="C73" s="93">
        <f>IF(ML_DL!D74="",C72, IF(ISNUMBER(FIND("-", ML_DL!D74)), LEFT(ML_DL!D74, FIND("-",ML_DL!D74)-1),ML_DL!D74))</f>
        <v>4.0999999999999996</v>
      </c>
      <c r="D73" s="51">
        <v>95</v>
      </c>
      <c r="E73" s="68">
        <f>ML_DL!E74*1.15</f>
        <v>109.24999999999999</v>
      </c>
      <c r="F73" s="82" t="s">
        <v>42</v>
      </c>
    </row>
    <row r="74" spans="1:6" ht="15">
      <c r="A74" s="94">
        <f>IF(ML_DL!B75="",A73, IF(ISNUMBER(FIND("-", ML_DL!B75)), LEFT(ML_DL!B75, FIND("-",ML_DL!B75)-1),ML_DL!B75))</f>
        <v>20</v>
      </c>
      <c r="B74" s="95">
        <f>IF(ML_DL!C75="",B73,ML_DL!C75)</f>
        <v>204</v>
      </c>
      <c r="C74" s="93">
        <f>IF(ML_DL!D75="",C73, IF(ISNUMBER(FIND("-", ML_DL!D75)), LEFT(ML_DL!D75, FIND("-",ML_DL!D75)-1),ML_DL!D75))</f>
        <v>4.0999999999999996</v>
      </c>
      <c r="D74" s="51">
        <v>95</v>
      </c>
      <c r="E74" s="68">
        <f>ML_DL!E75*1.15</f>
        <v>109.24999999999999</v>
      </c>
      <c r="F74" s="82" t="s">
        <v>42</v>
      </c>
    </row>
    <row r="75" spans="1:6" ht="15">
      <c r="A75" s="94" t="str">
        <f>IF(ML_DL!B76="",A74, IF(ISNUMBER(FIND("-", ML_DL!B76)), LEFT(ML_DL!B76, FIND("-",ML_DL!B76)-1),ML_DL!B76))</f>
        <v>13,4</v>
      </c>
      <c r="B75" s="95">
        <f>IF(ML_DL!C76="",B74,ML_DL!C76)</f>
        <v>204</v>
      </c>
      <c r="C75" s="93">
        <f>IF(ML_DL!D76="",C74, IF(ISNUMBER(FIND("-", ML_DL!D76)), LEFT(ML_DL!D76, FIND("-",ML_DL!D76)-1),ML_DL!D76))</f>
        <v>4.8</v>
      </c>
      <c r="D75" s="51">
        <v>100</v>
      </c>
      <c r="E75" s="68">
        <f>ML_DL!E76*1.15</f>
        <v>114.99999999999999</v>
      </c>
      <c r="F75" s="82" t="s">
        <v>42</v>
      </c>
    </row>
    <row r="76" spans="1:6" ht="15.75" thickBot="1">
      <c r="A76" s="94">
        <f>IF(ML_DL!B77="",A75, IF(ISNUMBER(FIND("-", ML_DL!B77)), LEFT(ML_DL!B77, FIND("-",ML_DL!B77)-1),ML_DL!B77))</f>
        <v>15</v>
      </c>
      <c r="B76" s="95">
        <f>IF(ML_DL!C77="",B75,ML_DL!C77)</f>
        <v>204</v>
      </c>
      <c r="C76" s="93">
        <f>IF(ML_DL!D77="",C75, IF(ISNUMBER(FIND("-", ML_DL!D77)), LEFT(ML_DL!D77, FIND("-",ML_DL!D77)-1),ML_DL!D77))</f>
        <v>5.6</v>
      </c>
      <c r="D76" s="53">
        <v>110</v>
      </c>
      <c r="E76" s="69">
        <f>ML_DL!E77*1.15</f>
        <v>126.49999999999999</v>
      </c>
      <c r="F76" s="82" t="s">
        <v>42</v>
      </c>
    </row>
    <row r="77" spans="1:6" ht="15">
      <c r="A77" s="94">
        <f>IF(ML_DL!B78="",A76, IF(ISNUMBER(FIND("-", ML_DL!B78)), LEFT(ML_DL!B78, FIND("-",ML_DL!B78)-1),ML_DL!B78))</f>
        <v>40</v>
      </c>
      <c r="B77" s="95">
        <f>IF(ML_DL!C78="",B76,ML_DL!C78)</f>
        <v>229</v>
      </c>
      <c r="C77" s="93">
        <f>IF(ML_DL!D78="",C76, IF(ISNUMBER(FIND("-", ML_DL!D78)), LEFT(ML_DL!D78, FIND("-",ML_DL!D78)-1),ML_DL!D78))</f>
        <v>3</v>
      </c>
      <c r="D77" s="54">
        <v>115</v>
      </c>
      <c r="E77" s="70">
        <f>ML_DL!E78*1.15</f>
        <v>132.25</v>
      </c>
      <c r="F77" s="82" t="s">
        <v>42</v>
      </c>
    </row>
    <row r="78" spans="1:6" ht="15">
      <c r="A78" s="94">
        <f>IF(ML_DL!B79="",A77, IF(ISNUMBER(FIND("-", ML_DL!B79)), LEFT(ML_DL!B79, FIND("-",ML_DL!B79)-1),ML_DL!B79))</f>
        <v>40</v>
      </c>
      <c r="B78" s="95">
        <f>IF(ML_DL!C79="",B77,ML_DL!C79)</f>
        <v>229</v>
      </c>
      <c r="C78" s="93">
        <f>IF(ML_DL!D79="",C77, IF(ISNUMBER(FIND("-", ML_DL!D79)), LEFT(ML_DL!D79, FIND("-",ML_DL!D79)-1),ML_DL!D79))</f>
        <v>3.3</v>
      </c>
      <c r="D78" s="47">
        <v>115</v>
      </c>
      <c r="E78" s="68">
        <f>ML_DL!E79*1.15</f>
        <v>132.25</v>
      </c>
      <c r="F78" s="82" t="s">
        <v>42</v>
      </c>
    </row>
    <row r="79" spans="1:6" ht="15">
      <c r="A79" s="94">
        <f>IF(ML_DL!B80="",A78, IF(ISNUMBER(FIND("-", ML_DL!B80)), LEFT(ML_DL!B80, FIND("-",ML_DL!B80)-1),ML_DL!B80))</f>
        <v>26.8</v>
      </c>
      <c r="B79" s="95">
        <f>IF(ML_DL!C80="",B78,ML_DL!C80)</f>
        <v>229</v>
      </c>
      <c r="C79" s="93">
        <f>IF(ML_DL!D80="",C78, IF(ISNUMBER(FIND("-", ML_DL!D80)), LEFT(ML_DL!D80, FIND("-",ML_DL!D80)-1),ML_DL!D80))</f>
        <v>4</v>
      </c>
      <c r="D79" s="55">
        <v>105</v>
      </c>
      <c r="E79" s="68">
        <f>ML_DL!E80*1.15</f>
        <v>120.74999999999999</v>
      </c>
      <c r="F79" s="82" t="s">
        <v>42</v>
      </c>
    </row>
    <row r="80" spans="1:6" ht="15">
      <c r="A80" s="94">
        <f>IF(ML_DL!B81="",A79, IF(ISNUMBER(FIND("-", ML_DL!B81)), LEFT(ML_DL!B81, FIND("-",ML_DL!B81)-1),ML_DL!B81))</f>
        <v>50</v>
      </c>
      <c r="B80" s="95">
        <f>IF(ML_DL!C81="",B79,ML_DL!C81)</f>
        <v>229</v>
      </c>
      <c r="C80" s="93">
        <f>IF(ML_DL!D81="",C79, IF(ISNUMBER(FIND("-", ML_DL!D81)), LEFT(ML_DL!D81, FIND("-",ML_DL!D81)-1),ML_DL!D81))</f>
        <v>4.0999999999999996</v>
      </c>
      <c r="D80" s="55">
        <v>105</v>
      </c>
      <c r="E80" s="68">
        <f>ML_DL!E81*1.15</f>
        <v>120.74999999999999</v>
      </c>
      <c r="F80" s="82" t="s">
        <v>42</v>
      </c>
    </row>
    <row r="81" spans="1:6" ht="15">
      <c r="A81" s="94">
        <f>IF(ML_DL!B82="",A80, IF(ISNUMBER(FIND("-", ML_DL!B82)), LEFT(ML_DL!B82, FIND("-",ML_DL!B82)-1),ML_DL!B82))</f>
        <v>33.4</v>
      </c>
      <c r="B81" s="95">
        <f>IF(ML_DL!C82="",B80,ML_DL!C82)</f>
        <v>229</v>
      </c>
      <c r="C81" s="93">
        <f>IF(ML_DL!D82="",C80, IF(ISNUMBER(FIND("-", ML_DL!D82)), LEFT(ML_DL!D82, FIND("-",ML_DL!D82)-1),ML_DL!D82))</f>
        <v>4.2</v>
      </c>
      <c r="D81" s="55">
        <v>105</v>
      </c>
      <c r="E81" s="68">
        <f>ML_DL!E82*1.15</f>
        <v>120.74999999999999</v>
      </c>
      <c r="F81" s="82" t="s">
        <v>42</v>
      </c>
    </row>
    <row r="82" spans="1:6" ht="15">
      <c r="A82" s="94">
        <f>IF(ML_DL!B83="",A81, IF(ISNUMBER(FIND("-", ML_DL!B83)), LEFT(ML_DL!B83, FIND("-",ML_DL!B83)-1),ML_DL!B83))</f>
        <v>50</v>
      </c>
      <c r="B82" s="95">
        <f>IF(ML_DL!C83="",B81,ML_DL!C83)</f>
        <v>229</v>
      </c>
      <c r="C82" s="93" t="str">
        <f>IF(ML_DL!D83="",C81, IF(ISNUMBER(FIND("-", ML_DL!D83)), LEFT(ML_DL!D83, FIND("-",ML_DL!D83)-1),ML_DL!D83))</f>
        <v>4,8</v>
      </c>
      <c r="D82" s="55">
        <v>105</v>
      </c>
      <c r="E82" s="68">
        <f>ML_DL!E83*1.15</f>
        <v>120.74999999999999</v>
      </c>
      <c r="F82" s="82" t="s">
        <v>42</v>
      </c>
    </row>
    <row r="83" spans="1:6" ht="15">
      <c r="A83" s="94">
        <f>IF(ML_DL!B84="",A82, IF(ISNUMBER(FIND("-", ML_DL!B84)), LEFT(ML_DL!B84, FIND("-",ML_DL!B84)-1),ML_DL!B84))</f>
        <v>40</v>
      </c>
      <c r="B83" s="95">
        <f>IF(ML_DL!C84="",B82,ML_DL!C84)</f>
        <v>229</v>
      </c>
      <c r="C83" s="93" t="str">
        <f>IF(ML_DL!D84="",C82, IF(ISNUMBER(FIND("-", ML_DL!D84)), LEFT(ML_DL!D84, FIND("-",ML_DL!D84)-1),ML_DL!D84))</f>
        <v>5,2</v>
      </c>
      <c r="D83" s="55">
        <v>110</v>
      </c>
      <c r="E83" s="68">
        <f>ML_DL!E84*1.15</f>
        <v>126.49999999999999</v>
      </c>
      <c r="F83" s="82" t="s">
        <v>42</v>
      </c>
    </row>
    <row r="84" spans="1:6" ht="15">
      <c r="A84" s="94">
        <f>IF(ML_DL!B85="",A83, IF(ISNUMBER(FIND("-", ML_DL!B85)), LEFT(ML_DL!B85, FIND("-",ML_DL!B85)-1),ML_DL!B85))</f>
        <v>50</v>
      </c>
      <c r="B84" s="95">
        <f>IF(ML_DL!C85="",B83,ML_DL!C85)</f>
        <v>229</v>
      </c>
      <c r="C84" s="93" t="str">
        <f>IF(ML_DL!D85="",C83, IF(ISNUMBER(FIND("-", ML_DL!D85)), LEFT(ML_DL!D85, FIND("-",ML_DL!D85)-1),ML_DL!D85))</f>
        <v>5,2</v>
      </c>
      <c r="D84" s="55">
        <v>110</v>
      </c>
      <c r="E84" s="68">
        <f>ML_DL!E85*1.15</f>
        <v>126.49999999999999</v>
      </c>
      <c r="F84" s="82" t="s">
        <v>42</v>
      </c>
    </row>
    <row r="85" spans="1:6" ht="15">
      <c r="A85" s="94">
        <f>IF(ML_DL!B86="",A84, IF(ISNUMBER(FIND("-", ML_DL!B86)), LEFT(ML_DL!B86, FIND("-",ML_DL!B86)-1),ML_DL!B86))</f>
        <v>50</v>
      </c>
      <c r="B85" s="95">
        <f>IF(ML_DL!C86="",B84,ML_DL!C86)</f>
        <v>229</v>
      </c>
      <c r="C85" s="93" t="str">
        <f>IF(ML_DL!D86="",C84, IF(ISNUMBER(FIND("-", ML_DL!D86)), LEFT(ML_DL!D86, FIND("-",ML_DL!D86)-1),ML_DL!D86))</f>
        <v>5,6</v>
      </c>
      <c r="D85" s="55">
        <v>110</v>
      </c>
      <c r="E85" s="68">
        <f>ML_DL!E86*1.15</f>
        <v>126.49999999999999</v>
      </c>
      <c r="F85" s="82" t="s">
        <v>42</v>
      </c>
    </row>
    <row r="86" spans="1:6" ht="15">
      <c r="A86" s="94">
        <f>IF(ML_DL!B87="",A85, IF(ISNUMBER(FIND("-", ML_DL!B87)), LEFT(ML_DL!B87, FIND("-",ML_DL!B87)-1),ML_DL!B87))</f>
        <v>50</v>
      </c>
      <c r="B86" s="95">
        <f>IF(ML_DL!C87="",B85,ML_DL!C87)</f>
        <v>229</v>
      </c>
      <c r="C86" s="93">
        <f>IF(ML_DL!D87="",C85, IF(ISNUMBER(FIND("-", ML_DL!D87)), LEFT(ML_DL!D87, FIND("-",ML_DL!D87)-1),ML_DL!D87))</f>
        <v>6</v>
      </c>
      <c r="D86" s="55">
        <v>115</v>
      </c>
      <c r="E86" s="68">
        <f>ML_DL!E87*1.15</f>
        <v>132.25</v>
      </c>
      <c r="F86" s="82" t="s">
        <v>42</v>
      </c>
    </row>
    <row r="87" spans="1:6" ht="15">
      <c r="A87" s="94">
        <f>IF(ML_DL!B88="",A86, IF(ISNUMBER(FIND("-", ML_DL!B88)), LEFT(ML_DL!B88, FIND("-",ML_DL!B88)-1),ML_DL!B88))</f>
        <v>50</v>
      </c>
      <c r="B87" s="95">
        <f>IF(ML_DL!C88="",B86,ML_DL!C88)</f>
        <v>229</v>
      </c>
      <c r="C87" s="93" t="str">
        <f>IF(ML_DL!D88="",C86, IF(ISNUMBER(FIND("-", ML_DL!D88)), LEFT(ML_DL!D88, FIND("-",ML_DL!D88)-1),ML_DL!D88))</f>
        <v>6,2</v>
      </c>
      <c r="D87" s="55">
        <v>115</v>
      </c>
      <c r="E87" s="68">
        <f>ML_DL!E88*1.15</f>
        <v>132.25</v>
      </c>
      <c r="F87" s="82" t="s">
        <v>42</v>
      </c>
    </row>
    <row r="88" spans="1:6" ht="15">
      <c r="A88" s="94">
        <f>IF(ML_DL!B89="",A87, IF(ISNUMBER(FIND("-", ML_DL!B89)), LEFT(ML_DL!B89, FIND("-",ML_DL!B89)-1),ML_DL!B89))</f>
        <v>50</v>
      </c>
      <c r="B88" s="95">
        <f>IF(ML_DL!C89="",B87,ML_DL!C89)</f>
        <v>229</v>
      </c>
      <c r="C88" s="93">
        <f>IF(ML_DL!D89="",C87, IF(ISNUMBER(FIND("-", ML_DL!D89)), LEFT(ML_DL!D89, FIND("-",ML_DL!D89)-1),ML_DL!D89))</f>
        <v>7.3</v>
      </c>
      <c r="D88" s="55">
        <v>115</v>
      </c>
      <c r="E88" s="68">
        <f>ML_DL!E89*1.15</f>
        <v>132.25</v>
      </c>
      <c r="F88" s="82" t="s">
        <v>42</v>
      </c>
    </row>
    <row r="89" spans="1:6" ht="15">
      <c r="A89" s="94">
        <f>IF(ML_DL!B90="",A88, IF(ISNUMBER(FIND("-", ML_DL!B90)), LEFT(ML_DL!B90, FIND("-",ML_DL!B90)-1),ML_DL!B90))</f>
        <v>50</v>
      </c>
      <c r="B89" s="95">
        <f>IF(ML_DL!C90="",B88,ML_DL!C90)</f>
        <v>229</v>
      </c>
      <c r="C89" s="93">
        <f>IF(ML_DL!D90="",C88, IF(ISNUMBER(FIND("-", ML_DL!D90)), LEFT(ML_DL!D90, FIND("-",ML_DL!D90)-1),ML_DL!D90))</f>
        <v>8.1</v>
      </c>
      <c r="D89" s="55">
        <v>120</v>
      </c>
      <c r="E89" s="68">
        <f>ML_DL!E90*1.15</f>
        <v>138</v>
      </c>
      <c r="F89" s="82" t="s">
        <v>42</v>
      </c>
    </row>
    <row r="90" spans="1:6" ht="15">
      <c r="A90" s="94">
        <f>IF(ML_DL!B91="",A89, IF(ISNUMBER(FIND("-", ML_DL!B91)), LEFT(ML_DL!B91, FIND("-",ML_DL!B91)-1),ML_DL!B91))</f>
        <v>50</v>
      </c>
      <c r="B90" s="95">
        <f>IF(ML_DL!C91="",B89,ML_DL!C91)</f>
        <v>229</v>
      </c>
      <c r="C90" s="93">
        <f>IF(ML_DL!D91="",C89, IF(ISNUMBER(FIND("-", ML_DL!D91)), LEFT(ML_DL!D91, FIND("-",ML_DL!D91)-1),ML_DL!D91))</f>
        <v>8.5</v>
      </c>
      <c r="D90" s="55">
        <v>120</v>
      </c>
      <c r="E90" s="68">
        <f>ML_DL!E91*1.15</f>
        <v>138</v>
      </c>
      <c r="F90" s="82" t="s">
        <v>42</v>
      </c>
    </row>
    <row r="91" spans="1:6" ht="15">
      <c r="A91" s="94">
        <f>IF(ML_DL!B92="",A90, IF(ISNUMBER(FIND("-", ML_DL!B92)), LEFT(ML_DL!B92, FIND("-",ML_DL!B92)-1),ML_DL!B92))</f>
        <v>50</v>
      </c>
      <c r="B91" s="95">
        <f>IF(ML_DL!C92="",B90,ML_DL!C92)</f>
        <v>229</v>
      </c>
      <c r="C91" s="93">
        <f>IF(ML_DL!D92="",C90, IF(ISNUMBER(FIND("-", ML_DL!D92)), LEFT(ML_DL!D92, FIND("-",ML_DL!D92)-1),ML_DL!D92))</f>
        <v>9.1999999999999993</v>
      </c>
      <c r="D91" s="55">
        <v>120</v>
      </c>
      <c r="E91" s="68">
        <f>ML_DL!E92*1.15</f>
        <v>138</v>
      </c>
      <c r="F91" s="82" t="s">
        <v>42</v>
      </c>
    </row>
    <row r="92" spans="1:6" ht="15.75" thickBot="1">
      <c r="A92" s="94">
        <f>IF(ML_DL!B93="",A91, IF(ISNUMBER(FIND("-", ML_DL!B93)), LEFT(ML_DL!B93, FIND("-",ML_DL!B93)-1),ML_DL!B93))</f>
        <v>50</v>
      </c>
      <c r="B92" s="95">
        <f>IF(ML_DL!C93="",B91,ML_DL!C93)</f>
        <v>229</v>
      </c>
      <c r="C92" s="93">
        <f>IF(ML_DL!D93="",C91, IF(ISNUMBER(FIND("-", ML_DL!D93)), LEFT(ML_DL!D93, FIND("-",ML_DL!D93)-1),ML_DL!D93))</f>
        <v>9.8000000000000007</v>
      </c>
      <c r="D92" s="77">
        <v>120</v>
      </c>
      <c r="E92" s="71">
        <f>ML_DL!E93*1.15</f>
        <v>138</v>
      </c>
      <c r="F92" s="82" t="s">
        <v>42</v>
      </c>
    </row>
    <row r="93" spans="1:6" ht="15.75" thickBot="1">
      <c r="A93" s="94">
        <f>IF(ML_DL!B94="",A92, IF(ISNUMBER(FIND("-", ML_DL!B94)), LEFT(ML_DL!B94, FIND("-",ML_DL!B94)-1),ML_DL!B94))</f>
        <v>30.5</v>
      </c>
      <c r="B93" s="95">
        <f>IF(ML_DL!C94="",B92,ML_DL!C94)</f>
        <v>237</v>
      </c>
      <c r="C93" s="93">
        <f>IF(ML_DL!D94="",C92, IF(ISNUMBER(FIND("-", ML_DL!D94)), LEFT(ML_DL!D94, FIND("-",ML_DL!D94)-1),ML_DL!D94))</f>
        <v>4.3</v>
      </c>
      <c r="D93" s="80">
        <v>110</v>
      </c>
      <c r="E93" s="81">
        <f>ML_DL!E94*1.15</f>
        <v>126.49999999999999</v>
      </c>
      <c r="F93" s="83" t="s">
        <v>43</v>
      </c>
    </row>
    <row r="94" spans="1:6" ht="15.75" thickBot="1">
      <c r="A94" s="94">
        <f>IF(ML_DL!B95="",A93, IF(ISNUMBER(FIND("-", ML_DL!B95)), LEFT(ML_DL!B95, FIND("-",ML_DL!B95)-1),ML_DL!B95))</f>
        <v>34.6</v>
      </c>
      <c r="B94" s="95">
        <f>IF(ML_DL!C95="",B93,ML_DL!C95)</f>
        <v>244</v>
      </c>
      <c r="C94" s="93">
        <f>IF(ML_DL!D95="",C93, IF(ISNUMBER(FIND("-", ML_DL!D95)), LEFT(ML_DL!D95, FIND("-",ML_DL!D95)-1),ML_DL!D95))</f>
        <v>4.4000000000000004</v>
      </c>
      <c r="D94" s="56">
        <v>110</v>
      </c>
      <c r="E94" s="68">
        <f>ML_DL!E95*1.15</f>
        <v>126.49999999999999</v>
      </c>
      <c r="F94" s="83" t="s">
        <v>43</v>
      </c>
    </row>
    <row r="95" spans="1:6" ht="15.75" thickBot="1">
      <c r="A95" s="94">
        <f>IF(ML_DL!B96="",A94, IF(ISNUMBER(FIND("-", ML_DL!B96)), LEFT(ML_DL!B96, FIND("-",ML_DL!B96)-1),ML_DL!B96))</f>
        <v>67.5</v>
      </c>
      <c r="B95" s="95">
        <f>IF(ML_DL!C96="",B94,ML_DL!C96)</f>
        <v>267</v>
      </c>
      <c r="C95" s="93">
        <f>IF(ML_DL!D96="",C94, IF(ISNUMBER(FIND("-", ML_DL!D96)), LEFT(ML_DL!D96, FIND("-",ML_DL!D96)-1),ML_DL!D96))</f>
        <v>4.4000000000000004</v>
      </c>
      <c r="D95" s="57">
        <v>110</v>
      </c>
      <c r="E95" s="68">
        <f>ML_DL!E96*1.15</f>
        <v>126.49999999999999</v>
      </c>
      <c r="F95" s="83" t="s">
        <v>43</v>
      </c>
    </row>
    <row r="96" spans="1:6" ht="15.75" thickBot="1">
      <c r="A96" s="94">
        <f>IF(ML_DL!B97="",A95, IF(ISNUMBER(FIND("-", ML_DL!B97)), LEFT(ML_DL!B97, FIND("-",ML_DL!B97)-1),ML_DL!B97))</f>
        <v>67.5</v>
      </c>
      <c r="B96" s="95">
        <f>IF(ML_DL!C97="",B95,ML_DL!C97)</f>
        <v>267</v>
      </c>
      <c r="C96" s="93">
        <f>IF(ML_DL!D97="",C95, IF(ISNUMBER(FIND("-", ML_DL!D97)), LEFT(ML_DL!D97, FIND("-",ML_DL!D97)-1),ML_DL!D97))</f>
        <v>4.9000000000000004</v>
      </c>
      <c r="D96" s="57">
        <v>110</v>
      </c>
      <c r="E96" s="68">
        <f>ML_DL!E97*1.15</f>
        <v>126.49999999999999</v>
      </c>
      <c r="F96" s="83" t="s">
        <v>43</v>
      </c>
    </row>
    <row r="97" spans="1:6" ht="15.75" thickBot="1">
      <c r="A97" s="94">
        <f>IF(ML_DL!B98="",A96, IF(ISNUMBER(FIND("-", ML_DL!B98)), LEFT(ML_DL!B98, FIND("-",ML_DL!B98)-1),ML_DL!B98))</f>
        <v>67.5</v>
      </c>
      <c r="B97" s="95">
        <f>IF(ML_DL!C98="",B96,ML_DL!C98)</f>
        <v>267</v>
      </c>
      <c r="C97" s="93">
        <f>IF(ML_DL!D98="",C96, IF(ISNUMBER(FIND("-", ML_DL!D98)), LEFT(ML_DL!D98, FIND("-",ML_DL!D98)-1),ML_DL!D98))</f>
        <v>5.2</v>
      </c>
      <c r="D97" s="55">
        <v>115</v>
      </c>
      <c r="E97" s="68">
        <f>ML_DL!E98*1.15</f>
        <v>132.25</v>
      </c>
      <c r="F97" s="83" t="s">
        <v>43</v>
      </c>
    </row>
    <row r="98" spans="1:6" ht="15.75" thickBot="1">
      <c r="A98" s="94">
        <f>IF(ML_DL!B99="",A97, IF(ISNUMBER(FIND("-", ML_DL!B99)), LEFT(ML_DL!B99, FIND("-",ML_DL!B99)-1),ML_DL!B99))</f>
        <v>67.5</v>
      </c>
      <c r="B98" s="95">
        <f>IF(ML_DL!C99="",B97,ML_DL!C99)</f>
        <v>267</v>
      </c>
      <c r="C98" s="93">
        <f>IF(ML_DL!D99="",C97, IF(ISNUMBER(FIND("-", ML_DL!D99)), LEFT(ML_DL!D99, FIND("-",ML_DL!D99)-1),ML_DL!D99))</f>
        <v>5.65</v>
      </c>
      <c r="D98" s="55">
        <v>115</v>
      </c>
      <c r="E98" s="68">
        <f>ML_DL!E99*1.15</f>
        <v>132.25</v>
      </c>
      <c r="F98" s="83" t="s">
        <v>43</v>
      </c>
    </row>
    <row r="99" spans="1:6" ht="15.75" thickBot="1">
      <c r="A99" s="94">
        <f>IF(ML_DL!B100="",A98, IF(ISNUMBER(FIND("-", ML_DL!B100)), LEFT(ML_DL!B100, FIND("-",ML_DL!B100)-1),ML_DL!B100))</f>
        <v>80</v>
      </c>
      <c r="B99" s="95">
        <f>IF(ML_DL!C100="",B98,ML_DL!C100)</f>
        <v>267</v>
      </c>
      <c r="C99" s="93">
        <f>IF(ML_DL!D100="",C98, IF(ISNUMBER(FIND("-", ML_DL!D100)), LEFT(ML_DL!D100, FIND("-",ML_DL!D100)-1),ML_DL!D100))</f>
        <v>5.65</v>
      </c>
      <c r="D99" s="55">
        <v>115</v>
      </c>
      <c r="E99" s="68">
        <f>ML_DL!E100*1.15</f>
        <v>132.25</v>
      </c>
      <c r="F99" s="83" t="s">
        <v>43</v>
      </c>
    </row>
    <row r="100" spans="1:6" ht="15.75" thickBot="1">
      <c r="A100" s="94">
        <f>IF(ML_DL!B101="",A99, IF(ISNUMBER(FIND("-", ML_DL!B101)), LEFT(ML_DL!B101, FIND("-",ML_DL!B101)-1),ML_DL!B101))</f>
        <v>80</v>
      </c>
      <c r="B100" s="95">
        <f>IF(ML_DL!C101="",B99,ML_DL!C101)</f>
        <v>267</v>
      </c>
      <c r="C100" s="93">
        <f>IF(ML_DL!D101="",C99, IF(ISNUMBER(FIND("-", ML_DL!D101)), LEFT(ML_DL!D101, FIND("-",ML_DL!D101)-1),ML_DL!D101))</f>
        <v>7</v>
      </c>
      <c r="D100" s="55">
        <v>120</v>
      </c>
      <c r="E100" s="68">
        <f>ML_DL!E101*1.15</f>
        <v>138</v>
      </c>
      <c r="F100" s="83" t="s">
        <v>43</v>
      </c>
    </row>
    <row r="101" spans="1:6" ht="15.75" thickBot="1">
      <c r="A101" s="94">
        <f>IF(ML_DL!B102="",A100, IF(ISNUMBER(FIND("-", ML_DL!B102)), LEFT(ML_DL!B102, FIND("-",ML_DL!B102)-1),ML_DL!B102))</f>
        <v>80</v>
      </c>
      <c r="B101" s="95">
        <f>IF(ML_DL!C102="",B100,ML_DL!C102)</f>
        <v>267</v>
      </c>
      <c r="C101" s="93">
        <f>IF(ML_DL!D102="",C100, IF(ISNUMBER(FIND("-", ML_DL!D102)), LEFT(ML_DL!D102, FIND("-",ML_DL!D102)-1),ML_DL!D102))</f>
        <v>7.5</v>
      </c>
      <c r="D101" s="58">
        <v>120</v>
      </c>
      <c r="E101" s="68">
        <f>ML_DL!E102*1.15</f>
        <v>138</v>
      </c>
      <c r="F101" s="83" t="s">
        <v>43</v>
      </c>
    </row>
    <row r="102" spans="1:6" ht="15.75" thickBot="1">
      <c r="A102" s="94">
        <f>IF(ML_DL!B103="",A101, IF(ISNUMBER(FIND("-", ML_DL!B103)), LEFT(ML_DL!B103, FIND("-",ML_DL!B103)-1),ML_DL!B103))</f>
        <v>29</v>
      </c>
      <c r="B102" s="95">
        <f>IF(ML_DL!C103="",B101,ML_DL!C103)</f>
        <v>273</v>
      </c>
      <c r="C102" s="93">
        <f>IF(ML_DL!D103="",C101, IF(ISNUMBER(FIND("-", ML_DL!D103)), LEFT(ML_DL!D103, FIND("-",ML_DL!D103)-1),ML_DL!D103))</f>
        <v>4.9000000000000004</v>
      </c>
      <c r="D102" s="56">
        <v>110</v>
      </c>
      <c r="E102" s="68">
        <f>ML_DL!E103*1.15</f>
        <v>126.49999999999999</v>
      </c>
      <c r="F102" s="83" t="s">
        <v>43</v>
      </c>
    </row>
    <row r="103" spans="1:6" ht="15.75" thickBot="1">
      <c r="A103" s="94">
        <f>IF(ML_DL!B104="",A102, IF(ISNUMBER(FIND("-", ML_DL!B104)), LEFT(ML_DL!B104, FIND("-",ML_DL!B104)-1),ML_DL!B104))</f>
        <v>26</v>
      </c>
      <c r="B103" s="95">
        <f>IF(ML_DL!C104="",B102,ML_DL!C104)</f>
        <v>280</v>
      </c>
      <c r="C103" s="93">
        <f>IF(ML_DL!D104="",C102, IF(ISNUMBER(FIND("-", ML_DL!D104)), LEFT(ML_DL!D104, FIND("-",ML_DL!D104)-1),ML_DL!D104))</f>
        <v>5.0999999999999996</v>
      </c>
      <c r="D103" s="59">
        <v>150</v>
      </c>
      <c r="E103" s="69">
        <f>ML_DL!E104*1.15</f>
        <v>172.5</v>
      </c>
      <c r="F103" s="83" t="s">
        <v>43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4</vt:i4>
      </vt:variant>
    </vt:vector>
  </HeadingPairs>
  <TitlesOfParts>
    <vt:vector size="4" baseType="lpstr">
      <vt:lpstr>DL</vt:lpstr>
      <vt:lpstr>DL-EXPORT</vt:lpstr>
      <vt:lpstr>ML_DL</vt:lpstr>
      <vt:lpstr>ML-EXPORT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TRIFID PRODUCTIVITY Langer</dc:creator>
  <cp:lastModifiedBy>Štěpán Vontor</cp:lastModifiedBy>
  <cp:lastPrinted>2024-12-05T10:51:49Z</cp:lastPrinted>
  <dcterms:created xsi:type="dcterms:W3CDTF">2024-12-03T15:45:10Z</dcterms:created>
  <dcterms:modified xsi:type="dcterms:W3CDTF">2025-10-24T15:52:28Z</dcterms:modified>
</cp:coreProperties>
</file>