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 Paes\OneDrive\Acadêmico\ESPM\Projetos\PIC\Desenvolvimento\03.2 - PlantRecogniser\data\"/>
    </mc:Choice>
  </mc:AlternateContent>
  <xr:revisionPtr revIDLastSave="530" documentId="8378050A6463E995632AA72AA4DF42124D3166BE" xr6:coauthVersionLast="25" xr6:coauthVersionMax="25" xr10:uidLastSave="{EB5F9598-E3A3-4C29-9A57-095634B7630B}"/>
  <bookViews>
    <workbookView xWindow="0" yWindow="0" windowWidth="20490" windowHeight="7680" activeTab="2" xr2:uid="{DC5635B0-C9F9-4522-AE59-DB057CC14FA8}"/>
  </bookViews>
  <sheets>
    <sheet name="Sigmoid Table's Test" sheetId="1" r:id="rId1"/>
    <sheet name="Sigmoid Table's Test (2)" sheetId="3" r:id="rId2"/>
    <sheet name="TanH Table's Test" sheetId="2" r:id="rId3"/>
    <sheet name="ReLU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C12" i="4" l="1"/>
  <c r="C11" i="4"/>
  <c r="C10" i="4"/>
  <c r="B12" i="4"/>
  <c r="B11" i="4"/>
  <c r="B10" i="4"/>
  <c r="G5" i="4"/>
  <c r="G4" i="4"/>
  <c r="G3" i="4"/>
  <c r="C12" i="1"/>
  <c r="C11" i="1"/>
  <c r="F5" i="4"/>
  <c r="K5" i="4" s="1"/>
  <c r="F4" i="4"/>
  <c r="F3" i="4"/>
  <c r="L3" i="2"/>
  <c r="C10" i="1"/>
  <c r="B10" i="1"/>
  <c r="C10" i="2"/>
  <c r="L5" i="2"/>
  <c r="L4" i="2"/>
  <c r="G3" i="2"/>
  <c r="G4" i="2"/>
  <c r="G5" i="2"/>
  <c r="L5" i="4" l="1"/>
  <c r="K3" i="4"/>
  <c r="K4" i="4"/>
  <c r="C10" i="3"/>
  <c r="M10" i="3"/>
  <c r="H10" i="3"/>
  <c r="E12" i="3"/>
  <c r="E11" i="3"/>
  <c r="E10" i="3"/>
  <c r="K10" i="3"/>
  <c r="G10" i="3"/>
  <c r="F10" i="3"/>
  <c r="G12" i="3"/>
  <c r="G11" i="3"/>
  <c r="F12" i="3"/>
  <c r="F11" i="3"/>
  <c r="F11" i="1"/>
  <c r="E11" i="1"/>
  <c r="D11" i="1"/>
  <c r="I10" i="3"/>
  <c r="H11" i="3"/>
  <c r="B10" i="3"/>
  <c r="C12" i="3"/>
  <c r="C11" i="3"/>
  <c r="B12" i="3"/>
  <c r="B11" i="3"/>
  <c r="E10" i="1"/>
  <c r="F5" i="3"/>
  <c r="G5" i="3" s="1"/>
  <c r="F4" i="3"/>
  <c r="G4" i="3" s="1"/>
  <c r="F3" i="3"/>
  <c r="G3" i="3" s="1"/>
  <c r="L3" i="4" l="1"/>
  <c r="L4" i="4"/>
  <c r="N4" i="4" s="1"/>
  <c r="N5" i="4"/>
  <c r="I13" i="4"/>
  <c r="H12" i="4"/>
  <c r="H11" i="4"/>
  <c r="H10" i="4"/>
  <c r="G13" i="4"/>
  <c r="I12" i="4"/>
  <c r="I11" i="4"/>
  <c r="I10" i="4"/>
  <c r="H13" i="4"/>
  <c r="G12" i="4"/>
  <c r="G11" i="4"/>
  <c r="G10" i="4"/>
  <c r="N3" i="4"/>
  <c r="F10" i="1"/>
  <c r="D10" i="1"/>
  <c r="D10" i="3"/>
  <c r="D12" i="3"/>
  <c r="D11" i="3"/>
  <c r="K3" i="3"/>
  <c r="L3" i="3" s="1"/>
  <c r="K4" i="3"/>
  <c r="L4" i="3" s="1"/>
  <c r="K5" i="3"/>
  <c r="L5" i="3" s="1"/>
  <c r="C12" i="2"/>
  <c r="C11" i="2"/>
  <c r="I12" i="2"/>
  <c r="F5" i="2"/>
  <c r="F4" i="2"/>
  <c r="F3" i="2"/>
  <c r="D11" i="4" l="1"/>
  <c r="F11" i="4"/>
  <c r="E11" i="4"/>
  <c r="O3" i="4"/>
  <c r="D10" i="4"/>
  <c r="F10" i="4"/>
  <c r="E10" i="4"/>
  <c r="D12" i="4"/>
  <c r="F12" i="4"/>
  <c r="E12" i="4"/>
  <c r="I13" i="2"/>
  <c r="P4" i="3"/>
  <c r="Q4" i="3" s="1"/>
  <c r="S4" i="3" s="1"/>
  <c r="P5" i="3"/>
  <c r="Q5" i="3" s="1"/>
  <c r="S5" i="3" s="1"/>
  <c r="P3" i="3"/>
  <c r="Q3" i="3" s="1"/>
  <c r="S3" i="3" s="1"/>
  <c r="K3" i="2"/>
  <c r="K4" i="2"/>
  <c r="B11" i="2" s="1"/>
  <c r="K5" i="2"/>
  <c r="B12" i="2" s="1"/>
  <c r="F4" i="1"/>
  <c r="G4" i="1" s="1"/>
  <c r="F3" i="1"/>
  <c r="G3" i="1" s="1"/>
  <c r="F5" i="1"/>
  <c r="G5" i="1" s="1"/>
  <c r="J11" i="3" l="1"/>
  <c r="I11" i="3"/>
  <c r="T3" i="3"/>
  <c r="J10" i="3"/>
  <c r="H12" i="3"/>
  <c r="J12" i="3"/>
  <c r="I12" i="3"/>
  <c r="N4" i="2"/>
  <c r="N5" i="2"/>
  <c r="N3" i="2"/>
  <c r="K4" i="1"/>
  <c r="L4" i="1" s="1"/>
  <c r="K3" i="1"/>
  <c r="L3" i="1" s="1"/>
  <c r="K5" i="1"/>
  <c r="L5" i="1" s="1"/>
  <c r="M13" i="3" l="1"/>
  <c r="L12" i="3"/>
  <c r="L11" i="3"/>
  <c r="L10" i="3"/>
  <c r="K13" i="3"/>
  <c r="M12" i="3"/>
  <c r="M11" i="3"/>
  <c r="L13" i="3"/>
  <c r="K12" i="3"/>
  <c r="K11" i="3"/>
  <c r="O3" i="2"/>
  <c r="D10" i="2"/>
  <c r="F10" i="2"/>
  <c r="E10" i="2"/>
  <c r="D12" i="2"/>
  <c r="F12" i="2"/>
  <c r="E12" i="2"/>
  <c r="D11" i="2"/>
  <c r="F11" i="2"/>
  <c r="E11" i="2"/>
  <c r="N3" i="1"/>
  <c r="N4" i="1"/>
  <c r="B11" i="1"/>
  <c r="N5" i="1"/>
  <c r="B12" i="1"/>
  <c r="F12" i="1" l="1"/>
  <c r="E12" i="1"/>
  <c r="D12" i="1"/>
  <c r="H12" i="2"/>
  <c r="H11" i="2"/>
  <c r="H10" i="2"/>
  <c r="H13" i="2"/>
  <c r="G12" i="2"/>
  <c r="G11" i="2"/>
  <c r="G10" i="2"/>
  <c r="G13" i="2"/>
  <c r="I11" i="2"/>
  <c r="I10" i="2"/>
  <c r="O3" i="1"/>
  <c r="I12" i="1" l="1"/>
  <c r="H12" i="1"/>
  <c r="H10" i="1"/>
  <c r="I13" i="1"/>
  <c r="I11" i="1"/>
  <c r="H13" i="1"/>
  <c r="G13" i="1"/>
  <c r="G12" i="1"/>
  <c r="H11" i="1"/>
  <c r="G11" i="1"/>
  <c r="G10" i="1"/>
  <c r="I10" i="1"/>
</calcChain>
</file>

<file path=xl/sharedStrings.xml><?xml version="1.0" encoding="utf-8"?>
<sst xmlns="http://schemas.openxmlformats.org/spreadsheetml/2006/main" count="135" uniqueCount="34">
  <si>
    <t>A</t>
  </si>
  <si>
    <t>B</t>
  </si>
  <si>
    <t>C</t>
  </si>
  <si>
    <t>Inputs</t>
  </si>
  <si>
    <t>hli</t>
  </si>
  <si>
    <t>hlo</t>
  </si>
  <si>
    <t>D</t>
  </si>
  <si>
    <t>E</t>
  </si>
  <si>
    <t>F</t>
  </si>
  <si>
    <t>eli</t>
  </si>
  <si>
    <t>elo</t>
  </si>
  <si>
    <t>desired</t>
  </si>
  <si>
    <t>error</t>
  </si>
  <si>
    <t>wl2</t>
  </si>
  <si>
    <t>wl1</t>
  </si>
  <si>
    <t>global error</t>
  </si>
  <si>
    <t>gradientsL2</t>
  </si>
  <si>
    <t>gradientsL1</t>
  </si>
  <si>
    <t>nwl2</t>
  </si>
  <si>
    <t>nwl1</t>
  </si>
  <si>
    <t>n:</t>
  </si>
  <si>
    <r>
      <t>a</t>
    </r>
    <r>
      <rPr>
        <b/>
        <sz val="11"/>
        <color theme="1"/>
        <rFont val="Calibri"/>
        <family val="2"/>
        <scheme val="minor"/>
      </rPr>
      <t>:</t>
    </r>
  </si>
  <si>
    <r>
      <rPr>
        <b/>
        <sz val="11"/>
        <color theme="1"/>
        <rFont val="Symbol"/>
        <family val="1"/>
        <charset val="2"/>
      </rPr>
      <t>h</t>
    </r>
    <r>
      <rPr>
        <b/>
        <sz val="11"/>
        <color theme="1"/>
        <rFont val="Calibri"/>
        <family val="2"/>
        <scheme val="minor"/>
      </rPr>
      <t>:</t>
    </r>
  </si>
  <si>
    <t>cont</t>
  </si>
  <si>
    <t>hli1</t>
  </si>
  <si>
    <t>hlo1</t>
  </si>
  <si>
    <t>hli2</t>
  </si>
  <si>
    <t>hlo2</t>
  </si>
  <si>
    <t>G</t>
  </si>
  <si>
    <t>H</t>
  </si>
  <si>
    <t>I</t>
  </si>
  <si>
    <t>wl3</t>
  </si>
  <si>
    <t>gradientsL3</t>
  </si>
  <si>
    <t>nwl3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</si>
</sst>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sz val="11"/>
      <color theme="1"/>
      <name val="Calibri"/>
      <family val="1"/>
      <charset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ill="1" applyAlignment="1"/>
    <xf numFmtId="164" fontId="0" fillId="0" borderId="0" xfId="0" applyNumberFormat="1" applyFill="1" applyAlignment="1"/>
    <xf numFmtId="164" fontId="0" fillId="0" borderId="1" xfId="0" applyNumberFormat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0" xfId="0" applyFill="1"/>
    <xf numFmtId="164" fontId="0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  <xf numFmtId="164" fontId="0" fillId="3" borderId="3" xfId="0" applyNumberForma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44ECA-5E05-46F6-8BFC-372D703C1E4E}">
  <dimension ref="A1:O18"/>
  <sheetViews>
    <sheetView workbookViewId="0">
      <selection activeCell="C12" sqref="C12"/>
    </sheetView>
  </sheetViews>
  <sheetFormatPr defaultRowHeight="15"/>
  <cols>
    <col min="1" max="1" width="9.140625" customWidth="1"/>
    <col min="2" max="3" width="11.140625" bestFit="1" customWidth="1"/>
    <col min="4" max="4" width="9.140625" customWidth="1"/>
    <col min="14" max="14" width="9.140625" customWidth="1"/>
    <col min="15" max="15" width="11.28515625" bestFit="1" customWidth="1"/>
    <col min="19" max="19" width="11.28515625" bestFit="1" customWidth="1"/>
  </cols>
  <sheetData>
    <row r="1" spans="1:15">
      <c r="A1" s="21" t="s">
        <v>23</v>
      </c>
      <c r="B1" s="20" t="s">
        <v>14</v>
      </c>
      <c r="C1" s="20"/>
      <c r="D1" s="20"/>
      <c r="E1" s="21" t="s">
        <v>3</v>
      </c>
      <c r="F1" s="21" t="s">
        <v>4</v>
      </c>
      <c r="G1" s="21" t="s">
        <v>5</v>
      </c>
      <c r="H1" s="20" t="s">
        <v>13</v>
      </c>
      <c r="I1" s="20"/>
      <c r="J1" s="20"/>
      <c r="K1" s="21" t="s">
        <v>9</v>
      </c>
      <c r="L1" s="21" t="s">
        <v>10</v>
      </c>
      <c r="M1" s="21" t="s">
        <v>11</v>
      </c>
      <c r="N1" s="21" t="s">
        <v>12</v>
      </c>
      <c r="O1" s="21" t="s">
        <v>15</v>
      </c>
    </row>
    <row r="2" spans="1:15">
      <c r="A2" s="21"/>
      <c r="B2" s="4" t="s">
        <v>0</v>
      </c>
      <c r="C2" s="4" t="s">
        <v>1</v>
      </c>
      <c r="D2" s="4" t="s">
        <v>2</v>
      </c>
      <c r="E2" s="21"/>
      <c r="F2" s="21"/>
      <c r="G2" s="21"/>
      <c r="H2" s="4" t="s">
        <v>6</v>
      </c>
      <c r="I2" s="4" t="s">
        <v>7</v>
      </c>
      <c r="J2" s="4" t="s">
        <v>8</v>
      </c>
      <c r="K2" s="21"/>
      <c r="L2" s="21"/>
      <c r="M2" s="21"/>
      <c r="N2" s="21"/>
      <c r="O2" s="21"/>
    </row>
    <row r="3" spans="1:15">
      <c r="A3" s="4">
        <v>0</v>
      </c>
      <c r="B3" s="7">
        <v>0.92768839056329799</v>
      </c>
      <c r="C3" s="7">
        <v>0.92104219500190998</v>
      </c>
      <c r="D3" s="7">
        <v>0.264279863405182</v>
      </c>
      <c r="E3" s="8">
        <v>0.62</v>
      </c>
      <c r="F3" s="7">
        <f>$E$3*$B$3+$E$4*$B$4+$E$5*$B$5+$E$6*$B$6</f>
        <v>1.2308902567427236</v>
      </c>
      <c r="G3" s="7">
        <f>1/(1+EXP(-F3))</f>
        <v>0.7739743520370449</v>
      </c>
      <c r="H3" s="7">
        <v>0.334582566310832</v>
      </c>
      <c r="I3" s="7">
        <v>0.81613519319595396</v>
      </c>
      <c r="J3" s="7">
        <v>0.52351255793558205</v>
      </c>
      <c r="K3" s="7">
        <f>H3*G3+I3*G4+J3*G5</f>
        <v>1.239657479798524</v>
      </c>
      <c r="L3" s="7">
        <f>1/(1+EXP(-K3))</f>
        <v>0.775504388043043</v>
      </c>
      <c r="M3" s="9">
        <v>0</v>
      </c>
      <c r="N3" s="7">
        <f>ABS(M3-L3)</f>
        <v>0.775504388043043</v>
      </c>
      <c r="O3" s="22">
        <f>AVERAGE(N3:N5)</f>
        <v>0.56924338204661662</v>
      </c>
    </row>
    <row r="4" spans="1:15">
      <c r="A4" s="4">
        <v>1</v>
      </c>
      <c r="B4" s="7">
        <v>0.66347241686374303</v>
      </c>
      <c r="C4" s="7">
        <v>0.61501656841273</v>
      </c>
      <c r="D4" s="7">
        <v>0.64748443574540404</v>
      </c>
      <c r="E4" s="8">
        <v>0.68200000000000005</v>
      </c>
      <c r="F4" s="7">
        <f>$E$3*$C$3+$E$4*$C$4+$E$5*$C$5+$E$6*$C$6</f>
        <v>1.2135582775747269</v>
      </c>
      <c r="G4" s="7">
        <f t="shared" ref="G4:G5" si="0">1/(1+EXP(-F4))</f>
        <v>0.77092793963950634</v>
      </c>
      <c r="H4" s="7">
        <v>0.88082131378955497</v>
      </c>
      <c r="I4" s="7">
        <v>0.44164743568107301</v>
      </c>
      <c r="J4" s="7">
        <v>0.23041886829125399</v>
      </c>
      <c r="K4" s="7">
        <f>H4*G3+I4*G4+J4*G5</f>
        <v>1.176928502018187</v>
      </c>
      <c r="L4" s="7">
        <f>1/(1+EXP(-K4))</f>
        <v>0.76439509089669577</v>
      </c>
      <c r="M4" s="9">
        <v>0</v>
      </c>
      <c r="N4" s="7">
        <f>ABS(M4-L4)</f>
        <v>0.76439509089669577</v>
      </c>
      <c r="O4" s="22"/>
    </row>
    <row r="5" spans="1:15">
      <c r="A5" s="4">
        <v>2</v>
      </c>
      <c r="B5" s="7">
        <v>0.96487783500774005</v>
      </c>
      <c r="C5" s="7">
        <v>0.75245331990241604</v>
      </c>
      <c r="D5" s="7">
        <v>0.52396084760946104</v>
      </c>
      <c r="E5" s="8">
        <v>0.20300000000000001</v>
      </c>
      <c r="F5" s="7">
        <f>$E$3*$D$3+$E$4*$D$4+$E$5*$D$5+$E$6*$D$6</f>
        <v>0.71479576098245712</v>
      </c>
      <c r="G5" s="7">
        <f t="shared" si="0"/>
        <v>0.67145998037474597</v>
      </c>
      <c r="H5" s="7">
        <v>0.98758199142062897</v>
      </c>
      <c r="I5" s="7">
        <v>0.63923944448952197</v>
      </c>
      <c r="J5" s="7">
        <v>0.51218201773796002</v>
      </c>
      <c r="K5" s="7">
        <f>H5*G3+I5*G4+J5*G5</f>
        <v>1.6010804073484741</v>
      </c>
      <c r="L5" s="7">
        <f>1/(1+EXP(-K5))</f>
        <v>0.83216933279988881</v>
      </c>
      <c r="M5" s="9">
        <v>1</v>
      </c>
      <c r="N5" s="7">
        <f>ABS(M5-L5)</f>
        <v>0.16783066720011119</v>
      </c>
      <c r="O5" s="22"/>
    </row>
    <row r="6" spans="1:15">
      <c r="A6" s="4">
        <v>3</v>
      </c>
      <c r="B6" s="7">
        <v>9.20633223229326E-2</v>
      </c>
      <c r="C6" s="7">
        <v>0.87903491344837803</v>
      </c>
      <c r="D6" s="7">
        <v>3.7422605351975002E-2</v>
      </c>
      <c r="E6" s="8">
        <v>0.08</v>
      </c>
      <c r="F6" s="6"/>
      <c r="G6" s="6"/>
      <c r="H6" s="6"/>
      <c r="I6" s="6"/>
      <c r="J6" s="6"/>
      <c r="K6" s="6"/>
      <c r="L6" s="6"/>
      <c r="M6" s="6"/>
      <c r="N6" s="6"/>
      <c r="O6" s="6"/>
    </row>
    <row r="8" spans="1:15">
      <c r="A8" s="21" t="s">
        <v>23</v>
      </c>
      <c r="B8" s="21" t="s">
        <v>16</v>
      </c>
      <c r="C8" s="21" t="s">
        <v>17</v>
      </c>
      <c r="D8" s="20" t="s">
        <v>18</v>
      </c>
      <c r="E8" s="20"/>
      <c r="F8" s="20"/>
      <c r="G8" s="20" t="s">
        <v>19</v>
      </c>
      <c r="H8" s="20"/>
      <c r="I8" s="20"/>
      <c r="K8" s="2"/>
    </row>
    <row r="9" spans="1:15">
      <c r="A9" s="21"/>
      <c r="B9" s="21"/>
      <c r="C9" s="21"/>
      <c r="D9" s="4" t="s">
        <v>6</v>
      </c>
      <c r="E9" s="4" t="s">
        <v>7</v>
      </c>
      <c r="F9" s="4" t="s">
        <v>8</v>
      </c>
      <c r="G9" s="4" t="s">
        <v>0</v>
      </c>
      <c r="H9" s="4" t="s">
        <v>1</v>
      </c>
      <c r="I9" s="4" t="s">
        <v>2</v>
      </c>
    </row>
    <row r="10" spans="1:15">
      <c r="A10" s="4">
        <v>0</v>
      </c>
      <c r="B10" s="7">
        <f>L3*(1-L3)*(M3-L3)</f>
        <v>-0.13501324504366874</v>
      </c>
      <c r="C10" s="7">
        <f>G3*(1-G3)*((H3*B10)+(H4*B11)+(H5*B12))</f>
        <v>-2.5065411263884951E-2</v>
      </c>
      <c r="D10" s="7">
        <f>$H$3+($B$16*$H$3)+($B$17*$B$10*$G$3)</f>
        <v>0.28759246958537155</v>
      </c>
      <c r="E10" s="7">
        <f>$I$3+($B$16*$I$3)+($B$17*$B$10*$G$3)</f>
        <v>0.76919325173318198</v>
      </c>
      <c r="F10" s="7">
        <f>$J$3+($B$16*$J$3)+($B$17*$B$10*$G$3)</f>
        <v>0.47654135420928401</v>
      </c>
      <c r="G10" s="7">
        <f>$B$3+($B$16*$B$3)+($B$17*$C$10*$E$3)</f>
        <v>0.92078790965973034</v>
      </c>
      <c r="H10" s="7">
        <f>$C$3+($B$16*$C$3)+($B$17*$C$10*$E$3)</f>
        <v>0.91414104947878627</v>
      </c>
      <c r="I10" s="7">
        <f>$D$3+($B$16*$D$3)+($B$17*$C$10*$E$3)</f>
        <v>0.25731304164889862</v>
      </c>
    </row>
    <row r="11" spans="1:15">
      <c r="A11" s="4">
        <v>1</v>
      </c>
      <c r="B11" s="7">
        <f>L4*(1-L4)*(M4-L4)</f>
        <v>-0.13766391422327839</v>
      </c>
      <c r="C11" s="7">
        <f>G4*(1-G4)*((I3*B10)+(I4*B11)+(I5*B12))</f>
        <v>-2.7550058121662179E-2</v>
      </c>
      <c r="D11" s="7">
        <f>$H$4+($B$16*$H$4)+($B$17*$B$11*$G$4)</f>
        <v>0.8331513649312462</v>
      </c>
      <c r="E11" s="7">
        <f>$I$4+($B$16*$I$4)+($B$17*$B$11*$G$4)</f>
        <v>0.39393356943495333</v>
      </c>
      <c r="F11" s="7">
        <f>$J$4+($B$16*$J$4)+($B$17*$B$11*$G$4)</f>
        <v>0.18268387918839532</v>
      </c>
      <c r="G11" s="7">
        <f>$B$4+($B$16*$B$4)+($B$17*$C$10*$E$4)</f>
        <v>0.65584618938854311</v>
      </c>
      <c r="H11" s="7">
        <f>$C$4+($B$16*$C$4)+($B$17*$C$10*$E$4)</f>
        <v>0.60738549535268493</v>
      </c>
      <c r="I11" s="7">
        <f>$D$4+($B$16*$D$4)+($B$17*$C$10*$E$4)</f>
        <v>0.63985660947209222</v>
      </c>
    </row>
    <row r="12" spans="1:15">
      <c r="A12" s="4">
        <v>2</v>
      </c>
      <c r="B12" s="7">
        <f>L5*(1-L5)*(M5-L5)</f>
        <v>2.3439824153029098E-2</v>
      </c>
      <c r="C12" s="7">
        <f>G5*(1-G5)*((J3*B10)+(J4*B11)+(J5*B12))</f>
        <v>-1.9941498922293629E-2</v>
      </c>
      <c r="D12" s="7">
        <f>$H$5+($B$16*$H$3)+($B$17*$B$12*$G$5)</f>
        <v>0.99469795641686121</v>
      </c>
      <c r="E12" s="7">
        <f>$I$5+($B$16*$I$3)+($B$17*$B$12*$G$5)</f>
        <v>0.64640356474844274</v>
      </c>
      <c r="F12" s="7">
        <f>$J$5+($B$16*$J$3)+($B$17*$B$12*$G$5)</f>
        <v>0.51931687573335472</v>
      </c>
      <c r="G12" s="7">
        <f>$B$5+($B$16*$B$5)+($B$17*$C$10*$E$5)</f>
        <v>0.96268459747228496</v>
      </c>
      <c r="H12" s="7">
        <f>$C$5+($B$16*$C$5)+($B$17*$C$10*$E$5)</f>
        <v>0.75023883991545037</v>
      </c>
      <c r="I12" s="7">
        <f>$D$5+($B$16*$D$5)+($B$17*$C$10*$E$5)</f>
        <v>0.52172351837526609</v>
      </c>
    </row>
    <row r="13" spans="1:15">
      <c r="A13" s="4">
        <v>3</v>
      </c>
      <c r="B13" s="5"/>
      <c r="C13" s="5"/>
      <c r="D13" s="5"/>
      <c r="E13" s="5"/>
      <c r="F13" s="5"/>
      <c r="G13" s="7">
        <f>$B$6+($B$16*$B$6)+($B$17*$C$10*$E$6)</f>
        <v>9.117017384966504E-2</v>
      </c>
      <c r="H13" s="7">
        <f>$C$6+($B$16*$C$6)+($B$17*$C$10*$E$6)</f>
        <v>0.878220462134223</v>
      </c>
      <c r="I13" s="7">
        <f>$D$6+($B$16*$D$6)+($B$17*$C$10*$E$6)</f>
        <v>3.6523992807010346E-2</v>
      </c>
    </row>
    <row r="15" spans="1:15">
      <c r="A15" s="10" t="s">
        <v>20</v>
      </c>
      <c r="B15" s="11">
        <v>3</v>
      </c>
    </row>
    <row r="16" spans="1:15">
      <c r="A16" s="12" t="s">
        <v>21</v>
      </c>
      <c r="B16" s="11">
        <v>1E-4</v>
      </c>
    </row>
    <row r="17" spans="1:2">
      <c r="A17" s="13" t="s">
        <v>22</v>
      </c>
      <c r="B17" s="11">
        <v>0.45</v>
      </c>
    </row>
    <row r="18" spans="1:2">
      <c r="A18" s="1"/>
      <c r="B18" s="3"/>
    </row>
  </sheetData>
  <mergeCells count="17">
    <mergeCell ref="H1:J1"/>
    <mergeCell ref="B1:D1"/>
    <mergeCell ref="A1:A2"/>
    <mergeCell ref="A8:A9"/>
    <mergeCell ref="O1:O2"/>
    <mergeCell ref="G1:G2"/>
    <mergeCell ref="O3:O5"/>
    <mergeCell ref="D8:F8"/>
    <mergeCell ref="G8:I8"/>
    <mergeCell ref="B8:B9"/>
    <mergeCell ref="C8:C9"/>
    <mergeCell ref="L1:L2"/>
    <mergeCell ref="M1:M2"/>
    <mergeCell ref="N1:N2"/>
    <mergeCell ref="K1:K2"/>
    <mergeCell ref="E1:E2"/>
    <mergeCell ref="F1:F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113D3-B012-43E3-AFF5-2179E55C3C03}">
  <dimension ref="A1:U21"/>
  <sheetViews>
    <sheetView workbookViewId="0">
      <selection activeCell="C11" sqref="C11"/>
    </sheetView>
  </sheetViews>
  <sheetFormatPr defaultRowHeight="15"/>
  <cols>
    <col min="1" max="1" width="9.140625" customWidth="1"/>
    <col min="2" max="2" width="11.140625" bestFit="1" customWidth="1"/>
    <col min="3" max="3" width="11.140625" customWidth="1"/>
    <col min="4" max="4" width="11.140625" bestFit="1" customWidth="1"/>
    <col min="14" max="15" width="9.140625" customWidth="1"/>
    <col min="18" max="20" width="11.28515625" bestFit="1" customWidth="1"/>
  </cols>
  <sheetData>
    <row r="1" spans="1:21">
      <c r="A1" s="21" t="s">
        <v>23</v>
      </c>
      <c r="B1" s="20" t="s">
        <v>14</v>
      </c>
      <c r="C1" s="20"/>
      <c r="D1" s="20"/>
      <c r="E1" s="21" t="s">
        <v>3</v>
      </c>
      <c r="F1" s="21" t="s">
        <v>24</v>
      </c>
      <c r="G1" s="21" t="s">
        <v>25</v>
      </c>
      <c r="H1" s="20" t="s">
        <v>13</v>
      </c>
      <c r="I1" s="20"/>
      <c r="J1" s="20"/>
      <c r="K1" s="21" t="s">
        <v>26</v>
      </c>
      <c r="L1" s="21" t="s">
        <v>27</v>
      </c>
      <c r="M1" s="20" t="s">
        <v>31</v>
      </c>
      <c r="N1" s="20"/>
      <c r="O1" s="20"/>
      <c r="P1" s="23" t="s">
        <v>9</v>
      </c>
      <c r="Q1" s="23" t="s">
        <v>10</v>
      </c>
      <c r="R1" s="14" t="s">
        <v>11</v>
      </c>
      <c r="S1" s="14" t="s">
        <v>12</v>
      </c>
      <c r="T1" s="14" t="s">
        <v>15</v>
      </c>
    </row>
    <row r="2" spans="1:21">
      <c r="A2" s="21"/>
      <c r="B2" s="15" t="s">
        <v>0</v>
      </c>
      <c r="C2" s="15" t="s">
        <v>1</v>
      </c>
      <c r="D2" s="15" t="s">
        <v>2</v>
      </c>
      <c r="E2" s="21"/>
      <c r="F2" s="21"/>
      <c r="G2" s="21"/>
      <c r="H2" s="15" t="s">
        <v>6</v>
      </c>
      <c r="I2" s="15" t="s">
        <v>7</v>
      </c>
      <c r="J2" s="15" t="s">
        <v>8</v>
      </c>
      <c r="K2" s="21"/>
      <c r="L2" s="21"/>
      <c r="M2" s="15" t="s">
        <v>28</v>
      </c>
      <c r="N2" s="15" t="s">
        <v>29</v>
      </c>
      <c r="O2" s="15" t="s">
        <v>30</v>
      </c>
      <c r="P2" s="24"/>
      <c r="Q2" s="24"/>
      <c r="R2" s="14"/>
      <c r="S2" s="14"/>
      <c r="T2" s="14"/>
    </row>
    <row r="3" spans="1:21">
      <c r="A3" s="15">
        <v>0</v>
      </c>
      <c r="B3" s="7">
        <v>0.92768839056329799</v>
      </c>
      <c r="C3" s="7">
        <v>0.92104219500190998</v>
      </c>
      <c r="D3" s="7">
        <v>0.264279863405182</v>
      </c>
      <c r="E3" s="8">
        <v>0.62</v>
      </c>
      <c r="F3" s="7">
        <f>$E$3*$B$3+$E$4*$B$4+$E$5*$B$5+$E$6*$B$6</f>
        <v>1.2308902567427236</v>
      </c>
      <c r="G3" s="7">
        <f>1/(1+EXP(-F3))</f>
        <v>0.7739743520370449</v>
      </c>
      <c r="H3" s="7">
        <v>0.334582566310832</v>
      </c>
      <c r="I3" s="7">
        <v>0.81613519319595396</v>
      </c>
      <c r="J3" s="7">
        <v>0.52351255793558205</v>
      </c>
      <c r="K3" s="7">
        <f>H3*G3+I3*G4+J3*G5</f>
        <v>1.239657479798524</v>
      </c>
      <c r="L3" s="7">
        <f>1/(1+EXP(-K3))</f>
        <v>0.775504388043043</v>
      </c>
      <c r="M3" s="7">
        <v>0.17035644700895899</v>
      </c>
      <c r="N3" s="7">
        <v>0.45706879478231899</v>
      </c>
      <c r="O3" s="7">
        <v>0.93025977819126904</v>
      </c>
      <c r="P3" s="7">
        <f>L3*M3+L4*N3+L5*O3</f>
        <v>1.2556269740685446</v>
      </c>
      <c r="Q3" s="7">
        <f>1/(1+EXP(-P3))</f>
        <v>0.7782723972505925</v>
      </c>
      <c r="R3" s="9">
        <v>0</v>
      </c>
      <c r="S3" s="7">
        <f>ABS(R3-Q3)</f>
        <v>0.7782723972505925</v>
      </c>
      <c r="T3" s="25">
        <f>AVERAGE(S3:S5)</f>
        <v>0.54506538618245581</v>
      </c>
    </row>
    <row r="4" spans="1:21">
      <c r="A4" s="15">
        <v>1</v>
      </c>
      <c r="B4" s="7">
        <v>0.66347241686374303</v>
      </c>
      <c r="C4" s="7">
        <v>0.61501656841273</v>
      </c>
      <c r="D4" s="7">
        <v>0.64748443574540404</v>
      </c>
      <c r="E4" s="8">
        <v>0.68200000000000005</v>
      </c>
      <c r="F4" s="7">
        <f>$E$3*$C$3+$E$4*$C$4+$E$5*$C$5+$E$6*$C$6</f>
        <v>1.2135582775747269</v>
      </c>
      <c r="G4" s="7">
        <f t="shared" ref="G4:G5" si="0">1/(1+EXP(-F4))</f>
        <v>0.77092793963950634</v>
      </c>
      <c r="H4" s="7">
        <v>0.88082131378955497</v>
      </c>
      <c r="I4" s="7">
        <v>0.44164743568107301</v>
      </c>
      <c r="J4" s="7">
        <v>0.23041886829125399</v>
      </c>
      <c r="K4" s="7">
        <f>H4*G3+I4*G4+J4*G5</f>
        <v>1.176928502018187</v>
      </c>
      <c r="L4" s="7">
        <f>1/(1+EXP(-K4))</f>
        <v>0.76439509089669577</v>
      </c>
      <c r="M4" s="7">
        <v>0.81176890334981</v>
      </c>
      <c r="N4" s="7">
        <v>0.16023395473678601</v>
      </c>
      <c r="O4" s="7">
        <v>0.28327493333478698</v>
      </c>
      <c r="P4" s="7">
        <f>L3*M4+L4*N4+L5*O4</f>
        <v>0.98774510729257181</v>
      </c>
      <c r="Q4" s="7">
        <f t="shared" ref="Q4:Q5" si="1">1/(1+EXP(-P4))</f>
        <v>0.72864230881816905</v>
      </c>
      <c r="R4" s="9">
        <v>0</v>
      </c>
      <c r="S4" s="7">
        <f>ABS(R4-Q4)</f>
        <v>0.72864230881816905</v>
      </c>
      <c r="T4" s="26"/>
    </row>
    <row r="5" spans="1:21">
      <c r="A5" s="15">
        <v>2</v>
      </c>
      <c r="B5" s="7">
        <v>0.96487783500774005</v>
      </c>
      <c r="C5" s="7">
        <v>0.75245331990241604</v>
      </c>
      <c r="D5" s="7">
        <v>0.52396084760946104</v>
      </c>
      <c r="E5" s="8">
        <v>0.20300000000000001</v>
      </c>
      <c r="F5" s="7">
        <f>$E$3*$D$3+$E$4*$D$4+$E$5*$D$5+$E$6*$D$6</f>
        <v>0.71479576098245712</v>
      </c>
      <c r="G5" s="7">
        <f t="shared" si="0"/>
        <v>0.67145998037474597</v>
      </c>
      <c r="H5" s="7">
        <v>0.98758199142062897</v>
      </c>
      <c r="I5" s="7">
        <v>0.63923944448952197</v>
      </c>
      <c r="J5" s="7">
        <v>0.51218201773796002</v>
      </c>
      <c r="K5" s="7">
        <f>H5*G3+I5*G4+J5*G5</f>
        <v>1.6010804073484741</v>
      </c>
      <c r="L5" s="7">
        <f>1/(1+EXP(-K5))</f>
        <v>0.83216933279988881</v>
      </c>
      <c r="M5" s="7">
        <v>0.99664615795117295</v>
      </c>
      <c r="N5" s="7">
        <v>0.95366376361234095</v>
      </c>
      <c r="O5" s="7">
        <v>0.49792815392554002</v>
      </c>
      <c r="P5" s="7">
        <f>L3*M5+L4*N5+L5*+O5</f>
        <v>1.9162399077232117</v>
      </c>
      <c r="Q5" s="7">
        <f t="shared" si="1"/>
        <v>0.8717185475213941</v>
      </c>
      <c r="R5" s="9">
        <v>1</v>
      </c>
      <c r="S5" s="7">
        <f>ABS(R5-Q5)</f>
        <v>0.1282814524786059</v>
      </c>
      <c r="T5" s="27"/>
    </row>
    <row r="6" spans="1:21">
      <c r="A6" s="15">
        <v>3</v>
      </c>
      <c r="B6" s="7">
        <v>9.20633223229326E-2</v>
      </c>
      <c r="C6" s="7">
        <v>0.87903491344837803</v>
      </c>
      <c r="D6" s="7">
        <v>3.7422605351975002E-2</v>
      </c>
      <c r="E6" s="8">
        <v>0.08</v>
      </c>
      <c r="F6" s="6"/>
      <c r="G6" s="6"/>
      <c r="H6" s="6"/>
      <c r="I6" s="6"/>
      <c r="J6" s="6"/>
      <c r="K6" s="6"/>
      <c r="L6" s="6"/>
      <c r="M6" s="6"/>
      <c r="N6" s="6"/>
      <c r="O6" s="6"/>
    </row>
    <row r="8" spans="1:21">
      <c r="A8" s="21" t="s">
        <v>23</v>
      </c>
      <c r="B8" s="23" t="s">
        <v>32</v>
      </c>
      <c r="C8" s="21" t="s">
        <v>16</v>
      </c>
      <c r="D8" s="21" t="s">
        <v>17</v>
      </c>
      <c r="E8" s="28" t="s">
        <v>33</v>
      </c>
      <c r="F8" s="29"/>
      <c r="G8" s="30"/>
      <c r="H8" s="20" t="s">
        <v>18</v>
      </c>
      <c r="I8" s="20"/>
      <c r="J8" s="20"/>
      <c r="K8" s="20" t="s">
        <v>19</v>
      </c>
      <c r="L8" s="20"/>
      <c r="M8" s="20"/>
      <c r="O8" s="2"/>
    </row>
    <row r="9" spans="1:21">
      <c r="A9" s="21"/>
      <c r="B9" s="24"/>
      <c r="C9" s="21"/>
      <c r="D9" s="21"/>
      <c r="E9" s="14" t="s">
        <v>28</v>
      </c>
      <c r="F9" s="14" t="s">
        <v>29</v>
      </c>
      <c r="G9" s="14" t="s">
        <v>30</v>
      </c>
      <c r="H9" s="15" t="s">
        <v>6</v>
      </c>
      <c r="I9" s="15" t="s">
        <v>7</v>
      </c>
      <c r="J9" s="15" t="s">
        <v>8</v>
      </c>
      <c r="K9" s="15" t="s">
        <v>0</v>
      </c>
      <c r="L9" s="15" t="s">
        <v>1</v>
      </c>
      <c r="M9" s="15" t="s">
        <v>2</v>
      </c>
    </row>
    <row r="10" spans="1:21">
      <c r="A10" s="15">
        <v>0</v>
      </c>
      <c r="B10" s="19">
        <f>Q3*(1-Q3)*(R3-Q3)</f>
        <v>-0.1343021660262774</v>
      </c>
      <c r="C10" s="7">
        <f>L3*(1-L3)*((M3*B10)+(M4*B11)+(M5*B12))</f>
        <v>-2.1854972333394663E-2</v>
      </c>
      <c r="D10" s="7">
        <f>G3*(1-G3)*((H3*C10)+(H4*C11)+(H5*C12))</f>
        <v>-7.070634997762862E-3</v>
      </c>
      <c r="E10" s="17">
        <f>$M$3+($B$16*$M$3)+($B$17*$B$10*$L$3)</f>
        <v>0.12350511906898136</v>
      </c>
      <c r="F10" s="17">
        <f>$N$3+($B$16*$N$3)+($B$17*$B$10*$L$3)</f>
        <v>0.41024613807711868</v>
      </c>
      <c r="G10" s="17">
        <f>$O$3+($B$16*$O$3)+($B$17*$B$10*$L$3)</f>
        <v>0.88348444058440967</v>
      </c>
      <c r="H10" s="7">
        <f>$H$3+($B$16*$H$3)+($B$17*$C$10*$G$3)</f>
        <v>0.32700418994472608</v>
      </c>
      <c r="I10" s="7">
        <f>$I$3+($B$16*$I$3)+($B$17*$C$10*$G$3)</f>
        <v>0.80860497209253657</v>
      </c>
      <c r="J10" s="7">
        <f>$J$3+($B$16*$J$3)+($B$17*$C$10*$G$3)</f>
        <v>0.51595307456863859</v>
      </c>
      <c r="K10" s="7">
        <f>$B$3+($B$16*$B$3)+($B$17*$D$10*$E$3)</f>
        <v>0.92580845223797847</v>
      </c>
      <c r="L10" s="7">
        <f>$C$3+($B$16*$C$3)+($B$17*$D$10*$E$3)</f>
        <v>0.9191615920570344</v>
      </c>
      <c r="M10" s="7">
        <f>$D$3+($B$16*$D$3)+($B$17*$D$10*$E$3)</f>
        <v>0.26233358422714664</v>
      </c>
    </row>
    <row r="11" spans="1:21">
      <c r="A11" s="15">
        <v>1</v>
      </c>
      <c r="B11" s="19">
        <f t="shared" ref="B11:B12" si="2">Q4*(1-Q4)*(R4-Q4)</f>
        <v>-0.14406912071242572</v>
      </c>
      <c r="C11" s="7">
        <f>L4*(1-L4)*((N3*B10)+(N4*B11)+(N5*B12))</f>
        <v>-1.2748883776760367E-2</v>
      </c>
      <c r="D11" s="7">
        <f>G4*(1-G4)*((I3*C10)+(I4*C11)+(I5*C12))</f>
        <v>-6.6448659741685642E-3</v>
      </c>
      <c r="E11" s="17">
        <f>$M$4+($B$16*$M$4)+($B$17*$B$11*$L$4)</f>
        <v>0.76229350236007321</v>
      </c>
      <c r="F11" s="17">
        <f>$N$4+($B$16*$N$4)+($B$17*$B$11*$L$4)</f>
        <v>0.11069340025218792</v>
      </c>
      <c r="G11" s="17">
        <f>$O$4+($B$16*$O$4)+($B$17*$B$11*$L$4)</f>
        <v>0.23374668294804868</v>
      </c>
      <c r="H11" s="7">
        <f>$H$4+($B$16*$H$4)+($B$17*$C$11*$G$4)</f>
        <v>0.87648658410470937</v>
      </c>
      <c r="I11" s="7">
        <f>$I$4+($B$16*$I$4)+($B$17*$C$11*$G$4)</f>
        <v>0.4372687886084165</v>
      </c>
      <c r="J11" s="7">
        <f>$J$4+($B$16*$J$4)+($B$17*$C$11*$G$4)</f>
        <v>0.22601909836185846</v>
      </c>
      <c r="K11" s="7">
        <f>$B$4+($B$16*$B$4)+($B$17*$D$10*$E$4)</f>
        <v>0.66136878622461603</v>
      </c>
      <c r="L11" s="7">
        <f>$C$4+($B$16*$C$4)+($B$17*$D$10*$E$4)</f>
        <v>0.61290809218875786</v>
      </c>
      <c r="M11" s="7">
        <f>$D$4+($B$16*$D$4)+($B$17*$D$10*$E$4)</f>
        <v>0.64537920630816514</v>
      </c>
      <c r="O11" s="18"/>
      <c r="P11" s="18"/>
      <c r="Q11" s="18"/>
      <c r="R11" s="18"/>
      <c r="S11" s="18"/>
      <c r="T11" s="18"/>
      <c r="U11" s="18"/>
    </row>
    <row r="12" spans="1:21">
      <c r="A12" s="15">
        <v>2</v>
      </c>
      <c r="B12" s="19">
        <f t="shared" si="2"/>
        <v>1.4345114656745865E-2</v>
      </c>
      <c r="C12" s="7">
        <f>L5*(1-L5)*((O3*B10)+(O4*B11)+(O5*B12))</f>
        <v>-2.2151228341641176E-2</v>
      </c>
      <c r="D12" s="7">
        <f>G5*(1-G5)*((J3*C10)+(J4*C11)+(J5*C12))</f>
        <v>-5.6748398520256827E-3</v>
      </c>
      <c r="E12" s="17">
        <f>$M$5+($B$16*$M$5)+($B$17*$B$12*$L$5)</f>
        <v>1.0021177265887471</v>
      </c>
      <c r="F12" s="17">
        <f>$N$5+($B$16*$N$5)+($B$17*$B$12*$L$5)</f>
        <v>0.95913103401048105</v>
      </c>
      <c r="G12" s="17">
        <f>$O$5+($B$16*$O$5)+($B$17*$B$12*$L$5)</f>
        <v>0.50334985076271155</v>
      </c>
      <c r="H12" s="7">
        <f>$H$5+($B$16*$H$3)+($B$17*$C$12*$G$5)</f>
        <v>0.98092230117086032</v>
      </c>
      <c r="I12" s="7">
        <f>$I$5+($B$16*$I$3)+($B$17*$C$12*$G$5)</f>
        <v>0.63262790950244185</v>
      </c>
      <c r="J12" s="7">
        <f>$J$5+($B$16*$J$3)+($B$17*$C$12*$G$5)</f>
        <v>0.50554122048735384</v>
      </c>
      <c r="K12" s="7">
        <f>$B$5+($B$16*$B$5)+($B$17*$D$10*$E$5)</f>
        <v>0.96432842028419519</v>
      </c>
      <c r="L12" s="7">
        <f>$C$5+($B$16*$C$5)+($B$17*$D$10*$E$5)</f>
        <v>0.7518826627273606</v>
      </c>
      <c r="M12" s="7">
        <f>$D$5+($B$16*$D$5)+($B$17*$D$10*$E$5)</f>
        <v>0.52336734118717632</v>
      </c>
      <c r="O12" s="18"/>
      <c r="P12" s="18"/>
      <c r="Q12" s="18"/>
      <c r="R12" s="18"/>
      <c r="S12" s="18"/>
      <c r="T12" s="18"/>
      <c r="U12" s="18"/>
    </row>
    <row r="13" spans="1:21">
      <c r="A13" s="15">
        <v>3</v>
      </c>
      <c r="B13" s="5"/>
      <c r="C13" s="5"/>
      <c r="D13" s="5"/>
      <c r="E13" s="5"/>
      <c r="F13" s="5"/>
      <c r="K13" s="7">
        <f>$B$6+($B$16*$B$6)+($B$17*$D$10*$E$6)</f>
        <v>9.181798579524543E-2</v>
      </c>
      <c r="L13" s="7">
        <f>$C$6+($B$16*$C$6)+($B$17*$D$10*$E$6)</f>
        <v>0.87886827407980339</v>
      </c>
      <c r="M13" s="7">
        <f>$D$6+($B$16*$D$6)+($B$17*$D$10*$E$6)</f>
        <v>3.7171804752590736E-2</v>
      </c>
      <c r="O13" s="18"/>
      <c r="P13" s="18"/>
      <c r="Q13" s="18"/>
      <c r="R13" s="18"/>
      <c r="S13" s="18"/>
      <c r="T13" s="18"/>
      <c r="U13" s="18"/>
    </row>
    <row r="14" spans="1:21"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</row>
    <row r="15" spans="1:21">
      <c r="A15" s="10" t="s">
        <v>20</v>
      </c>
      <c r="B15" s="11">
        <v>3</v>
      </c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</row>
    <row r="16" spans="1:21">
      <c r="A16" s="12" t="s">
        <v>21</v>
      </c>
      <c r="B16" s="11">
        <v>1E-4</v>
      </c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</row>
    <row r="17" spans="1:21">
      <c r="A17" s="13" t="s">
        <v>22</v>
      </c>
      <c r="B17" s="11">
        <v>0.45</v>
      </c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</row>
    <row r="18" spans="1:21">
      <c r="A18" s="1"/>
      <c r="B18" s="3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</row>
    <row r="19" spans="1:21"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</row>
    <row r="20" spans="1:21">
      <c r="O20" s="18"/>
      <c r="P20" s="18"/>
      <c r="Q20" s="18"/>
      <c r="R20" s="18"/>
      <c r="S20" s="18"/>
      <c r="T20" s="18"/>
      <c r="U20" s="18"/>
    </row>
    <row r="21" spans="1:21">
      <c r="O21" s="18"/>
      <c r="P21" s="18"/>
      <c r="Q21" s="18"/>
      <c r="R21" s="18"/>
      <c r="S21" s="18"/>
      <c r="T21" s="18"/>
      <c r="U21" s="18"/>
    </row>
  </sheetData>
  <mergeCells count="19">
    <mergeCell ref="A1:A2"/>
    <mergeCell ref="B1:D1"/>
    <mergeCell ref="E1:E2"/>
    <mergeCell ref="F1:F2"/>
    <mergeCell ref="G1:G2"/>
    <mergeCell ref="A8:A9"/>
    <mergeCell ref="C8:C9"/>
    <mergeCell ref="D8:D9"/>
    <mergeCell ref="H8:J8"/>
    <mergeCell ref="K8:M8"/>
    <mergeCell ref="P1:P2"/>
    <mergeCell ref="Q1:Q2"/>
    <mergeCell ref="T3:T5"/>
    <mergeCell ref="B8:B9"/>
    <mergeCell ref="E8:G8"/>
    <mergeCell ref="M1:O1"/>
    <mergeCell ref="K1:K2"/>
    <mergeCell ref="L1:L2"/>
    <mergeCell ref="H1:J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28FF1-2CB9-4FB8-94DA-5F63184647C7}">
  <dimension ref="A1:O17"/>
  <sheetViews>
    <sheetView tabSelected="1" workbookViewId="0">
      <selection activeCell="K3" sqref="K3"/>
    </sheetView>
  </sheetViews>
  <sheetFormatPr defaultRowHeight="15"/>
  <cols>
    <col min="2" max="3" width="11.140625" bestFit="1" customWidth="1"/>
    <col min="4" max="4" width="9.140625" customWidth="1"/>
    <col min="14" max="14" width="9.140625" customWidth="1"/>
    <col min="15" max="15" width="11.28515625" bestFit="1" customWidth="1"/>
  </cols>
  <sheetData>
    <row r="1" spans="1:15">
      <c r="A1" s="21" t="s">
        <v>23</v>
      </c>
      <c r="B1" s="20" t="s">
        <v>14</v>
      </c>
      <c r="C1" s="20"/>
      <c r="D1" s="20"/>
      <c r="E1" s="21" t="s">
        <v>3</v>
      </c>
      <c r="F1" s="21" t="s">
        <v>4</v>
      </c>
      <c r="G1" s="21" t="s">
        <v>5</v>
      </c>
      <c r="H1" s="20" t="s">
        <v>13</v>
      </c>
      <c r="I1" s="20"/>
      <c r="J1" s="20"/>
      <c r="K1" s="21" t="s">
        <v>9</v>
      </c>
      <c r="L1" s="21" t="s">
        <v>10</v>
      </c>
      <c r="M1" s="21" t="s">
        <v>11</v>
      </c>
      <c r="N1" s="21" t="s">
        <v>12</v>
      </c>
      <c r="O1" s="21" t="s">
        <v>15</v>
      </c>
    </row>
    <row r="2" spans="1:15">
      <c r="A2" s="21"/>
      <c r="B2" s="4" t="s">
        <v>0</v>
      </c>
      <c r="C2" s="4" t="s">
        <v>1</v>
      </c>
      <c r="D2" s="4" t="s">
        <v>2</v>
      </c>
      <c r="E2" s="21"/>
      <c r="F2" s="21"/>
      <c r="G2" s="21"/>
      <c r="H2" s="4" t="s">
        <v>6</v>
      </c>
      <c r="I2" s="4" t="s">
        <v>7</v>
      </c>
      <c r="J2" s="4" t="s">
        <v>8</v>
      </c>
      <c r="K2" s="21"/>
      <c r="L2" s="21"/>
      <c r="M2" s="21"/>
      <c r="N2" s="21"/>
      <c r="O2" s="21"/>
    </row>
    <row r="3" spans="1:15">
      <c r="A3" s="4">
        <v>0</v>
      </c>
      <c r="B3" s="7">
        <v>0.92768839056329799</v>
      </c>
      <c r="C3" s="7">
        <v>0.92104219500190998</v>
      </c>
      <c r="D3" s="7">
        <v>0.264279863405182</v>
      </c>
      <c r="E3" s="8">
        <v>0.62</v>
      </c>
      <c r="F3" s="7">
        <f>$E$3*$B$3+$E$4*$B$4+$E$5*$B$5+$E$6*$B$6</f>
        <v>1.2308902567427236</v>
      </c>
      <c r="G3" s="7">
        <f>(2/(1+EXP(-2*F3)))-1</f>
        <v>0.8428373599781307</v>
      </c>
      <c r="H3" s="7">
        <v>0.334582566310832</v>
      </c>
      <c r="I3" s="7">
        <v>0.81613519319595396</v>
      </c>
      <c r="J3" s="7">
        <v>0.52351255793558205</v>
      </c>
      <c r="K3" s="7">
        <f>H3*G3+I3*G4+J3*G5</f>
        <v>1.286977528841875</v>
      </c>
      <c r="L3" s="7">
        <f>(2/(1+EXP(-2*K3)))-1</f>
        <v>0.8583328897698761</v>
      </c>
      <c r="M3" s="9">
        <v>0</v>
      </c>
      <c r="N3" s="7">
        <f>ABS(M3-L3)</f>
        <v>0.8583328897698761</v>
      </c>
      <c r="O3" s="22">
        <f>AVERAGE(N3:N5)</f>
        <v>0.59150863219655847</v>
      </c>
    </row>
    <row r="4" spans="1:15">
      <c r="A4" s="4">
        <v>1</v>
      </c>
      <c r="B4" s="7">
        <v>0.66347241686374303</v>
      </c>
      <c r="C4" s="7">
        <v>0.61501656841273</v>
      </c>
      <c r="D4" s="7">
        <v>0.64748443574540404</v>
      </c>
      <c r="E4" s="8">
        <v>0.68200000000000005</v>
      </c>
      <c r="F4" s="7">
        <f>$E$3*$C$3+$E$4*$C$4+$E$5*$C$5+$E$6*$C$6</f>
        <v>1.2135582775747269</v>
      </c>
      <c r="G4" s="7">
        <f>(2/(1+EXP(-2*F4)))-1</f>
        <v>0.83774368371969299</v>
      </c>
      <c r="H4" s="7">
        <v>0.88082131378955497</v>
      </c>
      <c r="I4" s="7">
        <v>0.44164743568107301</v>
      </c>
      <c r="J4" s="7">
        <v>0.23041886829125399</v>
      </c>
      <c r="K4" s="7">
        <f>H4*G3+I4*G4+J4*G5</f>
        <v>1.2537788341364611</v>
      </c>
      <c r="L4" s="7">
        <f>(2/(1+EXP(-2*K4)))-1</f>
        <v>0.84933989036344881</v>
      </c>
      <c r="M4" s="9">
        <v>0</v>
      </c>
      <c r="N4" s="7">
        <f>ABS(M4-L4)</f>
        <v>0.84933989036344881</v>
      </c>
      <c r="O4" s="22"/>
    </row>
    <row r="5" spans="1:15">
      <c r="A5" s="4">
        <v>2</v>
      </c>
      <c r="B5" s="7">
        <v>0.96487783500774005</v>
      </c>
      <c r="C5" s="7">
        <v>0.75245331990241604</v>
      </c>
      <c r="D5" s="7">
        <v>0.52396084760946104</v>
      </c>
      <c r="E5" s="8">
        <v>0.20300000000000001</v>
      </c>
      <c r="F5" s="7">
        <f>$E$3*$D$3+$E$4*$D$4+$E$5*$D$5+$E$6*$D$6</f>
        <v>0.71479576098245712</v>
      </c>
      <c r="G5" s="7">
        <f>(2/(1+EXP(-2*F5)))-1</f>
        <v>0.6136753243577695</v>
      </c>
      <c r="H5" s="7">
        <v>0.98758199142062897</v>
      </c>
      <c r="I5" s="7">
        <v>0.63923944448952197</v>
      </c>
      <c r="J5" s="7">
        <v>0.51218201773796002</v>
      </c>
      <c r="K5" s="7">
        <f>H5*G3+I5*G4+J5*G5</f>
        <v>1.6822032712820498</v>
      </c>
      <c r="L5" s="7">
        <f>(2/(1+EXP(-2*K5)))-1</f>
        <v>0.93314688354364961</v>
      </c>
      <c r="M5" s="9">
        <v>1</v>
      </c>
      <c r="N5" s="7">
        <f>ABS(M5-L5)</f>
        <v>6.6853116456350392E-2</v>
      </c>
      <c r="O5" s="22"/>
    </row>
    <row r="6" spans="1:15">
      <c r="A6" s="4">
        <v>3</v>
      </c>
      <c r="B6" s="7">
        <v>9.20633223229326E-2</v>
      </c>
      <c r="C6" s="7">
        <v>0.87903491344837803</v>
      </c>
      <c r="D6" s="7">
        <v>3.7422605351975002E-2</v>
      </c>
      <c r="E6" s="8">
        <v>0.08</v>
      </c>
      <c r="F6" s="6"/>
      <c r="G6" s="6"/>
      <c r="H6" s="6"/>
      <c r="I6" s="6"/>
      <c r="J6" s="6"/>
      <c r="K6" s="6"/>
      <c r="L6" s="6"/>
      <c r="M6" s="6"/>
      <c r="N6" s="6"/>
      <c r="O6" s="6"/>
    </row>
    <row r="8" spans="1:15">
      <c r="A8" s="21" t="s">
        <v>23</v>
      </c>
      <c r="B8" s="21" t="s">
        <v>16</v>
      </c>
      <c r="C8" s="21" t="s">
        <v>17</v>
      </c>
      <c r="D8" s="20" t="s">
        <v>18</v>
      </c>
      <c r="E8" s="20"/>
      <c r="F8" s="20"/>
      <c r="G8" s="20" t="s">
        <v>19</v>
      </c>
      <c r="H8" s="20"/>
      <c r="I8" s="20"/>
      <c r="K8" s="2"/>
    </row>
    <row r="9" spans="1:15">
      <c r="A9" s="21"/>
      <c r="B9" s="21"/>
      <c r="C9" s="21"/>
      <c r="D9" s="4" t="s">
        <v>6</v>
      </c>
      <c r="E9" s="4" t="s">
        <v>7</v>
      </c>
      <c r="F9" s="4" t="s">
        <v>8</v>
      </c>
      <c r="G9" s="4" t="s">
        <v>0</v>
      </c>
      <c r="H9" s="4" t="s">
        <v>1</v>
      </c>
      <c r="I9" s="4" t="s">
        <v>2</v>
      </c>
    </row>
    <row r="10" spans="1:15">
      <c r="A10" s="4">
        <v>0</v>
      </c>
      <c r="B10" s="7">
        <f>1-L3^2</f>
        <v>0.26326465033929369</v>
      </c>
      <c r="C10" s="7">
        <f>1-G3^2</f>
        <v>0.2896251846250949</v>
      </c>
      <c r="D10" s="7">
        <f>$H$3+($B$16*$H$3)+($B$17*$B$10*$G$3)</f>
        <v>0.43446620185785428</v>
      </c>
      <c r="E10" s="7">
        <f>$I$3+($B$16*$I$3)+($B$17*$B$10*$G$3)</f>
        <v>0.91606698400566478</v>
      </c>
      <c r="F10" s="7">
        <f>$J$3+($B$16*$J$3)+($B$17*$B$10*$G$3)</f>
        <v>0.62341508648176669</v>
      </c>
      <c r="G10" s="7">
        <f>$B$3+($B$16*$B$3)+($B$17*$C$10*$E$3)</f>
        <v>1.0085865859127559</v>
      </c>
      <c r="H10" s="7">
        <f>$C$3+($B$16*$C$3)+($B$17*$C$10*$E$3)</f>
        <v>1.0019397257318117</v>
      </c>
      <c r="I10" s="7">
        <f>$D$3+($B$16*$D$3)+($B$17*$C$10*$E$3)</f>
        <v>0.34511171790192396</v>
      </c>
    </row>
    <row r="11" spans="1:15">
      <c r="A11" s="4">
        <v>1</v>
      </c>
      <c r="B11" s="7">
        <f>1-L4^2</f>
        <v>0.2786217506374048</v>
      </c>
      <c r="C11" s="7">
        <f>1-G4^2</f>
        <v>0.29818552038775903</v>
      </c>
      <c r="D11" s="7">
        <f>$H$4+($B$16*$H$4)+($B$17*$B$11*$G$4)</f>
        <v>0.98594552120546819</v>
      </c>
      <c r="E11" s="7">
        <f>$I$4+($B$16*$I$4)+($B$17*$B$11*$G$4)</f>
        <v>0.54672772570917527</v>
      </c>
      <c r="F11" s="7">
        <f>$J$4+($B$16*$J$4)+($B$17*$B$11*$G$4)</f>
        <v>0.33547803546261723</v>
      </c>
      <c r="G11" s="7">
        <f>$B$4+($B$16*$B$4)+($B$17*$C$10*$E$4)</f>
        <v>0.75242473326687109</v>
      </c>
      <c r="H11" s="7">
        <f>$C$4+($B$16*$C$4)+($B$17*$C$10*$E$4)</f>
        <v>0.70396403923101292</v>
      </c>
      <c r="I11" s="7">
        <f>$D$4+($B$16*$D$4)+($B$17*$C$10*$E$4)</f>
        <v>0.7364351533504202</v>
      </c>
    </row>
    <row r="12" spans="1:15">
      <c r="A12" s="4">
        <v>2</v>
      </c>
      <c r="B12" s="7">
        <f>1-L5^2</f>
        <v>0.12923689373277447</v>
      </c>
      <c r="C12" s="7">
        <f>1-G5^2</f>
        <v>0.62340259627438632</v>
      </c>
      <c r="D12" s="7">
        <f>$H$5+($B$16*$H$3)+($B$17*$B$12*$G$5)</f>
        <v>1.023304721383463</v>
      </c>
      <c r="E12" s="7">
        <f>$I$5+($B$16*$I$3)+($B$17*$B$12*$G$5)</f>
        <v>0.67501032971504449</v>
      </c>
      <c r="F12" s="7">
        <f>$J$5+($B$16*$J$3)+($B$17*$B$12*$G$5)</f>
        <v>0.54792364069995647</v>
      </c>
      <c r="G12" s="7">
        <f>$B$5+($B$16*$B$5)+($B$17*$C$10*$E$5)</f>
        <v>0.99143158340674331</v>
      </c>
      <c r="H12" s="7">
        <f>$C$5+($B$16*$C$5)+($B$17*$C$10*$E$5)</f>
        <v>0.77898582584990872</v>
      </c>
      <c r="I12" s="7">
        <f>$D$5+($B$16*$D$5)+($B$17*$C$10*$E$5)</f>
        <v>0.55047050430972444</v>
      </c>
    </row>
    <row r="13" spans="1:15">
      <c r="A13" s="4">
        <v>3</v>
      </c>
      <c r="B13" s="5"/>
      <c r="C13" s="5"/>
      <c r="D13" s="5"/>
      <c r="E13" s="5"/>
      <c r="F13" s="5"/>
      <c r="G13" s="7">
        <f>$B$6+($B$16*$B$6)+($B$17*$C$10*$E$6)</f>
        <v>0.10249903530166832</v>
      </c>
      <c r="H13" s="7">
        <f>$C$6+($B$16*$C$6)+($B$17*$C$10*$E$6)</f>
        <v>0.88954932358622629</v>
      </c>
      <c r="I13" s="7">
        <f>$D$6+($B$16*$D$6)+($B$17*$C$10*$E$6)</f>
        <v>4.7852854259013616E-2</v>
      </c>
    </row>
    <row r="15" spans="1:15">
      <c r="A15" s="10" t="s">
        <v>20</v>
      </c>
      <c r="B15" s="11">
        <v>3</v>
      </c>
    </row>
    <row r="16" spans="1:15">
      <c r="A16" s="12" t="s">
        <v>21</v>
      </c>
      <c r="B16" s="11">
        <v>1E-4</v>
      </c>
    </row>
    <row r="17" spans="1:2">
      <c r="A17" s="13" t="s">
        <v>22</v>
      </c>
      <c r="B17" s="11">
        <v>0.45</v>
      </c>
    </row>
  </sheetData>
  <mergeCells count="17">
    <mergeCell ref="A8:A9"/>
    <mergeCell ref="B8:B9"/>
    <mergeCell ref="C8:C9"/>
    <mergeCell ref="D8:F8"/>
    <mergeCell ref="G8:I8"/>
    <mergeCell ref="O3:O5"/>
    <mergeCell ref="A1:A2"/>
    <mergeCell ref="B1:D1"/>
    <mergeCell ref="E1:E2"/>
    <mergeCell ref="F1:F2"/>
    <mergeCell ref="G1:G2"/>
    <mergeCell ref="H1:J1"/>
    <mergeCell ref="K1:K2"/>
    <mergeCell ref="L1:L2"/>
    <mergeCell ref="M1:M2"/>
    <mergeCell ref="N1:N2"/>
    <mergeCell ref="O1:O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4DFD9-9DF0-409A-A2F0-E628A2030FE3}">
  <dimension ref="A1:O17"/>
  <sheetViews>
    <sheetView workbookViewId="0">
      <selection activeCell="Q1" sqref="Q1"/>
    </sheetView>
  </sheetViews>
  <sheetFormatPr defaultRowHeight="15"/>
  <cols>
    <col min="2" max="3" width="11.140625" bestFit="1" customWidth="1"/>
    <col min="4" max="4" width="9.140625" customWidth="1"/>
    <col min="14" max="14" width="9.140625" customWidth="1"/>
    <col min="15" max="15" width="11.28515625" bestFit="1" customWidth="1"/>
  </cols>
  <sheetData>
    <row r="1" spans="1:15">
      <c r="A1" s="21" t="s">
        <v>23</v>
      </c>
      <c r="B1" s="20" t="s">
        <v>14</v>
      </c>
      <c r="C1" s="20"/>
      <c r="D1" s="20"/>
      <c r="E1" s="21" t="s">
        <v>3</v>
      </c>
      <c r="F1" s="21" t="s">
        <v>4</v>
      </c>
      <c r="G1" s="21" t="s">
        <v>5</v>
      </c>
      <c r="H1" s="20" t="s">
        <v>13</v>
      </c>
      <c r="I1" s="20"/>
      <c r="J1" s="20"/>
      <c r="K1" s="21" t="s">
        <v>9</v>
      </c>
      <c r="L1" s="21" t="s">
        <v>10</v>
      </c>
      <c r="M1" s="21" t="s">
        <v>11</v>
      </c>
      <c r="N1" s="21" t="s">
        <v>12</v>
      </c>
      <c r="O1" s="21" t="s">
        <v>15</v>
      </c>
    </row>
    <row r="2" spans="1:15">
      <c r="A2" s="21"/>
      <c r="B2" s="16" t="s">
        <v>0</v>
      </c>
      <c r="C2" s="16" t="s">
        <v>1</v>
      </c>
      <c r="D2" s="16" t="s">
        <v>2</v>
      </c>
      <c r="E2" s="21"/>
      <c r="F2" s="21"/>
      <c r="G2" s="21"/>
      <c r="H2" s="16" t="s">
        <v>6</v>
      </c>
      <c r="I2" s="16" t="s">
        <v>7</v>
      </c>
      <c r="J2" s="16" t="s">
        <v>8</v>
      </c>
      <c r="K2" s="21"/>
      <c r="L2" s="21"/>
      <c r="M2" s="21"/>
      <c r="N2" s="21"/>
      <c r="O2" s="21"/>
    </row>
    <row r="3" spans="1:15">
      <c r="A3" s="16">
        <v>0</v>
      </c>
      <c r="B3" s="7">
        <v>0.92768839056329799</v>
      </c>
      <c r="C3" s="7">
        <v>0.92104219500190998</v>
      </c>
      <c r="D3" s="7">
        <v>0.264279863405182</v>
      </c>
      <c r="E3" s="8">
        <v>0.62</v>
      </c>
      <c r="F3" s="7">
        <f>$E$3*$B$3+$E$4*$B$4+$E$5*$B$5+$E$6*$B$6</f>
        <v>1.2308902567427236</v>
      </c>
      <c r="G3" s="7">
        <f>IF(F3&lt;0,0,F3)</f>
        <v>1.2308902567427236</v>
      </c>
      <c r="H3" s="7">
        <v>0.334582566310832</v>
      </c>
      <c r="I3" s="7">
        <v>0.81613519319595396</v>
      </c>
      <c r="J3" s="7">
        <v>0.52351255793558205</v>
      </c>
      <c r="K3" s="7">
        <f>H3*G3+I3*G4+J3*G5</f>
        <v>1.7764665975044154</v>
      </c>
      <c r="L3" s="7">
        <f>IF(K3&lt;0,0,K3)</f>
        <v>1.7764665975044154</v>
      </c>
      <c r="M3" s="9">
        <v>0</v>
      </c>
      <c r="N3" s="7">
        <f>ABS(M3-L3)</f>
        <v>1.7764665975044154</v>
      </c>
      <c r="O3" s="22">
        <f>AVERAGE(N3:N5)</f>
        <v>1.6395977358473264</v>
      </c>
    </row>
    <row r="4" spans="1:15">
      <c r="A4" s="16">
        <v>1</v>
      </c>
      <c r="B4" s="7">
        <v>0.66347241686374303</v>
      </c>
      <c r="C4" s="7">
        <v>0.61501656841273</v>
      </c>
      <c r="D4" s="7">
        <v>0.64748443574540404</v>
      </c>
      <c r="E4" s="8">
        <v>0.68200000000000005</v>
      </c>
      <c r="F4" s="7">
        <f>$E$3*$C$3+$E$4*$C$4+$E$5*$C$5+$E$6*$C$6</f>
        <v>1.2135582775747269</v>
      </c>
      <c r="G4" s="7">
        <f t="shared" ref="G4:G5" si="0">IF(F4&lt;0,0,F4)</f>
        <v>1.2135582775747269</v>
      </c>
      <c r="H4" s="7">
        <v>0.88082131378955497</v>
      </c>
      <c r="I4" s="7">
        <v>0.44164743568107301</v>
      </c>
      <c r="J4" s="7">
        <v>0.23041886829125399</v>
      </c>
      <c r="K4" s="7">
        <f>H4*G3+I4*G4+J4*G5</f>
        <v>1.7848617047202699</v>
      </c>
      <c r="L4" s="7">
        <f t="shared" ref="L4:L5" si="1">IF(K4&lt;0,0,K4)</f>
        <v>1.7848617047202699</v>
      </c>
      <c r="M4" s="9">
        <v>0</v>
      </c>
      <c r="N4" s="7">
        <f>ABS(M4-L4)</f>
        <v>1.7848617047202699</v>
      </c>
      <c r="O4" s="22"/>
    </row>
    <row r="5" spans="1:15">
      <c r="A5" s="16">
        <v>2</v>
      </c>
      <c r="B5" s="7">
        <v>0.96487783500774005</v>
      </c>
      <c r="C5" s="7">
        <v>0.75245331990241604</v>
      </c>
      <c r="D5" s="7">
        <v>0.52396084760946104</v>
      </c>
      <c r="E5" s="8">
        <v>0.20300000000000001</v>
      </c>
      <c r="F5" s="7">
        <f>$E$3*$D$3+$E$4*$D$4+$E$5*$D$5+$E$6*$D$6</f>
        <v>0.71479576098245712</v>
      </c>
      <c r="G5" s="7">
        <f t="shared" si="0"/>
        <v>0.71479576098245712</v>
      </c>
      <c r="H5" s="7">
        <v>0.98758199142062897</v>
      </c>
      <c r="I5" s="7">
        <v>0.63923944448952197</v>
      </c>
      <c r="J5" s="7">
        <v>0.51218201773796002</v>
      </c>
      <c r="K5" s="7">
        <f>H5*G3+I5*G4+J5*G5</f>
        <v>2.3574649053172934</v>
      </c>
      <c r="L5" s="7">
        <f t="shared" si="1"/>
        <v>2.3574649053172934</v>
      </c>
      <c r="M5" s="9">
        <v>1</v>
      </c>
      <c r="N5" s="7">
        <f>ABS(M5-L5)</f>
        <v>1.3574649053172934</v>
      </c>
      <c r="O5" s="22"/>
    </row>
    <row r="6" spans="1:15">
      <c r="A6" s="16">
        <v>3</v>
      </c>
      <c r="B6" s="7">
        <v>9.20633223229326E-2</v>
      </c>
      <c r="C6" s="7">
        <v>0.87903491344837803</v>
      </c>
      <c r="D6" s="7">
        <v>3.7422605351975002E-2</v>
      </c>
      <c r="E6" s="8">
        <v>0.08</v>
      </c>
      <c r="F6" s="6"/>
      <c r="G6" s="6"/>
      <c r="H6" s="6"/>
      <c r="I6" s="6"/>
      <c r="J6" s="6"/>
      <c r="K6" s="6"/>
      <c r="L6" s="6"/>
      <c r="M6" s="6"/>
      <c r="N6" s="6"/>
      <c r="O6" s="6"/>
    </row>
    <row r="8" spans="1:15">
      <c r="A8" s="21" t="s">
        <v>23</v>
      </c>
      <c r="B8" s="21" t="s">
        <v>16</v>
      </c>
      <c r="C8" s="21" t="s">
        <v>17</v>
      </c>
      <c r="D8" s="20" t="s">
        <v>18</v>
      </c>
      <c r="E8" s="20"/>
      <c r="F8" s="20"/>
      <c r="G8" s="20" t="s">
        <v>19</v>
      </c>
      <c r="H8" s="20"/>
      <c r="I8" s="20"/>
      <c r="K8" s="2"/>
    </row>
    <row r="9" spans="1:15">
      <c r="A9" s="21"/>
      <c r="B9" s="21"/>
      <c r="C9" s="21"/>
      <c r="D9" s="16" t="s">
        <v>6</v>
      </c>
      <c r="E9" s="16" t="s">
        <v>7</v>
      </c>
      <c r="F9" s="16" t="s">
        <v>8</v>
      </c>
      <c r="G9" s="16" t="s">
        <v>0</v>
      </c>
      <c r="H9" s="16" t="s">
        <v>1</v>
      </c>
      <c r="I9" s="16" t="s">
        <v>2</v>
      </c>
    </row>
    <row r="10" spans="1:15">
      <c r="A10" s="16">
        <v>0</v>
      </c>
      <c r="B10" s="7">
        <f>IF(L3&lt;0,0,1)</f>
        <v>1</v>
      </c>
      <c r="C10" s="7">
        <f>IF(G3&lt;0,0,1)</f>
        <v>1</v>
      </c>
      <c r="D10" s="7">
        <f>$H$3+($B$16*$H$3)+($B$17*$B$10*$G$3)</f>
        <v>0.88851664010168874</v>
      </c>
      <c r="E10" s="7">
        <f>$I$3+($B$16*$I$3)+($B$17*$B$10*$G$3)</f>
        <v>1.3701174222494992</v>
      </c>
      <c r="F10" s="7">
        <f>$J$3+($B$16*$J$3)+($B$17*$B$10*$G$3)</f>
        <v>1.0774655247256013</v>
      </c>
      <c r="G10" s="7">
        <f>$B$3+($B$16*$B$3)+($B$17*$C$10*$E$3)</f>
        <v>1.2067811594023543</v>
      </c>
      <c r="H10" s="7">
        <f>$C$3+($B$16*$C$3)+($B$17*$C$10*$E$3)</f>
        <v>1.2001342992214101</v>
      </c>
      <c r="I10" s="7">
        <f>$D$3+($B$16*$D$3)+($B$17*$C$10*$E$3)</f>
        <v>0.54330629139152253</v>
      </c>
    </row>
    <row r="11" spans="1:15">
      <c r="A11" s="16">
        <v>1</v>
      </c>
      <c r="B11" s="7">
        <f t="shared" ref="B11:B12" si="2">IF(L4&lt;0,0,1)</f>
        <v>1</v>
      </c>
      <c r="C11" s="7">
        <f t="shared" ref="C11:C12" si="3">IF(G4&lt;0,0,1)</f>
        <v>1</v>
      </c>
      <c r="D11" s="7">
        <f>$H$4+($B$16*$H$4)+($B$17*$B$11*$G$4)</f>
        <v>1.4270106208295612</v>
      </c>
      <c r="E11" s="7">
        <f>$I$4+($B$16*$I$4)+($B$17*$B$11*$G$4)</f>
        <v>0.98779282533326818</v>
      </c>
      <c r="F11" s="7">
        <f>$J$4+($B$16*$J$4)+($B$17*$B$11*$G$4)</f>
        <v>0.77654313508671025</v>
      </c>
      <c r="G11" s="7">
        <f>$B$4+($B$16*$B$4)+($B$17*$C$10*$E$4)</f>
        <v>0.97043876410542951</v>
      </c>
      <c r="H11" s="7">
        <f>$C$4+($B$16*$C$4)+($B$17*$C$10*$E$4)</f>
        <v>0.92197807006957122</v>
      </c>
      <c r="I11" s="7">
        <f>$D$4+($B$16*$D$4)+($B$17*$C$10*$E$4)</f>
        <v>0.95444918418897862</v>
      </c>
    </row>
    <row r="12" spans="1:15">
      <c r="A12" s="16">
        <v>2</v>
      </c>
      <c r="B12" s="7">
        <f t="shared" si="2"/>
        <v>1</v>
      </c>
      <c r="C12" s="7">
        <f t="shared" si="3"/>
        <v>1</v>
      </c>
      <c r="D12" s="7">
        <f>$H$5+($B$16*$H$3)+($B$17*$B$12*$G$5)</f>
        <v>1.3092735421193658</v>
      </c>
      <c r="E12" s="7">
        <f>$I$5+($B$16*$I$3)+($B$17*$B$12*$G$5)</f>
        <v>0.96097915045094728</v>
      </c>
      <c r="F12" s="7">
        <f>$J$5+($B$16*$J$3)+($B$17*$B$12*$G$5)</f>
        <v>0.83389246143585916</v>
      </c>
      <c r="G12" s="7">
        <f>$B$5+($B$16*$B$5)+($B$17*$C$10*$E$5)</f>
        <v>1.0563243227912409</v>
      </c>
      <c r="H12" s="7">
        <f>$C$5+($B$16*$C$5)+($B$17*$C$10*$E$5)</f>
        <v>0.8438785652344063</v>
      </c>
      <c r="I12" s="7">
        <f>$D$5+($B$16*$D$5)+($B$17*$C$10*$E$5)</f>
        <v>0.61536324369422202</v>
      </c>
    </row>
    <row r="13" spans="1:15">
      <c r="A13" s="16">
        <v>3</v>
      </c>
      <c r="B13" s="5"/>
      <c r="C13" s="5"/>
      <c r="D13" s="5"/>
      <c r="E13" s="5"/>
      <c r="F13" s="5"/>
      <c r="G13" s="7">
        <f>$B$6+($B$16*$B$6)+($B$17*$C$10*$E$6)</f>
        <v>0.12807252865516489</v>
      </c>
      <c r="H13" s="7">
        <f>$C$6+($B$16*$C$6)+($B$17*$C$10*$E$6)</f>
        <v>0.91512281693972286</v>
      </c>
      <c r="I13" s="7">
        <f>$D$6+($B$16*$D$6)+($B$17*$C$10*$E$6)</f>
        <v>7.3426347612510212E-2</v>
      </c>
    </row>
    <row r="15" spans="1:15">
      <c r="A15" s="10" t="s">
        <v>20</v>
      </c>
      <c r="B15" s="11">
        <v>3</v>
      </c>
    </row>
    <row r="16" spans="1:15">
      <c r="A16" s="12" t="s">
        <v>21</v>
      </c>
      <c r="B16" s="11">
        <v>1E-4</v>
      </c>
    </row>
    <row r="17" spans="1:2">
      <c r="A17" s="13" t="s">
        <v>22</v>
      </c>
      <c r="B17" s="11">
        <v>0.45</v>
      </c>
    </row>
  </sheetData>
  <mergeCells count="17">
    <mergeCell ref="A8:A9"/>
    <mergeCell ref="B8:B9"/>
    <mergeCell ref="C8:C9"/>
    <mergeCell ref="D8:F8"/>
    <mergeCell ref="G8:I8"/>
    <mergeCell ref="K1:K2"/>
    <mergeCell ref="L1:L2"/>
    <mergeCell ref="M1:M2"/>
    <mergeCell ref="N1:N2"/>
    <mergeCell ref="O1:O2"/>
    <mergeCell ref="O3:O5"/>
    <mergeCell ref="A1:A2"/>
    <mergeCell ref="B1:D1"/>
    <mergeCell ref="E1:E2"/>
    <mergeCell ref="F1:F2"/>
    <mergeCell ref="G1:G2"/>
    <mergeCell ref="H1:J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Sigmoid Table's Test</vt:lpstr>
      <vt:lpstr>Sigmoid Table's Test (2)</vt:lpstr>
      <vt:lpstr>TanH Table's Test</vt:lpstr>
      <vt:lpstr>ReLU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Paes</dc:creator>
  <cp:lastModifiedBy>Bruno Paes</cp:lastModifiedBy>
  <dcterms:created xsi:type="dcterms:W3CDTF">2017-12-12T17:14:37Z</dcterms:created>
  <dcterms:modified xsi:type="dcterms:W3CDTF">2018-01-18T22:44:23Z</dcterms:modified>
</cp:coreProperties>
</file>