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ta\Downloads\"/>
    </mc:Choice>
  </mc:AlternateContent>
  <xr:revisionPtr revIDLastSave="0" documentId="13_ncr:1_{5452ADD5-2099-4DEF-A525-A6466534565B}" xr6:coauthVersionLast="47" xr6:coauthVersionMax="47" xr10:uidLastSave="{00000000-0000-0000-0000-000000000000}"/>
  <bookViews>
    <workbookView xWindow="-120" yWindow="-120" windowWidth="20730" windowHeight="11760" activeTab="4" xr2:uid="{00000000-000D-0000-FFFF-FFFF00000000}"/>
  </bookViews>
  <sheets>
    <sheet name="Resume" sheetId="1" r:id="rId1"/>
    <sheet name="Clients" sheetId="2" r:id="rId2"/>
    <sheet name="Employes" sheetId="3" r:id="rId3"/>
    <sheet name="Sales" sheetId="4" r:id="rId4"/>
    <sheet name="Finance" sheetId="5" r:id="rId5"/>
  </sheets>
  <calcPr calcId="181029"/>
</workbook>
</file>

<file path=xl/calcChain.xml><?xml version="1.0" encoding="utf-8"?>
<calcChain xmlns="http://schemas.openxmlformats.org/spreadsheetml/2006/main">
  <c r="E2" i="2" l="1"/>
  <c r="E3" i="2"/>
  <c r="E7" i="2"/>
  <c r="E4" i="2"/>
  <c r="E5" i="2"/>
  <c r="E6" i="2"/>
  <c r="E8" i="2"/>
  <c r="E9" i="2"/>
  <c r="E10" i="2"/>
  <c r="E11" i="2"/>
  <c r="E12" i="2"/>
  <c r="E13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H13" i="4"/>
  <c r="H11" i="4"/>
  <c r="H14" i="4"/>
  <c r="H9" i="4"/>
  <c r="H6" i="4"/>
  <c r="H3" i="4"/>
  <c r="H2" i="4"/>
  <c r="H5" i="4"/>
  <c r="H4" i="4"/>
  <c r="H37" i="4"/>
  <c r="H36" i="4"/>
  <c r="H35" i="4"/>
  <c r="H34" i="4"/>
  <c r="H33" i="4"/>
  <c r="H32" i="4"/>
  <c r="H31" i="4"/>
  <c r="H30" i="4"/>
  <c r="H29" i="4"/>
  <c r="H27" i="4"/>
  <c r="H24" i="4"/>
  <c r="H23" i="4"/>
  <c r="H20" i="4"/>
  <c r="H19" i="4"/>
  <c r="H18" i="4"/>
  <c r="H17" i="4"/>
  <c r="H16" i="4"/>
  <c r="H70" i="4"/>
  <c r="H69" i="4"/>
  <c r="H68" i="4"/>
  <c r="H67" i="4"/>
  <c r="H66" i="4"/>
  <c r="H65" i="4"/>
  <c r="H64" i="4"/>
  <c r="H62" i="4"/>
  <c r="H59" i="4"/>
  <c r="H58" i="4"/>
  <c r="H57" i="4"/>
  <c r="H56" i="4"/>
  <c r="H55" i="4"/>
  <c r="H54" i="4"/>
  <c r="H53" i="4"/>
  <c r="H52" i="4"/>
  <c r="H51" i="4"/>
  <c r="H49" i="4"/>
  <c r="H46" i="4"/>
  <c r="H45" i="4"/>
  <c r="H42" i="4"/>
  <c r="H41" i="4"/>
  <c r="H40" i="4"/>
  <c r="H39" i="4"/>
  <c r="H38" i="4"/>
  <c r="H103" i="4"/>
  <c r="H102" i="4"/>
  <c r="H101" i="4"/>
  <c r="H100" i="4"/>
  <c r="H99" i="4"/>
  <c r="H98" i="4"/>
  <c r="H97" i="4"/>
  <c r="H95" i="4"/>
  <c r="H92" i="4"/>
  <c r="H91" i="4"/>
  <c r="H90" i="4"/>
  <c r="H89" i="4"/>
  <c r="H88" i="4"/>
  <c r="H87" i="4"/>
  <c r="H86" i="4"/>
  <c r="H85" i="4"/>
  <c r="H84" i="4"/>
  <c r="H82" i="4"/>
  <c r="H79" i="4"/>
  <c r="H78" i="4"/>
  <c r="H75" i="4"/>
  <c r="H74" i="4"/>
  <c r="H73" i="4"/>
  <c r="H72" i="4"/>
  <c r="H71" i="4"/>
  <c r="G3" i="1"/>
  <c r="G4" i="1"/>
  <c r="G5" i="1"/>
  <c r="G6" i="1"/>
  <c r="G2" i="1"/>
  <c r="H128" i="4"/>
  <c r="H130" i="4"/>
  <c r="H123" i="4"/>
  <c r="H118" i="4"/>
  <c r="H108" i="4"/>
  <c r="H107" i="4"/>
  <c r="H106" i="4"/>
  <c r="H121" i="4"/>
  <c r="H111" i="4"/>
  <c r="H135" i="4"/>
  <c r="H125" i="4"/>
  <c r="H133" i="4"/>
  <c r="H131" i="4"/>
  <c r="H119" i="4"/>
  <c r="H124" i="4"/>
  <c r="H132" i="4"/>
  <c r="H134" i="4"/>
  <c r="H120" i="4"/>
  <c r="H122" i="4"/>
  <c r="H104" i="4"/>
  <c r="H112" i="4"/>
  <c r="H115" i="4"/>
  <c r="H117" i="4"/>
  <c r="H136" i="4"/>
  <c r="H105" i="4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E2" i="5"/>
  <c r="D2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F2" i="5"/>
</calcChain>
</file>

<file path=xl/sharedStrings.xml><?xml version="1.0" encoding="utf-8"?>
<sst xmlns="http://schemas.openxmlformats.org/spreadsheetml/2006/main" count="1224" uniqueCount="212">
  <si>
    <t>ID_Cliente</t>
  </si>
  <si>
    <t>Cirino Escudero Carro</t>
  </si>
  <si>
    <t>Juan Antonio Juanito Maldonado Ponce</t>
  </si>
  <si>
    <t>Samanta Caro Larrea</t>
  </si>
  <si>
    <t>Aurora Sancho-Carpio</t>
  </si>
  <si>
    <t>Silvestre del Garay</t>
  </si>
  <si>
    <t>Serafina Amor-Gallardo</t>
  </si>
  <si>
    <t>Ani de Rozas</t>
  </si>
  <si>
    <t>Ana Angelina Robles Nevado</t>
  </si>
  <si>
    <t>Violeta Hernandez</t>
  </si>
  <si>
    <t>Narciso Ferrera Pomares</t>
  </si>
  <si>
    <t>Florentina Morell Sosa</t>
  </si>
  <si>
    <t>Augusto Alonso Granados</t>
  </si>
  <si>
    <t>Francisco Jose Roldan Paredes</t>
  </si>
  <si>
    <t>Humberto Soto Amat</t>
  </si>
  <si>
    <t>Encarnita Barrena Querol</t>
  </si>
  <si>
    <t>Vilma del Bermudez</t>
  </si>
  <si>
    <t>Candelaria del Arribas</t>
  </si>
  <si>
    <t>Epifanio de Llanos</t>
  </si>
  <si>
    <t>Leandro Fiol Andrade</t>
  </si>
  <si>
    <t>Victor de Hoz</t>
  </si>
  <si>
    <t>Otilia Manuel Ibarra</t>
  </si>
  <si>
    <t>Guardia</t>
  </si>
  <si>
    <t>Gala Bejarano Vila</t>
  </si>
  <si>
    <t>Camila Nebot-Guitart</t>
  </si>
  <si>
    <t>Miguel Alfaro Andreu</t>
  </si>
  <si>
    <t>Supervisor</t>
  </si>
  <si>
    <t>Azucena Olmedo</t>
  </si>
  <si>
    <t>Administrador</t>
  </si>
  <si>
    <t>Imelda Cabeza Ruano</t>
  </si>
  <si>
    <t>Cesar Tejera Benavides</t>
  </si>
  <si>
    <t>Ramiro Arce Boada</t>
  </si>
  <si>
    <t>Seve Ariza Giner</t>
  </si>
  <si>
    <t>Sara Soraya Mayol Chico</t>
  </si>
  <si>
    <t>Juliana Morata Ayala</t>
  </si>
  <si>
    <t>Eugenio Lucas Vendrell</t>
  </si>
  <si>
    <t>Lisandro Pedrero Estrada</t>
  </si>
  <si>
    <t>Rita Ruano Carballo</t>
  </si>
  <si>
    <t>Margarita Rosales Ferrer</t>
  </si>
  <si>
    <t>Edelmiro Acosta</t>
  </si>
  <si>
    <t>Dulce Ugarte Checa</t>
  </si>
  <si>
    <t>Nuria Vila Cordoba</t>
  </si>
  <si>
    <t>Transportes Cristo Redentor S.R.L.</t>
  </si>
  <si>
    <t>Coca Cola</t>
  </si>
  <si>
    <t>Eventual</t>
  </si>
  <si>
    <t>DVR + Centro de datos</t>
  </si>
  <si>
    <t>Swich de red + Puente Inalambrico + Router</t>
  </si>
  <si>
    <t>Kit Intercomunicador de Video</t>
  </si>
  <si>
    <t>Intercomunicador de Video IP</t>
  </si>
  <si>
    <t>Intercomunicador de Video de 4 Hilos + Intercomunicador de Emergencia</t>
  </si>
  <si>
    <t>Camara Turbo Hd + 16 Camaras ip</t>
  </si>
  <si>
    <t>Juan Lopez Perz</t>
  </si>
  <si>
    <t>Gaston Amores Roura</t>
  </si>
  <si>
    <t>Consuela Carranza Verde</t>
  </si>
  <si>
    <t>Elias Sergio Cervantes Valencia</t>
  </si>
  <si>
    <t>Belen Guijarro</t>
  </si>
  <si>
    <t>Isa Caceres</t>
  </si>
  <si>
    <t xml:space="preserve">Angeles Cuevas </t>
  </si>
  <si>
    <t>Arsenio Pedraza</t>
  </si>
  <si>
    <t>Jose Luis Gonzalez</t>
  </si>
  <si>
    <t>Elena Almansa</t>
  </si>
  <si>
    <t xml:space="preserve">Jimena Bellido </t>
  </si>
  <si>
    <t>Adalberto Puig</t>
  </si>
  <si>
    <t>Blanca Zamora</t>
  </si>
  <si>
    <t>Calista Dalmau</t>
  </si>
  <si>
    <t xml:space="preserve">Alexandro Puga </t>
  </si>
  <si>
    <t xml:space="preserve">Pancho Sierra </t>
  </si>
  <si>
    <t>Adelardo Rosado</t>
  </si>
  <si>
    <t>Amando Cuenca</t>
  </si>
  <si>
    <t>Jose Rosell</t>
  </si>
  <si>
    <t xml:space="preserve">Nicodemo Lozano </t>
  </si>
  <si>
    <t>Santiago Paniagua</t>
  </si>
  <si>
    <t>Tristan del Bardo</t>
  </si>
  <si>
    <t>Yessica Uribe Jurado</t>
  </si>
  <si>
    <t>Kevin Uriel Torres</t>
  </si>
  <si>
    <t>Tecnico</t>
  </si>
  <si>
    <t>RR.HH</t>
  </si>
  <si>
    <t>Comercial</t>
  </si>
  <si>
    <t>Woolworths</t>
  </si>
  <si>
    <t>Luna Park</t>
  </si>
  <si>
    <t>Surry Hills</t>
  </si>
  <si>
    <t>Opera House</t>
  </si>
  <si>
    <t>Bega Group</t>
  </si>
  <si>
    <t>Sydney F.C</t>
  </si>
  <si>
    <t>Australia Zoo</t>
  </si>
  <si>
    <t>Steve Irwin Houses</t>
  </si>
  <si>
    <t>Bruno House</t>
  </si>
  <si>
    <t>Sydney, NSW</t>
  </si>
  <si>
    <t>Autralia</t>
  </si>
  <si>
    <t>University of Melbourne</t>
  </si>
  <si>
    <t>Juan Perez</t>
  </si>
  <si>
    <t>Si</t>
  </si>
  <si>
    <t>No</t>
  </si>
  <si>
    <t>Tomas Partey</t>
  </si>
  <si>
    <t>Miguel Simon</t>
  </si>
  <si>
    <t>Declan Rice</t>
  </si>
  <si>
    <t>Olie Watkins</t>
  </si>
  <si>
    <t>David Raya</t>
  </si>
  <si>
    <t>Arsenal Fc</t>
  </si>
  <si>
    <t>David Stella</t>
  </si>
  <si>
    <t>Simon Beckham</t>
  </si>
  <si>
    <t>Santa Rosa</t>
  </si>
  <si>
    <t>Listerine</t>
  </si>
  <si>
    <t>Red Bull Racing</t>
  </si>
  <si>
    <t>Marcelo Espina</t>
  </si>
  <si>
    <t>Brendan Rodgers S.A</t>
  </si>
  <si>
    <t>Belgium Beer</t>
  </si>
  <si>
    <t>ICBC</t>
  </si>
  <si>
    <t>Martinelli</t>
  </si>
  <si>
    <t>JP Morgan Chase y Co.</t>
  </si>
  <si>
    <t>Juan Rodriguez</t>
  </si>
  <si>
    <t>Starbucks</t>
  </si>
  <si>
    <t>Rodrigo Perez</t>
  </si>
  <si>
    <t>Market Carrefour</t>
  </si>
  <si>
    <t>Market A</t>
  </si>
  <si>
    <t>Newcastle, NSW</t>
  </si>
  <si>
    <t>Wollongong, NSW</t>
  </si>
  <si>
    <t>Melbourne, VIC</t>
  </si>
  <si>
    <t>Perth, WA</t>
  </si>
  <si>
    <t>Brisbane, QLD</t>
  </si>
  <si>
    <t>Hobart, TAS</t>
  </si>
  <si>
    <t>New Zealand</t>
  </si>
  <si>
    <t>Auckland, AUK</t>
  </si>
  <si>
    <t>Wellington, WGN</t>
  </si>
  <si>
    <t>Beerwah, QLD</t>
  </si>
  <si>
    <t>ALDI</t>
  </si>
  <si>
    <t>Steve Irwin House</t>
  </si>
  <si>
    <t>Atlassian</t>
  </si>
  <si>
    <t>Canva</t>
  </si>
  <si>
    <t>Commonwealth Bank</t>
  </si>
  <si>
    <t>BHP Group</t>
  </si>
  <si>
    <t>Coles Group</t>
  </si>
  <si>
    <t>Darwin, NT</t>
  </si>
  <si>
    <t>Adelaide, SA</t>
  </si>
  <si>
    <t>Air New Zealand</t>
  </si>
  <si>
    <t xml:space="preserve">Oficina </t>
  </si>
  <si>
    <t>Axis</t>
  </si>
  <si>
    <t>Hikvision</t>
  </si>
  <si>
    <t>Dahua</t>
  </si>
  <si>
    <t>Access Control</t>
  </si>
  <si>
    <t>CCTV</t>
  </si>
  <si>
    <t>Security Sistem</t>
  </si>
  <si>
    <t>Camera</t>
  </si>
  <si>
    <t>Transmission</t>
  </si>
  <si>
    <t>Data &amp; Transmission</t>
  </si>
  <si>
    <t>Kit  8 camaras ip + DVR</t>
  </si>
  <si>
    <t>Kit  8 camaras ip + Alarma de emergencia</t>
  </si>
  <si>
    <t xml:space="preserve">Camara  ptz </t>
  </si>
  <si>
    <t>Kit  8 camaras ip + DVR + Control de acceso por huella digital</t>
  </si>
  <si>
    <t>Kit  6 camaras de red + Centro de Datos</t>
  </si>
  <si>
    <t xml:space="preserve">Camaras  ptz </t>
  </si>
  <si>
    <t>Date</t>
  </si>
  <si>
    <t>Client_ID</t>
  </si>
  <si>
    <t>Product_Brand</t>
  </si>
  <si>
    <t>Category</t>
  </si>
  <si>
    <t>Description</t>
  </si>
  <si>
    <t>Bakery</t>
  </si>
  <si>
    <t>Bank</t>
  </si>
  <si>
    <t>Supermarket Grande</t>
  </si>
  <si>
    <t>Supermarket</t>
  </si>
  <si>
    <t>Pharmacy</t>
  </si>
  <si>
    <t>Private Neighborhood</t>
  </si>
  <si>
    <t>Coles Group Group</t>
  </si>
  <si>
    <t>Surfers Paradise Bar</t>
  </si>
  <si>
    <t>Uber</t>
  </si>
  <si>
    <t>Police Station</t>
  </si>
  <si>
    <t xml:space="preserve">Pharmacy </t>
  </si>
  <si>
    <t>Angus Young Studio</t>
  </si>
  <si>
    <t>AC/DC Studio</t>
  </si>
  <si>
    <t xml:space="preserve">Cricket Stadium Melbourne </t>
  </si>
  <si>
    <t xml:space="preserve">Coffee Shop </t>
  </si>
  <si>
    <t xml:space="preserve">Barbery </t>
  </si>
  <si>
    <t xml:space="preserve">Car Dealer </t>
  </si>
  <si>
    <t xml:space="preserve">Supermarkets </t>
  </si>
  <si>
    <t>Kmart</t>
  </si>
  <si>
    <t>ZARA</t>
  </si>
  <si>
    <t>CBD Skyscraper</t>
  </si>
  <si>
    <t>Amount</t>
  </si>
  <si>
    <t>Sale_Price</t>
  </si>
  <si>
    <t>Total_Sale</t>
  </si>
  <si>
    <t>Instalation</t>
  </si>
  <si>
    <t>Tipe_of_Client</t>
  </si>
  <si>
    <t>B2B Client</t>
  </si>
  <si>
    <t>B2C Client</t>
  </si>
  <si>
    <t>Start_Date</t>
  </si>
  <si>
    <t>End_Date</t>
  </si>
  <si>
    <t>Position</t>
  </si>
  <si>
    <t>Work_Location</t>
  </si>
  <si>
    <t>Anual_Salary</t>
  </si>
  <si>
    <t>Total_Revenue</t>
  </si>
  <si>
    <t>Operating_Expenses</t>
  </si>
  <si>
    <t>Employee_Expenses</t>
  </si>
  <si>
    <t>Administrative_Expenses</t>
  </si>
  <si>
    <t>Net_Income</t>
  </si>
  <si>
    <t>Employee_Name</t>
  </si>
  <si>
    <t>Employee_ID</t>
  </si>
  <si>
    <t>Tipe_Of_Service</t>
  </si>
  <si>
    <t>Location</t>
  </si>
  <si>
    <t>Branch</t>
  </si>
  <si>
    <t>Contract_Duration</t>
  </si>
  <si>
    <t>Sucurity Consulting</t>
  </si>
  <si>
    <t>CCTV Monitoring</t>
  </si>
  <si>
    <t>Private Security</t>
  </si>
  <si>
    <t>Trucks Custudy</t>
  </si>
  <si>
    <t>Year</t>
  </si>
  <si>
    <t>New_Clients</t>
  </si>
  <si>
    <t>New_RRHH</t>
  </si>
  <si>
    <t>Total_Expenses</t>
  </si>
  <si>
    <t>Net_Profit</t>
  </si>
  <si>
    <t>Total_Sales_Revenue</t>
  </si>
  <si>
    <t>Once Per Month</t>
  </si>
  <si>
    <t>Contract_Price_Per_Year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</si>
</sst>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&quot;$&quot;\ 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14" fontId="0" fillId="0" borderId="0" xfId="0" applyNumberFormat="1"/>
    <xf numFmtId="44" fontId="0" fillId="0" borderId="0" xfId="1" applyFont="1"/>
    <xf numFmtId="164" fontId="0" fillId="0" borderId="0" xfId="1" applyNumberFormat="1" applyFont="1"/>
    <xf numFmtId="14" fontId="0" fillId="34" borderId="10" xfId="0" applyNumberFormat="1" applyFill="1" applyBorder="1"/>
    <xf numFmtId="14" fontId="0" fillId="0" borderId="10" xfId="0" applyNumberFormat="1" applyBorder="1"/>
    <xf numFmtId="9" fontId="0" fillId="0" borderId="0" xfId="2" applyFont="1"/>
    <xf numFmtId="9" fontId="0" fillId="0" borderId="0" xfId="0" applyNumberFormat="1"/>
    <xf numFmtId="0" fontId="0" fillId="34" borderId="11" xfId="0" applyFill="1" applyBorder="1"/>
    <xf numFmtId="0" fontId="0" fillId="0" borderId="11" xfId="0" applyBorder="1"/>
    <xf numFmtId="0" fontId="0" fillId="34" borderId="12" xfId="0" applyFill="1" applyBorder="1"/>
    <xf numFmtId="0" fontId="0" fillId="0" borderId="12" xfId="0" applyBorder="1"/>
    <xf numFmtId="44" fontId="0" fillId="34" borderId="11" xfId="1" applyFont="1" applyFill="1" applyBorder="1"/>
    <xf numFmtId="44" fontId="0" fillId="34" borderId="11" xfId="0" applyNumberFormat="1" applyFill="1" applyBorder="1"/>
    <xf numFmtId="44" fontId="0" fillId="0" borderId="11" xfId="1" applyFont="1" applyBorder="1"/>
    <xf numFmtId="44" fontId="0" fillId="0" borderId="11" xfId="0" applyNumberFormat="1" applyBorder="1"/>
    <xf numFmtId="14" fontId="0" fillId="34" borderId="0" xfId="0" applyNumberFormat="1" applyFill="1" applyBorder="1"/>
    <xf numFmtId="14" fontId="0" fillId="0" borderId="0" xfId="0" applyNumberFormat="1" applyBorder="1"/>
    <xf numFmtId="0" fontId="0" fillId="34" borderId="0" xfId="0" applyFill="1" applyBorder="1"/>
    <xf numFmtId="0" fontId="0" fillId="0" borderId="0" xfId="0" applyBorder="1"/>
    <xf numFmtId="44" fontId="0" fillId="34" borderId="0" xfId="1" applyFont="1" applyFill="1" applyBorder="1"/>
    <xf numFmtId="44" fontId="0" fillId="0" borderId="0" xfId="1" applyFont="1" applyBorder="1"/>
    <xf numFmtId="44" fontId="0" fillId="0" borderId="0" xfId="0" applyNumberFormat="1" applyBorder="1"/>
    <xf numFmtId="44" fontId="0" fillId="34" borderId="0" xfId="0" applyNumberFormat="1" applyFill="1" applyBorder="1"/>
    <xf numFmtId="14" fontId="13" fillId="33" borderId="10" xfId="0" applyNumberFormat="1" applyFont="1" applyFill="1" applyBorder="1"/>
  </cellXfs>
  <cellStyles count="44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Incorrecto" xfId="9" builtinId="27" customBuiltin="1"/>
    <cellStyle name="Moneda" xfId="1" builtinId="4"/>
    <cellStyle name="Neutral" xfId="10" builtinId="28" customBuiltin="1"/>
    <cellStyle name="Normal" xfId="0" builtinId="0"/>
    <cellStyle name="Notas" xfId="17" builtinId="10" customBuiltin="1"/>
    <cellStyle name="Porcentaje" xfId="2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9" builtinId="25" customBuiltin="1"/>
  </cellStyles>
  <dxfs count="5">
    <dxf>
      <numFmt numFmtId="19" formatCode="d/m/yyyy"/>
    </dxf>
    <dxf>
      <numFmt numFmtId="19" formatCode="d/m/yyyy"/>
    </dxf>
    <dxf>
      <numFmt numFmtId="19" formatCode="d/m/yyyy"/>
    </dxf>
    <dxf>
      <numFmt numFmtId="19" formatCode="d/m/yyyy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G6" totalsRowShown="0">
  <autoFilter ref="A1:G6" xr:uid="{00000000-0009-0000-0100-000001000000}"/>
  <sortState xmlns:xlrd2="http://schemas.microsoft.com/office/spreadsheetml/2017/richdata2" ref="A2:G6">
    <sortCondition ref="A1:A6"/>
  </sortState>
  <tableColumns count="7">
    <tableColumn id="1" xr3:uid="{00000000-0010-0000-0000-000001000000}" name="Year"/>
    <tableColumn id="2" xr3:uid="{00000000-0010-0000-0000-000002000000}" name="Total_Sales_Revenue" dataCellStyle="Moneda"/>
    <tableColumn id="3" xr3:uid="{00000000-0010-0000-0000-000003000000}" name="New_Clients"/>
    <tableColumn id="4" xr3:uid="{00000000-0010-0000-0000-000004000000}" name="New_RRHH"/>
    <tableColumn id="5" xr3:uid="{00000000-0010-0000-0000-000005000000}" name="Total_Revenue" dataCellStyle="Moneda"/>
    <tableColumn id="6" xr3:uid="{00000000-0010-0000-0000-000006000000}" name="Total_Expenses" dataCellStyle="Moneda"/>
    <tableColumn id="7" xr3:uid="{00000000-0010-0000-0000-000007000000}" name="Net_Profit" dataCellStyle="Moneda">
      <calculatedColumnFormula>Tabla1[[#This Row],[Total_Revenue]]-Tabla1[[#This Row],[Total_Expenses]]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B1:H32" totalsRowShown="0">
  <autoFilter ref="B1:H32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sortState xmlns:xlrd2="http://schemas.microsoft.com/office/spreadsheetml/2017/richdata2" ref="B2:H32">
    <sortCondition ref="B1:B32"/>
  </sortState>
  <tableColumns count="7">
    <tableColumn id="1" xr3:uid="{00000000-0010-0000-0100-000001000000}" name="End_Date" dataDxfId="0"/>
    <tableColumn id="2" xr3:uid="{00000000-0010-0000-0100-000002000000}" name="Client_ID"/>
    <tableColumn id="3" xr3:uid="{00000000-0010-0000-0100-000003000000}" name="Tipe_Of_Service"/>
    <tableColumn id="4" xr3:uid="{00000000-0010-0000-0100-000004000000}" name="Contract_Duration">
      <calculatedColumnFormula>DATEDIF(A2,Tabla2[[#This Row],[End_Date]],"M")</calculatedColumnFormula>
    </tableColumn>
    <tableColumn id="5" xr3:uid="{00000000-0010-0000-0100-000005000000}" name="Contract_Price_Per_Year" dataCellStyle="Moneda"/>
    <tableColumn id="6" xr3:uid="{00000000-0010-0000-0100-000006000000}" name="Location"/>
    <tableColumn id="7" xr3:uid="{00000000-0010-0000-0100-000007000000}" name="Branch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A1:H1048576" totalsRowShown="0">
  <autoFilter ref="A1:H1048576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200-000001000000}" name="Employee_ID"/>
    <tableColumn id="2" xr3:uid="{00000000-0010-0000-0200-000002000000}" name="Employee_Name"/>
    <tableColumn id="8" xr3:uid="{00000000-0010-0000-0200-000008000000}" name="Start_Date" dataDxfId="4"/>
    <tableColumn id="3" xr3:uid="{00000000-0010-0000-0200-000003000000}" name="End_Date" dataDxfId="3"/>
    <tableColumn id="4" xr3:uid="{00000000-0010-0000-0200-000004000000}" name="Work_Location"/>
    <tableColumn id="5" xr3:uid="{00000000-0010-0000-0200-000005000000}" name="Position"/>
    <tableColumn id="6" xr3:uid="{00000000-0010-0000-0200-000006000000}" name="Anual_Salary" dataCellStyle="Moneda"/>
    <tableColumn id="7" xr3:uid="{00000000-0010-0000-0200-000007000000}" name="ID_Cliente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4" displayName="Tabla4" ref="A1:J1048575" totalsRowShown="0">
  <autoFilter ref="A1:J1048575" xr:uid="{00000000-0009-0000-0100-000004000000}"/>
  <sortState xmlns:xlrd2="http://schemas.microsoft.com/office/spreadsheetml/2017/richdata2" ref="A2:J138">
    <sortCondition ref="A1:A1048575"/>
  </sortState>
  <tableColumns count="10">
    <tableColumn id="1" xr3:uid="{00000000-0010-0000-0300-000001000000}" name="Date" dataDxfId="2"/>
    <tableColumn id="10" xr3:uid="{00000000-0010-0000-0300-00000A000000}" name="Client_ID"/>
    <tableColumn id="8" xr3:uid="{95E57F54-BC22-446E-B4E6-EFC989D3BDFE}" name="Product_Brand"/>
    <tableColumn id="7" xr3:uid="{D75985F8-D8EC-446E-BC1C-60C2C2415E1F}" name="Category"/>
    <tableColumn id="3" xr3:uid="{00000000-0010-0000-0300-000003000000}" name="Description"/>
    <tableColumn id="4" xr3:uid="{00000000-0010-0000-0300-000004000000}" name="Amount"/>
    <tableColumn id="5" xr3:uid="{00000000-0010-0000-0300-000005000000}" name="Sale_Price"/>
    <tableColumn id="6" xr3:uid="{00000000-0010-0000-0300-000006000000}" name="Total_Sale"/>
    <tableColumn id="9" xr3:uid="{00000000-0010-0000-0300-000009000000}" name="Instalation"/>
    <tableColumn id="2" xr3:uid="{58846CF0-EE52-4CCD-9BA7-546CE6AB0B58}" name="Tipe_of_Client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5" displayName="Tabla5" ref="A1:E56" totalsRowShown="0">
  <autoFilter ref="A1:E56" xr:uid="{00000000-0009-0000-0100-000005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400-000001000000}" name="Date" dataDxfId="1"/>
    <tableColumn id="2" xr3:uid="{00000000-0010-0000-0400-000002000000}" name="Total_Revenue" dataCellStyle="Moneda"/>
    <tableColumn id="3" xr3:uid="{00000000-0010-0000-0400-000003000000}" name="Operating_Expenses" dataCellStyle="Moneda">
      <calculatedColumnFormula>B2*$J$2</calculatedColumnFormula>
    </tableColumn>
    <tableColumn id="5" xr3:uid="{00000000-0010-0000-0400-000005000000}" name="Employee_Expenses" dataCellStyle="Moneda">
      <calculatedColumnFormula>B2*$J$3</calculatedColumnFormula>
    </tableColumn>
    <tableColumn id="6" xr3:uid="{00000000-0010-0000-0400-000006000000}" name="Administrative_Expenses" dataCellStyle="Moneda">
      <calculatedColumnFormula>B2*$J$4</calculatedColumnFormula>
    </tableColumn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a8" displayName="Tabla8" ref="F1:F56" totalsRowShown="0" dataCellStyle="Moneda">
  <autoFilter ref="F1:F56" xr:uid="{00000000-0009-0000-0100-000008000000}">
    <filterColumn colId="0" hiddenButton="1"/>
  </autoFilter>
  <tableColumns count="1">
    <tableColumn id="1" xr3:uid="{00000000-0010-0000-0500-000001000000}" name="Net_Income" dataCellStyle="Moneda">
      <calculatedColumnFormula>B2-C2-D2-E2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>
      <selection activeCell="B2" sqref="B2"/>
    </sheetView>
  </sheetViews>
  <sheetFormatPr baseColWidth="10" defaultRowHeight="15" x14ac:dyDescent="0.25"/>
  <cols>
    <col min="1" max="1" width="6.85546875" bestFit="1" customWidth="1"/>
    <col min="2" max="2" width="22.28515625" bestFit="1" customWidth="1"/>
    <col min="3" max="3" width="24" bestFit="1" customWidth="1"/>
    <col min="4" max="4" width="23.5703125" bestFit="1" customWidth="1"/>
    <col min="5" max="5" width="18.140625" bestFit="1" customWidth="1"/>
    <col min="6" max="6" width="16.7109375" bestFit="1" customWidth="1"/>
    <col min="7" max="7" width="18.5703125" style="6" bestFit="1" customWidth="1"/>
  </cols>
  <sheetData>
    <row r="1" spans="1:7" x14ac:dyDescent="0.25">
      <c r="A1" t="s">
        <v>204</v>
      </c>
      <c r="B1" s="3" t="s">
        <v>209</v>
      </c>
      <c r="C1" t="s">
        <v>205</v>
      </c>
      <c r="D1" t="s">
        <v>206</v>
      </c>
      <c r="E1" t="s">
        <v>189</v>
      </c>
      <c r="F1" t="s">
        <v>207</v>
      </c>
      <c r="G1" s="6" t="s">
        <v>208</v>
      </c>
    </row>
    <row r="2" spans="1:7" x14ac:dyDescent="0.25">
      <c r="A2">
        <v>2019</v>
      </c>
      <c r="B2" s="2">
        <v>578016</v>
      </c>
      <c r="C2">
        <v>6</v>
      </c>
      <c r="D2">
        <v>10</v>
      </c>
      <c r="E2" s="2">
        <v>6638429</v>
      </c>
      <c r="F2" s="2">
        <v>4876870</v>
      </c>
      <c r="G2" s="2">
        <f>Tabla1[[#This Row],[Total_Revenue]]-Tabla1[[#This Row],[Total_Expenses]]</f>
        <v>1761559</v>
      </c>
    </row>
    <row r="3" spans="1:7" x14ac:dyDescent="0.25">
      <c r="A3">
        <v>2020</v>
      </c>
      <c r="B3" s="2">
        <v>878016</v>
      </c>
      <c r="C3">
        <v>8</v>
      </c>
      <c r="D3">
        <v>8</v>
      </c>
      <c r="E3" s="2">
        <v>40479289</v>
      </c>
      <c r="F3" s="2">
        <v>32230259</v>
      </c>
      <c r="G3" s="2">
        <f>Tabla1[[#This Row],[Total_Revenue]]-Tabla1[[#This Row],[Total_Expenses]]</f>
        <v>8249030</v>
      </c>
    </row>
    <row r="4" spans="1:7" x14ac:dyDescent="0.25">
      <c r="A4">
        <v>2021</v>
      </c>
      <c r="B4" s="2">
        <v>1578016</v>
      </c>
      <c r="C4">
        <v>10</v>
      </c>
      <c r="D4">
        <v>15</v>
      </c>
      <c r="E4" s="2">
        <v>55863620</v>
      </c>
      <c r="F4" s="2">
        <v>42999797</v>
      </c>
      <c r="G4" s="2">
        <f>Tabla1[[#This Row],[Total_Revenue]]-Tabla1[[#This Row],[Total_Expenses]]</f>
        <v>12863823</v>
      </c>
    </row>
    <row r="5" spans="1:7" x14ac:dyDescent="0.25">
      <c r="A5">
        <v>2022</v>
      </c>
      <c r="B5" s="2">
        <v>4462059</v>
      </c>
      <c r="C5">
        <v>15</v>
      </c>
      <c r="D5">
        <v>20</v>
      </c>
      <c r="E5" s="2">
        <v>89561088</v>
      </c>
      <c r="F5" s="2">
        <v>72564865</v>
      </c>
      <c r="G5" s="2">
        <f>Tabla1[[#This Row],[Total_Revenue]]-Tabla1[[#This Row],[Total_Expenses]]</f>
        <v>16996223</v>
      </c>
    </row>
    <row r="6" spans="1:7" x14ac:dyDescent="0.25">
      <c r="A6">
        <v>2023</v>
      </c>
      <c r="B6" s="2">
        <v>8540774</v>
      </c>
      <c r="C6">
        <v>20</v>
      </c>
      <c r="D6">
        <v>25</v>
      </c>
      <c r="E6" s="2">
        <v>108323219</v>
      </c>
      <c r="F6" s="2">
        <v>89156847</v>
      </c>
      <c r="G6" s="2">
        <f>Tabla1[[#This Row],[Total_Revenue]]-Tabla1[[#This Row],[Total_Expenses]]</f>
        <v>19166372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2"/>
  <sheetViews>
    <sheetView workbookViewId="0">
      <selection activeCell="I8" sqref="I8"/>
    </sheetView>
  </sheetViews>
  <sheetFormatPr baseColWidth="10" defaultRowHeight="15" x14ac:dyDescent="0.25"/>
  <cols>
    <col min="1" max="1" width="12" style="1" bestFit="1" customWidth="1"/>
    <col min="2" max="2" width="12.140625" style="1" bestFit="1" customWidth="1"/>
    <col min="3" max="3" width="33.7109375" bestFit="1" customWidth="1"/>
    <col min="4" max="4" width="23.42578125" bestFit="1" customWidth="1"/>
    <col min="5" max="5" width="17.28515625" bestFit="1" customWidth="1"/>
    <col min="6" max="6" width="15.28515625" style="2" bestFit="1" customWidth="1"/>
    <col min="7" max="7" width="21" bestFit="1" customWidth="1"/>
    <col min="8" max="8" width="27.85546875" bestFit="1" customWidth="1"/>
    <col min="9" max="9" width="36.28515625" bestFit="1" customWidth="1"/>
  </cols>
  <sheetData>
    <row r="1" spans="1:8" x14ac:dyDescent="0.25">
      <c r="A1" s="24" t="s">
        <v>184</v>
      </c>
      <c r="B1" s="1" t="s">
        <v>185</v>
      </c>
      <c r="C1" t="s">
        <v>152</v>
      </c>
      <c r="D1" t="s">
        <v>196</v>
      </c>
      <c r="E1" t="s">
        <v>199</v>
      </c>
      <c r="F1" s="2" t="s">
        <v>211</v>
      </c>
      <c r="G1" t="s">
        <v>197</v>
      </c>
      <c r="H1" t="s">
        <v>198</v>
      </c>
    </row>
    <row r="2" spans="1:8" x14ac:dyDescent="0.25">
      <c r="A2" s="4">
        <v>43723</v>
      </c>
      <c r="B2" s="1">
        <v>45413</v>
      </c>
      <c r="C2" t="s">
        <v>78</v>
      </c>
      <c r="D2" t="s">
        <v>200</v>
      </c>
      <c r="E2">
        <f>DATEDIF(A2,Tabla2[[#This Row],[End_Date]],"M")</f>
        <v>55</v>
      </c>
      <c r="F2" s="2">
        <v>178460</v>
      </c>
      <c r="G2" t="s">
        <v>88</v>
      </c>
      <c r="H2" t="s">
        <v>87</v>
      </c>
    </row>
    <row r="3" spans="1:8" x14ac:dyDescent="0.25">
      <c r="A3" s="5">
        <v>43736</v>
      </c>
      <c r="B3" s="1">
        <v>44171</v>
      </c>
      <c r="C3" t="s">
        <v>131</v>
      </c>
      <c r="D3" t="s">
        <v>201</v>
      </c>
      <c r="E3">
        <f>DATEDIF(A3,Tabla2[[#This Row],[End_Date]],"M")</f>
        <v>14</v>
      </c>
      <c r="F3" s="2">
        <v>398746</v>
      </c>
      <c r="G3" t="s">
        <v>88</v>
      </c>
      <c r="H3" t="s">
        <v>117</v>
      </c>
    </row>
    <row r="4" spans="1:8" x14ac:dyDescent="0.25">
      <c r="A4" s="4">
        <v>43868</v>
      </c>
      <c r="B4" s="1">
        <v>44507</v>
      </c>
      <c r="C4" t="s">
        <v>80</v>
      </c>
      <c r="D4" t="s">
        <v>202</v>
      </c>
      <c r="E4">
        <f>DATEDIF(A4,Tabla2[[#This Row],[End_Date]],"M")</f>
        <v>21</v>
      </c>
      <c r="F4" s="2">
        <v>878460</v>
      </c>
      <c r="G4" t="s">
        <v>88</v>
      </c>
      <c r="H4" t="s">
        <v>87</v>
      </c>
    </row>
    <row r="5" spans="1:8" x14ac:dyDescent="0.25">
      <c r="A5" s="5">
        <v>43739</v>
      </c>
      <c r="B5" s="1">
        <v>45413</v>
      </c>
      <c r="C5" t="s">
        <v>81</v>
      </c>
      <c r="D5" t="s">
        <v>202</v>
      </c>
      <c r="E5">
        <f>DATEDIF(A5,Tabla2[[#This Row],[End_Date]],"M")</f>
        <v>55</v>
      </c>
      <c r="F5" s="2">
        <v>987846</v>
      </c>
      <c r="G5" t="s">
        <v>88</v>
      </c>
      <c r="H5" t="s">
        <v>87</v>
      </c>
    </row>
    <row r="6" spans="1:8" x14ac:dyDescent="0.25">
      <c r="A6" s="4">
        <v>43910</v>
      </c>
      <c r="B6" s="1">
        <v>45413</v>
      </c>
      <c r="C6" t="s">
        <v>81</v>
      </c>
      <c r="D6" t="s">
        <v>200</v>
      </c>
      <c r="E6">
        <f>DATEDIF(A6,Tabla2[[#This Row],[End_Date]],"M")</f>
        <v>49</v>
      </c>
      <c r="F6" s="2">
        <v>178460</v>
      </c>
      <c r="G6" t="s">
        <v>88</v>
      </c>
      <c r="H6" t="s">
        <v>87</v>
      </c>
    </row>
    <row r="7" spans="1:8" x14ac:dyDescent="0.25">
      <c r="A7" s="5">
        <v>43947</v>
      </c>
      <c r="B7" s="1">
        <v>44237</v>
      </c>
      <c r="C7" t="s">
        <v>78</v>
      </c>
      <c r="D7" t="s">
        <v>201</v>
      </c>
      <c r="E7">
        <f>DATEDIF(A7,Tabla2[[#This Row],[End_Date]],"M")</f>
        <v>9</v>
      </c>
      <c r="F7" s="2">
        <v>103234</v>
      </c>
      <c r="G7" t="s">
        <v>88</v>
      </c>
      <c r="H7" t="s">
        <v>115</v>
      </c>
    </row>
    <row r="8" spans="1:8" x14ac:dyDescent="0.25">
      <c r="A8" s="4">
        <v>44031</v>
      </c>
      <c r="B8" s="1">
        <v>44541</v>
      </c>
      <c r="C8" t="s">
        <v>131</v>
      </c>
      <c r="D8" t="s">
        <v>201</v>
      </c>
      <c r="E8">
        <f>DATEDIF(A8,Tabla2[[#This Row],[End_Date]],"M")</f>
        <v>16</v>
      </c>
      <c r="F8" s="2">
        <v>165456</v>
      </c>
      <c r="G8" t="s">
        <v>88</v>
      </c>
      <c r="H8" t="s">
        <v>87</v>
      </c>
    </row>
    <row r="9" spans="1:8" x14ac:dyDescent="0.25">
      <c r="A9" s="5">
        <v>44105</v>
      </c>
      <c r="B9" s="1">
        <v>45413</v>
      </c>
      <c r="C9" t="s">
        <v>78</v>
      </c>
      <c r="D9" t="s">
        <v>202</v>
      </c>
      <c r="E9">
        <f>DATEDIF(A9,Tabla2[[#This Row],[End_Date]],"M")</f>
        <v>43</v>
      </c>
      <c r="F9" s="2">
        <v>898765</v>
      </c>
      <c r="G9" t="s">
        <v>88</v>
      </c>
      <c r="H9" t="s">
        <v>115</v>
      </c>
    </row>
    <row r="10" spans="1:8" x14ac:dyDescent="0.25">
      <c r="A10" s="4">
        <v>44228</v>
      </c>
      <c r="B10" s="1">
        <v>45413</v>
      </c>
      <c r="C10" t="s">
        <v>78</v>
      </c>
      <c r="D10" t="s">
        <v>202</v>
      </c>
      <c r="E10">
        <f>DATEDIF(A10,Tabla2[[#This Row],[End_Date]],"M")</f>
        <v>39</v>
      </c>
      <c r="F10" s="2">
        <v>1123456</v>
      </c>
      <c r="G10" t="s">
        <v>88</v>
      </c>
      <c r="H10" t="s">
        <v>116</v>
      </c>
    </row>
    <row r="11" spans="1:8" x14ac:dyDescent="0.25">
      <c r="A11" s="5">
        <v>44300</v>
      </c>
      <c r="B11" s="1">
        <v>44606</v>
      </c>
      <c r="C11" t="s">
        <v>78</v>
      </c>
      <c r="D11" t="s">
        <v>202</v>
      </c>
      <c r="E11">
        <f>DATEDIF(A11,Tabla2[[#This Row],[End_Date]],"M")</f>
        <v>10</v>
      </c>
      <c r="F11" s="2">
        <v>9312689</v>
      </c>
      <c r="G11" t="s">
        <v>88</v>
      </c>
      <c r="H11" t="s">
        <v>132</v>
      </c>
    </row>
    <row r="12" spans="1:8" x14ac:dyDescent="0.25">
      <c r="A12" s="4">
        <v>44353</v>
      </c>
      <c r="B12" s="1">
        <v>44607</v>
      </c>
      <c r="C12" t="s">
        <v>79</v>
      </c>
      <c r="D12" t="s">
        <v>202</v>
      </c>
      <c r="E12">
        <f>DATEDIF(A12,Tabla2[[#This Row],[End_Date]],"M")</f>
        <v>8</v>
      </c>
      <c r="F12" s="2">
        <v>666545</v>
      </c>
      <c r="G12" t="s">
        <v>88</v>
      </c>
      <c r="H12" t="s">
        <v>87</v>
      </c>
    </row>
    <row r="13" spans="1:8" x14ac:dyDescent="0.25">
      <c r="A13" s="5">
        <v>44452</v>
      </c>
      <c r="B13" s="1">
        <v>44608</v>
      </c>
      <c r="C13" t="s">
        <v>78</v>
      </c>
      <c r="D13" t="s">
        <v>202</v>
      </c>
      <c r="E13">
        <f>DATEDIF(A13,Tabla2[[#This Row],[End_Date]],"M")</f>
        <v>5</v>
      </c>
      <c r="F13" s="2">
        <v>1345682</v>
      </c>
      <c r="G13" t="s">
        <v>88</v>
      </c>
      <c r="H13" t="s">
        <v>117</v>
      </c>
    </row>
    <row r="14" spans="1:8" x14ac:dyDescent="0.25">
      <c r="A14" s="4" t="s">
        <v>44</v>
      </c>
      <c r="B14" s="1" t="s">
        <v>44</v>
      </c>
      <c r="C14" t="s">
        <v>130</v>
      </c>
      <c r="D14" t="s">
        <v>203</v>
      </c>
      <c r="E14" t="s">
        <v>210</v>
      </c>
      <c r="F14" s="2">
        <v>278460</v>
      </c>
      <c r="G14" t="s">
        <v>88</v>
      </c>
      <c r="H14" t="s">
        <v>118</v>
      </c>
    </row>
    <row r="15" spans="1:8" x14ac:dyDescent="0.25">
      <c r="A15" s="5">
        <v>44561</v>
      </c>
      <c r="B15" s="1">
        <v>45413</v>
      </c>
      <c r="C15" t="s">
        <v>125</v>
      </c>
      <c r="D15" t="s">
        <v>202</v>
      </c>
      <c r="E15">
        <f>DATEDIF(A15,Tabla2[[#This Row],[End_Date]],"M")</f>
        <v>28</v>
      </c>
      <c r="F15" s="2">
        <v>2243223</v>
      </c>
      <c r="G15" t="s">
        <v>88</v>
      </c>
      <c r="H15" t="s">
        <v>87</v>
      </c>
    </row>
    <row r="16" spans="1:8" x14ac:dyDescent="0.25">
      <c r="A16" s="4">
        <v>44586</v>
      </c>
      <c r="B16" s="1">
        <v>45413</v>
      </c>
      <c r="C16" t="s">
        <v>82</v>
      </c>
      <c r="D16" t="s">
        <v>202</v>
      </c>
      <c r="E16">
        <f>DATEDIF(A16,Tabla2[[#This Row],[End_Date]],"M")</f>
        <v>27</v>
      </c>
      <c r="F16" s="2">
        <v>3456789</v>
      </c>
      <c r="G16" t="s">
        <v>88</v>
      </c>
      <c r="H16" t="s">
        <v>117</v>
      </c>
    </row>
    <row r="17" spans="1:8" x14ac:dyDescent="0.25">
      <c r="A17" s="5">
        <v>44643</v>
      </c>
      <c r="B17" s="1">
        <v>44976</v>
      </c>
      <c r="C17" t="s">
        <v>83</v>
      </c>
      <c r="D17" t="s">
        <v>202</v>
      </c>
      <c r="E17">
        <f>DATEDIF(A17,Tabla2[[#This Row],[End_Date]],"M")</f>
        <v>10</v>
      </c>
      <c r="F17" s="2">
        <v>1653245</v>
      </c>
      <c r="G17" t="s">
        <v>88</v>
      </c>
      <c r="H17" t="s">
        <v>87</v>
      </c>
    </row>
    <row r="18" spans="1:8" x14ac:dyDescent="0.25">
      <c r="A18" s="4">
        <v>44651</v>
      </c>
      <c r="B18" s="1">
        <v>45413</v>
      </c>
      <c r="C18" t="s">
        <v>125</v>
      </c>
      <c r="D18" t="s">
        <v>200</v>
      </c>
      <c r="E18">
        <f>DATEDIF(A18,Tabla2[[#This Row],[End_Date]],"M")</f>
        <v>25</v>
      </c>
      <c r="F18" s="2">
        <v>198765</v>
      </c>
      <c r="G18" t="s">
        <v>88</v>
      </c>
      <c r="H18" t="s">
        <v>119</v>
      </c>
    </row>
    <row r="19" spans="1:8" x14ac:dyDescent="0.25">
      <c r="A19" s="5">
        <v>44681</v>
      </c>
      <c r="B19" s="1">
        <v>45291</v>
      </c>
      <c r="C19" t="s">
        <v>126</v>
      </c>
      <c r="D19" t="s">
        <v>202</v>
      </c>
      <c r="E19">
        <f>DATEDIF(A19,Tabla2[[#This Row],[End_Date]],"M")</f>
        <v>20</v>
      </c>
      <c r="F19" s="2">
        <v>496899</v>
      </c>
      <c r="G19" t="s">
        <v>88</v>
      </c>
      <c r="H19" t="s">
        <v>87</v>
      </c>
    </row>
    <row r="20" spans="1:8" x14ac:dyDescent="0.25">
      <c r="A20" s="4">
        <v>44699</v>
      </c>
      <c r="B20" s="1">
        <v>45413</v>
      </c>
      <c r="C20" t="s">
        <v>86</v>
      </c>
      <c r="D20" t="s">
        <v>201</v>
      </c>
      <c r="E20">
        <f>DATEDIF(A20,Tabla2[[#This Row],[End_Date]],"M")</f>
        <v>23</v>
      </c>
      <c r="F20" s="2">
        <v>232475</v>
      </c>
      <c r="G20" t="s">
        <v>88</v>
      </c>
      <c r="H20" t="s">
        <v>120</v>
      </c>
    </row>
    <row r="21" spans="1:8" x14ac:dyDescent="0.25">
      <c r="A21" s="5">
        <v>44907</v>
      </c>
      <c r="B21" s="1">
        <v>45413</v>
      </c>
      <c r="C21" t="s">
        <v>86</v>
      </c>
      <c r="D21" t="s">
        <v>202</v>
      </c>
      <c r="E21">
        <f>DATEDIF(A21,Tabla2[[#This Row],[End_Date]],"M")</f>
        <v>16</v>
      </c>
      <c r="F21" s="2">
        <v>1224759</v>
      </c>
      <c r="G21" t="s">
        <v>88</v>
      </c>
      <c r="H21" t="s">
        <v>120</v>
      </c>
    </row>
    <row r="22" spans="1:8" x14ac:dyDescent="0.25">
      <c r="A22" s="4">
        <v>44913</v>
      </c>
      <c r="B22" s="1">
        <v>45413</v>
      </c>
      <c r="C22" t="s">
        <v>127</v>
      </c>
      <c r="D22" t="s">
        <v>202</v>
      </c>
      <c r="E22">
        <f>DATEDIF(A22,Tabla2[[#This Row],[End_Date]],"M")</f>
        <v>16</v>
      </c>
      <c r="F22" s="2">
        <v>1632475</v>
      </c>
      <c r="G22" t="s">
        <v>88</v>
      </c>
      <c r="H22" t="s">
        <v>87</v>
      </c>
    </row>
    <row r="23" spans="1:8" x14ac:dyDescent="0.25">
      <c r="A23" s="5">
        <v>44928</v>
      </c>
      <c r="B23" s="1">
        <v>45413</v>
      </c>
      <c r="C23" t="s">
        <v>134</v>
      </c>
      <c r="D23" t="s">
        <v>200</v>
      </c>
      <c r="E23">
        <f>DATEDIF(A23,Tabla2[[#This Row],[End_Date]],"M")</f>
        <v>15</v>
      </c>
      <c r="F23" s="2">
        <v>232475</v>
      </c>
      <c r="G23" t="s">
        <v>121</v>
      </c>
      <c r="H23" t="s">
        <v>122</v>
      </c>
    </row>
    <row r="24" spans="1:8" x14ac:dyDescent="0.25">
      <c r="A24" s="4">
        <v>44947</v>
      </c>
      <c r="B24" s="1">
        <v>45413</v>
      </c>
      <c r="C24" t="s">
        <v>134</v>
      </c>
      <c r="D24" t="s">
        <v>201</v>
      </c>
      <c r="E24">
        <f>DATEDIF(A24,Tabla2[[#This Row],[End_Date]],"M")</f>
        <v>15</v>
      </c>
      <c r="F24" s="2">
        <v>432475</v>
      </c>
      <c r="G24" t="s">
        <v>121</v>
      </c>
      <c r="H24" t="s">
        <v>122</v>
      </c>
    </row>
    <row r="25" spans="1:8" x14ac:dyDescent="0.25">
      <c r="A25" s="5">
        <v>45035</v>
      </c>
      <c r="B25" s="1">
        <v>45413</v>
      </c>
      <c r="C25" t="s">
        <v>78</v>
      </c>
      <c r="D25" t="s">
        <v>200</v>
      </c>
      <c r="E25">
        <f>DATEDIF(A25,Tabla2[[#This Row],[End_Date]],"M")</f>
        <v>12</v>
      </c>
      <c r="F25" s="2">
        <v>150475</v>
      </c>
      <c r="G25" t="s">
        <v>121</v>
      </c>
      <c r="H25" t="s">
        <v>123</v>
      </c>
    </row>
    <row r="26" spans="1:8" x14ac:dyDescent="0.25">
      <c r="A26" s="4">
        <v>45037</v>
      </c>
      <c r="B26" s="1">
        <v>45413</v>
      </c>
      <c r="C26" t="s">
        <v>78</v>
      </c>
      <c r="D26" t="s">
        <v>202</v>
      </c>
      <c r="E26">
        <f>DATEDIF(A26,Tabla2[[#This Row],[End_Date]],"M")</f>
        <v>12</v>
      </c>
      <c r="F26" s="2">
        <v>1632475</v>
      </c>
      <c r="G26" t="s">
        <v>121</v>
      </c>
      <c r="H26" t="s">
        <v>123</v>
      </c>
    </row>
    <row r="27" spans="1:8" x14ac:dyDescent="0.25">
      <c r="A27" s="5">
        <v>45125</v>
      </c>
      <c r="B27" s="1">
        <v>45413</v>
      </c>
      <c r="C27" t="s">
        <v>128</v>
      </c>
      <c r="D27" t="s">
        <v>202</v>
      </c>
      <c r="E27">
        <f>DATEDIF(A27,Tabla2[[#This Row],[End_Date]],"M")</f>
        <v>9</v>
      </c>
      <c r="F27" s="2">
        <v>2132475</v>
      </c>
      <c r="G27" t="s">
        <v>88</v>
      </c>
      <c r="H27" t="s">
        <v>87</v>
      </c>
    </row>
    <row r="28" spans="1:8" x14ac:dyDescent="0.25">
      <c r="A28" s="4">
        <v>45142</v>
      </c>
      <c r="B28" s="1">
        <v>45413</v>
      </c>
      <c r="C28" t="s">
        <v>129</v>
      </c>
      <c r="D28" t="s">
        <v>202</v>
      </c>
      <c r="E28">
        <f>DATEDIF(A28,Tabla2[[#This Row],[End_Date]],"M")</f>
        <v>8</v>
      </c>
      <c r="F28" s="2">
        <v>2332475</v>
      </c>
      <c r="G28" t="s">
        <v>88</v>
      </c>
      <c r="H28" t="s">
        <v>87</v>
      </c>
    </row>
    <row r="29" spans="1:8" x14ac:dyDescent="0.25">
      <c r="A29" s="5">
        <v>45179</v>
      </c>
      <c r="B29" s="1">
        <v>45413</v>
      </c>
      <c r="C29" t="s">
        <v>131</v>
      </c>
      <c r="D29" t="s">
        <v>202</v>
      </c>
      <c r="E29">
        <f>DATEDIF(A29,Tabla2[[#This Row],[End_Date]],"M")</f>
        <v>7</v>
      </c>
      <c r="F29" s="2">
        <v>2632475</v>
      </c>
      <c r="G29" t="s">
        <v>88</v>
      </c>
      <c r="H29" t="s">
        <v>133</v>
      </c>
    </row>
    <row r="30" spans="1:8" x14ac:dyDescent="0.25">
      <c r="A30" s="4">
        <v>45355</v>
      </c>
      <c r="B30" s="1">
        <v>45413</v>
      </c>
      <c r="C30" t="s">
        <v>84</v>
      </c>
      <c r="D30" t="s">
        <v>200</v>
      </c>
      <c r="E30">
        <f>DATEDIF(A30,Tabla2[[#This Row],[End_Date]],"M")</f>
        <v>1</v>
      </c>
      <c r="F30" s="2">
        <v>202460</v>
      </c>
      <c r="G30" t="s">
        <v>88</v>
      </c>
      <c r="H30" t="s">
        <v>124</v>
      </c>
    </row>
    <row r="31" spans="1:8" x14ac:dyDescent="0.25">
      <c r="A31" s="5">
        <v>45355</v>
      </c>
      <c r="B31" s="1">
        <v>45413</v>
      </c>
      <c r="C31" t="s">
        <v>84</v>
      </c>
      <c r="D31" t="s">
        <v>201</v>
      </c>
      <c r="E31">
        <f>DATEDIF(A31,Tabla2[[#This Row],[End_Date]],"M")</f>
        <v>1</v>
      </c>
      <c r="F31" s="2">
        <v>363499</v>
      </c>
      <c r="G31" t="s">
        <v>88</v>
      </c>
      <c r="H31" t="s">
        <v>124</v>
      </c>
    </row>
    <row r="32" spans="1:8" x14ac:dyDescent="0.25">
      <c r="A32" s="4">
        <v>45355</v>
      </c>
      <c r="B32" s="1">
        <v>45413</v>
      </c>
      <c r="C32" t="s">
        <v>84</v>
      </c>
      <c r="D32" t="s">
        <v>202</v>
      </c>
      <c r="E32">
        <f>DATEDIF(A32,Tabla2[[#This Row],[End_Date]],"M")</f>
        <v>1</v>
      </c>
      <c r="F32" s="2">
        <v>3743456</v>
      </c>
      <c r="G32" t="s">
        <v>88</v>
      </c>
      <c r="H32" t="s">
        <v>124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3"/>
  <sheetViews>
    <sheetView workbookViewId="0">
      <selection activeCell="H1" sqref="H1"/>
    </sheetView>
  </sheetViews>
  <sheetFormatPr baseColWidth="10" defaultRowHeight="15" x14ac:dyDescent="0.25"/>
  <cols>
    <col min="1" max="1" width="12.7109375" bestFit="1" customWidth="1"/>
    <col min="2" max="2" width="30.140625" bestFit="1" customWidth="1"/>
    <col min="3" max="3" width="21.42578125" style="1" customWidth="1"/>
    <col min="4" max="4" width="21" style="1" bestFit="1" customWidth="1"/>
    <col min="5" max="5" width="27.85546875" bestFit="1" customWidth="1"/>
    <col min="6" max="6" width="13.7109375" bestFit="1" customWidth="1"/>
    <col min="7" max="7" width="17.42578125" style="2" bestFit="1" customWidth="1"/>
    <col min="8" max="8" width="20" bestFit="1" customWidth="1"/>
  </cols>
  <sheetData>
    <row r="1" spans="1:8" x14ac:dyDescent="0.25">
      <c r="A1" t="s">
        <v>195</v>
      </c>
      <c r="B1" t="s">
        <v>194</v>
      </c>
      <c r="C1" t="s">
        <v>184</v>
      </c>
      <c r="D1" t="s">
        <v>185</v>
      </c>
      <c r="E1" t="s">
        <v>187</v>
      </c>
      <c r="F1" t="s">
        <v>186</v>
      </c>
      <c r="G1" s="2" t="s">
        <v>188</v>
      </c>
      <c r="H1" t="s">
        <v>0</v>
      </c>
    </row>
    <row r="2" spans="1:8" x14ac:dyDescent="0.25">
      <c r="A2">
        <v>10001</v>
      </c>
      <c r="B2" t="s">
        <v>20</v>
      </c>
      <c r="C2" s="1">
        <v>43723</v>
      </c>
      <c r="E2" t="s">
        <v>87</v>
      </c>
      <c r="F2" t="s">
        <v>22</v>
      </c>
      <c r="G2" s="2">
        <v>134987</v>
      </c>
      <c r="H2" t="s">
        <v>78</v>
      </c>
    </row>
    <row r="3" spans="1:8" x14ac:dyDescent="0.25">
      <c r="A3">
        <v>10004</v>
      </c>
      <c r="B3" t="s">
        <v>21</v>
      </c>
      <c r="C3" s="1">
        <v>43723</v>
      </c>
      <c r="D3" s="1">
        <v>43771</v>
      </c>
      <c r="E3" t="s">
        <v>117</v>
      </c>
      <c r="F3" t="s">
        <v>22</v>
      </c>
      <c r="G3" s="2">
        <v>134987</v>
      </c>
      <c r="H3" t="s">
        <v>131</v>
      </c>
    </row>
    <row r="4" spans="1:8" x14ac:dyDescent="0.25">
      <c r="A4">
        <v>10654</v>
      </c>
      <c r="B4" t="s">
        <v>23</v>
      </c>
      <c r="C4" s="1">
        <v>43723</v>
      </c>
      <c r="E4" t="s">
        <v>87</v>
      </c>
      <c r="F4" t="s">
        <v>28</v>
      </c>
      <c r="G4" s="2">
        <v>134987</v>
      </c>
      <c r="H4" t="s">
        <v>135</v>
      </c>
    </row>
    <row r="5" spans="1:8" x14ac:dyDescent="0.25">
      <c r="A5">
        <v>10549</v>
      </c>
      <c r="B5" t="s">
        <v>24</v>
      </c>
      <c r="C5" s="1">
        <v>43723</v>
      </c>
      <c r="D5" s="1">
        <v>43801</v>
      </c>
      <c r="E5" t="s">
        <v>87</v>
      </c>
      <c r="F5" t="s">
        <v>22</v>
      </c>
      <c r="G5" s="2">
        <v>134987</v>
      </c>
      <c r="H5" t="s">
        <v>81</v>
      </c>
    </row>
    <row r="6" spans="1:8" x14ac:dyDescent="0.25">
      <c r="A6">
        <v>10023</v>
      </c>
      <c r="B6" t="s">
        <v>25</v>
      </c>
      <c r="C6" s="1">
        <v>43724</v>
      </c>
      <c r="E6" t="s">
        <v>87</v>
      </c>
      <c r="F6" t="s">
        <v>22</v>
      </c>
      <c r="G6" s="2">
        <v>134987</v>
      </c>
      <c r="H6" t="s">
        <v>81</v>
      </c>
    </row>
    <row r="7" spans="1:8" x14ac:dyDescent="0.25">
      <c r="A7">
        <v>10076</v>
      </c>
      <c r="B7" t="s">
        <v>27</v>
      </c>
      <c r="C7" s="1">
        <v>43724</v>
      </c>
      <c r="D7" s="1">
        <v>44638</v>
      </c>
      <c r="E7" t="s">
        <v>115</v>
      </c>
      <c r="F7" t="s">
        <v>76</v>
      </c>
      <c r="G7" s="2">
        <v>134987</v>
      </c>
      <c r="H7" t="s">
        <v>135</v>
      </c>
    </row>
    <row r="8" spans="1:8" x14ac:dyDescent="0.25">
      <c r="A8">
        <v>10002</v>
      </c>
      <c r="B8" t="s">
        <v>29</v>
      </c>
      <c r="C8" s="1">
        <v>43729</v>
      </c>
      <c r="D8" s="1">
        <v>44117</v>
      </c>
      <c r="E8" t="s">
        <v>87</v>
      </c>
      <c r="F8" t="s">
        <v>26</v>
      </c>
      <c r="G8" s="2">
        <v>134987</v>
      </c>
      <c r="H8" t="s">
        <v>135</v>
      </c>
    </row>
    <row r="9" spans="1:8" x14ac:dyDescent="0.25">
      <c r="A9">
        <v>10003</v>
      </c>
      <c r="B9" t="s">
        <v>30</v>
      </c>
      <c r="C9" s="1">
        <v>43729</v>
      </c>
      <c r="E9" t="s">
        <v>115</v>
      </c>
      <c r="F9" t="s">
        <v>28</v>
      </c>
      <c r="G9" s="2">
        <v>114987</v>
      </c>
      <c r="H9" t="s">
        <v>135</v>
      </c>
    </row>
    <row r="10" spans="1:8" x14ac:dyDescent="0.25">
      <c r="A10">
        <v>10008</v>
      </c>
      <c r="B10" t="s">
        <v>31</v>
      </c>
      <c r="C10" s="1">
        <v>43729</v>
      </c>
      <c r="D10" s="1">
        <v>44177</v>
      </c>
      <c r="E10" t="s">
        <v>116</v>
      </c>
      <c r="F10" t="s">
        <v>28</v>
      </c>
      <c r="G10" s="2">
        <v>114987</v>
      </c>
      <c r="H10" t="s">
        <v>135</v>
      </c>
    </row>
    <row r="11" spans="1:8" x14ac:dyDescent="0.25">
      <c r="A11">
        <v>10321</v>
      </c>
      <c r="B11" t="s">
        <v>32</v>
      </c>
      <c r="C11" s="1">
        <v>43732</v>
      </c>
      <c r="D11" s="1">
        <v>44715</v>
      </c>
      <c r="E11" t="s">
        <v>132</v>
      </c>
      <c r="F11" t="s">
        <v>22</v>
      </c>
      <c r="G11" s="2">
        <v>145987</v>
      </c>
      <c r="H11" t="s">
        <v>78</v>
      </c>
    </row>
    <row r="12" spans="1:8" x14ac:dyDescent="0.25">
      <c r="A12">
        <v>10870</v>
      </c>
      <c r="B12" t="s">
        <v>52</v>
      </c>
      <c r="C12" s="1">
        <v>43732</v>
      </c>
      <c r="D12" s="1">
        <v>44415</v>
      </c>
      <c r="E12" t="s">
        <v>87</v>
      </c>
      <c r="F12" t="s">
        <v>22</v>
      </c>
      <c r="G12" s="2">
        <v>145987</v>
      </c>
      <c r="H12" t="s">
        <v>78</v>
      </c>
    </row>
    <row r="13" spans="1:8" x14ac:dyDescent="0.25">
      <c r="A13">
        <v>10521</v>
      </c>
      <c r="B13" t="s">
        <v>33</v>
      </c>
      <c r="C13" s="1">
        <v>43734</v>
      </c>
      <c r="E13" t="s">
        <v>117</v>
      </c>
      <c r="F13" t="s">
        <v>22</v>
      </c>
      <c r="G13" s="2">
        <v>145987</v>
      </c>
      <c r="H13" t="s">
        <v>78</v>
      </c>
    </row>
    <row r="14" spans="1:8" x14ac:dyDescent="0.25">
      <c r="A14">
        <v>10507</v>
      </c>
      <c r="B14" t="s">
        <v>34</v>
      </c>
      <c r="C14" s="1">
        <v>43735</v>
      </c>
      <c r="D14" s="1">
        <v>44067</v>
      </c>
      <c r="E14" t="s">
        <v>118</v>
      </c>
      <c r="F14" t="s">
        <v>22</v>
      </c>
      <c r="G14" s="2">
        <v>145987</v>
      </c>
      <c r="H14" t="s">
        <v>130</v>
      </c>
    </row>
    <row r="15" spans="1:8" x14ac:dyDescent="0.25">
      <c r="A15">
        <v>16000</v>
      </c>
      <c r="B15" t="s">
        <v>53</v>
      </c>
      <c r="C15" s="1">
        <v>43736</v>
      </c>
      <c r="D15" s="1">
        <v>44933</v>
      </c>
      <c r="E15" t="s">
        <v>87</v>
      </c>
      <c r="F15" t="s">
        <v>75</v>
      </c>
      <c r="G15" s="2">
        <v>134987</v>
      </c>
      <c r="H15" t="s">
        <v>135</v>
      </c>
    </row>
    <row r="16" spans="1:8" x14ac:dyDescent="0.25">
      <c r="A16">
        <v>10062</v>
      </c>
      <c r="B16" t="s">
        <v>35</v>
      </c>
      <c r="C16" s="1">
        <v>43737</v>
      </c>
      <c r="E16" t="s">
        <v>117</v>
      </c>
      <c r="F16" t="s">
        <v>22</v>
      </c>
      <c r="G16" s="2">
        <v>150568</v>
      </c>
      <c r="H16" t="s">
        <v>82</v>
      </c>
    </row>
    <row r="17" spans="1:8" x14ac:dyDescent="0.25">
      <c r="A17">
        <v>10222</v>
      </c>
      <c r="B17" t="s">
        <v>54</v>
      </c>
      <c r="C17" s="1">
        <v>43738</v>
      </c>
      <c r="D17" s="1">
        <v>44433</v>
      </c>
      <c r="E17" t="s">
        <v>87</v>
      </c>
      <c r="F17" t="s">
        <v>22</v>
      </c>
      <c r="G17" s="2">
        <v>150568</v>
      </c>
      <c r="H17" t="s">
        <v>131</v>
      </c>
    </row>
    <row r="18" spans="1:8" x14ac:dyDescent="0.25">
      <c r="A18">
        <v>10054</v>
      </c>
      <c r="B18" t="s">
        <v>36</v>
      </c>
      <c r="C18" s="1">
        <v>43739</v>
      </c>
      <c r="E18" t="s">
        <v>119</v>
      </c>
      <c r="F18" t="s">
        <v>22</v>
      </c>
      <c r="G18" s="2">
        <v>153987</v>
      </c>
      <c r="H18" t="s">
        <v>125</v>
      </c>
    </row>
    <row r="19" spans="1:8" x14ac:dyDescent="0.25">
      <c r="A19">
        <v>10082</v>
      </c>
      <c r="B19" t="s">
        <v>55</v>
      </c>
      <c r="C19" s="1">
        <v>43740</v>
      </c>
      <c r="D19" s="1">
        <v>44087</v>
      </c>
      <c r="E19" t="s">
        <v>87</v>
      </c>
      <c r="F19" t="s">
        <v>22</v>
      </c>
      <c r="G19" s="2">
        <v>153987</v>
      </c>
      <c r="H19" t="s">
        <v>78</v>
      </c>
    </row>
    <row r="20" spans="1:8" x14ac:dyDescent="0.25">
      <c r="A20">
        <v>10015</v>
      </c>
      <c r="B20" t="s">
        <v>56</v>
      </c>
      <c r="C20" s="1">
        <v>43741</v>
      </c>
      <c r="D20" s="1">
        <v>45117</v>
      </c>
      <c r="E20" t="s">
        <v>120</v>
      </c>
      <c r="F20" t="s">
        <v>22</v>
      </c>
      <c r="G20" s="2">
        <v>153987</v>
      </c>
      <c r="H20" t="s">
        <v>86</v>
      </c>
    </row>
    <row r="21" spans="1:8" x14ac:dyDescent="0.25">
      <c r="A21">
        <v>10024</v>
      </c>
      <c r="B21" t="s">
        <v>57</v>
      </c>
      <c r="C21" s="1">
        <v>43742</v>
      </c>
      <c r="E21" t="s">
        <v>120</v>
      </c>
      <c r="F21" t="s">
        <v>22</v>
      </c>
      <c r="G21" s="2">
        <v>153987</v>
      </c>
      <c r="H21" t="s">
        <v>86</v>
      </c>
    </row>
    <row r="22" spans="1:8" x14ac:dyDescent="0.25">
      <c r="A22">
        <v>10088</v>
      </c>
      <c r="B22" t="s">
        <v>37</v>
      </c>
      <c r="C22" s="1">
        <v>43743</v>
      </c>
      <c r="D22" s="1">
        <v>44265</v>
      </c>
      <c r="E22" t="s">
        <v>87</v>
      </c>
      <c r="F22" t="s">
        <v>22</v>
      </c>
      <c r="G22" s="2">
        <v>153987</v>
      </c>
      <c r="H22" t="s">
        <v>127</v>
      </c>
    </row>
    <row r="23" spans="1:8" x14ac:dyDescent="0.25">
      <c r="A23">
        <v>10169</v>
      </c>
      <c r="B23" t="s">
        <v>58</v>
      </c>
      <c r="C23" s="1">
        <v>43855</v>
      </c>
      <c r="D23" s="1">
        <v>45122</v>
      </c>
      <c r="E23" t="s">
        <v>122</v>
      </c>
      <c r="F23" t="s">
        <v>22</v>
      </c>
      <c r="G23" s="2">
        <v>153987</v>
      </c>
      <c r="H23" t="s">
        <v>134</v>
      </c>
    </row>
    <row r="24" spans="1:8" x14ac:dyDescent="0.25">
      <c r="A24">
        <v>10234</v>
      </c>
      <c r="B24" t="s">
        <v>38</v>
      </c>
      <c r="C24" s="1">
        <v>43856</v>
      </c>
      <c r="E24" t="s">
        <v>122</v>
      </c>
      <c r="F24" t="s">
        <v>22</v>
      </c>
      <c r="G24" s="2">
        <v>153987</v>
      </c>
      <c r="H24" t="s">
        <v>134</v>
      </c>
    </row>
    <row r="25" spans="1:8" x14ac:dyDescent="0.25">
      <c r="A25">
        <v>10111</v>
      </c>
      <c r="B25" t="s">
        <v>39</v>
      </c>
      <c r="C25" s="1">
        <v>43857</v>
      </c>
      <c r="D25" s="1">
        <v>44095</v>
      </c>
      <c r="E25" t="s">
        <v>123</v>
      </c>
      <c r="F25" t="s">
        <v>26</v>
      </c>
      <c r="G25" s="2">
        <v>204987</v>
      </c>
      <c r="H25" t="s">
        <v>135</v>
      </c>
    </row>
    <row r="26" spans="1:8" x14ac:dyDescent="0.25">
      <c r="A26">
        <v>10210</v>
      </c>
      <c r="B26" t="s">
        <v>59</v>
      </c>
      <c r="C26" s="1">
        <v>43858</v>
      </c>
      <c r="E26" t="s">
        <v>123</v>
      </c>
      <c r="F26" t="s">
        <v>22</v>
      </c>
      <c r="G26" s="2">
        <v>154123</v>
      </c>
      <c r="H26" t="s">
        <v>78</v>
      </c>
    </row>
    <row r="27" spans="1:8" x14ac:dyDescent="0.25">
      <c r="A27">
        <v>10778</v>
      </c>
      <c r="B27" t="s">
        <v>60</v>
      </c>
      <c r="C27" s="1">
        <v>43859</v>
      </c>
      <c r="D27" s="1">
        <v>44210</v>
      </c>
      <c r="E27" t="s">
        <v>87</v>
      </c>
      <c r="F27" t="s">
        <v>22</v>
      </c>
      <c r="G27" s="2">
        <v>154123</v>
      </c>
      <c r="H27" t="s">
        <v>128</v>
      </c>
    </row>
    <row r="28" spans="1:8" x14ac:dyDescent="0.25">
      <c r="A28">
        <v>10042</v>
      </c>
      <c r="B28" t="s">
        <v>61</v>
      </c>
      <c r="C28" s="1">
        <v>43860</v>
      </c>
      <c r="D28" s="1">
        <v>44587</v>
      </c>
      <c r="E28" t="s">
        <v>87</v>
      </c>
      <c r="F28" t="s">
        <v>77</v>
      </c>
      <c r="G28" s="2">
        <v>134987</v>
      </c>
      <c r="H28" t="s">
        <v>135</v>
      </c>
    </row>
    <row r="29" spans="1:8" x14ac:dyDescent="0.25">
      <c r="A29">
        <v>11257</v>
      </c>
      <c r="B29" t="s">
        <v>62</v>
      </c>
      <c r="C29" s="1">
        <v>43861</v>
      </c>
      <c r="E29" t="s">
        <v>133</v>
      </c>
      <c r="F29" t="s">
        <v>22</v>
      </c>
      <c r="G29" s="2">
        <v>174987</v>
      </c>
      <c r="H29" t="s">
        <v>131</v>
      </c>
    </row>
    <row r="30" spans="1:8" x14ac:dyDescent="0.25">
      <c r="A30">
        <v>18734</v>
      </c>
      <c r="B30" t="s">
        <v>63</v>
      </c>
      <c r="C30" s="1">
        <v>43862</v>
      </c>
      <c r="D30" s="1">
        <v>44964</v>
      </c>
      <c r="E30" t="s">
        <v>124</v>
      </c>
      <c r="F30" t="s">
        <v>22</v>
      </c>
      <c r="G30" s="2">
        <v>174987</v>
      </c>
      <c r="H30" t="s">
        <v>84</v>
      </c>
    </row>
    <row r="31" spans="1:8" x14ac:dyDescent="0.25">
      <c r="A31">
        <v>18732</v>
      </c>
      <c r="B31" t="s">
        <v>40</v>
      </c>
      <c r="C31" s="1">
        <v>43863</v>
      </c>
      <c r="E31" t="s">
        <v>124</v>
      </c>
      <c r="F31" t="s">
        <v>22</v>
      </c>
      <c r="G31" s="2">
        <v>174987</v>
      </c>
      <c r="H31" t="s">
        <v>84</v>
      </c>
    </row>
    <row r="32" spans="1:8" x14ac:dyDescent="0.25">
      <c r="A32">
        <v>18769</v>
      </c>
      <c r="B32" t="s">
        <v>51</v>
      </c>
      <c r="C32" s="1">
        <v>43864</v>
      </c>
      <c r="E32" t="s">
        <v>124</v>
      </c>
      <c r="F32" t="s">
        <v>28</v>
      </c>
      <c r="G32" s="2">
        <v>178965</v>
      </c>
      <c r="H32" t="s">
        <v>135</v>
      </c>
    </row>
    <row r="33" spans="1:8" x14ac:dyDescent="0.25">
      <c r="A33">
        <v>18769</v>
      </c>
      <c r="B33" t="s">
        <v>64</v>
      </c>
      <c r="C33" s="1">
        <v>43865</v>
      </c>
      <c r="E33" t="s">
        <v>87</v>
      </c>
      <c r="F33" t="s">
        <v>77</v>
      </c>
      <c r="G33" s="2">
        <v>209123</v>
      </c>
      <c r="H33" t="s">
        <v>135</v>
      </c>
    </row>
    <row r="34" spans="1:8" x14ac:dyDescent="0.25">
      <c r="A34">
        <v>18769</v>
      </c>
      <c r="B34" t="s">
        <v>65</v>
      </c>
      <c r="C34" s="1">
        <v>44232</v>
      </c>
      <c r="E34" t="s">
        <v>117</v>
      </c>
      <c r="F34" t="s">
        <v>22</v>
      </c>
      <c r="G34" s="2">
        <v>223154</v>
      </c>
      <c r="H34" t="s">
        <v>131</v>
      </c>
    </row>
    <row r="35" spans="1:8" x14ac:dyDescent="0.25">
      <c r="A35">
        <v>18769</v>
      </c>
      <c r="B35" t="s">
        <v>66</v>
      </c>
      <c r="C35" s="1">
        <v>44233</v>
      </c>
      <c r="E35" t="s">
        <v>87</v>
      </c>
      <c r="F35" t="s">
        <v>75</v>
      </c>
      <c r="G35" s="2">
        <v>129034</v>
      </c>
      <c r="H35" t="s">
        <v>131</v>
      </c>
    </row>
    <row r="36" spans="1:8" x14ac:dyDescent="0.25">
      <c r="A36">
        <v>18769</v>
      </c>
      <c r="B36" t="s">
        <v>9</v>
      </c>
      <c r="C36" s="1">
        <v>44234</v>
      </c>
      <c r="E36" t="s">
        <v>87</v>
      </c>
      <c r="F36" t="s">
        <v>22</v>
      </c>
      <c r="G36" s="2">
        <v>189290</v>
      </c>
      <c r="H36" t="s">
        <v>81</v>
      </c>
    </row>
    <row r="37" spans="1:8" x14ac:dyDescent="0.25">
      <c r="A37">
        <v>18769</v>
      </c>
      <c r="B37" t="s">
        <v>17</v>
      </c>
      <c r="C37" s="1">
        <v>44235</v>
      </c>
      <c r="E37" t="s">
        <v>87</v>
      </c>
      <c r="F37" t="s">
        <v>75</v>
      </c>
      <c r="G37" s="2">
        <v>100485</v>
      </c>
      <c r="H37" t="s">
        <v>135</v>
      </c>
    </row>
    <row r="38" spans="1:8" x14ac:dyDescent="0.25">
      <c r="A38">
        <v>18769</v>
      </c>
      <c r="B38" t="s">
        <v>67</v>
      </c>
      <c r="C38" s="1">
        <v>44236</v>
      </c>
      <c r="D38" s="1">
        <v>44479</v>
      </c>
      <c r="E38" t="s">
        <v>115</v>
      </c>
      <c r="F38" t="s">
        <v>28</v>
      </c>
      <c r="G38" s="2">
        <v>200192</v>
      </c>
      <c r="H38" t="s">
        <v>135</v>
      </c>
    </row>
    <row r="39" spans="1:8" x14ac:dyDescent="0.25">
      <c r="A39">
        <v>18769</v>
      </c>
      <c r="B39" t="s">
        <v>4</v>
      </c>
      <c r="C39" s="1">
        <v>44237</v>
      </c>
      <c r="E39" t="s">
        <v>87</v>
      </c>
      <c r="F39" t="s">
        <v>26</v>
      </c>
      <c r="G39" s="2">
        <v>212490</v>
      </c>
      <c r="H39" t="s">
        <v>135</v>
      </c>
    </row>
    <row r="40" spans="1:8" x14ac:dyDescent="0.25">
      <c r="A40">
        <v>18769</v>
      </c>
      <c r="B40" t="s">
        <v>18</v>
      </c>
      <c r="C40" s="1">
        <v>44238</v>
      </c>
      <c r="E40" t="s">
        <v>115</v>
      </c>
      <c r="F40" t="s">
        <v>28</v>
      </c>
      <c r="G40" s="2">
        <v>190283</v>
      </c>
      <c r="H40" t="s">
        <v>135</v>
      </c>
    </row>
    <row r="41" spans="1:8" x14ac:dyDescent="0.25">
      <c r="A41">
        <v>18769</v>
      </c>
      <c r="B41" t="s">
        <v>3</v>
      </c>
      <c r="C41" s="1">
        <v>44239</v>
      </c>
      <c r="E41" t="s">
        <v>116</v>
      </c>
      <c r="F41" t="s">
        <v>28</v>
      </c>
      <c r="G41" s="2">
        <v>209238</v>
      </c>
      <c r="H41" t="s">
        <v>135</v>
      </c>
    </row>
    <row r="42" spans="1:8" x14ac:dyDescent="0.25">
      <c r="A42">
        <v>18769</v>
      </c>
      <c r="B42" t="s">
        <v>19</v>
      </c>
      <c r="C42" s="1">
        <v>44240</v>
      </c>
      <c r="D42" s="1">
        <v>44544</v>
      </c>
      <c r="E42" t="s">
        <v>132</v>
      </c>
      <c r="F42" t="s">
        <v>26</v>
      </c>
      <c r="G42" s="2">
        <v>344933</v>
      </c>
      <c r="H42" t="s">
        <v>78</v>
      </c>
    </row>
    <row r="43" spans="1:8" x14ac:dyDescent="0.25">
      <c r="A43">
        <v>18769</v>
      </c>
      <c r="B43" t="s">
        <v>68</v>
      </c>
      <c r="C43" s="1">
        <v>44241</v>
      </c>
      <c r="E43" t="s">
        <v>87</v>
      </c>
      <c r="F43" t="s">
        <v>26</v>
      </c>
      <c r="G43" s="2">
        <v>323195</v>
      </c>
      <c r="H43" t="s">
        <v>135</v>
      </c>
    </row>
    <row r="44" spans="1:8" x14ac:dyDescent="0.25">
      <c r="A44">
        <v>18769</v>
      </c>
      <c r="B44" t="s">
        <v>69</v>
      </c>
      <c r="C44" s="1">
        <v>44242</v>
      </c>
      <c r="E44" t="s">
        <v>117</v>
      </c>
      <c r="F44" t="s">
        <v>26</v>
      </c>
      <c r="G44" s="2">
        <v>324561</v>
      </c>
      <c r="H44" t="s">
        <v>135</v>
      </c>
    </row>
    <row r="45" spans="1:8" x14ac:dyDescent="0.25">
      <c r="A45">
        <v>18769</v>
      </c>
      <c r="B45" t="s">
        <v>16</v>
      </c>
      <c r="C45" s="1">
        <v>44608</v>
      </c>
      <c r="E45" t="s">
        <v>118</v>
      </c>
      <c r="F45" t="s">
        <v>28</v>
      </c>
      <c r="G45" s="2">
        <v>196987</v>
      </c>
      <c r="H45" t="s">
        <v>135</v>
      </c>
    </row>
    <row r="46" spans="1:8" x14ac:dyDescent="0.25">
      <c r="A46">
        <v>18769</v>
      </c>
      <c r="B46" t="s">
        <v>70</v>
      </c>
      <c r="C46" s="1">
        <v>44609</v>
      </c>
      <c r="D46" s="1">
        <v>44760</v>
      </c>
      <c r="E46" t="s">
        <v>87</v>
      </c>
      <c r="F46" t="s">
        <v>76</v>
      </c>
      <c r="G46" s="2">
        <v>186987</v>
      </c>
      <c r="H46" t="s">
        <v>135</v>
      </c>
    </row>
    <row r="47" spans="1:8" x14ac:dyDescent="0.25">
      <c r="A47">
        <v>18769</v>
      </c>
      <c r="B47" t="s">
        <v>71</v>
      </c>
      <c r="C47" s="1">
        <v>44610</v>
      </c>
      <c r="D47" s="1">
        <v>44823</v>
      </c>
      <c r="E47" t="s">
        <v>117</v>
      </c>
      <c r="F47" t="s">
        <v>22</v>
      </c>
      <c r="G47" s="2">
        <v>126987</v>
      </c>
      <c r="H47" t="s">
        <v>82</v>
      </c>
    </row>
    <row r="48" spans="1:8" x14ac:dyDescent="0.25">
      <c r="A48">
        <v>18769</v>
      </c>
      <c r="B48" t="s">
        <v>14</v>
      </c>
      <c r="C48" s="1">
        <v>44611</v>
      </c>
      <c r="E48" t="s">
        <v>87</v>
      </c>
      <c r="F48" t="s">
        <v>22</v>
      </c>
      <c r="G48" s="2">
        <v>250998</v>
      </c>
      <c r="H48" t="s">
        <v>82</v>
      </c>
    </row>
    <row r="49" spans="1:8" x14ac:dyDescent="0.25">
      <c r="A49">
        <v>18769</v>
      </c>
      <c r="B49" t="s">
        <v>12</v>
      </c>
      <c r="C49" s="1">
        <v>44612</v>
      </c>
      <c r="E49" t="s">
        <v>119</v>
      </c>
      <c r="F49" t="s">
        <v>22</v>
      </c>
      <c r="G49" s="2">
        <v>256000</v>
      </c>
      <c r="H49" t="s">
        <v>125</v>
      </c>
    </row>
    <row r="50" spans="1:8" x14ac:dyDescent="0.25">
      <c r="A50">
        <v>18769</v>
      </c>
      <c r="B50" t="s">
        <v>8</v>
      </c>
      <c r="C50" s="1">
        <v>44613</v>
      </c>
      <c r="E50" t="s">
        <v>87</v>
      </c>
      <c r="F50" t="s">
        <v>22</v>
      </c>
      <c r="G50" s="2">
        <v>258983</v>
      </c>
      <c r="H50" t="s">
        <v>131</v>
      </c>
    </row>
    <row r="51" spans="1:8" x14ac:dyDescent="0.25">
      <c r="A51">
        <v>18769</v>
      </c>
      <c r="B51" t="s">
        <v>1</v>
      </c>
      <c r="C51" s="1">
        <v>44614</v>
      </c>
      <c r="D51" s="1">
        <v>44980</v>
      </c>
      <c r="E51" t="s">
        <v>120</v>
      </c>
      <c r="F51" t="s">
        <v>22</v>
      </c>
      <c r="G51" s="2">
        <v>260974</v>
      </c>
      <c r="H51" t="s">
        <v>86</v>
      </c>
    </row>
    <row r="52" spans="1:8" x14ac:dyDescent="0.25">
      <c r="A52">
        <v>18769</v>
      </c>
      <c r="B52" t="s">
        <v>72</v>
      </c>
      <c r="C52" s="1">
        <v>44980</v>
      </c>
      <c r="E52" t="s">
        <v>120</v>
      </c>
      <c r="F52" t="s">
        <v>22</v>
      </c>
      <c r="G52" s="2">
        <v>325982</v>
      </c>
      <c r="H52" t="s">
        <v>86</v>
      </c>
    </row>
    <row r="53" spans="1:8" x14ac:dyDescent="0.25">
      <c r="A53">
        <v>18769</v>
      </c>
      <c r="B53" t="s">
        <v>41</v>
      </c>
      <c r="C53" s="1">
        <v>44981</v>
      </c>
      <c r="E53" t="s">
        <v>87</v>
      </c>
      <c r="F53" t="s">
        <v>22</v>
      </c>
      <c r="G53" s="2">
        <v>302988</v>
      </c>
      <c r="H53" t="s">
        <v>127</v>
      </c>
    </row>
    <row r="54" spans="1:8" x14ac:dyDescent="0.25">
      <c r="A54">
        <v>18769</v>
      </c>
      <c r="B54" t="s">
        <v>73</v>
      </c>
      <c r="C54" s="1">
        <v>44982</v>
      </c>
      <c r="D54" s="1">
        <v>44983</v>
      </c>
      <c r="E54" t="s">
        <v>122</v>
      </c>
      <c r="F54" t="s">
        <v>22</v>
      </c>
      <c r="G54" s="2">
        <v>320199</v>
      </c>
      <c r="H54" t="s">
        <v>134</v>
      </c>
    </row>
    <row r="55" spans="1:8" x14ac:dyDescent="0.25">
      <c r="A55">
        <v>18769</v>
      </c>
      <c r="B55" t="s">
        <v>2</v>
      </c>
      <c r="C55" s="1">
        <v>44983</v>
      </c>
      <c r="E55" t="s">
        <v>122</v>
      </c>
      <c r="F55" t="s">
        <v>22</v>
      </c>
      <c r="G55" s="2">
        <v>327989</v>
      </c>
      <c r="H55" t="s">
        <v>134</v>
      </c>
    </row>
    <row r="56" spans="1:8" x14ac:dyDescent="0.25">
      <c r="A56">
        <v>18769</v>
      </c>
      <c r="B56" t="s">
        <v>13</v>
      </c>
      <c r="C56" s="1">
        <v>44984</v>
      </c>
      <c r="E56" t="s">
        <v>123</v>
      </c>
      <c r="F56" t="s">
        <v>75</v>
      </c>
      <c r="G56" s="2">
        <v>346987</v>
      </c>
      <c r="H56" t="s">
        <v>135</v>
      </c>
    </row>
    <row r="57" spans="1:8" x14ac:dyDescent="0.25">
      <c r="A57">
        <v>18769</v>
      </c>
      <c r="B57" t="s">
        <v>10</v>
      </c>
      <c r="C57" s="1">
        <v>44985</v>
      </c>
      <c r="E57" t="s">
        <v>123</v>
      </c>
      <c r="F57" t="s">
        <v>22</v>
      </c>
      <c r="G57" s="2">
        <v>359000</v>
      </c>
      <c r="H57" t="s">
        <v>78</v>
      </c>
    </row>
    <row r="58" spans="1:8" x14ac:dyDescent="0.25">
      <c r="A58">
        <v>18769</v>
      </c>
      <c r="B58" t="s">
        <v>6</v>
      </c>
      <c r="C58" s="1">
        <v>44986</v>
      </c>
      <c r="E58" t="s">
        <v>87</v>
      </c>
      <c r="F58" t="s">
        <v>76</v>
      </c>
      <c r="G58" s="2">
        <v>250000</v>
      </c>
      <c r="H58" t="s">
        <v>135</v>
      </c>
    </row>
    <row r="59" spans="1:8" x14ac:dyDescent="0.25">
      <c r="A59">
        <v>18769</v>
      </c>
      <c r="B59" t="s">
        <v>7</v>
      </c>
      <c r="C59" s="1">
        <v>44987</v>
      </c>
      <c r="E59" t="s">
        <v>87</v>
      </c>
      <c r="F59" t="s">
        <v>22</v>
      </c>
      <c r="G59" s="2">
        <v>389000</v>
      </c>
      <c r="H59" t="s">
        <v>129</v>
      </c>
    </row>
    <row r="60" spans="1:8" x14ac:dyDescent="0.25">
      <c r="A60">
        <v>18769</v>
      </c>
      <c r="B60" t="s">
        <v>5</v>
      </c>
      <c r="C60" s="1">
        <v>44988</v>
      </c>
      <c r="E60" t="s">
        <v>133</v>
      </c>
      <c r="F60" t="s">
        <v>26</v>
      </c>
      <c r="G60" s="2">
        <v>459873</v>
      </c>
      <c r="H60" t="s">
        <v>135</v>
      </c>
    </row>
    <row r="61" spans="1:8" x14ac:dyDescent="0.25">
      <c r="A61">
        <v>18769</v>
      </c>
      <c r="B61" t="s">
        <v>11</v>
      </c>
      <c r="C61" s="1">
        <v>44989</v>
      </c>
      <c r="E61" t="s">
        <v>124</v>
      </c>
      <c r="F61" t="s">
        <v>22</v>
      </c>
      <c r="G61" s="2">
        <v>389048</v>
      </c>
      <c r="H61" t="s">
        <v>84</v>
      </c>
    </row>
    <row r="62" spans="1:8" x14ac:dyDescent="0.25">
      <c r="A62">
        <v>18769</v>
      </c>
      <c r="B62" t="s">
        <v>15</v>
      </c>
      <c r="C62" s="1">
        <v>44990</v>
      </c>
      <c r="E62" t="s">
        <v>124</v>
      </c>
      <c r="F62" t="s">
        <v>22</v>
      </c>
      <c r="G62" s="2">
        <v>378905</v>
      </c>
      <c r="H62" t="s">
        <v>84</v>
      </c>
    </row>
    <row r="63" spans="1:8" x14ac:dyDescent="0.25">
      <c r="A63">
        <v>18769</v>
      </c>
      <c r="B63" t="s">
        <v>74</v>
      </c>
      <c r="C63" s="1">
        <v>44991</v>
      </c>
      <c r="E63" t="s">
        <v>124</v>
      </c>
      <c r="F63" t="s">
        <v>75</v>
      </c>
      <c r="G63" s="2">
        <v>406987</v>
      </c>
      <c r="H63" t="s">
        <v>135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8"/>
  <sheetViews>
    <sheetView topLeftCell="B1" workbookViewId="0">
      <selection activeCell="G137" sqref="G137"/>
    </sheetView>
  </sheetViews>
  <sheetFormatPr baseColWidth="10" defaultRowHeight="15" x14ac:dyDescent="0.25"/>
  <cols>
    <col min="1" max="1" width="10.7109375" style="1" bestFit="1" customWidth="1"/>
    <col min="2" max="2" width="31.28515625" bestFit="1" customWidth="1"/>
    <col min="3" max="3" width="16.28515625" bestFit="1" customWidth="1"/>
    <col min="4" max="4" width="19" bestFit="1" customWidth="1"/>
    <col min="5" max="5" width="66.5703125" bestFit="1" customWidth="1"/>
    <col min="6" max="6" width="10.42578125" bestFit="1" customWidth="1"/>
    <col min="7" max="7" width="13" bestFit="1" customWidth="1"/>
    <col min="8" max="8" width="14.5703125" bestFit="1" customWidth="1"/>
    <col min="9" max="9" width="12.7109375" bestFit="1" customWidth="1"/>
    <col min="10" max="10" width="16.28515625" bestFit="1" customWidth="1"/>
  </cols>
  <sheetData>
    <row r="1" spans="1:10" x14ac:dyDescent="0.25">
      <c r="A1" t="s">
        <v>151</v>
      </c>
      <c r="B1" t="s">
        <v>152</v>
      </c>
      <c r="C1" t="s">
        <v>153</v>
      </c>
      <c r="D1" t="s">
        <v>154</v>
      </c>
      <c r="E1" t="s">
        <v>155</v>
      </c>
      <c r="F1" t="s">
        <v>177</v>
      </c>
      <c r="G1" t="s">
        <v>178</v>
      </c>
      <c r="H1" t="s">
        <v>179</v>
      </c>
      <c r="I1" t="s">
        <v>180</v>
      </c>
      <c r="J1" t="s">
        <v>181</v>
      </c>
    </row>
    <row r="2" spans="1:10" x14ac:dyDescent="0.25">
      <c r="A2" s="16">
        <v>43740</v>
      </c>
      <c r="B2" s="18" t="s">
        <v>156</v>
      </c>
      <c r="C2" t="s">
        <v>137</v>
      </c>
      <c r="D2" t="s">
        <v>140</v>
      </c>
      <c r="E2" s="18" t="s">
        <v>145</v>
      </c>
      <c r="F2" s="18">
        <v>1</v>
      </c>
      <c r="G2" s="20">
        <v>2653.99</v>
      </c>
      <c r="H2" s="20">
        <f>Tabla4[[#This Row],[Sale_Price]]</f>
        <v>2653.99</v>
      </c>
      <c r="I2" s="20" t="s">
        <v>91</v>
      </c>
      <c r="J2" s="10" t="s">
        <v>182</v>
      </c>
    </row>
    <row r="3" spans="1:10" x14ac:dyDescent="0.25">
      <c r="A3" s="17">
        <v>43740</v>
      </c>
      <c r="B3" s="19" t="s">
        <v>157</v>
      </c>
      <c r="C3" t="s">
        <v>136</v>
      </c>
      <c r="D3" t="s">
        <v>140</v>
      </c>
      <c r="E3" s="19" t="s">
        <v>146</v>
      </c>
      <c r="F3" s="19">
        <v>1</v>
      </c>
      <c r="G3" s="20">
        <v>2745.89</v>
      </c>
      <c r="H3" s="21">
        <f>Tabla4[[#This Row],[Sale_Price]]</f>
        <v>2745.89</v>
      </c>
      <c r="I3" s="21" t="s">
        <v>91</v>
      </c>
      <c r="J3" s="11" t="s">
        <v>182</v>
      </c>
    </row>
    <row r="4" spans="1:10" x14ac:dyDescent="0.25">
      <c r="A4" s="16">
        <v>43741</v>
      </c>
      <c r="B4" s="18" t="s">
        <v>78</v>
      </c>
      <c r="C4" t="s">
        <v>137</v>
      </c>
      <c r="D4" t="s">
        <v>142</v>
      </c>
      <c r="E4" s="18" t="s">
        <v>147</v>
      </c>
      <c r="F4" s="18">
        <v>5</v>
      </c>
      <c r="G4" s="20">
        <v>465.97</v>
      </c>
      <c r="H4" s="23">
        <f>Tabla4[[#This Row],[Sale_Price]]*Tabla4[[#This Row],[Amount]]</f>
        <v>2329.8500000000004</v>
      </c>
      <c r="I4" s="23" t="s">
        <v>91</v>
      </c>
      <c r="J4" s="10" t="s">
        <v>182</v>
      </c>
    </row>
    <row r="5" spans="1:10" x14ac:dyDescent="0.25">
      <c r="A5" s="17">
        <v>43764</v>
      </c>
      <c r="B5" s="19" t="s">
        <v>93</v>
      </c>
      <c r="C5" t="s">
        <v>138</v>
      </c>
      <c r="D5" t="s">
        <v>140</v>
      </c>
      <c r="E5" s="19" t="s">
        <v>145</v>
      </c>
      <c r="F5" s="19">
        <v>1</v>
      </c>
      <c r="G5" s="20">
        <v>2865.97</v>
      </c>
      <c r="H5" s="22">
        <f>Tabla4[[#This Row],[Sale_Price]]</f>
        <v>2865.97</v>
      </c>
      <c r="I5" s="22" t="s">
        <v>92</v>
      </c>
      <c r="J5" s="11" t="s">
        <v>183</v>
      </c>
    </row>
    <row r="6" spans="1:10" x14ac:dyDescent="0.25">
      <c r="A6" s="16">
        <v>43771</v>
      </c>
      <c r="B6" s="18" t="s">
        <v>158</v>
      </c>
      <c r="C6" t="s">
        <v>136</v>
      </c>
      <c r="D6" t="s">
        <v>139</v>
      </c>
      <c r="E6" s="18" t="s">
        <v>146</v>
      </c>
      <c r="F6" s="18">
        <v>1</v>
      </c>
      <c r="G6" s="20">
        <v>3465.97</v>
      </c>
      <c r="H6" s="20">
        <f>Tabla4[[#This Row],[Sale_Price]]</f>
        <v>3465.97</v>
      </c>
      <c r="I6" s="20" t="s">
        <v>91</v>
      </c>
      <c r="J6" s="10" t="s">
        <v>182</v>
      </c>
    </row>
    <row r="7" spans="1:10" x14ac:dyDescent="0.25">
      <c r="A7" s="16">
        <v>43771</v>
      </c>
      <c r="B7" s="18" t="s">
        <v>162</v>
      </c>
      <c r="C7" t="s">
        <v>137</v>
      </c>
      <c r="D7" t="s">
        <v>140</v>
      </c>
      <c r="E7" s="18" t="s">
        <v>48</v>
      </c>
      <c r="F7" s="18">
        <v>1</v>
      </c>
      <c r="G7" s="20">
        <v>565.97</v>
      </c>
      <c r="H7" s="20">
        <v>245987</v>
      </c>
      <c r="I7" s="20" t="s">
        <v>91</v>
      </c>
      <c r="J7" s="10" t="s">
        <v>182</v>
      </c>
    </row>
    <row r="8" spans="1:10" x14ac:dyDescent="0.25">
      <c r="A8" s="17">
        <v>43783</v>
      </c>
      <c r="B8" s="19" t="s">
        <v>158</v>
      </c>
      <c r="C8" t="s">
        <v>137</v>
      </c>
      <c r="D8" t="s">
        <v>142</v>
      </c>
      <c r="E8" s="19" t="s">
        <v>50</v>
      </c>
      <c r="F8" s="19">
        <v>1</v>
      </c>
      <c r="G8" s="20">
        <v>3665.97</v>
      </c>
      <c r="H8" s="21">
        <v>245987</v>
      </c>
      <c r="I8" s="21" t="s">
        <v>92</v>
      </c>
      <c r="J8" s="11" t="s">
        <v>182</v>
      </c>
    </row>
    <row r="9" spans="1:10" x14ac:dyDescent="0.25">
      <c r="A9" s="17">
        <v>43797</v>
      </c>
      <c r="B9" s="19" t="s">
        <v>166</v>
      </c>
      <c r="C9" t="s">
        <v>136</v>
      </c>
      <c r="D9" t="s">
        <v>140</v>
      </c>
      <c r="E9" s="19" t="s">
        <v>148</v>
      </c>
      <c r="F9" s="19">
        <v>1</v>
      </c>
      <c r="G9" s="20">
        <v>2657.9</v>
      </c>
      <c r="H9" s="21">
        <f>Tabla4[[#This Row],[Sale_Price]]</f>
        <v>2657.9</v>
      </c>
      <c r="I9" s="21" t="s">
        <v>92</v>
      </c>
      <c r="J9" s="11" t="s">
        <v>182</v>
      </c>
    </row>
    <row r="10" spans="1:10" x14ac:dyDescent="0.25">
      <c r="A10" s="16">
        <v>43810</v>
      </c>
      <c r="B10" s="18" t="s">
        <v>163</v>
      </c>
      <c r="C10" t="s">
        <v>137</v>
      </c>
      <c r="D10" t="s">
        <v>140</v>
      </c>
      <c r="E10" s="18" t="s">
        <v>45</v>
      </c>
      <c r="F10" s="18">
        <v>1</v>
      </c>
      <c r="G10" s="20">
        <v>1543.9</v>
      </c>
      <c r="H10" s="20">
        <v>245987</v>
      </c>
      <c r="I10" s="20" t="s">
        <v>91</v>
      </c>
      <c r="J10" s="10" t="s">
        <v>182</v>
      </c>
    </row>
    <row r="11" spans="1:10" x14ac:dyDescent="0.25">
      <c r="A11" s="17">
        <v>43813</v>
      </c>
      <c r="B11" s="19" t="s">
        <v>161</v>
      </c>
      <c r="C11" t="s">
        <v>138</v>
      </c>
      <c r="D11" t="s">
        <v>139</v>
      </c>
      <c r="E11" s="19" t="s">
        <v>46</v>
      </c>
      <c r="F11" s="19">
        <v>2</v>
      </c>
      <c r="G11" s="20">
        <v>556</v>
      </c>
      <c r="H11" s="22">
        <f>Tabla4[[#This Row],[Sale_Price]]*Tabla4[[#This Row],[Amount]]</f>
        <v>1112</v>
      </c>
      <c r="I11" s="22" t="s">
        <v>91</v>
      </c>
      <c r="J11" s="11" t="s">
        <v>183</v>
      </c>
    </row>
    <row r="12" spans="1:10" x14ac:dyDescent="0.25">
      <c r="A12" s="16">
        <v>43824</v>
      </c>
      <c r="B12" s="18" t="s">
        <v>112</v>
      </c>
      <c r="C12" t="s">
        <v>136</v>
      </c>
      <c r="D12" t="s">
        <v>142</v>
      </c>
      <c r="E12" s="18" t="s">
        <v>49</v>
      </c>
      <c r="F12" s="18">
        <v>1</v>
      </c>
      <c r="G12" s="20">
        <v>1665.97</v>
      </c>
      <c r="H12" s="20">
        <v>245987</v>
      </c>
      <c r="I12" s="20" t="s">
        <v>92</v>
      </c>
      <c r="J12" s="10" t="s">
        <v>183</v>
      </c>
    </row>
    <row r="13" spans="1:10" x14ac:dyDescent="0.25">
      <c r="A13" s="17">
        <v>43825</v>
      </c>
      <c r="B13" s="19" t="s">
        <v>111</v>
      </c>
      <c r="C13" t="s">
        <v>137</v>
      </c>
      <c r="D13" t="s">
        <v>140</v>
      </c>
      <c r="E13" s="19" t="s">
        <v>45</v>
      </c>
      <c r="F13" s="19">
        <v>3</v>
      </c>
      <c r="G13" s="20">
        <v>1253.99</v>
      </c>
      <c r="H13" s="22">
        <f>Tabla4[[#This Row],[Sale_Price]]*Tabla4[[#This Row],[Amount]]</f>
        <v>3761.9700000000003</v>
      </c>
      <c r="I13" s="22" t="s">
        <v>91</v>
      </c>
      <c r="J13" s="11" t="s">
        <v>182</v>
      </c>
    </row>
    <row r="14" spans="1:10" x14ac:dyDescent="0.25">
      <c r="A14" s="16">
        <v>43827</v>
      </c>
      <c r="B14" s="18" t="s">
        <v>114</v>
      </c>
      <c r="C14" t="s">
        <v>137</v>
      </c>
      <c r="D14" t="s">
        <v>141</v>
      </c>
      <c r="E14" s="18" t="s">
        <v>50</v>
      </c>
      <c r="F14" s="18">
        <v>2</v>
      </c>
      <c r="G14" s="20">
        <v>4745.8900000000003</v>
      </c>
      <c r="H14" s="23">
        <f>Tabla4[[#This Row],[Sale_Price]]*Tabla4[[#This Row],[Amount]]</f>
        <v>9491.7800000000007</v>
      </c>
      <c r="I14" s="23" t="s">
        <v>92</v>
      </c>
      <c r="J14" s="10" t="s">
        <v>182</v>
      </c>
    </row>
    <row r="15" spans="1:10" x14ac:dyDescent="0.25">
      <c r="A15" s="17">
        <v>43827</v>
      </c>
      <c r="B15" s="19" t="s">
        <v>113</v>
      </c>
      <c r="C15" t="s">
        <v>136</v>
      </c>
      <c r="D15" t="s">
        <v>141</v>
      </c>
      <c r="E15" s="19" t="s">
        <v>148</v>
      </c>
      <c r="F15" s="19">
        <v>1</v>
      </c>
      <c r="G15" s="20">
        <v>3465.97</v>
      </c>
      <c r="H15" s="21">
        <v>245987</v>
      </c>
      <c r="I15" s="21" t="s">
        <v>92</v>
      </c>
      <c r="J15" s="11" t="s">
        <v>182</v>
      </c>
    </row>
    <row r="16" spans="1:10" x14ac:dyDescent="0.25">
      <c r="A16" s="16">
        <v>43833</v>
      </c>
      <c r="B16" s="18" t="s">
        <v>78</v>
      </c>
      <c r="C16" t="s">
        <v>137</v>
      </c>
      <c r="D16" t="s">
        <v>140</v>
      </c>
      <c r="E16" s="18" t="s">
        <v>147</v>
      </c>
      <c r="F16" s="18">
        <v>5</v>
      </c>
      <c r="G16" s="20">
        <v>865.97</v>
      </c>
      <c r="H16" s="23">
        <f>Tabla4[[#This Row],[Sale_Price]]*Tabla4[[#This Row],[Amount]]</f>
        <v>4329.8500000000004</v>
      </c>
      <c r="I16" s="23" t="s">
        <v>91</v>
      </c>
      <c r="J16" s="10" t="s">
        <v>182</v>
      </c>
    </row>
    <row r="17" spans="1:10" x14ac:dyDescent="0.25">
      <c r="A17" s="17">
        <v>43856</v>
      </c>
      <c r="B17" s="19" t="s">
        <v>93</v>
      </c>
      <c r="C17" t="s">
        <v>138</v>
      </c>
      <c r="D17" t="s">
        <v>140</v>
      </c>
      <c r="E17" s="19" t="s">
        <v>145</v>
      </c>
      <c r="F17" s="19">
        <v>1</v>
      </c>
      <c r="G17" s="20">
        <v>2653.99</v>
      </c>
      <c r="H17" s="22">
        <f>Tabla4[[#This Row],[Sale_Price]]</f>
        <v>2653.99</v>
      </c>
      <c r="I17" s="22" t="s">
        <v>92</v>
      </c>
      <c r="J17" s="11" t="s">
        <v>183</v>
      </c>
    </row>
    <row r="18" spans="1:10" x14ac:dyDescent="0.25">
      <c r="A18" s="16">
        <v>43863</v>
      </c>
      <c r="B18" s="18" t="s">
        <v>156</v>
      </c>
      <c r="C18" t="s">
        <v>136</v>
      </c>
      <c r="D18" t="s">
        <v>141</v>
      </c>
      <c r="E18" s="18" t="s">
        <v>145</v>
      </c>
      <c r="F18" s="18">
        <v>1</v>
      </c>
      <c r="G18" s="20">
        <v>2745.89</v>
      </c>
      <c r="H18" s="20">
        <f>Tabla4[[#This Row],[Sale_Price]]</f>
        <v>2745.89</v>
      </c>
      <c r="I18" s="20" t="s">
        <v>91</v>
      </c>
      <c r="J18" s="10" t="s">
        <v>182</v>
      </c>
    </row>
    <row r="19" spans="1:10" x14ac:dyDescent="0.25">
      <c r="A19" s="17">
        <v>43863</v>
      </c>
      <c r="B19" s="19" t="s">
        <v>157</v>
      </c>
      <c r="C19" t="s">
        <v>137</v>
      </c>
      <c r="D19" t="s">
        <v>141</v>
      </c>
      <c r="E19" s="19" t="s">
        <v>146</v>
      </c>
      <c r="F19" s="19">
        <v>1</v>
      </c>
      <c r="G19" s="20">
        <v>465.97</v>
      </c>
      <c r="H19" s="21">
        <f>Tabla4[[#This Row],[Sale_Price]]</f>
        <v>465.97</v>
      </c>
      <c r="I19" s="21" t="s">
        <v>91</v>
      </c>
      <c r="J19" s="11" t="s">
        <v>182</v>
      </c>
    </row>
    <row r="20" spans="1:10" x14ac:dyDescent="0.25">
      <c r="A20" s="16">
        <v>43863</v>
      </c>
      <c r="B20" s="18" t="s">
        <v>158</v>
      </c>
      <c r="C20" t="s">
        <v>137</v>
      </c>
      <c r="D20" t="s">
        <v>140</v>
      </c>
      <c r="E20" s="18" t="s">
        <v>146</v>
      </c>
      <c r="F20" s="18">
        <v>1</v>
      </c>
      <c r="G20" s="20">
        <v>2865.97</v>
      </c>
      <c r="H20" s="20">
        <f>Tabla4[[#This Row],[Sale_Price]]</f>
        <v>2865.97</v>
      </c>
      <c r="I20" s="20" t="s">
        <v>91</v>
      </c>
      <c r="J20" s="10" t="s">
        <v>182</v>
      </c>
    </row>
    <row r="21" spans="1:10" x14ac:dyDescent="0.25">
      <c r="A21" s="17">
        <v>43875</v>
      </c>
      <c r="B21" s="19" t="s">
        <v>158</v>
      </c>
      <c r="C21" t="s">
        <v>136</v>
      </c>
      <c r="D21" t="s">
        <v>139</v>
      </c>
      <c r="E21" s="19" t="s">
        <v>50</v>
      </c>
      <c r="F21" s="19">
        <v>1</v>
      </c>
      <c r="G21" s="20">
        <v>3465.97</v>
      </c>
      <c r="H21" s="21">
        <v>245987</v>
      </c>
      <c r="I21" s="21" t="s">
        <v>92</v>
      </c>
      <c r="J21" s="11" t="s">
        <v>182</v>
      </c>
    </row>
    <row r="22" spans="1:10" x14ac:dyDescent="0.25">
      <c r="A22" s="16">
        <v>43923</v>
      </c>
      <c r="B22" s="18" t="s">
        <v>162</v>
      </c>
      <c r="C22" t="s">
        <v>137</v>
      </c>
      <c r="D22" t="s">
        <v>142</v>
      </c>
      <c r="E22" s="18" t="s">
        <v>48</v>
      </c>
      <c r="F22" s="18">
        <v>1</v>
      </c>
      <c r="G22" s="20">
        <v>565.97</v>
      </c>
      <c r="H22" s="20">
        <v>245987</v>
      </c>
      <c r="I22" s="20" t="s">
        <v>91</v>
      </c>
      <c r="J22" s="10" t="s">
        <v>182</v>
      </c>
    </row>
    <row r="23" spans="1:10" x14ac:dyDescent="0.25">
      <c r="A23" s="17">
        <v>43949</v>
      </c>
      <c r="B23" s="19" t="s">
        <v>166</v>
      </c>
      <c r="C23" t="s">
        <v>138</v>
      </c>
      <c r="D23" t="s">
        <v>140</v>
      </c>
      <c r="E23" s="19" t="s">
        <v>148</v>
      </c>
      <c r="F23" s="19">
        <v>1</v>
      </c>
      <c r="G23" s="20">
        <v>3665.97</v>
      </c>
      <c r="H23" s="21">
        <f>Tabla4[[#This Row],[Sale_Price]]</f>
        <v>3665.97</v>
      </c>
      <c r="I23" s="21" t="s">
        <v>92</v>
      </c>
      <c r="J23" s="11" t="s">
        <v>182</v>
      </c>
    </row>
    <row r="24" spans="1:10" x14ac:dyDescent="0.25">
      <c r="A24" s="16">
        <v>43949</v>
      </c>
      <c r="B24" s="18" t="s">
        <v>114</v>
      </c>
      <c r="C24" t="s">
        <v>136</v>
      </c>
      <c r="D24" t="s">
        <v>140</v>
      </c>
      <c r="E24" s="18" t="s">
        <v>50</v>
      </c>
      <c r="F24" s="18">
        <v>2</v>
      </c>
      <c r="G24" s="20">
        <v>2657.9</v>
      </c>
      <c r="H24" s="23">
        <f>Tabla4[[#This Row],[Sale_Price]]*Tabla4[[#This Row],[Amount]]</f>
        <v>5315.8</v>
      </c>
      <c r="I24" s="23" t="s">
        <v>92</v>
      </c>
      <c r="J24" s="10" t="s">
        <v>182</v>
      </c>
    </row>
    <row r="25" spans="1:10" x14ac:dyDescent="0.25">
      <c r="A25" s="17">
        <v>43949</v>
      </c>
      <c r="B25" s="19" t="s">
        <v>113</v>
      </c>
      <c r="C25" t="s">
        <v>137</v>
      </c>
      <c r="D25" t="s">
        <v>141</v>
      </c>
      <c r="E25" s="19" t="s">
        <v>148</v>
      </c>
      <c r="F25" s="19">
        <v>1</v>
      </c>
      <c r="G25" s="20">
        <v>1543.9</v>
      </c>
      <c r="H25" s="21">
        <v>245987</v>
      </c>
      <c r="I25" s="21" t="s">
        <v>92</v>
      </c>
      <c r="J25" s="11" t="s">
        <v>182</v>
      </c>
    </row>
    <row r="26" spans="1:10" x14ac:dyDescent="0.25">
      <c r="A26" s="16">
        <v>43962</v>
      </c>
      <c r="B26" s="18" t="s">
        <v>163</v>
      </c>
      <c r="C26" t="s">
        <v>137</v>
      </c>
      <c r="D26" t="s">
        <v>141</v>
      </c>
      <c r="E26" s="18" t="s">
        <v>45</v>
      </c>
      <c r="F26" s="18">
        <v>1</v>
      </c>
      <c r="G26" s="20">
        <v>556</v>
      </c>
      <c r="H26" s="20">
        <v>245987</v>
      </c>
      <c r="I26" s="20" t="s">
        <v>91</v>
      </c>
      <c r="J26" s="10" t="s">
        <v>182</v>
      </c>
    </row>
    <row r="27" spans="1:10" x14ac:dyDescent="0.25">
      <c r="A27" s="17">
        <v>43996</v>
      </c>
      <c r="B27" s="19" t="s">
        <v>161</v>
      </c>
      <c r="C27" t="s">
        <v>136</v>
      </c>
      <c r="D27" t="s">
        <v>140</v>
      </c>
      <c r="E27" s="19" t="s">
        <v>46</v>
      </c>
      <c r="F27" s="19">
        <v>2</v>
      </c>
      <c r="G27" s="20">
        <v>1665.97</v>
      </c>
      <c r="H27" s="22">
        <f>Tabla4[[#This Row],[Sale_Price]]*Tabla4[[#This Row],[Amount]]</f>
        <v>3331.94</v>
      </c>
      <c r="I27" s="22" t="s">
        <v>91</v>
      </c>
      <c r="J27" s="11" t="s">
        <v>183</v>
      </c>
    </row>
    <row r="28" spans="1:10" x14ac:dyDescent="0.25">
      <c r="A28" s="16">
        <v>44007</v>
      </c>
      <c r="B28" s="18" t="s">
        <v>112</v>
      </c>
      <c r="C28" t="s">
        <v>137</v>
      </c>
      <c r="D28" t="s">
        <v>139</v>
      </c>
      <c r="E28" s="18" t="s">
        <v>49</v>
      </c>
      <c r="F28" s="18">
        <v>1</v>
      </c>
      <c r="G28" s="20">
        <v>1253.99</v>
      </c>
      <c r="H28" s="20">
        <v>245987</v>
      </c>
      <c r="I28" s="20" t="s">
        <v>92</v>
      </c>
      <c r="J28" s="10" t="s">
        <v>183</v>
      </c>
    </row>
    <row r="29" spans="1:10" x14ac:dyDescent="0.25">
      <c r="A29" s="17">
        <v>44008</v>
      </c>
      <c r="B29" s="19" t="s">
        <v>111</v>
      </c>
      <c r="C29" t="s">
        <v>138</v>
      </c>
      <c r="D29" t="s">
        <v>142</v>
      </c>
      <c r="E29" s="19" t="s">
        <v>45</v>
      </c>
      <c r="F29" s="19">
        <v>3</v>
      </c>
      <c r="G29" s="20">
        <v>4745.8900000000003</v>
      </c>
      <c r="H29" s="22">
        <f>Tabla4[[#This Row],[Sale_Price]]*Tabla4[[#This Row],[Amount]]</f>
        <v>14237.670000000002</v>
      </c>
      <c r="I29" s="22" t="s">
        <v>91</v>
      </c>
      <c r="J29" s="11" t="s">
        <v>182</v>
      </c>
    </row>
    <row r="30" spans="1:10" x14ac:dyDescent="0.25">
      <c r="A30" s="16">
        <v>44010</v>
      </c>
      <c r="B30" s="18" t="s">
        <v>82</v>
      </c>
      <c r="C30" t="s">
        <v>136</v>
      </c>
      <c r="D30" t="s">
        <v>140</v>
      </c>
      <c r="E30" s="18" t="s">
        <v>49</v>
      </c>
      <c r="F30" s="18">
        <v>1</v>
      </c>
      <c r="G30" s="20">
        <v>3465.97</v>
      </c>
      <c r="H30" s="20">
        <f>Tabla4[[#This Row],[Sale_Price]]</f>
        <v>3465.97</v>
      </c>
      <c r="I30" s="20" t="s">
        <v>92</v>
      </c>
      <c r="J30" s="10" t="s">
        <v>182</v>
      </c>
    </row>
    <row r="31" spans="1:10" x14ac:dyDescent="0.25">
      <c r="A31" s="17">
        <v>44010</v>
      </c>
      <c r="B31" s="19" t="s">
        <v>160</v>
      </c>
      <c r="C31" t="s">
        <v>137</v>
      </c>
      <c r="D31" t="s">
        <v>140</v>
      </c>
      <c r="E31" s="19" t="s">
        <v>148</v>
      </c>
      <c r="F31" s="19">
        <v>3</v>
      </c>
      <c r="G31" s="20">
        <v>2653.99</v>
      </c>
      <c r="H31" s="21">
        <f>Tabla4[[#This Row],[Sale_Price]]*Tabla4[[#This Row],[Amount]]</f>
        <v>7961.9699999999993</v>
      </c>
      <c r="I31" s="21" t="s">
        <v>91</v>
      </c>
      <c r="J31" s="11" t="s">
        <v>183</v>
      </c>
    </row>
    <row r="32" spans="1:10" x14ac:dyDescent="0.25">
      <c r="A32" s="16">
        <v>44019</v>
      </c>
      <c r="B32" s="18" t="s">
        <v>130</v>
      </c>
      <c r="C32" t="s">
        <v>137</v>
      </c>
      <c r="D32" t="s">
        <v>141</v>
      </c>
      <c r="E32" s="18" t="s">
        <v>145</v>
      </c>
      <c r="F32" s="18">
        <v>5</v>
      </c>
      <c r="G32" s="20">
        <v>2745.89</v>
      </c>
      <c r="H32" s="23">
        <f>Tabla4[[#This Row],[Sale_Price]]*Tabla4[[#This Row],[Amount]]</f>
        <v>13729.449999999999</v>
      </c>
      <c r="I32" s="23" t="s">
        <v>91</v>
      </c>
      <c r="J32" s="10" t="s">
        <v>182</v>
      </c>
    </row>
    <row r="33" spans="1:10" x14ac:dyDescent="0.25">
      <c r="A33" s="17">
        <v>44027</v>
      </c>
      <c r="B33" s="19" t="s">
        <v>159</v>
      </c>
      <c r="C33" t="s">
        <v>136</v>
      </c>
      <c r="D33" t="s">
        <v>141</v>
      </c>
      <c r="E33" s="19" t="s">
        <v>146</v>
      </c>
      <c r="F33" s="19">
        <v>1</v>
      </c>
      <c r="G33" s="20">
        <v>465.97</v>
      </c>
      <c r="H33" s="21">
        <f>Tabla4[[#This Row],[Sale_Price]]</f>
        <v>465.97</v>
      </c>
      <c r="I33" s="21" t="s">
        <v>91</v>
      </c>
      <c r="J33" s="11" t="s">
        <v>182</v>
      </c>
    </row>
    <row r="34" spans="1:10" x14ac:dyDescent="0.25">
      <c r="A34" s="16">
        <v>44028</v>
      </c>
      <c r="B34" s="19" t="s">
        <v>159</v>
      </c>
      <c r="C34" t="s">
        <v>137</v>
      </c>
      <c r="D34" t="s">
        <v>140</v>
      </c>
      <c r="E34" s="18" t="s">
        <v>47</v>
      </c>
      <c r="F34" s="18">
        <v>2</v>
      </c>
      <c r="G34" s="20">
        <v>2865.97</v>
      </c>
      <c r="H34" s="23">
        <f>Tabla4[[#This Row],[Sale_Price]]*Tabla4[[#This Row],[Amount]]</f>
        <v>5731.94</v>
      </c>
      <c r="I34" s="23" t="s">
        <v>91</v>
      </c>
      <c r="J34" s="10" t="s">
        <v>182</v>
      </c>
    </row>
    <row r="35" spans="1:10" x14ac:dyDescent="0.25">
      <c r="A35" s="5">
        <v>44060</v>
      </c>
      <c r="B35" s="9" t="s">
        <v>159</v>
      </c>
      <c r="C35" t="s">
        <v>138</v>
      </c>
      <c r="D35" t="s">
        <v>139</v>
      </c>
      <c r="E35" s="9" t="s">
        <v>46</v>
      </c>
      <c r="F35" s="9">
        <v>1</v>
      </c>
      <c r="G35" s="20">
        <v>3465.97</v>
      </c>
      <c r="H35" s="14">
        <f>Tabla4[[#This Row],[Sale_Price]]</f>
        <v>3465.97</v>
      </c>
      <c r="I35" s="14" t="s">
        <v>92</v>
      </c>
      <c r="J35" s="11" t="s">
        <v>182</v>
      </c>
    </row>
    <row r="36" spans="1:10" x14ac:dyDescent="0.25">
      <c r="A36" s="4">
        <v>44074</v>
      </c>
      <c r="B36" s="8" t="s">
        <v>163</v>
      </c>
      <c r="C36" t="s">
        <v>136</v>
      </c>
      <c r="D36" t="s">
        <v>142</v>
      </c>
      <c r="E36" s="8" t="s">
        <v>47</v>
      </c>
      <c r="F36" s="8">
        <v>3</v>
      </c>
      <c r="G36" s="20">
        <v>565.97</v>
      </c>
      <c r="H36" s="13">
        <f>Tabla4[[#This Row],[Sale_Price]]*Tabla4[[#This Row],[Amount]]</f>
        <v>1697.91</v>
      </c>
      <c r="I36" s="13" t="s">
        <v>91</v>
      </c>
      <c r="J36" s="10" t="s">
        <v>182</v>
      </c>
    </row>
    <row r="37" spans="1:10" x14ac:dyDescent="0.25">
      <c r="A37" s="5">
        <v>44088</v>
      </c>
      <c r="B37" s="9" t="s">
        <v>163</v>
      </c>
      <c r="C37" t="s">
        <v>137</v>
      </c>
      <c r="D37" t="s">
        <v>140</v>
      </c>
      <c r="E37" s="9" t="s">
        <v>48</v>
      </c>
      <c r="F37" s="9">
        <v>1</v>
      </c>
      <c r="G37" s="20">
        <v>3665.97</v>
      </c>
      <c r="H37" s="14">
        <f>Tabla4[[#This Row],[Sale_Price]]</f>
        <v>3665.97</v>
      </c>
      <c r="I37" s="14" t="s">
        <v>92</v>
      </c>
      <c r="J37" s="11" t="s">
        <v>182</v>
      </c>
    </row>
    <row r="38" spans="1:10" x14ac:dyDescent="0.25">
      <c r="A38" s="4">
        <v>44199</v>
      </c>
      <c r="B38" s="8" t="s">
        <v>98</v>
      </c>
      <c r="C38" t="s">
        <v>137</v>
      </c>
      <c r="D38" t="s">
        <v>141</v>
      </c>
      <c r="E38" s="8" t="s">
        <v>147</v>
      </c>
      <c r="F38" s="8">
        <v>5</v>
      </c>
      <c r="G38" s="20">
        <v>2657.9</v>
      </c>
      <c r="H38" s="13">
        <f>Tabla4[[#This Row],[Sale_Price]]*Tabla4[[#This Row],[Amount]]</f>
        <v>13289.5</v>
      </c>
      <c r="I38" s="13" t="s">
        <v>91</v>
      </c>
      <c r="J38" s="10" t="s">
        <v>182</v>
      </c>
    </row>
    <row r="39" spans="1:10" x14ac:dyDescent="0.25">
      <c r="A39" s="5">
        <v>44222</v>
      </c>
      <c r="B39" s="9" t="s">
        <v>99</v>
      </c>
      <c r="C39" t="s">
        <v>136</v>
      </c>
      <c r="D39" t="s">
        <v>141</v>
      </c>
      <c r="E39" s="9" t="s">
        <v>145</v>
      </c>
      <c r="F39" s="9">
        <v>1</v>
      </c>
      <c r="G39" s="20">
        <v>1543.9</v>
      </c>
      <c r="H39" s="15">
        <f>Tabla4[[#This Row],[Sale_Price]]</f>
        <v>1543.9</v>
      </c>
      <c r="I39" s="15" t="s">
        <v>92</v>
      </c>
      <c r="J39" s="11" t="s">
        <v>183</v>
      </c>
    </row>
    <row r="40" spans="1:10" x14ac:dyDescent="0.25">
      <c r="A40" s="4">
        <v>44229</v>
      </c>
      <c r="B40" s="8" t="s">
        <v>80</v>
      </c>
      <c r="C40" t="s">
        <v>137</v>
      </c>
      <c r="D40" t="s">
        <v>140</v>
      </c>
      <c r="E40" s="8" t="s">
        <v>145</v>
      </c>
      <c r="F40" s="8">
        <v>1</v>
      </c>
      <c r="G40" s="20">
        <v>556</v>
      </c>
      <c r="H40" s="12">
        <f>Tabla4[[#This Row],[Sale_Price]]</f>
        <v>556</v>
      </c>
      <c r="I40" s="12" t="s">
        <v>91</v>
      </c>
      <c r="J40" s="10" t="s">
        <v>182</v>
      </c>
    </row>
    <row r="41" spans="1:10" x14ac:dyDescent="0.25">
      <c r="A41" s="5">
        <v>44229</v>
      </c>
      <c r="B41" s="9" t="s">
        <v>81</v>
      </c>
      <c r="C41" t="s">
        <v>138</v>
      </c>
      <c r="D41" t="s">
        <v>139</v>
      </c>
      <c r="E41" s="9" t="s">
        <v>146</v>
      </c>
      <c r="F41" s="9">
        <v>1</v>
      </c>
      <c r="G41" s="20">
        <v>1665.97</v>
      </c>
      <c r="H41" s="14">
        <f>Tabla4[[#This Row],[Sale_Price]]</f>
        <v>1665.97</v>
      </c>
      <c r="I41" s="14" t="s">
        <v>91</v>
      </c>
      <c r="J41" s="11" t="s">
        <v>182</v>
      </c>
    </row>
    <row r="42" spans="1:10" x14ac:dyDescent="0.25">
      <c r="A42" s="4">
        <v>44229</v>
      </c>
      <c r="B42" s="8" t="s">
        <v>81</v>
      </c>
      <c r="C42" t="s">
        <v>136</v>
      </c>
      <c r="D42" t="s">
        <v>142</v>
      </c>
      <c r="E42" s="8" t="s">
        <v>146</v>
      </c>
      <c r="F42" s="8">
        <v>1</v>
      </c>
      <c r="G42" s="20">
        <v>1253.99</v>
      </c>
      <c r="H42" s="12">
        <f>Tabla4[[#This Row],[Sale_Price]]</f>
        <v>1253.99</v>
      </c>
      <c r="I42" s="12" t="s">
        <v>91</v>
      </c>
      <c r="J42" s="10" t="s">
        <v>182</v>
      </c>
    </row>
    <row r="43" spans="1:10" x14ac:dyDescent="0.25">
      <c r="A43" s="5">
        <v>44241</v>
      </c>
      <c r="B43" s="9" t="s">
        <v>78</v>
      </c>
      <c r="C43" t="s">
        <v>137</v>
      </c>
      <c r="D43" t="s">
        <v>140</v>
      </c>
      <c r="E43" s="9" t="s">
        <v>50</v>
      </c>
      <c r="F43" s="9">
        <v>1</v>
      </c>
      <c r="G43" s="20">
        <v>4745.8900000000003</v>
      </c>
      <c r="H43" s="14">
        <v>245987</v>
      </c>
      <c r="I43" s="14" t="s">
        <v>92</v>
      </c>
      <c r="J43" s="11" t="s">
        <v>182</v>
      </c>
    </row>
    <row r="44" spans="1:10" x14ac:dyDescent="0.25">
      <c r="A44" s="4">
        <v>44288</v>
      </c>
      <c r="B44" s="8" t="s">
        <v>130</v>
      </c>
      <c r="C44" t="s">
        <v>137</v>
      </c>
      <c r="D44" t="s">
        <v>140</v>
      </c>
      <c r="E44" s="8" t="s">
        <v>48</v>
      </c>
      <c r="F44" s="8">
        <v>1</v>
      </c>
      <c r="G44" s="20">
        <v>3465.97</v>
      </c>
      <c r="H44" s="12">
        <v>245987</v>
      </c>
      <c r="I44" s="12" t="s">
        <v>91</v>
      </c>
      <c r="J44" s="10" t="s">
        <v>182</v>
      </c>
    </row>
    <row r="45" spans="1:10" x14ac:dyDescent="0.25">
      <c r="A45" s="5">
        <v>44314</v>
      </c>
      <c r="B45" s="9" t="s">
        <v>100</v>
      </c>
      <c r="C45" t="s">
        <v>136</v>
      </c>
      <c r="D45" t="s">
        <v>141</v>
      </c>
      <c r="E45" s="9" t="s">
        <v>148</v>
      </c>
      <c r="F45" s="9">
        <v>1</v>
      </c>
      <c r="G45" s="20">
        <v>865.97</v>
      </c>
      <c r="H45" s="14">
        <f>Tabla4[[#This Row],[Sale_Price]]</f>
        <v>865.97</v>
      </c>
      <c r="I45" s="14" t="s">
        <v>92</v>
      </c>
      <c r="J45" s="11" t="s">
        <v>183</v>
      </c>
    </row>
    <row r="46" spans="1:10" x14ac:dyDescent="0.25">
      <c r="A46" s="4">
        <v>44314</v>
      </c>
      <c r="B46" s="8" t="s">
        <v>131</v>
      </c>
      <c r="C46" t="s">
        <v>137</v>
      </c>
      <c r="D46" t="s">
        <v>141</v>
      </c>
      <c r="E46" s="8" t="s">
        <v>50</v>
      </c>
      <c r="F46" s="8">
        <v>2</v>
      </c>
      <c r="G46" s="20">
        <v>2653.99</v>
      </c>
      <c r="H46" s="13">
        <f>Tabla4[[#This Row],[Sale_Price]]*Tabla4[[#This Row],[Amount]]</f>
        <v>5307.98</v>
      </c>
      <c r="I46" s="13" t="s">
        <v>92</v>
      </c>
      <c r="J46" s="10" t="s">
        <v>183</v>
      </c>
    </row>
    <row r="47" spans="1:10" x14ac:dyDescent="0.25">
      <c r="A47" s="5">
        <v>44314</v>
      </c>
      <c r="B47" s="9" t="s">
        <v>78</v>
      </c>
      <c r="C47" t="s">
        <v>138</v>
      </c>
      <c r="D47" t="s">
        <v>140</v>
      </c>
      <c r="E47" s="9" t="s">
        <v>148</v>
      </c>
      <c r="F47" s="9">
        <v>1</v>
      </c>
      <c r="G47" s="20">
        <v>2745.89</v>
      </c>
      <c r="H47" s="14">
        <v>245987</v>
      </c>
      <c r="I47" s="14" t="s">
        <v>92</v>
      </c>
      <c r="J47" s="11" t="s">
        <v>182</v>
      </c>
    </row>
    <row r="48" spans="1:10" x14ac:dyDescent="0.25">
      <c r="A48" s="4">
        <v>44327</v>
      </c>
      <c r="B48" s="8" t="s">
        <v>79</v>
      </c>
      <c r="C48" t="s">
        <v>136</v>
      </c>
      <c r="D48" t="s">
        <v>139</v>
      </c>
      <c r="E48" s="8" t="s">
        <v>45</v>
      </c>
      <c r="F48" s="8">
        <v>1</v>
      </c>
      <c r="G48" s="20">
        <v>465.97</v>
      </c>
      <c r="H48" s="12">
        <v>245987</v>
      </c>
      <c r="I48" s="12" t="s">
        <v>91</v>
      </c>
      <c r="J48" s="10" t="s">
        <v>182</v>
      </c>
    </row>
    <row r="49" spans="1:10" x14ac:dyDescent="0.25">
      <c r="A49" s="5">
        <v>44361</v>
      </c>
      <c r="B49" s="9" t="s">
        <v>101</v>
      </c>
      <c r="C49" t="s">
        <v>137</v>
      </c>
      <c r="D49" t="s">
        <v>142</v>
      </c>
      <c r="E49" s="9" t="s">
        <v>46</v>
      </c>
      <c r="F49" s="9">
        <v>2</v>
      </c>
      <c r="G49" s="20">
        <v>2865.97</v>
      </c>
      <c r="H49" s="15">
        <f>Tabla4[[#This Row],[Sale_Price]]*Tabla4[[#This Row],[Amount]]</f>
        <v>5731.94</v>
      </c>
      <c r="I49" s="15" t="s">
        <v>91</v>
      </c>
      <c r="J49" s="11" t="s">
        <v>183</v>
      </c>
    </row>
    <row r="50" spans="1:10" x14ac:dyDescent="0.25">
      <c r="A50" s="4">
        <v>44372</v>
      </c>
      <c r="B50" s="8" t="s">
        <v>166</v>
      </c>
      <c r="C50" t="s">
        <v>137</v>
      </c>
      <c r="D50" t="s">
        <v>140</v>
      </c>
      <c r="E50" s="8" t="s">
        <v>49</v>
      </c>
      <c r="F50" s="8">
        <v>1</v>
      </c>
      <c r="G50" s="20">
        <v>3465.97</v>
      </c>
      <c r="H50" s="12">
        <v>245987</v>
      </c>
      <c r="I50" s="12" t="s">
        <v>92</v>
      </c>
      <c r="J50" s="10" t="s">
        <v>183</v>
      </c>
    </row>
    <row r="51" spans="1:10" x14ac:dyDescent="0.25">
      <c r="A51" s="5">
        <v>44373</v>
      </c>
      <c r="B51" s="9" t="s">
        <v>176</v>
      </c>
      <c r="C51" t="s">
        <v>136</v>
      </c>
      <c r="D51" t="s">
        <v>140</v>
      </c>
      <c r="E51" s="9" t="s">
        <v>45</v>
      </c>
      <c r="F51" s="9">
        <v>3</v>
      </c>
      <c r="G51" s="20">
        <v>565.97</v>
      </c>
      <c r="H51" s="15">
        <f>Tabla4[[#This Row],[Sale_Price]]*Tabla4[[#This Row],[Amount]]</f>
        <v>1697.91</v>
      </c>
      <c r="I51" s="15" t="s">
        <v>91</v>
      </c>
      <c r="J51" s="11" t="s">
        <v>182</v>
      </c>
    </row>
    <row r="52" spans="1:10" x14ac:dyDescent="0.25">
      <c r="A52" s="4">
        <v>44375</v>
      </c>
      <c r="B52" s="8" t="s">
        <v>102</v>
      </c>
      <c r="C52" t="s">
        <v>137</v>
      </c>
      <c r="D52" t="s">
        <v>141</v>
      </c>
      <c r="E52" s="8" t="s">
        <v>49</v>
      </c>
      <c r="F52" s="8">
        <v>1</v>
      </c>
      <c r="G52" s="20">
        <v>3665.97</v>
      </c>
      <c r="H52" s="12">
        <f>Tabla4[[#This Row],[Sale_Price]]</f>
        <v>3665.97</v>
      </c>
      <c r="I52" s="12" t="s">
        <v>92</v>
      </c>
      <c r="J52" s="10" t="s">
        <v>182</v>
      </c>
    </row>
    <row r="53" spans="1:10" x14ac:dyDescent="0.25">
      <c r="A53" s="5">
        <v>44375</v>
      </c>
      <c r="B53" s="9" t="s">
        <v>165</v>
      </c>
      <c r="C53" t="s">
        <v>138</v>
      </c>
      <c r="D53" t="s">
        <v>141</v>
      </c>
      <c r="E53" s="9" t="s">
        <v>148</v>
      </c>
      <c r="F53" s="9">
        <v>3</v>
      </c>
      <c r="G53" s="20">
        <v>2657.9</v>
      </c>
      <c r="H53" s="14">
        <f>Tabla4[[#This Row],[Sale_Price]]*Tabla4[[#This Row],[Amount]]</f>
        <v>7973.7000000000007</v>
      </c>
      <c r="I53" s="14" t="s">
        <v>91</v>
      </c>
      <c r="J53" s="11" t="s">
        <v>183</v>
      </c>
    </row>
    <row r="54" spans="1:10" x14ac:dyDescent="0.25">
      <c r="A54" s="4">
        <v>44384</v>
      </c>
      <c r="B54" s="8" t="s">
        <v>164</v>
      </c>
      <c r="C54" t="s">
        <v>136</v>
      </c>
      <c r="D54" t="s">
        <v>140</v>
      </c>
      <c r="E54" s="8" t="s">
        <v>145</v>
      </c>
      <c r="F54" s="8">
        <v>5</v>
      </c>
      <c r="G54" s="20">
        <v>1543.9</v>
      </c>
      <c r="H54" s="13">
        <f>Tabla4[[#This Row],[Sale_Price]]*Tabla4[[#This Row],[Amount]]</f>
        <v>7719.5</v>
      </c>
      <c r="I54" s="13" t="s">
        <v>91</v>
      </c>
      <c r="J54" s="10" t="s">
        <v>182</v>
      </c>
    </row>
    <row r="55" spans="1:10" x14ac:dyDescent="0.25">
      <c r="A55" s="5">
        <v>44392</v>
      </c>
      <c r="B55" s="9" t="s">
        <v>103</v>
      </c>
      <c r="C55" t="s">
        <v>137</v>
      </c>
      <c r="D55" t="s">
        <v>139</v>
      </c>
      <c r="E55" s="9" t="s">
        <v>146</v>
      </c>
      <c r="F55" s="9">
        <v>1</v>
      </c>
      <c r="G55" s="20">
        <v>556</v>
      </c>
      <c r="H55" s="14">
        <f>Tabla4[[#This Row],[Sale_Price]]</f>
        <v>556</v>
      </c>
      <c r="I55" s="14" t="s">
        <v>91</v>
      </c>
      <c r="J55" s="11" t="s">
        <v>182</v>
      </c>
    </row>
    <row r="56" spans="1:10" x14ac:dyDescent="0.25">
      <c r="A56" s="4">
        <v>44393</v>
      </c>
      <c r="B56" s="8" t="s">
        <v>86</v>
      </c>
      <c r="C56" t="s">
        <v>137</v>
      </c>
      <c r="D56" t="s">
        <v>142</v>
      </c>
      <c r="E56" s="8" t="s">
        <v>47</v>
      </c>
      <c r="F56" s="8">
        <v>2</v>
      </c>
      <c r="G56" s="20">
        <v>1665.97</v>
      </c>
      <c r="H56" s="13">
        <f>Tabla4[[#This Row],[Sale_Price]]*Tabla4[[#This Row],[Amount]]</f>
        <v>3331.94</v>
      </c>
      <c r="I56" s="13" t="s">
        <v>91</v>
      </c>
      <c r="J56" s="10" t="s">
        <v>183</v>
      </c>
    </row>
    <row r="57" spans="1:10" x14ac:dyDescent="0.25">
      <c r="A57" s="5">
        <v>44425</v>
      </c>
      <c r="B57" s="9" t="s">
        <v>86</v>
      </c>
      <c r="C57" t="s">
        <v>136</v>
      </c>
      <c r="D57" t="s">
        <v>140</v>
      </c>
      <c r="E57" s="9" t="s">
        <v>46</v>
      </c>
      <c r="F57" s="9">
        <v>1</v>
      </c>
      <c r="G57" s="20">
        <v>1253.99</v>
      </c>
      <c r="H57" s="14">
        <f>Tabla4[[#This Row],[Sale_Price]]</f>
        <v>1253.99</v>
      </c>
      <c r="I57" s="14" t="s">
        <v>92</v>
      </c>
      <c r="J57" s="11" t="s">
        <v>183</v>
      </c>
    </row>
    <row r="58" spans="1:10" x14ac:dyDescent="0.25">
      <c r="A58" s="4">
        <v>44439</v>
      </c>
      <c r="B58" s="8" t="s">
        <v>167</v>
      </c>
      <c r="C58" t="s">
        <v>137</v>
      </c>
      <c r="D58" t="s">
        <v>140</v>
      </c>
      <c r="E58" s="8" t="s">
        <v>47</v>
      </c>
      <c r="F58" s="8">
        <v>3</v>
      </c>
      <c r="G58" s="20">
        <v>4745.8900000000003</v>
      </c>
      <c r="H58" s="13">
        <f>Tabla4[[#This Row],[Sale_Price]]*Tabla4[[#This Row],[Amount]]</f>
        <v>14237.670000000002</v>
      </c>
      <c r="I58" s="13" t="s">
        <v>91</v>
      </c>
      <c r="J58" s="10" t="s">
        <v>183</v>
      </c>
    </row>
    <row r="59" spans="1:10" x14ac:dyDescent="0.25">
      <c r="A59" s="5">
        <v>44453</v>
      </c>
      <c r="B59" s="8" t="s">
        <v>167</v>
      </c>
      <c r="C59" t="s">
        <v>138</v>
      </c>
      <c r="D59" t="s">
        <v>141</v>
      </c>
      <c r="E59" s="9" t="s">
        <v>48</v>
      </c>
      <c r="F59" s="9">
        <v>1</v>
      </c>
      <c r="G59" s="20">
        <v>3465.97</v>
      </c>
      <c r="H59" s="14">
        <f>Tabla4[[#This Row],[Sale_Price]]</f>
        <v>3465.97</v>
      </c>
      <c r="I59" s="14" t="s">
        <v>92</v>
      </c>
      <c r="J59" s="11" t="s">
        <v>183</v>
      </c>
    </row>
    <row r="60" spans="1:10" x14ac:dyDescent="0.25">
      <c r="A60" s="4">
        <v>44455</v>
      </c>
      <c r="B60" s="8" t="s">
        <v>104</v>
      </c>
      <c r="C60" t="s">
        <v>136</v>
      </c>
      <c r="D60" t="s">
        <v>141</v>
      </c>
      <c r="E60" s="8" t="s">
        <v>149</v>
      </c>
      <c r="F60" s="8">
        <v>1</v>
      </c>
      <c r="G60" s="20">
        <v>865.97</v>
      </c>
      <c r="H60" s="12">
        <v>242987</v>
      </c>
      <c r="I60" s="12" t="s">
        <v>91</v>
      </c>
      <c r="J60" s="10" t="s">
        <v>183</v>
      </c>
    </row>
    <row r="61" spans="1:10" x14ac:dyDescent="0.25">
      <c r="A61" s="5">
        <v>44456</v>
      </c>
      <c r="B61" s="8" t="s">
        <v>104</v>
      </c>
      <c r="C61" t="s">
        <v>137</v>
      </c>
      <c r="D61" t="s">
        <v>140</v>
      </c>
      <c r="E61" s="9" t="s">
        <v>45</v>
      </c>
      <c r="F61" s="9">
        <v>1</v>
      </c>
      <c r="G61" s="20">
        <v>2653.99</v>
      </c>
      <c r="H61" s="14">
        <v>145987</v>
      </c>
      <c r="I61" s="14" t="s">
        <v>92</v>
      </c>
      <c r="J61" s="11" t="s">
        <v>183</v>
      </c>
    </row>
    <row r="62" spans="1:10" x14ac:dyDescent="0.25">
      <c r="A62" s="4">
        <v>44457</v>
      </c>
      <c r="B62" s="8" t="s">
        <v>105</v>
      </c>
      <c r="C62" t="s">
        <v>137</v>
      </c>
      <c r="D62" t="s">
        <v>139</v>
      </c>
      <c r="E62" s="8" t="s">
        <v>46</v>
      </c>
      <c r="F62" s="8">
        <v>1</v>
      </c>
      <c r="G62" s="20">
        <v>2745.89</v>
      </c>
      <c r="H62" s="12">
        <f>Tabla4[[#This Row],[Sale_Price]]</f>
        <v>2745.89</v>
      </c>
      <c r="I62" s="12" t="s">
        <v>91</v>
      </c>
      <c r="J62" s="10" t="s">
        <v>182</v>
      </c>
    </row>
    <row r="63" spans="1:10" x14ac:dyDescent="0.25">
      <c r="A63" s="5">
        <v>44472</v>
      </c>
      <c r="B63" s="9" t="s">
        <v>161</v>
      </c>
      <c r="C63" t="s">
        <v>136</v>
      </c>
      <c r="D63" t="s">
        <v>142</v>
      </c>
      <c r="E63" s="9" t="s">
        <v>50</v>
      </c>
      <c r="F63" s="9">
        <v>1</v>
      </c>
      <c r="G63" s="20">
        <v>465.97</v>
      </c>
      <c r="H63" s="14">
        <v>245987</v>
      </c>
      <c r="I63" s="14" t="s">
        <v>92</v>
      </c>
      <c r="J63" s="11" t="s">
        <v>183</v>
      </c>
    </row>
    <row r="64" spans="1:10" x14ac:dyDescent="0.25">
      <c r="A64" s="4">
        <v>44476</v>
      </c>
      <c r="B64" s="8" t="s">
        <v>106</v>
      </c>
      <c r="C64" t="s">
        <v>137</v>
      </c>
      <c r="D64" t="s">
        <v>140</v>
      </c>
      <c r="E64" s="8" t="s">
        <v>48</v>
      </c>
      <c r="F64" s="8">
        <v>1</v>
      </c>
      <c r="G64" s="20">
        <v>2865.97</v>
      </c>
      <c r="H64" s="12">
        <f>Tabla4[[#This Row],[Sale_Price]]</f>
        <v>2865.97</v>
      </c>
      <c r="I64" s="12" t="s">
        <v>92</v>
      </c>
      <c r="J64" s="10" t="s">
        <v>182</v>
      </c>
    </row>
    <row r="65" spans="1:10" x14ac:dyDescent="0.25">
      <c r="A65" s="5">
        <v>44478</v>
      </c>
      <c r="B65" s="8" t="s">
        <v>107</v>
      </c>
      <c r="C65" t="s">
        <v>138</v>
      </c>
      <c r="D65" t="s">
        <v>140</v>
      </c>
      <c r="E65" s="9" t="s">
        <v>149</v>
      </c>
      <c r="F65" s="9">
        <v>1</v>
      </c>
      <c r="G65" s="20">
        <v>3465.97</v>
      </c>
      <c r="H65" s="14">
        <f>Tabla4[[#This Row],[Sale_Price]]</f>
        <v>3465.97</v>
      </c>
      <c r="I65" s="14" t="s">
        <v>91</v>
      </c>
      <c r="J65" s="11" t="s">
        <v>182</v>
      </c>
    </row>
    <row r="66" spans="1:10" x14ac:dyDescent="0.25">
      <c r="A66" s="4">
        <v>44483</v>
      </c>
      <c r="B66" s="8" t="s">
        <v>108</v>
      </c>
      <c r="C66" t="s">
        <v>136</v>
      </c>
      <c r="D66" t="s">
        <v>141</v>
      </c>
      <c r="E66" s="8" t="s">
        <v>147</v>
      </c>
      <c r="F66" s="8">
        <v>3</v>
      </c>
      <c r="G66" s="20">
        <v>565.97</v>
      </c>
      <c r="H66" s="13">
        <f>Tabla4[[#This Row],[Sale_Price]]*Tabla4[[#This Row],[Amount]]</f>
        <v>1697.91</v>
      </c>
      <c r="I66" s="13" t="s">
        <v>91</v>
      </c>
      <c r="J66" s="10" t="s">
        <v>183</v>
      </c>
    </row>
    <row r="67" spans="1:10" x14ac:dyDescent="0.25">
      <c r="A67" s="5">
        <v>44492</v>
      </c>
      <c r="B67" s="8" t="s">
        <v>109</v>
      </c>
      <c r="C67" t="s">
        <v>137</v>
      </c>
      <c r="D67" t="s">
        <v>141</v>
      </c>
      <c r="E67" s="9" t="s">
        <v>47</v>
      </c>
      <c r="F67" s="9">
        <v>1</v>
      </c>
      <c r="G67" s="20">
        <v>3665.97</v>
      </c>
      <c r="H67" s="14">
        <f>Tabla4[[#This Row],[Sale_Price]]</f>
        <v>3665.97</v>
      </c>
      <c r="I67" s="14" t="s">
        <v>91</v>
      </c>
      <c r="J67" s="11" t="s">
        <v>182</v>
      </c>
    </row>
    <row r="68" spans="1:10" x14ac:dyDescent="0.25">
      <c r="A68" s="4">
        <v>44505</v>
      </c>
      <c r="B68" s="8" t="s">
        <v>109</v>
      </c>
      <c r="C68" t="s">
        <v>137</v>
      </c>
      <c r="D68" t="s">
        <v>140</v>
      </c>
      <c r="E68" s="8" t="s">
        <v>149</v>
      </c>
      <c r="F68" s="8">
        <v>3</v>
      </c>
      <c r="G68" s="20">
        <v>2657.9</v>
      </c>
      <c r="H68" s="13">
        <f>Tabla4[[#This Row],[Sale_Price]]*Tabla4[[#This Row],[Amount]]</f>
        <v>7973.7000000000007</v>
      </c>
      <c r="I68" s="13" t="s">
        <v>91</v>
      </c>
      <c r="J68" s="10" t="s">
        <v>182</v>
      </c>
    </row>
    <row r="69" spans="1:10" x14ac:dyDescent="0.25">
      <c r="A69" s="5">
        <v>44519</v>
      </c>
      <c r="B69" s="8" t="s">
        <v>109</v>
      </c>
      <c r="C69" t="s">
        <v>136</v>
      </c>
      <c r="D69" t="s">
        <v>139</v>
      </c>
      <c r="E69" s="9" t="s">
        <v>49</v>
      </c>
      <c r="F69" s="9">
        <v>1</v>
      </c>
      <c r="G69" s="20">
        <v>1543.9</v>
      </c>
      <c r="H69" s="14">
        <f>Tabla4[[#This Row],[Sale_Price]]</f>
        <v>1543.9</v>
      </c>
      <c r="I69" s="14" t="s">
        <v>91</v>
      </c>
      <c r="J69" s="11" t="s">
        <v>182</v>
      </c>
    </row>
    <row r="70" spans="1:10" x14ac:dyDescent="0.25">
      <c r="A70" s="4">
        <v>44554</v>
      </c>
      <c r="B70" s="8" t="s">
        <v>110</v>
      </c>
      <c r="C70" t="s">
        <v>137</v>
      </c>
      <c r="D70" t="s">
        <v>142</v>
      </c>
      <c r="E70" s="8" t="s">
        <v>150</v>
      </c>
      <c r="F70" s="8">
        <v>2</v>
      </c>
      <c r="G70" s="20">
        <v>556</v>
      </c>
      <c r="H70" s="13">
        <f>Tabla4[[#This Row],[Sale_Price]]*Tabla4[[#This Row],[Amount]]</f>
        <v>1112</v>
      </c>
      <c r="I70" s="13" t="s">
        <v>91</v>
      </c>
      <c r="J70" s="10" t="s">
        <v>183</v>
      </c>
    </row>
    <row r="71" spans="1:10" x14ac:dyDescent="0.25">
      <c r="A71" s="4">
        <v>44564</v>
      </c>
      <c r="B71" s="8" t="s">
        <v>78</v>
      </c>
      <c r="C71" t="s">
        <v>138</v>
      </c>
      <c r="D71" t="s">
        <v>140</v>
      </c>
      <c r="E71" s="8" t="s">
        <v>147</v>
      </c>
      <c r="F71" s="8">
        <v>5</v>
      </c>
      <c r="G71" s="20">
        <v>1665.97</v>
      </c>
      <c r="H71" s="13">
        <f>Tabla4[[#This Row],[Sale_Price]]*Tabla4[[#This Row],[Amount]]</f>
        <v>8329.85</v>
      </c>
      <c r="I71" s="13" t="s">
        <v>91</v>
      </c>
      <c r="J71" s="10" t="s">
        <v>182</v>
      </c>
    </row>
    <row r="72" spans="1:10" x14ac:dyDescent="0.25">
      <c r="A72" s="5">
        <v>44587</v>
      </c>
      <c r="B72" s="9" t="s">
        <v>93</v>
      </c>
      <c r="C72" t="s">
        <v>136</v>
      </c>
      <c r="D72" t="s">
        <v>139</v>
      </c>
      <c r="E72" s="9" t="s">
        <v>145</v>
      </c>
      <c r="F72" s="9">
        <v>1</v>
      </c>
      <c r="G72" s="20">
        <v>1253.99</v>
      </c>
      <c r="H72" s="15">
        <f>Tabla4[[#This Row],[Sale_Price]]</f>
        <v>1253.99</v>
      </c>
      <c r="I72" s="15" t="s">
        <v>92</v>
      </c>
      <c r="J72" s="11" t="s">
        <v>183</v>
      </c>
    </row>
    <row r="73" spans="1:10" x14ac:dyDescent="0.25">
      <c r="A73" s="4">
        <v>44594</v>
      </c>
      <c r="B73" s="8" t="s">
        <v>80</v>
      </c>
      <c r="C73" t="s">
        <v>137</v>
      </c>
      <c r="D73" t="s">
        <v>142</v>
      </c>
      <c r="E73" s="8" t="s">
        <v>145</v>
      </c>
      <c r="F73" s="8">
        <v>1</v>
      </c>
      <c r="G73" s="20">
        <v>4745.8900000000003</v>
      </c>
      <c r="H73" s="12">
        <f>Tabla4[[#This Row],[Sale_Price]]</f>
        <v>4745.8900000000003</v>
      </c>
      <c r="I73" s="12" t="s">
        <v>91</v>
      </c>
      <c r="J73" s="10" t="s">
        <v>182</v>
      </c>
    </row>
    <row r="74" spans="1:10" x14ac:dyDescent="0.25">
      <c r="A74" s="5">
        <v>44594</v>
      </c>
      <c r="B74" s="9" t="s">
        <v>81</v>
      </c>
      <c r="C74" t="s">
        <v>137</v>
      </c>
      <c r="D74" t="s">
        <v>140</v>
      </c>
      <c r="E74" s="9" t="s">
        <v>146</v>
      </c>
      <c r="F74" s="9">
        <v>1</v>
      </c>
      <c r="G74" s="20">
        <v>3465.97</v>
      </c>
      <c r="H74" s="14">
        <f>Tabla4[[#This Row],[Sale_Price]]</f>
        <v>3465.97</v>
      </c>
      <c r="I74" s="14" t="s">
        <v>91</v>
      </c>
      <c r="J74" s="11" t="s">
        <v>182</v>
      </c>
    </row>
    <row r="75" spans="1:10" x14ac:dyDescent="0.25">
      <c r="A75" s="4">
        <v>44594</v>
      </c>
      <c r="B75" s="8" t="s">
        <v>81</v>
      </c>
      <c r="C75" t="s">
        <v>136</v>
      </c>
      <c r="D75" t="s">
        <v>140</v>
      </c>
      <c r="E75" s="8" t="s">
        <v>146</v>
      </c>
      <c r="F75" s="8">
        <v>1</v>
      </c>
      <c r="G75" s="20">
        <v>865.97</v>
      </c>
      <c r="H75" s="12">
        <f>Tabla4[[#This Row],[Sale_Price]]</f>
        <v>865.97</v>
      </c>
      <c r="I75" s="12" t="s">
        <v>91</v>
      </c>
      <c r="J75" s="10" t="s">
        <v>182</v>
      </c>
    </row>
    <row r="76" spans="1:10" x14ac:dyDescent="0.25">
      <c r="A76" s="5">
        <v>44606</v>
      </c>
      <c r="B76" s="9" t="s">
        <v>78</v>
      </c>
      <c r="C76" t="s">
        <v>137</v>
      </c>
      <c r="D76" t="s">
        <v>141</v>
      </c>
      <c r="E76" s="9" t="s">
        <v>50</v>
      </c>
      <c r="F76" s="9">
        <v>1</v>
      </c>
      <c r="G76" s="20">
        <v>2653.99</v>
      </c>
      <c r="H76" s="14">
        <v>245987</v>
      </c>
      <c r="I76" s="14" t="s">
        <v>92</v>
      </c>
      <c r="J76" s="11" t="s">
        <v>182</v>
      </c>
    </row>
    <row r="77" spans="1:10" x14ac:dyDescent="0.25">
      <c r="A77" s="4">
        <v>44653</v>
      </c>
      <c r="B77" s="8" t="s">
        <v>130</v>
      </c>
      <c r="C77" t="s">
        <v>138</v>
      </c>
      <c r="D77" t="s">
        <v>141</v>
      </c>
      <c r="E77" s="8" t="s">
        <v>48</v>
      </c>
      <c r="F77" s="8">
        <v>1</v>
      </c>
      <c r="G77" s="20">
        <v>2745.89</v>
      </c>
      <c r="H77" s="12">
        <v>245987</v>
      </c>
      <c r="I77" s="12" t="s">
        <v>91</v>
      </c>
      <c r="J77" s="10" t="s">
        <v>182</v>
      </c>
    </row>
    <row r="78" spans="1:10" x14ac:dyDescent="0.25">
      <c r="A78" s="5">
        <v>44679</v>
      </c>
      <c r="B78" s="9" t="s">
        <v>94</v>
      </c>
      <c r="C78" t="s">
        <v>136</v>
      </c>
      <c r="D78" t="s">
        <v>140</v>
      </c>
      <c r="E78" s="9" t="s">
        <v>148</v>
      </c>
      <c r="F78" s="9">
        <v>1</v>
      </c>
      <c r="G78" s="20">
        <v>465.97</v>
      </c>
      <c r="H78" s="14">
        <f>Tabla4[[#This Row],[Sale_Price]]</f>
        <v>465.97</v>
      </c>
      <c r="I78" s="14" t="s">
        <v>92</v>
      </c>
      <c r="J78" s="11" t="s">
        <v>183</v>
      </c>
    </row>
    <row r="79" spans="1:10" x14ac:dyDescent="0.25">
      <c r="A79" s="4">
        <v>44679</v>
      </c>
      <c r="B79" s="8" t="s">
        <v>95</v>
      </c>
      <c r="C79" t="s">
        <v>137</v>
      </c>
      <c r="D79" t="s">
        <v>139</v>
      </c>
      <c r="E79" s="8" t="s">
        <v>50</v>
      </c>
      <c r="F79" s="8">
        <v>2</v>
      </c>
      <c r="G79" s="20">
        <v>2865.97</v>
      </c>
      <c r="H79" s="13">
        <f>Tabla4[[#This Row],[Sale_Price]]*Tabla4[[#This Row],[Amount]]</f>
        <v>5731.94</v>
      </c>
      <c r="I79" s="13" t="s">
        <v>92</v>
      </c>
      <c r="J79" s="10" t="s">
        <v>183</v>
      </c>
    </row>
    <row r="80" spans="1:10" x14ac:dyDescent="0.25">
      <c r="A80" s="5">
        <v>44679</v>
      </c>
      <c r="B80" s="9" t="s">
        <v>78</v>
      </c>
      <c r="C80" t="s">
        <v>137</v>
      </c>
      <c r="D80" t="s">
        <v>142</v>
      </c>
      <c r="E80" s="9" t="s">
        <v>148</v>
      </c>
      <c r="F80" s="9">
        <v>1</v>
      </c>
      <c r="G80" s="20">
        <v>3465.97</v>
      </c>
      <c r="H80" s="14">
        <v>245987</v>
      </c>
      <c r="I80" s="14" t="s">
        <v>92</v>
      </c>
      <c r="J80" s="11" t="s">
        <v>182</v>
      </c>
    </row>
    <row r="81" spans="1:10" x14ac:dyDescent="0.25">
      <c r="A81" s="4">
        <v>44692</v>
      </c>
      <c r="B81" s="8" t="s">
        <v>79</v>
      </c>
      <c r="C81" t="s">
        <v>136</v>
      </c>
      <c r="D81" t="s">
        <v>140</v>
      </c>
      <c r="E81" s="8" t="s">
        <v>45</v>
      </c>
      <c r="F81" s="8">
        <v>1</v>
      </c>
      <c r="G81" s="20">
        <v>565.97</v>
      </c>
      <c r="H81" s="12">
        <v>245987</v>
      </c>
      <c r="I81" s="12" t="s">
        <v>91</v>
      </c>
      <c r="J81" s="10" t="s">
        <v>182</v>
      </c>
    </row>
    <row r="82" spans="1:10" x14ac:dyDescent="0.25">
      <c r="A82" s="5">
        <v>44726</v>
      </c>
      <c r="B82" s="9" t="s">
        <v>96</v>
      </c>
      <c r="C82" t="s">
        <v>137</v>
      </c>
      <c r="D82" t="s">
        <v>140</v>
      </c>
      <c r="E82" s="9" t="s">
        <v>46</v>
      </c>
      <c r="F82" s="9">
        <v>2</v>
      </c>
      <c r="G82" s="20">
        <v>3665.97</v>
      </c>
      <c r="H82" s="15">
        <f>Tabla4[[#This Row],[Sale_Price]]*Tabla4[[#This Row],[Amount]]</f>
        <v>7331.94</v>
      </c>
      <c r="I82" s="15" t="s">
        <v>91</v>
      </c>
      <c r="J82" s="11" t="s">
        <v>183</v>
      </c>
    </row>
    <row r="83" spans="1:10" x14ac:dyDescent="0.25">
      <c r="A83" s="4">
        <v>44737</v>
      </c>
      <c r="B83" s="8" t="s">
        <v>171</v>
      </c>
      <c r="C83" t="s">
        <v>138</v>
      </c>
      <c r="D83" t="s">
        <v>141</v>
      </c>
      <c r="E83" s="8" t="s">
        <v>49</v>
      </c>
      <c r="F83" s="8">
        <v>1</v>
      </c>
      <c r="G83" s="20">
        <v>2657.9</v>
      </c>
      <c r="H83" s="12">
        <v>245987</v>
      </c>
      <c r="I83" s="12" t="s">
        <v>92</v>
      </c>
      <c r="J83" s="10" t="s">
        <v>183</v>
      </c>
    </row>
    <row r="84" spans="1:10" x14ac:dyDescent="0.25">
      <c r="A84" s="5">
        <v>44738</v>
      </c>
      <c r="B84" s="9" t="s">
        <v>125</v>
      </c>
      <c r="C84" t="s">
        <v>136</v>
      </c>
      <c r="D84" t="s">
        <v>141</v>
      </c>
      <c r="E84" s="9" t="s">
        <v>45</v>
      </c>
      <c r="F84" s="9">
        <v>3</v>
      </c>
      <c r="G84" s="20">
        <v>1543.9</v>
      </c>
      <c r="H84" s="15">
        <f>Tabla4[[#This Row],[Sale_Price]]*Tabla4[[#This Row],[Amount]]</f>
        <v>4631.7000000000007</v>
      </c>
      <c r="I84" s="15" t="s">
        <v>91</v>
      </c>
      <c r="J84" s="11" t="s">
        <v>182</v>
      </c>
    </row>
    <row r="85" spans="1:10" x14ac:dyDescent="0.25">
      <c r="A85" s="4">
        <v>44740</v>
      </c>
      <c r="B85" s="8" t="s">
        <v>82</v>
      </c>
      <c r="C85" t="s">
        <v>137</v>
      </c>
      <c r="D85" t="s">
        <v>140</v>
      </c>
      <c r="E85" s="8" t="s">
        <v>49</v>
      </c>
      <c r="F85" s="8">
        <v>1</v>
      </c>
      <c r="G85" s="20">
        <v>556</v>
      </c>
      <c r="H85" s="12">
        <f>Tabla4[[#This Row],[Sale_Price]]</f>
        <v>556</v>
      </c>
      <c r="I85" s="12" t="s">
        <v>92</v>
      </c>
      <c r="J85" s="10" t="s">
        <v>182</v>
      </c>
    </row>
    <row r="86" spans="1:10" x14ac:dyDescent="0.25">
      <c r="A86" s="5">
        <v>44740</v>
      </c>
      <c r="B86" s="9" t="s">
        <v>172</v>
      </c>
      <c r="C86" t="s">
        <v>137</v>
      </c>
      <c r="D86" t="s">
        <v>139</v>
      </c>
      <c r="E86" s="9" t="s">
        <v>148</v>
      </c>
      <c r="F86" s="9">
        <v>3</v>
      </c>
      <c r="G86" s="20">
        <v>1665.97</v>
      </c>
      <c r="H86" s="14">
        <f>Tabla4[[#This Row],[Sale_Price]]*Tabla4[[#This Row],[Amount]]</f>
        <v>4997.91</v>
      </c>
      <c r="I86" s="14" t="s">
        <v>91</v>
      </c>
      <c r="J86" s="11" t="s">
        <v>183</v>
      </c>
    </row>
    <row r="87" spans="1:10" x14ac:dyDescent="0.25">
      <c r="A87" s="4">
        <v>44749</v>
      </c>
      <c r="B87" s="8" t="s">
        <v>130</v>
      </c>
      <c r="C87" t="s">
        <v>136</v>
      </c>
      <c r="D87" t="s">
        <v>142</v>
      </c>
      <c r="E87" s="8" t="s">
        <v>145</v>
      </c>
      <c r="F87" s="8">
        <v>5</v>
      </c>
      <c r="G87" s="20">
        <v>1253.99</v>
      </c>
      <c r="H87" s="13">
        <f>Tabla4[[#This Row],[Sale_Price]]*Tabla4[[#This Row],[Amount]]</f>
        <v>6269.95</v>
      </c>
      <c r="I87" s="13" t="s">
        <v>91</v>
      </c>
      <c r="J87" s="10" t="s">
        <v>182</v>
      </c>
    </row>
    <row r="88" spans="1:10" x14ac:dyDescent="0.25">
      <c r="A88" s="5">
        <v>44757</v>
      </c>
      <c r="B88" s="9" t="s">
        <v>85</v>
      </c>
      <c r="C88" t="s">
        <v>137</v>
      </c>
      <c r="D88" t="s">
        <v>140</v>
      </c>
      <c r="E88" s="9" t="s">
        <v>146</v>
      </c>
      <c r="F88" s="9">
        <v>1</v>
      </c>
      <c r="G88" s="20">
        <v>4745.8900000000003</v>
      </c>
      <c r="H88" s="14">
        <f>Tabla4[[#This Row],[Sale_Price]]</f>
        <v>4745.8900000000003</v>
      </c>
      <c r="I88" s="14" t="s">
        <v>91</v>
      </c>
      <c r="J88" s="11" t="s">
        <v>182</v>
      </c>
    </row>
    <row r="89" spans="1:10" x14ac:dyDescent="0.25">
      <c r="A89" s="4">
        <v>44758</v>
      </c>
      <c r="B89" s="8" t="s">
        <v>86</v>
      </c>
      <c r="C89" t="s">
        <v>138</v>
      </c>
      <c r="D89" t="s">
        <v>140</v>
      </c>
      <c r="E89" s="8" t="s">
        <v>47</v>
      </c>
      <c r="F89" s="8">
        <v>2</v>
      </c>
      <c r="G89" s="20">
        <v>3465.97</v>
      </c>
      <c r="H89" s="13">
        <f>Tabla4[[#This Row],[Sale_Price]]*Tabla4[[#This Row],[Amount]]</f>
        <v>6931.94</v>
      </c>
      <c r="I89" s="13" t="s">
        <v>91</v>
      </c>
      <c r="J89" s="10" t="s">
        <v>183</v>
      </c>
    </row>
    <row r="90" spans="1:10" x14ac:dyDescent="0.25">
      <c r="A90" s="5">
        <v>44790</v>
      </c>
      <c r="B90" s="9" t="s">
        <v>86</v>
      </c>
      <c r="C90" t="s">
        <v>136</v>
      </c>
      <c r="D90" t="s">
        <v>141</v>
      </c>
      <c r="E90" s="9" t="s">
        <v>46</v>
      </c>
      <c r="F90" s="9">
        <v>1</v>
      </c>
      <c r="G90" s="20">
        <v>865.97</v>
      </c>
      <c r="H90" s="14">
        <f>Tabla4[[#This Row],[Sale_Price]]</f>
        <v>865.97</v>
      </c>
      <c r="I90" s="14" t="s">
        <v>92</v>
      </c>
      <c r="J90" s="11" t="s">
        <v>183</v>
      </c>
    </row>
    <row r="91" spans="1:10" x14ac:dyDescent="0.25">
      <c r="A91" s="4">
        <v>44804</v>
      </c>
      <c r="B91" s="8" t="s">
        <v>168</v>
      </c>
      <c r="C91" t="s">
        <v>137</v>
      </c>
      <c r="D91" t="s">
        <v>141</v>
      </c>
      <c r="E91" s="8" t="s">
        <v>47</v>
      </c>
      <c r="F91" s="8">
        <v>3</v>
      </c>
      <c r="G91" s="20">
        <v>2653.99</v>
      </c>
      <c r="H91" s="13">
        <f>Tabla4[[#This Row],[Sale_Price]]*Tabla4[[#This Row],[Amount]]</f>
        <v>7961.9699999999993</v>
      </c>
      <c r="I91" s="13" t="s">
        <v>91</v>
      </c>
      <c r="J91" s="10" t="s">
        <v>183</v>
      </c>
    </row>
    <row r="92" spans="1:10" x14ac:dyDescent="0.25">
      <c r="A92" s="5">
        <v>44818</v>
      </c>
      <c r="B92" s="9" t="s">
        <v>168</v>
      </c>
      <c r="C92" t="s">
        <v>137</v>
      </c>
      <c r="D92" t="s">
        <v>140</v>
      </c>
      <c r="E92" s="9" t="s">
        <v>48</v>
      </c>
      <c r="F92" s="9">
        <v>1</v>
      </c>
      <c r="G92" s="20">
        <v>2745.89</v>
      </c>
      <c r="H92" s="14">
        <f>Tabla4[[#This Row],[Sale_Price]]</f>
        <v>2745.89</v>
      </c>
      <c r="I92" s="14" t="s">
        <v>92</v>
      </c>
      <c r="J92" s="11" t="s">
        <v>183</v>
      </c>
    </row>
    <row r="93" spans="1:10" x14ac:dyDescent="0.25">
      <c r="A93" s="4">
        <v>44820</v>
      </c>
      <c r="B93" s="8" t="s">
        <v>169</v>
      </c>
      <c r="C93" t="s">
        <v>136</v>
      </c>
      <c r="D93" t="s">
        <v>139</v>
      </c>
      <c r="E93" s="8" t="s">
        <v>149</v>
      </c>
      <c r="F93" s="8">
        <v>1</v>
      </c>
      <c r="G93" s="20">
        <v>465.97</v>
      </c>
      <c r="H93" s="12">
        <v>242987</v>
      </c>
      <c r="I93" s="12" t="s">
        <v>91</v>
      </c>
      <c r="J93" s="10" t="s">
        <v>183</v>
      </c>
    </row>
    <row r="94" spans="1:10" x14ac:dyDescent="0.25">
      <c r="A94" s="5">
        <v>44821</v>
      </c>
      <c r="B94" s="9" t="s">
        <v>169</v>
      </c>
      <c r="C94" t="s">
        <v>137</v>
      </c>
      <c r="D94" t="s">
        <v>142</v>
      </c>
      <c r="E94" s="9" t="s">
        <v>45</v>
      </c>
      <c r="F94" s="9">
        <v>1</v>
      </c>
      <c r="G94" s="20">
        <v>2865.97</v>
      </c>
      <c r="H94" s="14">
        <v>145987</v>
      </c>
      <c r="I94" s="14" t="s">
        <v>92</v>
      </c>
      <c r="J94" s="11" t="s">
        <v>183</v>
      </c>
    </row>
    <row r="95" spans="1:10" x14ac:dyDescent="0.25">
      <c r="A95" s="4">
        <v>44822</v>
      </c>
      <c r="B95" s="8" t="s">
        <v>169</v>
      </c>
      <c r="C95" t="s">
        <v>138</v>
      </c>
      <c r="D95" t="s">
        <v>140</v>
      </c>
      <c r="E95" s="8" t="s">
        <v>46</v>
      </c>
      <c r="F95" s="8">
        <v>1</v>
      </c>
      <c r="G95" s="20">
        <v>3465.97</v>
      </c>
      <c r="H95" s="12">
        <f>Tabla4[[#This Row],[Sale_Price]]</f>
        <v>3465.97</v>
      </c>
      <c r="I95" s="12" t="s">
        <v>91</v>
      </c>
      <c r="J95" s="10" t="s">
        <v>182</v>
      </c>
    </row>
    <row r="96" spans="1:10" x14ac:dyDescent="0.25">
      <c r="A96" s="5">
        <v>44837</v>
      </c>
      <c r="B96" s="9" t="s">
        <v>170</v>
      </c>
      <c r="C96" t="s">
        <v>136</v>
      </c>
      <c r="D96" t="s">
        <v>140</v>
      </c>
      <c r="E96" s="9" t="s">
        <v>50</v>
      </c>
      <c r="F96" s="9">
        <v>1</v>
      </c>
      <c r="G96" s="20">
        <v>565.97</v>
      </c>
      <c r="H96" s="14">
        <v>245987</v>
      </c>
      <c r="I96" s="14" t="s">
        <v>92</v>
      </c>
      <c r="J96" s="11" t="s">
        <v>183</v>
      </c>
    </row>
    <row r="97" spans="1:10" x14ac:dyDescent="0.25">
      <c r="A97" s="4">
        <v>44841</v>
      </c>
      <c r="B97" s="8" t="s">
        <v>175</v>
      </c>
      <c r="C97" t="s">
        <v>137</v>
      </c>
      <c r="D97" t="s">
        <v>141</v>
      </c>
      <c r="E97" s="8" t="s">
        <v>48</v>
      </c>
      <c r="F97" s="8">
        <v>1</v>
      </c>
      <c r="G97" s="20">
        <v>3665.97</v>
      </c>
      <c r="H97" s="12">
        <f>Tabla4[[#This Row],[Sale_Price]]</f>
        <v>3665.97</v>
      </c>
      <c r="I97" s="12" t="s">
        <v>92</v>
      </c>
      <c r="J97" s="10" t="s">
        <v>182</v>
      </c>
    </row>
    <row r="98" spans="1:10" x14ac:dyDescent="0.25">
      <c r="A98" s="5">
        <v>44843</v>
      </c>
      <c r="B98" s="8" t="s">
        <v>129</v>
      </c>
      <c r="C98" t="s">
        <v>137</v>
      </c>
      <c r="D98" t="s">
        <v>141</v>
      </c>
      <c r="E98" s="9" t="s">
        <v>149</v>
      </c>
      <c r="F98" s="9">
        <v>1</v>
      </c>
      <c r="G98" s="20">
        <v>2657.9</v>
      </c>
      <c r="H98" s="14">
        <f>Tabla4[[#This Row],[Sale_Price]]</f>
        <v>2657.9</v>
      </c>
      <c r="I98" s="14" t="s">
        <v>91</v>
      </c>
      <c r="J98" s="11" t="s">
        <v>182</v>
      </c>
    </row>
    <row r="99" spans="1:10" x14ac:dyDescent="0.25">
      <c r="A99" s="4">
        <v>44848</v>
      </c>
      <c r="B99" s="8" t="s">
        <v>97</v>
      </c>
      <c r="C99" t="s">
        <v>136</v>
      </c>
      <c r="D99" t="s">
        <v>140</v>
      </c>
      <c r="E99" s="8" t="s">
        <v>147</v>
      </c>
      <c r="F99" s="8">
        <v>3</v>
      </c>
      <c r="G99" s="20">
        <v>1543.9</v>
      </c>
      <c r="H99" s="13">
        <f>Tabla4[[#This Row],[Sale_Price]]*Tabla4[[#This Row],[Amount]]</f>
        <v>4631.7000000000007</v>
      </c>
      <c r="I99" s="13" t="s">
        <v>91</v>
      </c>
      <c r="J99" s="10" t="s">
        <v>183</v>
      </c>
    </row>
    <row r="100" spans="1:10" x14ac:dyDescent="0.25">
      <c r="A100" s="5">
        <v>44857</v>
      </c>
      <c r="B100" s="8" t="s">
        <v>129</v>
      </c>
      <c r="C100" t="s">
        <v>137</v>
      </c>
      <c r="D100" t="s">
        <v>139</v>
      </c>
      <c r="E100" s="9" t="s">
        <v>47</v>
      </c>
      <c r="F100" s="9">
        <v>1</v>
      </c>
      <c r="G100" s="20">
        <v>556</v>
      </c>
      <c r="H100" s="14">
        <f>Tabla4[[#This Row],[Sale_Price]]</f>
        <v>556</v>
      </c>
      <c r="I100" s="14" t="s">
        <v>91</v>
      </c>
      <c r="J100" s="11" t="s">
        <v>182</v>
      </c>
    </row>
    <row r="101" spans="1:10" x14ac:dyDescent="0.25">
      <c r="A101" s="4">
        <v>44870</v>
      </c>
      <c r="B101" s="8" t="s">
        <v>129</v>
      </c>
      <c r="C101" t="s">
        <v>138</v>
      </c>
      <c r="D101" t="s">
        <v>142</v>
      </c>
      <c r="E101" s="8" t="s">
        <v>149</v>
      </c>
      <c r="F101" s="8">
        <v>3</v>
      </c>
      <c r="G101" s="20">
        <v>1665.97</v>
      </c>
      <c r="H101" s="13">
        <f>Tabla4[[#This Row],[Sale_Price]]*Tabla4[[#This Row],[Amount]]</f>
        <v>4997.91</v>
      </c>
      <c r="I101" s="13" t="s">
        <v>91</v>
      </c>
      <c r="J101" s="10" t="s">
        <v>182</v>
      </c>
    </row>
    <row r="102" spans="1:10" x14ac:dyDescent="0.25">
      <c r="A102" s="5">
        <v>44884</v>
      </c>
      <c r="B102" s="8" t="s">
        <v>129</v>
      </c>
      <c r="C102" t="s">
        <v>136</v>
      </c>
      <c r="D102" t="s">
        <v>140</v>
      </c>
      <c r="E102" s="9" t="s">
        <v>49</v>
      </c>
      <c r="F102" s="9">
        <v>1</v>
      </c>
      <c r="G102" s="20">
        <v>1253.99</v>
      </c>
      <c r="H102" s="14">
        <f>Tabla4[[#This Row],[Sale_Price]]</f>
        <v>1253.99</v>
      </c>
      <c r="I102" s="14" t="s">
        <v>91</v>
      </c>
      <c r="J102" s="11" t="s">
        <v>182</v>
      </c>
    </row>
    <row r="103" spans="1:10" x14ac:dyDescent="0.25">
      <c r="A103" s="4">
        <v>44919</v>
      </c>
      <c r="B103" s="8" t="s">
        <v>90</v>
      </c>
      <c r="C103" t="s">
        <v>137</v>
      </c>
      <c r="D103" t="s">
        <v>140</v>
      </c>
      <c r="E103" s="8" t="s">
        <v>150</v>
      </c>
      <c r="F103" s="8">
        <v>2</v>
      </c>
      <c r="G103" s="20">
        <v>4745.8900000000003</v>
      </c>
      <c r="H103" s="13">
        <f>Tabla4[[#This Row],[Sale_Price]]*Tabla4[[#This Row],[Amount]]</f>
        <v>9491.7800000000007</v>
      </c>
      <c r="I103" s="13" t="s">
        <v>91</v>
      </c>
      <c r="J103" s="10" t="s">
        <v>183</v>
      </c>
    </row>
    <row r="104" spans="1:10" x14ac:dyDescent="0.25">
      <c r="A104" s="5">
        <v>44929</v>
      </c>
      <c r="B104" s="9" t="s">
        <v>78</v>
      </c>
      <c r="C104" t="s">
        <v>137</v>
      </c>
      <c r="D104" t="s">
        <v>142</v>
      </c>
      <c r="E104" s="9" t="s">
        <v>147</v>
      </c>
      <c r="F104" s="9">
        <v>5</v>
      </c>
      <c r="G104" s="20">
        <v>3465.97</v>
      </c>
      <c r="H104" s="15">
        <f>Tabla4[[#This Row],[Sale_Price]]*Tabla4[[#This Row],[Amount]]</f>
        <v>17329.849999999999</v>
      </c>
      <c r="I104" s="9" t="s">
        <v>92</v>
      </c>
      <c r="J104" s="10" t="s">
        <v>182</v>
      </c>
    </row>
    <row r="105" spans="1:10" x14ac:dyDescent="0.25">
      <c r="A105" s="5">
        <v>44952</v>
      </c>
      <c r="B105" s="9" t="s">
        <v>131</v>
      </c>
      <c r="C105" t="s">
        <v>136</v>
      </c>
      <c r="D105" t="s">
        <v>140</v>
      </c>
      <c r="E105" s="9" t="s">
        <v>145</v>
      </c>
      <c r="F105" s="9">
        <v>1</v>
      </c>
      <c r="G105" s="20">
        <v>865.97</v>
      </c>
      <c r="H105" s="15">
        <f>Tabla4[[#This Row],[Sale_Price]]</f>
        <v>865.97</v>
      </c>
      <c r="I105" s="9" t="s">
        <v>91</v>
      </c>
      <c r="J105" s="11" t="s">
        <v>183</v>
      </c>
    </row>
    <row r="106" spans="1:10" x14ac:dyDescent="0.25">
      <c r="A106" s="5">
        <v>44959</v>
      </c>
      <c r="B106" s="9" t="s">
        <v>80</v>
      </c>
      <c r="C106" t="s">
        <v>137</v>
      </c>
      <c r="D106" t="s">
        <v>140</v>
      </c>
      <c r="E106" s="9" t="s">
        <v>145</v>
      </c>
      <c r="F106" s="9">
        <v>1</v>
      </c>
      <c r="G106" s="20">
        <v>2653.99</v>
      </c>
      <c r="H106" s="14">
        <f>Tabla4[[#This Row],[Sale_Price]]</f>
        <v>2653.99</v>
      </c>
      <c r="I106" s="9" t="s">
        <v>92</v>
      </c>
      <c r="J106" s="10" t="s">
        <v>182</v>
      </c>
    </row>
    <row r="107" spans="1:10" x14ac:dyDescent="0.25">
      <c r="A107" s="5">
        <v>44959</v>
      </c>
      <c r="B107" s="9" t="s">
        <v>81</v>
      </c>
      <c r="C107" t="s">
        <v>138</v>
      </c>
      <c r="D107" t="s">
        <v>141</v>
      </c>
      <c r="E107" s="9" t="s">
        <v>146</v>
      </c>
      <c r="F107" s="9">
        <v>1</v>
      </c>
      <c r="G107" s="20">
        <v>2745.89</v>
      </c>
      <c r="H107" s="14">
        <f>Tabla4[[#This Row],[Sale_Price]]</f>
        <v>2745.89</v>
      </c>
      <c r="I107" s="9" t="s">
        <v>92</v>
      </c>
      <c r="J107" s="11" t="s">
        <v>182</v>
      </c>
    </row>
    <row r="108" spans="1:10" x14ac:dyDescent="0.25">
      <c r="A108" s="5">
        <v>44959</v>
      </c>
      <c r="B108" s="9" t="s">
        <v>81</v>
      </c>
      <c r="C108" t="s">
        <v>136</v>
      </c>
      <c r="D108" t="s">
        <v>141</v>
      </c>
      <c r="E108" s="9" t="s">
        <v>146</v>
      </c>
      <c r="F108" s="9">
        <v>1</v>
      </c>
      <c r="G108" s="20">
        <v>465.97</v>
      </c>
      <c r="H108" s="14">
        <f>Tabla4[[#This Row],[Sale_Price]]</f>
        <v>465.97</v>
      </c>
      <c r="I108" s="9" t="s">
        <v>92</v>
      </c>
      <c r="J108" s="10" t="s">
        <v>182</v>
      </c>
    </row>
    <row r="109" spans="1:10" x14ac:dyDescent="0.25">
      <c r="A109" s="5">
        <v>44971</v>
      </c>
      <c r="B109" s="9" t="s">
        <v>78</v>
      </c>
      <c r="C109" t="s">
        <v>137</v>
      </c>
      <c r="D109" t="s">
        <v>140</v>
      </c>
      <c r="E109" s="9" t="s">
        <v>50</v>
      </c>
      <c r="F109" s="9">
        <v>1</v>
      </c>
      <c r="G109" s="20">
        <v>2865.97</v>
      </c>
      <c r="H109" s="14">
        <v>245987</v>
      </c>
      <c r="I109" s="9" t="s">
        <v>92</v>
      </c>
      <c r="J109" s="11" t="s">
        <v>182</v>
      </c>
    </row>
    <row r="110" spans="1:10" x14ac:dyDescent="0.25">
      <c r="A110" s="5">
        <v>45018</v>
      </c>
      <c r="B110" s="9" t="s">
        <v>130</v>
      </c>
      <c r="C110" t="s">
        <v>137</v>
      </c>
      <c r="D110" t="s">
        <v>139</v>
      </c>
      <c r="E110" s="9" t="s">
        <v>48</v>
      </c>
      <c r="F110" s="9">
        <v>1</v>
      </c>
      <c r="G110" s="20">
        <v>3465.97</v>
      </c>
      <c r="H110" s="14">
        <v>245987</v>
      </c>
      <c r="I110" s="9" t="s">
        <v>92</v>
      </c>
      <c r="J110" s="10" t="s">
        <v>182</v>
      </c>
    </row>
    <row r="111" spans="1:10" x14ac:dyDescent="0.25">
      <c r="A111" s="5">
        <v>45044</v>
      </c>
      <c r="B111" s="9" t="s">
        <v>78</v>
      </c>
      <c r="C111" t="s">
        <v>136</v>
      </c>
      <c r="D111" t="s">
        <v>141</v>
      </c>
      <c r="E111" s="9" t="s">
        <v>148</v>
      </c>
      <c r="F111" s="9">
        <v>1</v>
      </c>
      <c r="G111" s="20">
        <v>565.97</v>
      </c>
      <c r="H111" s="14">
        <f>Tabla4[[#This Row],[Sale_Price]]</f>
        <v>565.97</v>
      </c>
      <c r="I111" s="9" t="s">
        <v>91</v>
      </c>
      <c r="J111" s="11" t="s">
        <v>183</v>
      </c>
    </row>
    <row r="112" spans="1:10" x14ac:dyDescent="0.25">
      <c r="A112" s="5">
        <v>45044</v>
      </c>
      <c r="B112" s="9" t="s">
        <v>78</v>
      </c>
      <c r="C112" t="s">
        <v>137</v>
      </c>
      <c r="D112" t="s">
        <v>140</v>
      </c>
      <c r="E112" s="9" t="s">
        <v>50</v>
      </c>
      <c r="F112" s="9">
        <v>2</v>
      </c>
      <c r="G112" s="20">
        <v>3665.97</v>
      </c>
      <c r="H112" s="15">
        <f>Tabla4[[#This Row],[Sale_Price]]*Tabla4[[#This Row],[Amount]]</f>
        <v>7331.94</v>
      </c>
      <c r="I112" s="9" t="s">
        <v>91</v>
      </c>
      <c r="J112" s="10" t="s">
        <v>183</v>
      </c>
    </row>
    <row r="113" spans="1:10" x14ac:dyDescent="0.25">
      <c r="A113" s="5">
        <v>45044</v>
      </c>
      <c r="B113" s="9" t="s">
        <v>78</v>
      </c>
      <c r="C113" t="s">
        <v>138</v>
      </c>
      <c r="D113" t="s">
        <v>140</v>
      </c>
      <c r="E113" s="9" t="s">
        <v>148</v>
      </c>
      <c r="F113" s="9">
        <v>1</v>
      </c>
      <c r="G113" s="20">
        <v>2657.9</v>
      </c>
      <c r="H113" s="14">
        <v>245987</v>
      </c>
      <c r="I113" s="9" t="s">
        <v>92</v>
      </c>
      <c r="J113" s="11" t="s">
        <v>182</v>
      </c>
    </row>
    <row r="114" spans="1:10" x14ac:dyDescent="0.25">
      <c r="A114" s="5">
        <v>45057</v>
      </c>
      <c r="B114" s="9" t="s">
        <v>79</v>
      </c>
      <c r="C114" t="s">
        <v>136</v>
      </c>
      <c r="D114" t="s">
        <v>144</v>
      </c>
      <c r="E114" s="9" t="s">
        <v>45</v>
      </c>
      <c r="F114" s="9">
        <v>1</v>
      </c>
      <c r="G114" s="20">
        <v>1543.9</v>
      </c>
      <c r="H114" s="14">
        <v>245987</v>
      </c>
      <c r="I114" s="9" t="s">
        <v>92</v>
      </c>
      <c r="J114" s="10" t="s">
        <v>182</v>
      </c>
    </row>
    <row r="115" spans="1:10" x14ac:dyDescent="0.25">
      <c r="A115" s="5">
        <v>45091</v>
      </c>
      <c r="B115" s="9" t="s">
        <v>78</v>
      </c>
      <c r="C115" t="s">
        <v>137</v>
      </c>
      <c r="D115" t="s">
        <v>143</v>
      </c>
      <c r="E115" s="9" t="s">
        <v>46</v>
      </c>
      <c r="F115" s="9">
        <v>2</v>
      </c>
      <c r="G115" s="20">
        <v>556</v>
      </c>
      <c r="H115" s="15">
        <f>Tabla4[[#This Row],[Sale_Price]]*Tabla4[[#This Row],[Amount]]</f>
        <v>1112</v>
      </c>
      <c r="I115" s="9" t="s">
        <v>91</v>
      </c>
      <c r="J115" s="11" t="s">
        <v>183</v>
      </c>
    </row>
    <row r="116" spans="1:10" x14ac:dyDescent="0.25">
      <c r="A116" s="5">
        <v>45102</v>
      </c>
      <c r="B116" s="9" t="s">
        <v>42</v>
      </c>
      <c r="C116" t="s">
        <v>137</v>
      </c>
      <c r="D116" t="s">
        <v>139</v>
      </c>
      <c r="E116" s="9" t="s">
        <v>49</v>
      </c>
      <c r="F116" s="9">
        <v>1</v>
      </c>
      <c r="G116" s="20">
        <v>1665.97</v>
      </c>
      <c r="H116" s="14">
        <v>245987</v>
      </c>
      <c r="I116" s="9" t="s">
        <v>91</v>
      </c>
      <c r="J116" s="10" t="s">
        <v>183</v>
      </c>
    </row>
    <row r="117" spans="1:10" x14ac:dyDescent="0.25">
      <c r="A117" s="5">
        <v>45103</v>
      </c>
      <c r="B117" s="9" t="s">
        <v>125</v>
      </c>
      <c r="C117" t="s">
        <v>136</v>
      </c>
      <c r="D117" t="s">
        <v>144</v>
      </c>
      <c r="E117" s="9" t="s">
        <v>45</v>
      </c>
      <c r="F117" s="9">
        <v>3</v>
      </c>
      <c r="G117" s="20">
        <v>1253.99</v>
      </c>
      <c r="H117" s="15">
        <f>Tabla4[[#This Row],[Sale_Price]]*Tabla4[[#This Row],[Amount]]</f>
        <v>3761.9700000000003</v>
      </c>
      <c r="I117" s="9" t="s">
        <v>92</v>
      </c>
      <c r="J117" s="11" t="s">
        <v>182</v>
      </c>
    </row>
    <row r="118" spans="1:10" x14ac:dyDescent="0.25">
      <c r="A118" s="5">
        <v>45105</v>
      </c>
      <c r="B118" s="9" t="s">
        <v>82</v>
      </c>
      <c r="C118" t="s">
        <v>137</v>
      </c>
      <c r="D118" t="s">
        <v>139</v>
      </c>
      <c r="E118" s="9" t="s">
        <v>49</v>
      </c>
      <c r="F118" s="9">
        <v>1</v>
      </c>
      <c r="G118" s="20">
        <v>4745.8900000000003</v>
      </c>
      <c r="H118" s="14">
        <f>Tabla4[[#This Row],[Sale_Price]]</f>
        <v>4745.8900000000003</v>
      </c>
      <c r="I118" s="9" t="s">
        <v>92</v>
      </c>
      <c r="J118" s="10" t="s">
        <v>182</v>
      </c>
    </row>
    <row r="119" spans="1:10" x14ac:dyDescent="0.25">
      <c r="A119" s="5">
        <v>45105</v>
      </c>
      <c r="B119" s="9" t="s">
        <v>83</v>
      </c>
      <c r="C119" t="s">
        <v>138</v>
      </c>
      <c r="D119" t="s">
        <v>141</v>
      </c>
      <c r="E119" s="9" t="s">
        <v>148</v>
      </c>
      <c r="F119" s="9">
        <v>3</v>
      </c>
      <c r="G119" s="20">
        <v>3465.97</v>
      </c>
      <c r="H119" s="14">
        <f>Tabla4[[#This Row],[Sale_Price]]*Tabla4[[#This Row],[Amount]]</f>
        <v>10397.91</v>
      </c>
      <c r="I119" s="9" t="s">
        <v>91</v>
      </c>
      <c r="J119" s="11" t="s">
        <v>183</v>
      </c>
    </row>
    <row r="120" spans="1:10" x14ac:dyDescent="0.25">
      <c r="A120" s="5">
        <v>45114</v>
      </c>
      <c r="B120" s="9" t="s">
        <v>130</v>
      </c>
      <c r="C120" t="s">
        <v>136</v>
      </c>
      <c r="D120" t="s">
        <v>140</v>
      </c>
      <c r="E120" s="9" t="s">
        <v>145</v>
      </c>
      <c r="F120" s="9">
        <v>5</v>
      </c>
      <c r="G120" s="20">
        <v>865.97</v>
      </c>
      <c r="H120" s="15">
        <f>Tabla4[[#This Row],[Sale_Price]]*Tabla4[[#This Row],[Amount]]</f>
        <v>4329.8500000000004</v>
      </c>
      <c r="I120" s="9" t="s">
        <v>92</v>
      </c>
      <c r="J120" s="10" t="s">
        <v>182</v>
      </c>
    </row>
    <row r="121" spans="1:10" x14ac:dyDescent="0.25">
      <c r="A121" s="5">
        <v>45122</v>
      </c>
      <c r="B121" s="9" t="s">
        <v>85</v>
      </c>
      <c r="C121" t="s">
        <v>137</v>
      </c>
      <c r="D121" t="s">
        <v>141</v>
      </c>
      <c r="E121" s="9" t="s">
        <v>146</v>
      </c>
      <c r="F121" s="9">
        <v>1</v>
      </c>
      <c r="G121" s="20">
        <v>2653.99</v>
      </c>
      <c r="H121" s="14">
        <f>Tabla4[[#This Row],[Sale_Price]]</f>
        <v>2653.99</v>
      </c>
      <c r="I121" s="9" t="s">
        <v>92</v>
      </c>
      <c r="J121" s="11" t="s">
        <v>182</v>
      </c>
    </row>
    <row r="122" spans="1:10" x14ac:dyDescent="0.25">
      <c r="A122" s="5">
        <v>45123</v>
      </c>
      <c r="B122" s="9" t="s">
        <v>86</v>
      </c>
      <c r="C122" t="s">
        <v>137</v>
      </c>
      <c r="D122" t="s">
        <v>139</v>
      </c>
      <c r="E122" s="9" t="s">
        <v>47</v>
      </c>
      <c r="F122" s="9">
        <v>2</v>
      </c>
      <c r="G122" s="20">
        <v>2745.89</v>
      </c>
      <c r="H122" s="15">
        <f>Tabla4[[#This Row],[Sale_Price]]*Tabla4[[#This Row],[Amount]]</f>
        <v>5491.78</v>
      </c>
      <c r="I122" s="9" t="s">
        <v>91</v>
      </c>
      <c r="J122" s="10" t="s">
        <v>183</v>
      </c>
    </row>
    <row r="123" spans="1:10" x14ac:dyDescent="0.25">
      <c r="A123" s="5">
        <v>45155</v>
      </c>
      <c r="B123" s="9" t="s">
        <v>86</v>
      </c>
      <c r="C123" t="s">
        <v>136</v>
      </c>
      <c r="D123" t="s">
        <v>144</v>
      </c>
      <c r="E123" s="9" t="s">
        <v>46</v>
      </c>
      <c r="F123" s="9">
        <v>1</v>
      </c>
      <c r="G123" s="20">
        <v>465.97</v>
      </c>
      <c r="H123" s="14">
        <f>Tabla4[[#This Row],[Sale_Price]]</f>
        <v>465.97</v>
      </c>
      <c r="I123" s="9" t="s">
        <v>92</v>
      </c>
      <c r="J123" s="11" t="s">
        <v>183</v>
      </c>
    </row>
    <row r="124" spans="1:10" x14ac:dyDescent="0.25">
      <c r="A124" s="5">
        <v>45169</v>
      </c>
      <c r="B124" s="9" t="s">
        <v>174</v>
      </c>
      <c r="C124" t="s">
        <v>137</v>
      </c>
      <c r="D124" t="s">
        <v>139</v>
      </c>
      <c r="E124" s="9" t="s">
        <v>47</v>
      </c>
      <c r="F124" s="9">
        <v>3</v>
      </c>
      <c r="G124" s="20">
        <v>2865.97</v>
      </c>
      <c r="H124" s="15">
        <f>Tabla4[[#This Row],[Sale_Price]]*Tabla4[[#This Row],[Amount]]</f>
        <v>8597.91</v>
      </c>
      <c r="I124" s="9" t="s">
        <v>91</v>
      </c>
      <c r="J124" s="10" t="s">
        <v>183</v>
      </c>
    </row>
    <row r="125" spans="1:10" x14ac:dyDescent="0.25">
      <c r="A125" s="5">
        <v>45183</v>
      </c>
      <c r="B125" s="9" t="s">
        <v>174</v>
      </c>
      <c r="C125" t="s">
        <v>138</v>
      </c>
      <c r="D125" t="s">
        <v>139</v>
      </c>
      <c r="E125" s="9" t="s">
        <v>48</v>
      </c>
      <c r="F125" s="9">
        <v>1</v>
      </c>
      <c r="G125" s="20">
        <v>3465.97</v>
      </c>
      <c r="H125" s="14">
        <f>Tabla4[[#This Row],[Sale_Price]]</f>
        <v>3465.97</v>
      </c>
      <c r="I125" s="9" t="s">
        <v>91</v>
      </c>
      <c r="J125" s="11" t="s">
        <v>183</v>
      </c>
    </row>
    <row r="126" spans="1:10" x14ac:dyDescent="0.25">
      <c r="A126" s="5">
        <v>45185</v>
      </c>
      <c r="B126" s="9" t="s">
        <v>169</v>
      </c>
      <c r="C126" t="s">
        <v>136</v>
      </c>
      <c r="D126" t="s">
        <v>140</v>
      </c>
      <c r="E126" s="9" t="s">
        <v>149</v>
      </c>
      <c r="F126" s="9">
        <v>1</v>
      </c>
      <c r="G126" s="20">
        <v>565.97</v>
      </c>
      <c r="H126" s="14">
        <v>242987</v>
      </c>
      <c r="I126" s="9" t="s">
        <v>91</v>
      </c>
      <c r="J126" s="10" t="s">
        <v>183</v>
      </c>
    </row>
    <row r="127" spans="1:10" x14ac:dyDescent="0.25">
      <c r="A127" s="5">
        <v>45186</v>
      </c>
      <c r="B127" s="9" t="s">
        <v>169</v>
      </c>
      <c r="C127" t="s">
        <v>137</v>
      </c>
      <c r="D127" t="s">
        <v>144</v>
      </c>
      <c r="E127" s="9" t="s">
        <v>45</v>
      </c>
      <c r="F127" s="9">
        <v>1</v>
      </c>
      <c r="G127" s="20">
        <v>3665.97</v>
      </c>
      <c r="H127" s="14">
        <v>145987</v>
      </c>
      <c r="I127" s="9" t="s">
        <v>91</v>
      </c>
      <c r="J127" s="11" t="s">
        <v>183</v>
      </c>
    </row>
    <row r="128" spans="1:10" x14ac:dyDescent="0.25">
      <c r="A128" s="5">
        <v>45187</v>
      </c>
      <c r="B128" s="9" t="s">
        <v>169</v>
      </c>
      <c r="C128" t="s">
        <v>137</v>
      </c>
      <c r="D128" t="s">
        <v>144</v>
      </c>
      <c r="E128" s="9" t="s">
        <v>46</v>
      </c>
      <c r="F128" s="9">
        <v>1</v>
      </c>
      <c r="G128" s="20">
        <v>2657.9</v>
      </c>
      <c r="H128" s="14">
        <f>Tabla4[[#This Row],[Sale_Price]]</f>
        <v>2657.9</v>
      </c>
      <c r="I128" s="9" t="s">
        <v>92</v>
      </c>
      <c r="J128" s="10" t="s">
        <v>182</v>
      </c>
    </row>
    <row r="129" spans="1:10" x14ac:dyDescent="0.25">
      <c r="A129" s="5">
        <v>45202</v>
      </c>
      <c r="B129" s="9" t="s">
        <v>173</v>
      </c>
      <c r="C129" t="s">
        <v>136</v>
      </c>
      <c r="D129" t="s">
        <v>141</v>
      </c>
      <c r="E129" s="9" t="s">
        <v>50</v>
      </c>
      <c r="F129" s="9">
        <v>1</v>
      </c>
      <c r="G129" s="20">
        <v>1543.9</v>
      </c>
      <c r="H129" s="14">
        <v>245987</v>
      </c>
      <c r="I129" s="9" t="s">
        <v>91</v>
      </c>
      <c r="J129" s="11" t="s">
        <v>183</v>
      </c>
    </row>
    <row r="130" spans="1:10" x14ac:dyDescent="0.25">
      <c r="A130" s="5">
        <v>45206</v>
      </c>
      <c r="B130" s="9" t="s">
        <v>175</v>
      </c>
      <c r="C130" t="s">
        <v>137</v>
      </c>
      <c r="D130" t="s">
        <v>139</v>
      </c>
      <c r="E130" s="9" t="s">
        <v>48</v>
      </c>
      <c r="F130" s="9">
        <v>1</v>
      </c>
      <c r="G130" s="20">
        <v>556</v>
      </c>
      <c r="H130" s="14">
        <f>Tabla4[[#This Row],[Sale_Price]]</f>
        <v>556</v>
      </c>
      <c r="I130" s="9" t="s">
        <v>92</v>
      </c>
      <c r="J130" s="10" t="s">
        <v>182</v>
      </c>
    </row>
    <row r="131" spans="1:10" x14ac:dyDescent="0.25">
      <c r="A131" s="5">
        <v>45208</v>
      </c>
      <c r="B131" s="9" t="s">
        <v>43</v>
      </c>
      <c r="C131" t="s">
        <v>138</v>
      </c>
      <c r="D131" t="s">
        <v>140</v>
      </c>
      <c r="E131" s="9" t="s">
        <v>149</v>
      </c>
      <c r="F131" s="9">
        <v>1</v>
      </c>
      <c r="G131" s="20">
        <v>1665.97</v>
      </c>
      <c r="H131" s="14">
        <f>Tabla4[[#This Row],[Sale_Price]]</f>
        <v>1665.97</v>
      </c>
      <c r="I131" s="9" t="s">
        <v>92</v>
      </c>
      <c r="J131" s="11" t="s">
        <v>182</v>
      </c>
    </row>
    <row r="132" spans="1:10" x14ac:dyDescent="0.25">
      <c r="A132" s="5">
        <v>45213</v>
      </c>
      <c r="B132" s="9" t="s">
        <v>84</v>
      </c>
      <c r="C132" t="s">
        <v>136</v>
      </c>
      <c r="D132" t="s">
        <v>142</v>
      </c>
      <c r="E132" s="9" t="s">
        <v>147</v>
      </c>
      <c r="F132" s="9">
        <v>3</v>
      </c>
      <c r="G132" s="20">
        <v>1253.99</v>
      </c>
      <c r="H132" s="15">
        <f>Tabla4[[#This Row],[Sale_Price]]*Tabla4[[#This Row],[Amount]]</f>
        <v>3761.9700000000003</v>
      </c>
      <c r="I132" s="9" t="s">
        <v>91</v>
      </c>
      <c r="J132" s="10" t="s">
        <v>183</v>
      </c>
    </row>
    <row r="133" spans="1:10" x14ac:dyDescent="0.25">
      <c r="A133" s="5">
        <v>45222</v>
      </c>
      <c r="B133" s="9" t="s">
        <v>84</v>
      </c>
      <c r="C133" t="s">
        <v>137</v>
      </c>
      <c r="D133" t="s">
        <v>140</v>
      </c>
      <c r="E133" s="9" t="s">
        <v>47</v>
      </c>
      <c r="F133" s="9">
        <v>1</v>
      </c>
      <c r="G133" s="20">
        <v>4745.8900000000003</v>
      </c>
      <c r="H133" s="14">
        <f>Tabla4[[#This Row],[Sale_Price]]</f>
        <v>4745.8900000000003</v>
      </c>
      <c r="I133" s="9" t="s">
        <v>92</v>
      </c>
      <c r="J133" s="11" t="s">
        <v>182</v>
      </c>
    </row>
    <row r="134" spans="1:10" x14ac:dyDescent="0.25">
      <c r="A134" s="5">
        <v>45235</v>
      </c>
      <c r="B134" s="9" t="s">
        <v>84</v>
      </c>
      <c r="C134" t="s">
        <v>137</v>
      </c>
      <c r="D134" t="s">
        <v>140</v>
      </c>
      <c r="E134" s="9" t="s">
        <v>149</v>
      </c>
      <c r="F134" s="9">
        <v>3</v>
      </c>
      <c r="G134" s="20">
        <v>3465.97</v>
      </c>
      <c r="H134" s="15">
        <f>Tabla4[[#This Row],[Sale_Price]]*Tabla4[[#This Row],[Amount]]</f>
        <v>10397.91</v>
      </c>
      <c r="I134" s="9" t="s">
        <v>92</v>
      </c>
      <c r="J134" s="10" t="s">
        <v>182</v>
      </c>
    </row>
    <row r="135" spans="1:10" x14ac:dyDescent="0.25">
      <c r="A135" s="5">
        <v>45249</v>
      </c>
      <c r="B135" s="9" t="s">
        <v>89</v>
      </c>
      <c r="C135" t="s">
        <v>136</v>
      </c>
      <c r="D135" t="s">
        <v>141</v>
      </c>
      <c r="E135" s="9" t="s">
        <v>49</v>
      </c>
      <c r="F135" s="9">
        <v>1</v>
      </c>
      <c r="G135" s="20">
        <v>865.97</v>
      </c>
      <c r="H135" s="14">
        <f>Tabla4[[#This Row],[Sale_Price]]</f>
        <v>865.97</v>
      </c>
      <c r="I135" s="9" t="s">
        <v>92</v>
      </c>
      <c r="J135" s="11" t="s">
        <v>182</v>
      </c>
    </row>
    <row r="136" spans="1:10" x14ac:dyDescent="0.25">
      <c r="A136" s="5">
        <v>45284</v>
      </c>
      <c r="B136" s="9" t="s">
        <v>89</v>
      </c>
      <c r="C136" t="s">
        <v>137</v>
      </c>
      <c r="D136" t="s">
        <v>141</v>
      </c>
      <c r="E136" s="9" t="s">
        <v>150</v>
      </c>
      <c r="F136" s="9">
        <v>2</v>
      </c>
      <c r="G136" s="20">
        <v>865.97</v>
      </c>
      <c r="H136" s="15">
        <f>Tabla4[[#This Row],[Sale_Price]]*Tabla4[[#This Row],[Amount]]</f>
        <v>1731.94</v>
      </c>
      <c r="I136" s="9" t="s">
        <v>91</v>
      </c>
      <c r="J136" s="10" t="s">
        <v>183</v>
      </c>
    </row>
    <row r="137" spans="1:10" x14ac:dyDescent="0.25">
      <c r="A137" s="4"/>
      <c r="B137" s="8"/>
      <c r="C137" s="7"/>
      <c r="D137" s="8"/>
      <c r="E137" s="8"/>
      <c r="F137" s="8"/>
      <c r="G137" s="12"/>
      <c r="H137" s="12"/>
      <c r="I137" s="12"/>
      <c r="J137" s="10"/>
    </row>
    <row r="138" spans="1:10" x14ac:dyDescent="0.25">
      <c r="A138" s="5"/>
      <c r="B138" s="9"/>
      <c r="C138" s="9"/>
      <c r="D138" s="9"/>
      <c r="E138" s="9"/>
      <c r="F138" s="9"/>
      <c r="G138" s="14"/>
      <c r="H138" s="14"/>
      <c r="I138" s="14"/>
      <c r="J138" s="1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6"/>
  <sheetViews>
    <sheetView tabSelected="1" workbookViewId="0">
      <selection activeCell="H5" sqref="H5"/>
    </sheetView>
  </sheetViews>
  <sheetFormatPr baseColWidth="10" defaultRowHeight="15" x14ac:dyDescent="0.25"/>
  <cols>
    <col min="1" max="1" width="9.7109375" bestFit="1" customWidth="1"/>
    <col min="2" max="2" width="15.5703125" bestFit="1" customWidth="1"/>
    <col min="3" max="4" width="19.28515625" bestFit="1" customWidth="1"/>
    <col min="5" max="5" width="23.7109375" bestFit="1" customWidth="1"/>
    <col min="6" max="6" width="14.5703125" bestFit="1" customWidth="1"/>
  </cols>
  <sheetData>
    <row r="1" spans="1:10" x14ac:dyDescent="0.25">
      <c r="A1" t="s">
        <v>151</v>
      </c>
      <c r="B1" t="s">
        <v>189</v>
      </c>
      <c r="C1" t="s">
        <v>190</v>
      </c>
      <c r="D1" t="s">
        <v>191</v>
      </c>
      <c r="E1" t="s">
        <v>192</v>
      </c>
      <c r="F1" t="s">
        <v>193</v>
      </c>
    </row>
    <row r="2" spans="1:10" x14ac:dyDescent="0.25">
      <c r="A2" s="1">
        <v>43709</v>
      </c>
      <c r="B2" s="2">
        <v>912144</v>
      </c>
      <c r="C2" s="2">
        <f t="shared" ref="C2:C33" si="0">B2*$J$2</f>
        <v>164185.91999999998</v>
      </c>
      <c r="D2" s="2">
        <f>B2*$J$3</f>
        <v>510800.64000000007</v>
      </c>
      <c r="E2" s="2">
        <f>B2*$J$4</f>
        <v>72971.520000000004</v>
      </c>
      <c r="F2" s="2">
        <f>B2-C2-D2-E2</f>
        <v>164185.91999999998</v>
      </c>
      <c r="J2" s="7">
        <v>0.18</v>
      </c>
    </row>
    <row r="3" spans="1:10" x14ac:dyDescent="0.25">
      <c r="A3" s="1">
        <v>43739</v>
      </c>
      <c r="B3" s="2">
        <v>1399695</v>
      </c>
      <c r="C3" s="2">
        <f t="shared" si="0"/>
        <v>251945.09999999998</v>
      </c>
      <c r="D3" s="2">
        <f t="shared" ref="D3:D56" si="1">B3*$J$3</f>
        <v>783829.20000000007</v>
      </c>
      <c r="E3" s="2">
        <f t="shared" ref="E3:E56" si="2">B3*$J$4</f>
        <v>111975.6</v>
      </c>
      <c r="F3" s="2">
        <f t="shared" ref="F3:F56" si="3">B3-C3-D3-E3</f>
        <v>251945.09999999983</v>
      </c>
      <c r="J3" s="7">
        <v>0.56000000000000005</v>
      </c>
    </row>
    <row r="4" spans="1:10" x14ac:dyDescent="0.25">
      <c r="A4" s="1">
        <v>43770</v>
      </c>
      <c r="B4" s="2">
        <v>1111817</v>
      </c>
      <c r="C4" s="2">
        <f t="shared" si="0"/>
        <v>200127.06</v>
      </c>
      <c r="D4" s="2">
        <f t="shared" si="1"/>
        <v>622617.52</v>
      </c>
      <c r="E4" s="2">
        <f t="shared" si="2"/>
        <v>88945.36</v>
      </c>
      <c r="F4" s="2">
        <f t="shared" si="3"/>
        <v>200127.05999999994</v>
      </c>
      <c r="J4" s="7">
        <v>0.08</v>
      </c>
    </row>
    <row r="5" spans="1:10" x14ac:dyDescent="0.25">
      <c r="A5" s="1">
        <v>43800</v>
      </c>
      <c r="B5" s="2">
        <v>1212398</v>
      </c>
      <c r="C5" s="2">
        <f t="shared" si="0"/>
        <v>218231.63999999998</v>
      </c>
      <c r="D5" s="2">
        <f t="shared" si="1"/>
        <v>678942.88000000012</v>
      </c>
      <c r="E5" s="2">
        <f t="shared" si="2"/>
        <v>96991.84</v>
      </c>
      <c r="F5" s="2">
        <f t="shared" si="3"/>
        <v>218231.63999999987</v>
      </c>
      <c r="J5" s="7">
        <v>0.18</v>
      </c>
    </row>
    <row r="6" spans="1:10" x14ac:dyDescent="0.25">
      <c r="A6" s="1">
        <v>43831</v>
      </c>
      <c r="B6" s="2">
        <v>1092120</v>
      </c>
      <c r="C6" s="2">
        <f t="shared" si="0"/>
        <v>196581.6</v>
      </c>
      <c r="D6" s="2">
        <f t="shared" si="1"/>
        <v>611587.20000000007</v>
      </c>
      <c r="E6" s="2">
        <f t="shared" si="2"/>
        <v>87369.600000000006</v>
      </c>
      <c r="F6" s="2">
        <f t="shared" si="3"/>
        <v>196581.59999999995</v>
      </c>
    </row>
    <row r="7" spans="1:10" x14ac:dyDescent="0.25">
      <c r="A7" s="1">
        <v>43862</v>
      </c>
      <c r="B7" s="2">
        <v>975357</v>
      </c>
      <c r="C7" s="2">
        <f t="shared" si="0"/>
        <v>175564.25999999998</v>
      </c>
      <c r="D7" s="2">
        <f t="shared" si="1"/>
        <v>546199.92000000004</v>
      </c>
      <c r="E7" s="2">
        <f t="shared" si="2"/>
        <v>78028.56</v>
      </c>
      <c r="F7" s="2">
        <f t="shared" si="3"/>
        <v>175564.25999999995</v>
      </c>
    </row>
    <row r="8" spans="1:10" x14ac:dyDescent="0.25">
      <c r="A8" s="1">
        <v>43891</v>
      </c>
      <c r="B8" s="2">
        <v>981181</v>
      </c>
      <c r="C8" s="2">
        <f t="shared" si="0"/>
        <v>176612.58</v>
      </c>
      <c r="D8" s="2">
        <f t="shared" si="1"/>
        <v>549461.3600000001</v>
      </c>
      <c r="E8" s="2">
        <f t="shared" si="2"/>
        <v>78494.48</v>
      </c>
      <c r="F8" s="2">
        <f t="shared" si="3"/>
        <v>176612.57999999996</v>
      </c>
    </row>
    <row r="9" spans="1:10" x14ac:dyDescent="0.25">
      <c r="A9" s="1">
        <v>43922</v>
      </c>
      <c r="B9" s="2">
        <v>1054318</v>
      </c>
      <c r="C9" s="2">
        <f t="shared" si="0"/>
        <v>189777.24</v>
      </c>
      <c r="D9" s="2">
        <f t="shared" si="1"/>
        <v>590418.08000000007</v>
      </c>
      <c r="E9" s="2">
        <f t="shared" si="2"/>
        <v>84345.44</v>
      </c>
      <c r="F9" s="2">
        <f t="shared" si="3"/>
        <v>189777.23999999993</v>
      </c>
    </row>
    <row r="10" spans="1:10" x14ac:dyDescent="0.25">
      <c r="A10" s="1">
        <v>43952</v>
      </c>
      <c r="B10" s="2">
        <v>875218</v>
      </c>
      <c r="C10" s="2">
        <f t="shared" si="0"/>
        <v>157539.24</v>
      </c>
      <c r="D10" s="2">
        <f t="shared" si="1"/>
        <v>490122.08000000007</v>
      </c>
      <c r="E10" s="2">
        <f t="shared" si="2"/>
        <v>70017.440000000002</v>
      </c>
      <c r="F10" s="2">
        <f t="shared" si="3"/>
        <v>157539.23999999993</v>
      </c>
    </row>
    <row r="11" spans="1:10" x14ac:dyDescent="0.25">
      <c r="A11" s="1">
        <v>43983</v>
      </c>
      <c r="B11" s="2">
        <v>1287567</v>
      </c>
      <c r="C11" s="2">
        <f t="shared" si="0"/>
        <v>231762.06</v>
      </c>
      <c r="D11" s="2">
        <f t="shared" si="1"/>
        <v>721037.52</v>
      </c>
      <c r="E11" s="2">
        <f t="shared" si="2"/>
        <v>103005.36</v>
      </c>
      <c r="F11" s="2">
        <f t="shared" si="3"/>
        <v>231762.05999999994</v>
      </c>
    </row>
    <row r="12" spans="1:10" x14ac:dyDescent="0.25">
      <c r="A12" s="1">
        <v>44013</v>
      </c>
      <c r="B12" s="2">
        <v>1186543</v>
      </c>
      <c r="C12" s="2">
        <f t="shared" si="0"/>
        <v>213577.74</v>
      </c>
      <c r="D12" s="2">
        <f t="shared" si="1"/>
        <v>664464.08000000007</v>
      </c>
      <c r="E12" s="2">
        <f t="shared" si="2"/>
        <v>94923.44</v>
      </c>
      <c r="F12" s="2">
        <f t="shared" si="3"/>
        <v>213577.73999999993</v>
      </c>
    </row>
    <row r="13" spans="1:10" x14ac:dyDescent="0.25">
      <c r="A13" s="1">
        <v>44044</v>
      </c>
      <c r="B13" s="2">
        <v>1265313</v>
      </c>
      <c r="C13" s="2">
        <f t="shared" si="0"/>
        <v>227756.34</v>
      </c>
      <c r="D13" s="2">
        <f t="shared" si="1"/>
        <v>708575.28</v>
      </c>
      <c r="E13" s="2">
        <f t="shared" si="2"/>
        <v>101225.04000000001</v>
      </c>
      <c r="F13" s="2">
        <f t="shared" si="3"/>
        <v>227756.34</v>
      </c>
    </row>
    <row r="14" spans="1:10" x14ac:dyDescent="0.25">
      <c r="A14" s="1">
        <v>44075</v>
      </c>
      <c r="B14" s="2">
        <v>1319574</v>
      </c>
      <c r="C14" s="2">
        <f t="shared" si="0"/>
        <v>237523.31999999998</v>
      </c>
      <c r="D14" s="2">
        <f t="shared" si="1"/>
        <v>738961.44000000006</v>
      </c>
      <c r="E14" s="2">
        <f t="shared" si="2"/>
        <v>105565.92</v>
      </c>
      <c r="F14" s="2">
        <f t="shared" si="3"/>
        <v>237523.31999999989</v>
      </c>
    </row>
    <row r="15" spans="1:10" x14ac:dyDescent="0.25">
      <c r="A15" s="1">
        <v>44105</v>
      </c>
      <c r="B15" s="2">
        <v>1543190</v>
      </c>
      <c r="C15" s="2">
        <f t="shared" si="0"/>
        <v>277774.2</v>
      </c>
      <c r="D15" s="2">
        <f t="shared" si="1"/>
        <v>864186.40000000014</v>
      </c>
      <c r="E15" s="2">
        <f t="shared" si="2"/>
        <v>123455.2</v>
      </c>
      <c r="F15" s="2">
        <f t="shared" si="3"/>
        <v>277774.1999999999</v>
      </c>
    </row>
    <row r="16" spans="1:10" x14ac:dyDescent="0.25">
      <c r="A16" s="1">
        <v>44136</v>
      </c>
      <c r="B16" s="2">
        <v>1543297</v>
      </c>
      <c r="C16" s="2">
        <f t="shared" si="0"/>
        <v>277793.45999999996</v>
      </c>
      <c r="D16" s="2">
        <f t="shared" si="1"/>
        <v>864246.32000000007</v>
      </c>
      <c r="E16" s="2">
        <f t="shared" si="2"/>
        <v>123463.76000000001</v>
      </c>
      <c r="F16" s="2">
        <f t="shared" si="3"/>
        <v>277793.45999999996</v>
      </c>
    </row>
    <row r="17" spans="1:6" x14ac:dyDescent="0.25">
      <c r="A17" s="1">
        <v>44166</v>
      </c>
      <c r="B17" s="2">
        <v>1613579</v>
      </c>
      <c r="C17" s="2">
        <f t="shared" si="0"/>
        <v>290444.21999999997</v>
      </c>
      <c r="D17" s="2">
        <f t="shared" si="1"/>
        <v>903604.24000000011</v>
      </c>
      <c r="E17" s="2">
        <f t="shared" si="2"/>
        <v>129086.32</v>
      </c>
      <c r="F17" s="2">
        <f t="shared" si="3"/>
        <v>290444.21999999991</v>
      </c>
    </row>
    <row r="18" spans="1:6" x14ac:dyDescent="0.25">
      <c r="A18" s="1">
        <v>44197</v>
      </c>
      <c r="B18" s="2">
        <v>1543248</v>
      </c>
      <c r="C18" s="2">
        <f t="shared" si="0"/>
        <v>277784.64</v>
      </c>
      <c r="D18" s="2">
        <f t="shared" si="1"/>
        <v>864218.88000000012</v>
      </c>
      <c r="E18" s="2">
        <f t="shared" si="2"/>
        <v>123459.84</v>
      </c>
      <c r="F18" s="2">
        <f t="shared" si="3"/>
        <v>277784.63999999978</v>
      </c>
    </row>
    <row r="19" spans="1:6" x14ac:dyDescent="0.25">
      <c r="A19" s="1">
        <v>44228</v>
      </c>
      <c r="B19" s="2">
        <v>2009866</v>
      </c>
      <c r="C19" s="2">
        <f t="shared" si="0"/>
        <v>361775.88</v>
      </c>
      <c r="D19" s="2">
        <f t="shared" si="1"/>
        <v>1125524.9600000002</v>
      </c>
      <c r="E19" s="2">
        <f t="shared" si="2"/>
        <v>160789.28</v>
      </c>
      <c r="F19" s="2">
        <f t="shared" si="3"/>
        <v>361775.87999999989</v>
      </c>
    </row>
    <row r="20" spans="1:6" x14ac:dyDescent="0.25">
      <c r="A20" s="1">
        <v>44256</v>
      </c>
      <c r="B20" s="2">
        <v>2998754</v>
      </c>
      <c r="C20" s="2">
        <f t="shared" si="0"/>
        <v>539775.72</v>
      </c>
      <c r="D20" s="2">
        <f t="shared" si="1"/>
        <v>1679302.2400000002</v>
      </c>
      <c r="E20" s="2">
        <f t="shared" si="2"/>
        <v>239900.32</v>
      </c>
      <c r="F20" s="2">
        <f t="shared" si="3"/>
        <v>539775.72</v>
      </c>
    </row>
    <row r="21" spans="1:6" x14ac:dyDescent="0.25">
      <c r="A21" s="1">
        <v>44287</v>
      </c>
      <c r="B21" s="2">
        <v>3198778</v>
      </c>
      <c r="C21" s="2">
        <f t="shared" si="0"/>
        <v>575780.03999999992</v>
      </c>
      <c r="D21" s="2">
        <f t="shared" si="1"/>
        <v>1791315.6800000002</v>
      </c>
      <c r="E21" s="2">
        <f t="shared" si="2"/>
        <v>255902.24000000002</v>
      </c>
      <c r="F21" s="2">
        <f t="shared" si="3"/>
        <v>575780.0399999998</v>
      </c>
    </row>
    <row r="22" spans="1:6" x14ac:dyDescent="0.25">
      <c r="A22" s="1">
        <v>44317</v>
      </c>
      <c r="B22" s="2">
        <v>3976567</v>
      </c>
      <c r="C22" s="2">
        <f t="shared" si="0"/>
        <v>715782.05999999994</v>
      </c>
      <c r="D22" s="2">
        <f t="shared" si="1"/>
        <v>2226877.52</v>
      </c>
      <c r="E22" s="2">
        <f t="shared" si="2"/>
        <v>318125.36</v>
      </c>
      <c r="F22" s="2">
        <f t="shared" si="3"/>
        <v>715782.05999999994</v>
      </c>
    </row>
    <row r="23" spans="1:6" x14ac:dyDescent="0.25">
      <c r="A23" s="1">
        <v>44348</v>
      </c>
      <c r="B23" s="2">
        <v>4987650</v>
      </c>
      <c r="C23" s="2">
        <f t="shared" si="0"/>
        <v>897777</v>
      </c>
      <c r="D23" s="2">
        <f t="shared" si="1"/>
        <v>2793084.0000000005</v>
      </c>
      <c r="E23" s="2">
        <f t="shared" si="2"/>
        <v>399012</v>
      </c>
      <c r="F23" s="2">
        <f t="shared" si="3"/>
        <v>897776.99999999953</v>
      </c>
    </row>
    <row r="24" spans="1:6" x14ac:dyDescent="0.25">
      <c r="A24" s="1">
        <v>44378</v>
      </c>
      <c r="B24" s="2">
        <v>4126789</v>
      </c>
      <c r="C24" s="2">
        <f t="shared" si="0"/>
        <v>742822.02</v>
      </c>
      <c r="D24" s="2">
        <f t="shared" si="1"/>
        <v>2311001.8400000003</v>
      </c>
      <c r="E24" s="2">
        <f t="shared" si="2"/>
        <v>330143.12</v>
      </c>
      <c r="F24" s="2">
        <f t="shared" si="3"/>
        <v>742822.01999999967</v>
      </c>
    </row>
    <row r="25" spans="1:6" x14ac:dyDescent="0.25">
      <c r="A25" s="1">
        <v>44409</v>
      </c>
      <c r="B25" s="2">
        <v>5124567</v>
      </c>
      <c r="C25" s="2">
        <f t="shared" si="0"/>
        <v>922422.05999999994</v>
      </c>
      <c r="D25" s="2">
        <f t="shared" si="1"/>
        <v>2869757.5200000005</v>
      </c>
      <c r="E25" s="2">
        <f t="shared" si="2"/>
        <v>409965.36</v>
      </c>
      <c r="F25" s="2">
        <f t="shared" si="3"/>
        <v>922422.05999999994</v>
      </c>
    </row>
    <row r="26" spans="1:6" x14ac:dyDescent="0.25">
      <c r="A26" s="1">
        <v>44440</v>
      </c>
      <c r="B26" s="2">
        <v>5123456</v>
      </c>
      <c r="C26" s="2">
        <f t="shared" si="0"/>
        <v>922222.07999999996</v>
      </c>
      <c r="D26" s="2">
        <f t="shared" si="1"/>
        <v>2869135.3600000003</v>
      </c>
      <c r="E26" s="2">
        <f t="shared" si="2"/>
        <v>409876.47999999998</v>
      </c>
      <c r="F26" s="2">
        <f t="shared" si="3"/>
        <v>922222.07999999961</v>
      </c>
    </row>
    <row r="27" spans="1:6" x14ac:dyDescent="0.25">
      <c r="A27" s="1">
        <v>44470</v>
      </c>
      <c r="B27" s="2">
        <v>6125678</v>
      </c>
      <c r="C27" s="2">
        <f t="shared" si="0"/>
        <v>1102622.04</v>
      </c>
      <c r="D27" s="2">
        <f t="shared" si="1"/>
        <v>3430379.68</v>
      </c>
      <c r="E27" s="2">
        <f t="shared" si="2"/>
        <v>490054.24</v>
      </c>
      <c r="F27" s="2">
        <f t="shared" si="3"/>
        <v>1102622.0399999998</v>
      </c>
    </row>
    <row r="28" spans="1:6" x14ac:dyDescent="0.25">
      <c r="A28" s="1">
        <v>44501</v>
      </c>
      <c r="B28" s="2">
        <v>6135790</v>
      </c>
      <c r="C28" s="2">
        <f t="shared" si="0"/>
        <v>1104442.2</v>
      </c>
      <c r="D28" s="2">
        <f t="shared" si="1"/>
        <v>3436042.4000000004</v>
      </c>
      <c r="E28" s="2">
        <f t="shared" si="2"/>
        <v>490863.2</v>
      </c>
      <c r="F28" s="2">
        <f t="shared" si="3"/>
        <v>1104442.1999999995</v>
      </c>
    </row>
    <row r="29" spans="1:6" x14ac:dyDescent="0.25">
      <c r="A29" s="1">
        <v>44531</v>
      </c>
      <c r="B29" s="2">
        <v>7135789</v>
      </c>
      <c r="C29" s="2">
        <f t="shared" si="0"/>
        <v>1284442.02</v>
      </c>
      <c r="D29" s="2">
        <f t="shared" si="1"/>
        <v>3996041.8400000003</v>
      </c>
      <c r="E29" s="2">
        <f t="shared" si="2"/>
        <v>570863.12</v>
      </c>
      <c r="F29" s="2">
        <f t="shared" si="3"/>
        <v>1284442.02</v>
      </c>
    </row>
    <row r="30" spans="1:6" x14ac:dyDescent="0.25">
      <c r="A30" s="1">
        <v>44562</v>
      </c>
      <c r="B30" s="2">
        <v>7134557</v>
      </c>
      <c r="C30" s="2">
        <f t="shared" si="0"/>
        <v>1284220.26</v>
      </c>
      <c r="D30" s="2">
        <f t="shared" si="1"/>
        <v>3995351.9200000004</v>
      </c>
      <c r="E30" s="2">
        <f t="shared" si="2"/>
        <v>570764.56000000006</v>
      </c>
      <c r="F30" s="2">
        <f t="shared" si="3"/>
        <v>1284220.2599999998</v>
      </c>
    </row>
    <row r="31" spans="1:6" x14ac:dyDescent="0.25">
      <c r="A31" s="1">
        <v>44593</v>
      </c>
      <c r="B31" s="2">
        <v>8643680</v>
      </c>
      <c r="C31" s="2">
        <f t="shared" si="0"/>
        <v>1555862.4</v>
      </c>
      <c r="D31" s="2">
        <f t="shared" si="1"/>
        <v>4840460.8000000007</v>
      </c>
      <c r="E31" s="2">
        <f t="shared" si="2"/>
        <v>691494.40000000002</v>
      </c>
      <c r="F31" s="2">
        <f t="shared" si="3"/>
        <v>1555862.399999999</v>
      </c>
    </row>
    <row r="32" spans="1:6" x14ac:dyDescent="0.25">
      <c r="A32" s="1">
        <v>44621</v>
      </c>
      <c r="B32" s="2">
        <v>8512468</v>
      </c>
      <c r="C32" s="2">
        <f t="shared" si="0"/>
        <v>1532244.24</v>
      </c>
      <c r="D32" s="2">
        <f t="shared" si="1"/>
        <v>4766982.08</v>
      </c>
      <c r="E32" s="2">
        <f t="shared" si="2"/>
        <v>680997.44000000006</v>
      </c>
      <c r="F32" s="2">
        <f t="shared" si="3"/>
        <v>1532244.2399999998</v>
      </c>
    </row>
    <row r="33" spans="1:6" x14ac:dyDescent="0.25">
      <c r="A33" s="1">
        <v>44652</v>
      </c>
      <c r="B33" s="2">
        <v>9811817</v>
      </c>
      <c r="C33" s="2">
        <f t="shared" si="0"/>
        <v>1766127.0599999998</v>
      </c>
      <c r="D33" s="2">
        <f t="shared" si="1"/>
        <v>5494617.5200000005</v>
      </c>
      <c r="E33" s="2">
        <f t="shared" si="2"/>
        <v>784945.36</v>
      </c>
      <c r="F33" s="2">
        <f t="shared" si="3"/>
        <v>1766127.06</v>
      </c>
    </row>
    <row r="34" spans="1:6" x14ac:dyDescent="0.25">
      <c r="A34" s="1">
        <v>44682</v>
      </c>
      <c r="B34" s="2">
        <v>10811817</v>
      </c>
      <c r="C34" s="2">
        <f t="shared" ref="C34:C56" si="4">B34*$J$2</f>
        <v>1946127.0599999998</v>
      </c>
      <c r="D34" s="2">
        <f t="shared" si="1"/>
        <v>6054617.5200000005</v>
      </c>
      <c r="E34" s="2">
        <f t="shared" si="2"/>
        <v>864945.36</v>
      </c>
      <c r="F34" s="2">
        <f t="shared" si="3"/>
        <v>1946127.0599999991</v>
      </c>
    </row>
    <row r="35" spans="1:6" x14ac:dyDescent="0.25">
      <c r="A35" s="1">
        <v>44713</v>
      </c>
      <c r="B35" s="2">
        <v>10976456</v>
      </c>
      <c r="C35" s="2">
        <f t="shared" si="4"/>
        <v>1975762.0799999998</v>
      </c>
      <c r="D35" s="2">
        <f t="shared" si="1"/>
        <v>6146815.3600000003</v>
      </c>
      <c r="E35" s="2">
        <f t="shared" si="2"/>
        <v>878116.48</v>
      </c>
      <c r="F35" s="2">
        <f t="shared" si="3"/>
        <v>1975762.0799999996</v>
      </c>
    </row>
    <row r="36" spans="1:6" x14ac:dyDescent="0.25">
      <c r="A36" s="1">
        <v>44743</v>
      </c>
      <c r="B36" s="2">
        <v>10097658</v>
      </c>
      <c r="C36" s="2">
        <f t="shared" si="4"/>
        <v>1817578.44</v>
      </c>
      <c r="D36" s="2">
        <f t="shared" si="1"/>
        <v>5654688.4800000004</v>
      </c>
      <c r="E36" s="2">
        <f t="shared" si="2"/>
        <v>807812.64</v>
      </c>
      <c r="F36" s="2">
        <f t="shared" si="3"/>
        <v>1817578.44</v>
      </c>
    </row>
    <row r="37" spans="1:6" x14ac:dyDescent="0.25">
      <c r="A37" s="1">
        <v>44774</v>
      </c>
      <c r="B37" s="2">
        <v>11875787</v>
      </c>
      <c r="C37" s="2">
        <f t="shared" si="4"/>
        <v>2137641.66</v>
      </c>
      <c r="D37" s="2">
        <f t="shared" si="1"/>
        <v>6650440.7200000007</v>
      </c>
      <c r="E37" s="2">
        <f t="shared" si="2"/>
        <v>950062.96</v>
      </c>
      <c r="F37" s="2">
        <f t="shared" si="3"/>
        <v>2137641.6599999992</v>
      </c>
    </row>
    <row r="38" spans="1:6" x14ac:dyDescent="0.25">
      <c r="A38" s="1">
        <v>44805</v>
      </c>
      <c r="B38" s="2">
        <v>13987543</v>
      </c>
      <c r="C38" s="2">
        <f t="shared" si="4"/>
        <v>2517757.7399999998</v>
      </c>
      <c r="D38" s="2">
        <f t="shared" si="1"/>
        <v>7833024.080000001</v>
      </c>
      <c r="E38" s="2">
        <f t="shared" si="2"/>
        <v>1119003.44</v>
      </c>
      <c r="F38" s="2">
        <f t="shared" si="3"/>
        <v>2517757.7399999988</v>
      </c>
    </row>
    <row r="39" spans="1:6" x14ac:dyDescent="0.25">
      <c r="A39" s="1">
        <v>44835</v>
      </c>
      <c r="B39" s="2">
        <v>15118179</v>
      </c>
      <c r="C39" s="2">
        <f t="shared" si="4"/>
        <v>2721272.2199999997</v>
      </c>
      <c r="D39" s="2">
        <f t="shared" si="1"/>
        <v>8466180.2400000002</v>
      </c>
      <c r="E39" s="2">
        <f t="shared" si="2"/>
        <v>1209454.32</v>
      </c>
      <c r="F39" s="2">
        <f t="shared" si="3"/>
        <v>2721272.2200000007</v>
      </c>
    </row>
    <row r="40" spans="1:6" x14ac:dyDescent="0.25">
      <c r="A40" s="1">
        <v>44866</v>
      </c>
      <c r="B40" s="2">
        <v>16323456</v>
      </c>
      <c r="C40" s="2">
        <f t="shared" si="4"/>
        <v>2938222.08</v>
      </c>
      <c r="D40" s="2">
        <f t="shared" si="1"/>
        <v>9141135.3600000013</v>
      </c>
      <c r="E40" s="2">
        <f t="shared" si="2"/>
        <v>1305876.48</v>
      </c>
      <c r="F40" s="2">
        <f t="shared" si="3"/>
        <v>2938222.0799999987</v>
      </c>
    </row>
    <row r="41" spans="1:6" x14ac:dyDescent="0.25">
      <c r="A41" s="1">
        <v>44896</v>
      </c>
      <c r="B41" s="2">
        <v>19811817</v>
      </c>
      <c r="C41" s="2">
        <f t="shared" si="4"/>
        <v>3566127.06</v>
      </c>
      <c r="D41" s="2">
        <f t="shared" si="1"/>
        <v>11094617.520000001</v>
      </c>
      <c r="E41" s="2">
        <f t="shared" si="2"/>
        <v>1584945.36</v>
      </c>
      <c r="F41" s="2">
        <f t="shared" si="3"/>
        <v>3566127.0599999977</v>
      </c>
    </row>
    <row r="42" spans="1:6" x14ac:dyDescent="0.25">
      <c r="A42" s="1">
        <v>44927</v>
      </c>
      <c r="B42" s="2">
        <v>20456213</v>
      </c>
      <c r="C42" s="2">
        <f t="shared" si="4"/>
        <v>3682118.34</v>
      </c>
      <c r="D42" s="2">
        <f t="shared" si="1"/>
        <v>11455479.280000001</v>
      </c>
      <c r="E42" s="2">
        <f t="shared" si="2"/>
        <v>1636497.04</v>
      </c>
      <c r="F42" s="2">
        <f t="shared" si="3"/>
        <v>3682118.3399999989</v>
      </c>
    </row>
    <row r="43" spans="1:6" x14ac:dyDescent="0.25">
      <c r="A43" s="1">
        <v>44958</v>
      </c>
      <c r="B43" s="2">
        <v>20543178</v>
      </c>
      <c r="C43" s="2">
        <f t="shared" si="4"/>
        <v>3697772.04</v>
      </c>
      <c r="D43" s="2">
        <f t="shared" si="1"/>
        <v>11504179.680000002</v>
      </c>
      <c r="E43" s="2">
        <f t="shared" si="2"/>
        <v>1643454.24</v>
      </c>
      <c r="F43" s="2">
        <f t="shared" si="3"/>
        <v>3697772.0399999991</v>
      </c>
    </row>
    <row r="44" spans="1:6" x14ac:dyDescent="0.25">
      <c r="A44" s="1">
        <v>44986</v>
      </c>
      <c r="B44" s="2">
        <v>21886235</v>
      </c>
      <c r="C44" s="2">
        <f t="shared" si="4"/>
        <v>3939522.3</v>
      </c>
      <c r="D44" s="2">
        <f t="shared" si="1"/>
        <v>12256291.600000001</v>
      </c>
      <c r="E44" s="2">
        <f t="shared" si="2"/>
        <v>1750898.8</v>
      </c>
      <c r="F44" s="2">
        <f t="shared" si="3"/>
        <v>3939522.299999998</v>
      </c>
    </row>
    <row r="45" spans="1:6" x14ac:dyDescent="0.25">
      <c r="A45" s="1">
        <v>45017</v>
      </c>
      <c r="B45" s="2">
        <v>22043000</v>
      </c>
      <c r="C45" s="2">
        <f t="shared" si="4"/>
        <v>3967740</v>
      </c>
      <c r="D45" s="2">
        <f t="shared" si="1"/>
        <v>12344080.000000002</v>
      </c>
      <c r="E45" s="2">
        <f t="shared" si="2"/>
        <v>1763440</v>
      </c>
      <c r="F45" s="2">
        <f t="shared" si="3"/>
        <v>3967739.9999999981</v>
      </c>
    </row>
    <row r="46" spans="1:6" x14ac:dyDescent="0.25">
      <c r="A46" s="1">
        <v>45047</v>
      </c>
      <c r="B46" s="2">
        <v>21899975</v>
      </c>
      <c r="C46" s="2">
        <f t="shared" si="4"/>
        <v>3941995.5</v>
      </c>
      <c r="D46" s="2">
        <f t="shared" si="1"/>
        <v>12263986.000000002</v>
      </c>
      <c r="E46" s="2">
        <f t="shared" si="2"/>
        <v>1751998</v>
      </c>
      <c r="F46" s="2">
        <f t="shared" si="3"/>
        <v>3941995.4999999981</v>
      </c>
    </row>
    <row r="47" spans="1:6" x14ac:dyDescent="0.25">
      <c r="A47" s="1">
        <v>45078</v>
      </c>
      <c r="B47" s="2">
        <v>24087754</v>
      </c>
      <c r="C47" s="2">
        <f t="shared" si="4"/>
        <v>4335795.72</v>
      </c>
      <c r="D47" s="2">
        <f t="shared" si="1"/>
        <v>13489142.240000002</v>
      </c>
      <c r="E47" s="2">
        <f t="shared" si="2"/>
        <v>1927020.32</v>
      </c>
      <c r="F47" s="2">
        <f t="shared" si="3"/>
        <v>4335795.7199999988</v>
      </c>
    </row>
    <row r="48" spans="1:6" x14ac:dyDescent="0.25">
      <c r="A48" s="1">
        <v>45108</v>
      </c>
      <c r="B48" s="2">
        <v>24322189</v>
      </c>
      <c r="C48" s="2">
        <f t="shared" si="4"/>
        <v>4377994.0199999996</v>
      </c>
      <c r="D48" s="2">
        <f t="shared" si="1"/>
        <v>13620425.840000002</v>
      </c>
      <c r="E48" s="2">
        <f t="shared" si="2"/>
        <v>1945775.12</v>
      </c>
      <c r="F48" s="2">
        <f t="shared" si="3"/>
        <v>4377994.0199999986</v>
      </c>
    </row>
    <row r="49" spans="1:6" x14ac:dyDescent="0.25">
      <c r="A49" s="1">
        <v>45139</v>
      </c>
      <c r="B49" s="2">
        <v>23199767</v>
      </c>
      <c r="C49" s="2">
        <f t="shared" si="4"/>
        <v>4175958.06</v>
      </c>
      <c r="D49" s="2">
        <f t="shared" si="1"/>
        <v>12991869.520000001</v>
      </c>
      <c r="E49" s="2">
        <f t="shared" si="2"/>
        <v>1855981.36</v>
      </c>
      <c r="F49" s="2">
        <f t="shared" si="3"/>
        <v>4175958.0599999996</v>
      </c>
    </row>
    <row r="50" spans="1:6" x14ac:dyDescent="0.25">
      <c r="A50" s="1">
        <v>45170</v>
      </c>
      <c r="B50" s="2">
        <v>25435697</v>
      </c>
      <c r="C50" s="2">
        <f t="shared" si="4"/>
        <v>4578425.46</v>
      </c>
      <c r="D50" s="2">
        <f t="shared" si="1"/>
        <v>14243990.320000002</v>
      </c>
      <c r="E50" s="2">
        <f t="shared" si="2"/>
        <v>2034855.76</v>
      </c>
      <c r="F50" s="2">
        <f t="shared" si="3"/>
        <v>4578425.4599999972</v>
      </c>
    </row>
    <row r="51" spans="1:6" x14ac:dyDescent="0.25">
      <c r="A51" s="1">
        <v>45200</v>
      </c>
      <c r="B51" s="2">
        <v>22975489</v>
      </c>
      <c r="C51" s="2">
        <f t="shared" si="4"/>
        <v>4135588.02</v>
      </c>
      <c r="D51" s="2">
        <f t="shared" si="1"/>
        <v>12866273.840000002</v>
      </c>
      <c r="E51" s="2">
        <f t="shared" si="2"/>
        <v>1838039.12</v>
      </c>
      <c r="F51" s="2">
        <f t="shared" si="3"/>
        <v>4135588.0199999986</v>
      </c>
    </row>
    <row r="52" spans="1:6" x14ac:dyDescent="0.25">
      <c r="A52" s="1">
        <v>45231</v>
      </c>
      <c r="B52" s="2">
        <v>23007566</v>
      </c>
      <c r="C52" s="2">
        <f t="shared" si="4"/>
        <v>4141361.88</v>
      </c>
      <c r="D52" s="2">
        <f t="shared" si="1"/>
        <v>12884236.960000001</v>
      </c>
      <c r="E52" s="2">
        <f t="shared" si="2"/>
        <v>1840605.28</v>
      </c>
      <c r="F52" s="2">
        <f t="shared" si="3"/>
        <v>4141361.88</v>
      </c>
    </row>
    <row r="53" spans="1:6" x14ac:dyDescent="0.25">
      <c r="A53" s="1">
        <v>45261</v>
      </c>
      <c r="B53" s="2">
        <v>27988756</v>
      </c>
      <c r="C53" s="2">
        <f t="shared" si="4"/>
        <v>5037976.08</v>
      </c>
      <c r="D53" s="2">
        <f t="shared" si="1"/>
        <v>15673703.360000001</v>
      </c>
      <c r="E53" s="2">
        <f t="shared" si="2"/>
        <v>2239100.48</v>
      </c>
      <c r="F53" s="2">
        <f t="shared" si="3"/>
        <v>5037976.08</v>
      </c>
    </row>
    <row r="54" spans="1:6" x14ac:dyDescent="0.25">
      <c r="A54" s="1">
        <v>45292</v>
      </c>
      <c r="B54" s="2">
        <v>35670307</v>
      </c>
      <c r="C54" s="2">
        <f t="shared" si="4"/>
        <v>6420655.2599999998</v>
      </c>
      <c r="D54" s="2">
        <f t="shared" si="1"/>
        <v>19975371.920000002</v>
      </c>
      <c r="E54" s="2">
        <f t="shared" si="2"/>
        <v>2853624.56</v>
      </c>
      <c r="F54" s="2">
        <f t="shared" si="3"/>
        <v>6420655.2599999998</v>
      </c>
    </row>
    <row r="55" spans="1:6" x14ac:dyDescent="0.25">
      <c r="A55" s="1">
        <v>45323</v>
      </c>
      <c r="B55" s="2">
        <v>32514696</v>
      </c>
      <c r="C55" s="2">
        <f t="shared" si="4"/>
        <v>5852645.2799999993</v>
      </c>
      <c r="D55" s="2">
        <f t="shared" si="1"/>
        <v>18208229.760000002</v>
      </c>
      <c r="E55" s="2">
        <f t="shared" si="2"/>
        <v>2601175.6800000002</v>
      </c>
      <c r="F55" s="2">
        <f t="shared" si="3"/>
        <v>5852645.2799999975</v>
      </c>
    </row>
    <row r="56" spans="1:6" x14ac:dyDescent="0.25">
      <c r="A56" s="1">
        <v>45352</v>
      </c>
      <c r="B56" s="2">
        <v>35766360</v>
      </c>
      <c r="C56" s="2">
        <f t="shared" si="4"/>
        <v>6437944.7999999998</v>
      </c>
      <c r="D56" s="2">
        <f t="shared" si="1"/>
        <v>20029161.600000001</v>
      </c>
      <c r="E56" s="2">
        <f t="shared" si="2"/>
        <v>2861308.8000000003</v>
      </c>
      <c r="F56" s="2">
        <f t="shared" si="3"/>
        <v>6437944.799999997</v>
      </c>
    </row>
    <row r="57" spans="1:6" x14ac:dyDescent="0.25">
      <c r="A57" s="1"/>
    </row>
    <row r="58" spans="1:6" x14ac:dyDescent="0.25">
      <c r="A58" s="1"/>
    </row>
    <row r="59" spans="1:6" x14ac:dyDescent="0.25">
      <c r="A59" s="1"/>
    </row>
    <row r="60" spans="1:6" x14ac:dyDescent="0.25">
      <c r="A60" s="1"/>
    </row>
    <row r="61" spans="1:6" x14ac:dyDescent="0.25">
      <c r="A61" s="1"/>
    </row>
    <row r="62" spans="1:6" x14ac:dyDescent="0.25">
      <c r="A62" s="1"/>
    </row>
    <row r="63" spans="1:6" x14ac:dyDescent="0.25">
      <c r="A63" s="1"/>
    </row>
    <row r="64" spans="1:6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</sheetData>
  <phoneticPr fontId="18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</vt:lpstr>
      <vt:lpstr>Clients</vt:lpstr>
      <vt:lpstr>Employes</vt:lpstr>
      <vt:lpstr>Sales</vt:lpstr>
      <vt:lpstr>Finance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Urzua</dc:creator>
  <cp:lastModifiedBy>lauta</cp:lastModifiedBy>
  <dcterms:created xsi:type="dcterms:W3CDTF">2024-08-22T15:56:32Z</dcterms:created>
  <dcterms:modified xsi:type="dcterms:W3CDTF">2024-08-26T18:46:59Z</dcterms:modified>
</cp:coreProperties>
</file>