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7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0" windowWidth="25605" windowHeight="14565" tabRatio="426" activeTab="6"/>
  </bookViews>
  <sheets>
    <sheet name="Product" sheetId="1" r:id="rId1"/>
    <sheet name="Sp1" sheetId="3" r:id="rId2"/>
    <sheet name="Sp2" sheetId="4" r:id="rId3"/>
    <sheet name="Sp3" sheetId="5" r:id="rId4"/>
    <sheet name="Sp4" sheetId="6" r:id="rId5"/>
    <sheet name="Sp5" sheetId="7" r:id="rId6"/>
    <sheet name="Sp6" sheetId="10" r:id="rId7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6" i="1" l="1"/>
  <c r="P36" i="1"/>
  <c r="O35" i="1"/>
  <c r="P35" i="1"/>
  <c r="O34" i="1"/>
  <c r="P34" i="1"/>
  <c r="P33" i="1"/>
  <c r="P31" i="1"/>
  <c r="P30" i="1"/>
  <c r="P29" i="1"/>
  <c r="P28" i="1"/>
  <c r="O28" i="1"/>
  <c r="N28" i="1"/>
  <c r="M28" i="1"/>
  <c r="P24" i="1"/>
  <c r="P25" i="1"/>
  <c r="P26" i="1"/>
  <c r="N24" i="1"/>
  <c r="N25" i="1"/>
  <c r="N26" i="1"/>
  <c r="O26" i="1"/>
  <c r="O24" i="1"/>
  <c r="O25" i="1"/>
  <c r="N23" i="1"/>
  <c r="P23" i="1"/>
  <c r="O23" i="1"/>
  <c r="N36" i="1"/>
  <c r="N35" i="1"/>
  <c r="N34" i="1"/>
  <c r="N33" i="1"/>
  <c r="O33" i="1"/>
  <c r="O31" i="1"/>
  <c r="N31" i="1"/>
  <c r="O30" i="1"/>
  <c r="N30" i="1"/>
  <c r="O29" i="1"/>
  <c r="N2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BO9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BO7" i="1"/>
  <c r="BO8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BO6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I14" i="1"/>
  <c r="CH14" i="1"/>
  <c r="CG14" i="1"/>
  <c r="CF14" i="1"/>
  <c r="CE14" i="1"/>
  <c r="CD14" i="1"/>
  <c r="CC14" i="1"/>
  <c r="CI13" i="1"/>
  <c r="CH13" i="1"/>
  <c r="CG13" i="1"/>
  <c r="CF13" i="1"/>
  <c r="CE13" i="1"/>
  <c r="CD13" i="1"/>
  <c r="CC13" i="1"/>
  <c r="CI12" i="1"/>
  <c r="CH12" i="1"/>
  <c r="CG12" i="1"/>
  <c r="CF12" i="1"/>
  <c r="CE12" i="1"/>
  <c r="CD12" i="1"/>
  <c r="CC12" i="1"/>
  <c r="CI11" i="1"/>
  <c r="CH11" i="1"/>
  <c r="CG11" i="1"/>
  <c r="CF11" i="1"/>
  <c r="CE11" i="1"/>
  <c r="CD11" i="1"/>
  <c r="CC11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D19" i="1"/>
  <c r="E19" i="1"/>
  <c r="F19" i="1"/>
  <c r="G19" i="1"/>
  <c r="H19" i="1"/>
  <c r="I19" i="1"/>
  <c r="J19" i="1"/>
  <c r="K19" i="1"/>
  <c r="L19" i="1"/>
  <c r="M19" i="1"/>
  <c r="N19" i="1"/>
  <c r="O19" i="1"/>
  <c r="P9" i="1"/>
  <c r="P19" i="1"/>
  <c r="Q9" i="1"/>
  <c r="Q19" i="1"/>
  <c r="R9" i="1"/>
  <c r="R19" i="1"/>
  <c r="S9" i="1"/>
  <c r="S19" i="1"/>
  <c r="T9" i="1"/>
  <c r="T19" i="1"/>
  <c r="U9" i="1"/>
  <c r="U19" i="1"/>
  <c r="V9" i="1"/>
  <c r="V19" i="1"/>
  <c r="W9" i="1"/>
  <c r="W19" i="1"/>
  <c r="X9" i="1"/>
  <c r="X19" i="1"/>
  <c r="Y9" i="1"/>
  <c r="Y19" i="1"/>
  <c r="Z9" i="1"/>
  <c r="Z19" i="1"/>
  <c r="AA9" i="1"/>
  <c r="AA19" i="1"/>
  <c r="AB9" i="1"/>
  <c r="AB19" i="1"/>
  <c r="AC9" i="1"/>
  <c r="AC19" i="1"/>
  <c r="AD9" i="1"/>
  <c r="AD19" i="1"/>
  <c r="AE9" i="1"/>
  <c r="AE19" i="1"/>
  <c r="AF9" i="1"/>
  <c r="AF19" i="1"/>
  <c r="AG9" i="1"/>
  <c r="AG19" i="1"/>
  <c r="AH9" i="1"/>
  <c r="AH19" i="1"/>
  <c r="AI9" i="1"/>
  <c r="AI19" i="1"/>
  <c r="AJ9" i="1"/>
  <c r="AJ19" i="1"/>
  <c r="AK9" i="1"/>
  <c r="AK19" i="1"/>
  <c r="AL9" i="1"/>
  <c r="AL19" i="1"/>
  <c r="D18" i="1"/>
  <c r="E18" i="1"/>
  <c r="F18" i="1"/>
  <c r="G18" i="1"/>
  <c r="H18" i="1"/>
  <c r="I18" i="1"/>
  <c r="J18" i="1"/>
  <c r="K18" i="1"/>
  <c r="L18" i="1"/>
  <c r="M18" i="1"/>
  <c r="N18" i="1"/>
  <c r="O18" i="1"/>
  <c r="P8" i="1"/>
  <c r="P18" i="1"/>
  <c r="Q8" i="1"/>
  <c r="Q18" i="1"/>
  <c r="R8" i="1"/>
  <c r="R18" i="1"/>
  <c r="S8" i="1"/>
  <c r="S18" i="1"/>
  <c r="T8" i="1"/>
  <c r="T18" i="1"/>
  <c r="U8" i="1"/>
  <c r="U18" i="1"/>
  <c r="V8" i="1"/>
  <c r="V18" i="1"/>
  <c r="W8" i="1"/>
  <c r="W18" i="1"/>
  <c r="X8" i="1"/>
  <c r="X18" i="1"/>
  <c r="Y8" i="1"/>
  <c r="Y18" i="1"/>
  <c r="Z8" i="1"/>
  <c r="Z18" i="1"/>
  <c r="AA8" i="1"/>
  <c r="AA18" i="1"/>
  <c r="AB8" i="1"/>
  <c r="AB18" i="1"/>
  <c r="AC8" i="1"/>
  <c r="AC18" i="1"/>
  <c r="AD8" i="1"/>
  <c r="AD18" i="1"/>
  <c r="AE8" i="1"/>
  <c r="AE18" i="1"/>
  <c r="AF8" i="1"/>
  <c r="AF18" i="1"/>
  <c r="AG8" i="1"/>
  <c r="AG18" i="1"/>
  <c r="AH8" i="1"/>
  <c r="AH18" i="1"/>
  <c r="AI8" i="1"/>
  <c r="AI18" i="1"/>
  <c r="AJ8" i="1"/>
  <c r="AJ18" i="1"/>
  <c r="AK8" i="1"/>
  <c r="AK18" i="1"/>
  <c r="AL8" i="1"/>
  <c r="AL18" i="1"/>
  <c r="D17" i="1"/>
  <c r="E17" i="1"/>
  <c r="F17" i="1"/>
  <c r="G17" i="1"/>
  <c r="H17" i="1"/>
  <c r="I17" i="1"/>
  <c r="J17" i="1"/>
  <c r="K17" i="1"/>
  <c r="L17" i="1"/>
  <c r="M17" i="1"/>
  <c r="N17" i="1"/>
  <c r="O17" i="1"/>
  <c r="P7" i="1"/>
  <c r="P17" i="1"/>
  <c r="Q7" i="1"/>
  <c r="Q17" i="1"/>
  <c r="R7" i="1"/>
  <c r="R17" i="1"/>
  <c r="S7" i="1"/>
  <c r="S17" i="1"/>
  <c r="T7" i="1"/>
  <c r="T17" i="1"/>
  <c r="U7" i="1"/>
  <c r="U17" i="1"/>
  <c r="V7" i="1"/>
  <c r="V17" i="1"/>
  <c r="W7" i="1"/>
  <c r="W17" i="1"/>
  <c r="X7" i="1"/>
  <c r="X17" i="1"/>
  <c r="Y7" i="1"/>
  <c r="Y17" i="1"/>
  <c r="Z7" i="1"/>
  <c r="Z17" i="1"/>
  <c r="AA7" i="1"/>
  <c r="AA17" i="1"/>
  <c r="AB7" i="1"/>
  <c r="AB17" i="1"/>
  <c r="AC7" i="1"/>
  <c r="AC17" i="1"/>
  <c r="AD7" i="1"/>
  <c r="AD17" i="1"/>
  <c r="AE7" i="1"/>
  <c r="AE17" i="1"/>
  <c r="AF7" i="1"/>
  <c r="AF17" i="1"/>
  <c r="AG7" i="1"/>
  <c r="AG17" i="1"/>
  <c r="AH7" i="1"/>
  <c r="AH17" i="1"/>
  <c r="AI7" i="1"/>
  <c r="AI17" i="1"/>
  <c r="AJ7" i="1"/>
  <c r="AJ17" i="1"/>
  <c r="AK7" i="1"/>
  <c r="AK17" i="1"/>
  <c r="AL7" i="1"/>
  <c r="AL17" i="1"/>
  <c r="D16" i="1"/>
  <c r="E16" i="1"/>
  <c r="F16" i="1"/>
  <c r="G16" i="1"/>
  <c r="H16" i="1"/>
  <c r="I16" i="1"/>
  <c r="J16" i="1"/>
  <c r="K16" i="1"/>
  <c r="L16" i="1"/>
  <c r="M16" i="1"/>
  <c r="N16" i="1"/>
  <c r="O16" i="1"/>
  <c r="P6" i="1"/>
  <c r="P16" i="1"/>
  <c r="Q6" i="1"/>
  <c r="Q16" i="1"/>
  <c r="R6" i="1"/>
  <c r="R16" i="1"/>
  <c r="S6" i="1"/>
  <c r="S16" i="1"/>
  <c r="T6" i="1"/>
  <c r="T16" i="1"/>
  <c r="U6" i="1"/>
  <c r="U16" i="1"/>
  <c r="V6" i="1"/>
  <c r="V16" i="1"/>
  <c r="W6" i="1"/>
  <c r="W16" i="1"/>
  <c r="X6" i="1"/>
  <c r="X16" i="1"/>
  <c r="Y6" i="1"/>
  <c r="Y16" i="1"/>
  <c r="Z6" i="1"/>
  <c r="Z16" i="1"/>
  <c r="AA6" i="1"/>
  <c r="AA16" i="1"/>
  <c r="AB6" i="1"/>
  <c r="AB16" i="1"/>
  <c r="AC6" i="1"/>
  <c r="AC16" i="1"/>
  <c r="AD6" i="1"/>
  <c r="AD16" i="1"/>
  <c r="AE6" i="1"/>
  <c r="AE16" i="1"/>
  <c r="AF6" i="1"/>
  <c r="AF16" i="1"/>
  <c r="AG6" i="1"/>
  <c r="AG16" i="1"/>
  <c r="AH6" i="1"/>
  <c r="AH16" i="1"/>
  <c r="AI6" i="1"/>
  <c r="AI16" i="1"/>
  <c r="AJ6" i="1"/>
  <c r="AJ16" i="1"/>
  <c r="AK6" i="1"/>
  <c r="AK16" i="1"/>
  <c r="AL6" i="1"/>
  <c r="AL16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F52" i="10"/>
  <c r="F55" i="10"/>
  <c r="F56" i="10"/>
  <c r="D33" i="10"/>
  <c r="D37" i="10"/>
  <c r="H25" i="10"/>
  <c r="H37" i="10"/>
  <c r="D52" i="10"/>
  <c r="P13" i="10"/>
  <c r="P29" i="10"/>
  <c r="P21" i="10"/>
  <c r="P37" i="10"/>
  <c r="E52" i="10"/>
  <c r="F57" i="10"/>
  <c r="D38" i="10"/>
  <c r="H38" i="10"/>
  <c r="D49" i="10"/>
  <c r="P38" i="10"/>
  <c r="E49" i="10"/>
  <c r="R38" i="10"/>
  <c r="S38" i="10"/>
  <c r="T38" i="10"/>
  <c r="U38" i="10"/>
  <c r="V38" i="10"/>
  <c r="W38" i="10"/>
  <c r="F49" i="10"/>
  <c r="F54" i="10"/>
  <c r="I44" i="10"/>
  <c r="F43" i="10"/>
  <c r="D54" i="10"/>
  <c r="E54" i="10"/>
  <c r="F50" i="10"/>
  <c r="F51" i="10"/>
  <c r="G50" i="10"/>
  <c r="G51" i="10"/>
  <c r="G52" i="10"/>
  <c r="G49" i="10"/>
  <c r="R46" i="10"/>
  <c r="S46" i="10"/>
  <c r="T46" i="10"/>
  <c r="U46" i="10"/>
  <c r="V46" i="10"/>
  <c r="W46" i="10"/>
  <c r="X46" i="10"/>
  <c r="R45" i="10"/>
  <c r="S45" i="10"/>
  <c r="T45" i="10"/>
  <c r="U45" i="10"/>
  <c r="V45" i="10"/>
  <c r="W45" i="10"/>
  <c r="X45" i="10"/>
  <c r="R44" i="10"/>
  <c r="S44" i="10"/>
  <c r="T44" i="10"/>
  <c r="U44" i="10"/>
  <c r="V44" i="10"/>
  <c r="W44" i="10"/>
  <c r="X44" i="10"/>
  <c r="R43" i="10"/>
  <c r="S43" i="10"/>
  <c r="T43" i="10"/>
  <c r="U43" i="10"/>
  <c r="V43" i="10"/>
  <c r="W43" i="10"/>
  <c r="X43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13" i="10"/>
  <c r="S13" i="10"/>
  <c r="V13" i="10"/>
  <c r="W13" i="10"/>
  <c r="Y13" i="10"/>
  <c r="Y17" i="10"/>
  <c r="R21" i="10"/>
  <c r="S21" i="10"/>
  <c r="T21" i="10"/>
  <c r="U21" i="10"/>
  <c r="V21" i="10"/>
  <c r="W21" i="10"/>
  <c r="Y21" i="10"/>
  <c r="U25" i="10"/>
  <c r="T25" i="10"/>
  <c r="Y25" i="10"/>
  <c r="R29" i="10"/>
  <c r="S29" i="10"/>
  <c r="Y29" i="10"/>
  <c r="Y33" i="10"/>
  <c r="R9" i="10"/>
  <c r="R37" i="10"/>
  <c r="S37" i="10"/>
  <c r="T5" i="10"/>
  <c r="T9" i="10"/>
  <c r="T37" i="10"/>
  <c r="U37" i="10"/>
  <c r="V9" i="10"/>
  <c r="V37" i="10"/>
  <c r="W9" i="10"/>
  <c r="W37" i="10"/>
  <c r="Y37" i="10"/>
  <c r="Y9" i="10"/>
  <c r="Y5" i="10"/>
  <c r="Y35" i="10"/>
  <c r="Y36" i="10"/>
  <c r="Y34" i="10"/>
  <c r="Y31" i="10"/>
  <c r="Y32" i="10"/>
  <c r="Y30" i="10"/>
  <c r="Y27" i="10"/>
  <c r="Y28" i="10"/>
  <c r="Y26" i="10"/>
  <c r="Y23" i="10"/>
  <c r="Y24" i="10"/>
  <c r="Y22" i="10"/>
  <c r="Y19" i="10"/>
  <c r="Y20" i="10"/>
  <c r="Y18" i="10"/>
  <c r="Y15" i="10"/>
  <c r="Y16" i="10"/>
  <c r="Y14" i="10"/>
  <c r="Y11" i="10"/>
  <c r="Y12" i="10"/>
  <c r="Y10" i="10"/>
  <c r="Y7" i="10"/>
  <c r="Y8" i="10"/>
  <c r="Y6" i="10"/>
  <c r="E38" i="10"/>
  <c r="F38" i="10"/>
  <c r="G38" i="10"/>
  <c r="I38" i="10"/>
  <c r="J38" i="10"/>
  <c r="K38" i="10"/>
  <c r="L38" i="10"/>
  <c r="M38" i="10"/>
  <c r="N38" i="10"/>
  <c r="O38" i="10"/>
  <c r="Q38" i="10"/>
  <c r="X38" i="10"/>
  <c r="Y38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D39" i="10"/>
  <c r="D40" i="10"/>
  <c r="E37" i="10"/>
  <c r="F37" i="10"/>
  <c r="G37" i="10"/>
  <c r="I37" i="10"/>
  <c r="J37" i="10"/>
  <c r="K37" i="10"/>
  <c r="L37" i="10"/>
  <c r="M37" i="10"/>
  <c r="N37" i="10"/>
  <c r="O37" i="10"/>
  <c r="Q37" i="10"/>
  <c r="X37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X29" i="10"/>
  <c r="W29" i="10"/>
  <c r="V29" i="10"/>
  <c r="U29" i="10"/>
  <c r="T29" i="10"/>
  <c r="Q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X25" i="10"/>
  <c r="W25" i="10"/>
  <c r="V25" i="10"/>
  <c r="S25" i="10"/>
  <c r="R25" i="10"/>
  <c r="Q25" i="10"/>
  <c r="P25" i="10"/>
  <c r="O25" i="10"/>
  <c r="N25" i="10"/>
  <c r="M25" i="10"/>
  <c r="L25" i="10"/>
  <c r="K25" i="10"/>
  <c r="J25" i="10"/>
  <c r="I25" i="10"/>
  <c r="G25" i="10"/>
  <c r="F25" i="10"/>
  <c r="E25" i="10"/>
  <c r="D25" i="10"/>
  <c r="X21" i="10"/>
  <c r="Q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X13" i="10"/>
  <c r="U13" i="10"/>
  <c r="T13" i="10"/>
  <c r="Q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X9" i="10"/>
  <c r="U9" i="10"/>
  <c r="S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X5" i="10"/>
  <c r="W5" i="10"/>
  <c r="V5" i="10"/>
  <c r="U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E57" i="10"/>
  <c r="D57" i="10"/>
  <c r="D51" i="10"/>
  <c r="E51" i="10"/>
  <c r="E56" i="10"/>
  <c r="D56" i="10"/>
  <c r="D50" i="10"/>
  <c r="E50" i="10"/>
  <c r="E55" i="10"/>
  <c r="D55" i="10"/>
  <c r="Q44" i="10"/>
  <c r="P44" i="10"/>
  <c r="O44" i="10"/>
  <c r="N44" i="10"/>
  <c r="M44" i="10"/>
  <c r="L44" i="10"/>
  <c r="K44" i="10"/>
  <c r="J44" i="10"/>
  <c r="H44" i="10"/>
  <c r="G44" i="10"/>
  <c r="F44" i="10"/>
  <c r="E44" i="10"/>
  <c r="D44" i="10"/>
  <c r="Q43" i="10"/>
  <c r="P43" i="10"/>
  <c r="O43" i="10"/>
  <c r="N43" i="10"/>
  <c r="M43" i="10"/>
  <c r="L43" i="10"/>
  <c r="K43" i="10"/>
  <c r="J43" i="10"/>
  <c r="I43" i="10"/>
  <c r="H43" i="10"/>
  <c r="G43" i="10"/>
  <c r="E43" i="10"/>
  <c r="D43" i="10"/>
  <c r="D24" i="1"/>
  <c r="E24" i="1"/>
  <c r="D27" i="4"/>
  <c r="E27" i="4"/>
  <c r="F27" i="4"/>
  <c r="G27" i="4"/>
  <c r="H27" i="4"/>
  <c r="F24" i="1"/>
  <c r="I27" i="4"/>
  <c r="J27" i="4"/>
  <c r="K27" i="4"/>
  <c r="L27" i="4"/>
  <c r="G24" i="1"/>
  <c r="D43" i="5"/>
  <c r="E43" i="5"/>
  <c r="F43" i="5"/>
  <c r="G43" i="5"/>
  <c r="H43" i="5"/>
  <c r="I43" i="5"/>
  <c r="J43" i="5"/>
  <c r="H24" i="1"/>
  <c r="K43" i="5"/>
  <c r="L43" i="5"/>
  <c r="M43" i="5"/>
  <c r="N43" i="5"/>
  <c r="O43" i="5"/>
  <c r="P43" i="5"/>
  <c r="Q43" i="5"/>
  <c r="I24" i="1"/>
  <c r="D51" i="6"/>
  <c r="E51" i="6"/>
  <c r="F51" i="6"/>
  <c r="G51" i="6"/>
  <c r="H51" i="6"/>
  <c r="I51" i="6"/>
  <c r="J51" i="6"/>
  <c r="J24" i="1"/>
  <c r="K51" i="6"/>
  <c r="L51" i="6"/>
  <c r="M51" i="6"/>
  <c r="N51" i="6"/>
  <c r="O51" i="6"/>
  <c r="P51" i="6"/>
  <c r="Q51" i="6"/>
  <c r="K24" i="1"/>
  <c r="D31" i="7"/>
  <c r="BA7" i="1"/>
  <c r="E31" i="7"/>
  <c r="BB7" i="1"/>
  <c r="F31" i="7"/>
  <c r="BC7" i="1"/>
  <c r="G31" i="7"/>
  <c r="BD7" i="1"/>
  <c r="H31" i="7"/>
  <c r="BE7" i="1"/>
  <c r="I31" i="7"/>
  <c r="BF7" i="1"/>
  <c r="J31" i="7"/>
  <c r="BG7" i="1"/>
  <c r="L24" i="1"/>
  <c r="K31" i="7"/>
  <c r="BH7" i="1"/>
  <c r="L31" i="7"/>
  <c r="BI7" i="1"/>
  <c r="M31" i="7"/>
  <c r="BJ7" i="1"/>
  <c r="N31" i="7"/>
  <c r="BK7" i="1"/>
  <c r="O31" i="7"/>
  <c r="BL7" i="1"/>
  <c r="P31" i="7"/>
  <c r="BM7" i="1"/>
  <c r="Q31" i="7"/>
  <c r="BN7" i="1"/>
  <c r="M24" i="1"/>
  <c r="A24" i="1"/>
  <c r="D25" i="1"/>
  <c r="E25" i="1"/>
  <c r="D28" i="4"/>
  <c r="E28" i="4"/>
  <c r="F28" i="4"/>
  <c r="G28" i="4"/>
  <c r="H28" i="4"/>
  <c r="F25" i="1"/>
  <c r="I28" i="4"/>
  <c r="J28" i="4"/>
  <c r="K28" i="4"/>
  <c r="L28" i="4"/>
  <c r="G25" i="1"/>
  <c r="D44" i="5"/>
  <c r="E44" i="5"/>
  <c r="F44" i="5"/>
  <c r="G44" i="5"/>
  <c r="H44" i="5"/>
  <c r="I44" i="5"/>
  <c r="J44" i="5"/>
  <c r="H25" i="1"/>
  <c r="K44" i="5"/>
  <c r="L44" i="5"/>
  <c r="M44" i="5"/>
  <c r="N44" i="5"/>
  <c r="O44" i="5"/>
  <c r="P44" i="5"/>
  <c r="Q44" i="5"/>
  <c r="I25" i="1"/>
  <c r="D52" i="6"/>
  <c r="E52" i="6"/>
  <c r="F52" i="6"/>
  <c r="G52" i="6"/>
  <c r="H52" i="6"/>
  <c r="I52" i="6"/>
  <c r="J52" i="6"/>
  <c r="J25" i="1"/>
  <c r="K52" i="6"/>
  <c r="L52" i="6"/>
  <c r="M52" i="6"/>
  <c r="N52" i="6"/>
  <c r="O52" i="6"/>
  <c r="P52" i="6"/>
  <c r="Q52" i="6"/>
  <c r="K25" i="1"/>
  <c r="D32" i="7"/>
  <c r="BA8" i="1"/>
  <c r="E32" i="7"/>
  <c r="BB8" i="1"/>
  <c r="F32" i="7"/>
  <c r="BC8" i="1"/>
  <c r="G32" i="7"/>
  <c r="BD8" i="1"/>
  <c r="H32" i="7"/>
  <c r="BE8" i="1"/>
  <c r="I32" i="7"/>
  <c r="BF8" i="1"/>
  <c r="J32" i="7"/>
  <c r="BG8" i="1"/>
  <c r="L25" i="1"/>
  <c r="K32" i="7"/>
  <c r="BH8" i="1"/>
  <c r="L32" i="7"/>
  <c r="BI8" i="1"/>
  <c r="M32" i="7"/>
  <c r="BJ8" i="1"/>
  <c r="N32" i="7"/>
  <c r="BK8" i="1"/>
  <c r="O32" i="7"/>
  <c r="BL8" i="1"/>
  <c r="P32" i="7"/>
  <c r="BM8" i="1"/>
  <c r="Q32" i="7"/>
  <c r="BN8" i="1"/>
  <c r="M25" i="1"/>
  <c r="A25" i="1"/>
  <c r="D26" i="1"/>
  <c r="E26" i="1"/>
  <c r="D5" i="4"/>
  <c r="D9" i="4"/>
  <c r="D13" i="4"/>
  <c r="D17" i="4"/>
  <c r="D21" i="4"/>
  <c r="D25" i="4"/>
  <c r="E5" i="4"/>
  <c r="E9" i="4"/>
  <c r="E13" i="4"/>
  <c r="E17" i="4"/>
  <c r="E21" i="4"/>
  <c r="E25" i="4"/>
  <c r="F5" i="4"/>
  <c r="F9" i="4"/>
  <c r="F13" i="4"/>
  <c r="F17" i="4"/>
  <c r="F21" i="4"/>
  <c r="F25" i="4"/>
  <c r="G5" i="4"/>
  <c r="G9" i="4"/>
  <c r="G13" i="4"/>
  <c r="G17" i="4"/>
  <c r="G21" i="4"/>
  <c r="G25" i="4"/>
  <c r="H5" i="4"/>
  <c r="H9" i="4"/>
  <c r="H13" i="4"/>
  <c r="H17" i="4"/>
  <c r="H21" i="4"/>
  <c r="H25" i="4"/>
  <c r="F26" i="1"/>
  <c r="I5" i="4"/>
  <c r="I9" i="4"/>
  <c r="I13" i="4"/>
  <c r="I17" i="4"/>
  <c r="I21" i="4"/>
  <c r="I25" i="4"/>
  <c r="J5" i="4"/>
  <c r="J9" i="4"/>
  <c r="J13" i="4"/>
  <c r="J17" i="4"/>
  <c r="J21" i="4"/>
  <c r="J25" i="4"/>
  <c r="K5" i="4"/>
  <c r="K9" i="4"/>
  <c r="K13" i="4"/>
  <c r="K17" i="4"/>
  <c r="K21" i="4"/>
  <c r="K25" i="4"/>
  <c r="L5" i="4"/>
  <c r="L9" i="4"/>
  <c r="L13" i="4"/>
  <c r="L17" i="4"/>
  <c r="L21" i="4"/>
  <c r="L25" i="4"/>
  <c r="G26" i="1"/>
  <c r="D21" i="5"/>
  <c r="D25" i="5"/>
  <c r="D29" i="5"/>
  <c r="D33" i="5"/>
  <c r="D37" i="5"/>
  <c r="D17" i="5"/>
  <c r="D13" i="5"/>
  <c r="D9" i="5"/>
  <c r="D5" i="5"/>
  <c r="D41" i="5"/>
  <c r="E21" i="5"/>
  <c r="E25" i="5"/>
  <c r="E29" i="5"/>
  <c r="E33" i="5"/>
  <c r="E37" i="5"/>
  <c r="E17" i="5"/>
  <c r="E13" i="5"/>
  <c r="E9" i="5"/>
  <c r="E5" i="5"/>
  <c r="E41" i="5"/>
  <c r="F21" i="5"/>
  <c r="F25" i="5"/>
  <c r="F29" i="5"/>
  <c r="F33" i="5"/>
  <c r="F37" i="5"/>
  <c r="F17" i="5"/>
  <c r="F13" i="5"/>
  <c r="F9" i="5"/>
  <c r="F5" i="5"/>
  <c r="F41" i="5"/>
  <c r="G21" i="5"/>
  <c r="G25" i="5"/>
  <c r="G29" i="5"/>
  <c r="G33" i="5"/>
  <c r="G37" i="5"/>
  <c r="G17" i="5"/>
  <c r="G13" i="5"/>
  <c r="G9" i="5"/>
  <c r="G5" i="5"/>
  <c r="G41" i="5"/>
  <c r="H21" i="5"/>
  <c r="H25" i="5"/>
  <c r="H29" i="5"/>
  <c r="H33" i="5"/>
  <c r="H37" i="5"/>
  <c r="H17" i="5"/>
  <c r="H13" i="5"/>
  <c r="H9" i="5"/>
  <c r="H5" i="5"/>
  <c r="H41" i="5"/>
  <c r="I21" i="5"/>
  <c r="I25" i="5"/>
  <c r="I29" i="5"/>
  <c r="I33" i="5"/>
  <c r="I37" i="5"/>
  <c r="I17" i="5"/>
  <c r="I13" i="5"/>
  <c r="I9" i="5"/>
  <c r="I5" i="5"/>
  <c r="I41" i="5"/>
  <c r="J21" i="5"/>
  <c r="J25" i="5"/>
  <c r="J29" i="5"/>
  <c r="J33" i="5"/>
  <c r="J37" i="5"/>
  <c r="J17" i="5"/>
  <c r="J13" i="5"/>
  <c r="J9" i="5"/>
  <c r="J5" i="5"/>
  <c r="J41" i="5"/>
  <c r="H26" i="1"/>
  <c r="K21" i="5"/>
  <c r="K25" i="5"/>
  <c r="K29" i="5"/>
  <c r="K33" i="5"/>
  <c r="K37" i="5"/>
  <c r="K17" i="5"/>
  <c r="K13" i="5"/>
  <c r="K9" i="5"/>
  <c r="K5" i="5"/>
  <c r="K41" i="5"/>
  <c r="L21" i="5"/>
  <c r="L25" i="5"/>
  <c r="L29" i="5"/>
  <c r="L33" i="5"/>
  <c r="L37" i="5"/>
  <c r="L17" i="5"/>
  <c r="L13" i="5"/>
  <c r="L9" i="5"/>
  <c r="L5" i="5"/>
  <c r="L41" i="5"/>
  <c r="M21" i="5"/>
  <c r="M25" i="5"/>
  <c r="M29" i="5"/>
  <c r="M33" i="5"/>
  <c r="M37" i="5"/>
  <c r="M17" i="5"/>
  <c r="M13" i="5"/>
  <c r="M9" i="5"/>
  <c r="M5" i="5"/>
  <c r="M41" i="5"/>
  <c r="N21" i="5"/>
  <c r="N25" i="5"/>
  <c r="N29" i="5"/>
  <c r="N33" i="5"/>
  <c r="N37" i="5"/>
  <c r="N17" i="5"/>
  <c r="N13" i="5"/>
  <c r="N9" i="5"/>
  <c r="N5" i="5"/>
  <c r="N41" i="5"/>
  <c r="O21" i="5"/>
  <c r="O25" i="5"/>
  <c r="O29" i="5"/>
  <c r="O33" i="5"/>
  <c r="O37" i="5"/>
  <c r="O17" i="5"/>
  <c r="O13" i="5"/>
  <c r="O9" i="5"/>
  <c r="O5" i="5"/>
  <c r="O41" i="5"/>
  <c r="P21" i="5"/>
  <c r="P25" i="5"/>
  <c r="P29" i="5"/>
  <c r="P33" i="5"/>
  <c r="P37" i="5"/>
  <c r="P17" i="5"/>
  <c r="P13" i="5"/>
  <c r="P9" i="5"/>
  <c r="P5" i="5"/>
  <c r="P41" i="5"/>
  <c r="Q21" i="5"/>
  <c r="Q25" i="5"/>
  <c r="Q29" i="5"/>
  <c r="Q33" i="5"/>
  <c r="Q37" i="5"/>
  <c r="Q17" i="5"/>
  <c r="Q13" i="5"/>
  <c r="Q9" i="5"/>
  <c r="Q5" i="5"/>
  <c r="Q41" i="5"/>
  <c r="I26" i="1"/>
  <c r="D5" i="6"/>
  <c r="D9" i="6"/>
  <c r="D29" i="6"/>
  <c r="D33" i="6"/>
  <c r="D37" i="6"/>
  <c r="D41" i="6"/>
  <c r="D45" i="6"/>
  <c r="D25" i="6"/>
  <c r="D21" i="6"/>
  <c r="D17" i="6"/>
  <c r="D13" i="6"/>
  <c r="D49" i="6"/>
  <c r="E5" i="6"/>
  <c r="E9" i="6"/>
  <c r="E29" i="6"/>
  <c r="E33" i="6"/>
  <c r="E37" i="6"/>
  <c r="E41" i="6"/>
  <c r="E45" i="6"/>
  <c r="E25" i="6"/>
  <c r="E21" i="6"/>
  <c r="E17" i="6"/>
  <c r="E13" i="6"/>
  <c r="E49" i="6"/>
  <c r="F5" i="6"/>
  <c r="F9" i="6"/>
  <c r="F29" i="6"/>
  <c r="F33" i="6"/>
  <c r="F37" i="6"/>
  <c r="F41" i="6"/>
  <c r="F45" i="6"/>
  <c r="F25" i="6"/>
  <c r="F21" i="6"/>
  <c r="F17" i="6"/>
  <c r="F13" i="6"/>
  <c r="F49" i="6"/>
  <c r="G5" i="6"/>
  <c r="G9" i="6"/>
  <c r="G29" i="6"/>
  <c r="G33" i="6"/>
  <c r="G37" i="6"/>
  <c r="G41" i="6"/>
  <c r="G45" i="6"/>
  <c r="G25" i="6"/>
  <c r="G21" i="6"/>
  <c r="G17" i="6"/>
  <c r="G13" i="6"/>
  <c r="G49" i="6"/>
  <c r="H5" i="6"/>
  <c r="H9" i="6"/>
  <c r="H29" i="6"/>
  <c r="H33" i="6"/>
  <c r="H37" i="6"/>
  <c r="H41" i="6"/>
  <c r="H45" i="6"/>
  <c r="H25" i="6"/>
  <c r="H21" i="6"/>
  <c r="H17" i="6"/>
  <c r="H13" i="6"/>
  <c r="H49" i="6"/>
  <c r="I5" i="6"/>
  <c r="I9" i="6"/>
  <c r="I29" i="6"/>
  <c r="I33" i="6"/>
  <c r="I37" i="6"/>
  <c r="I41" i="6"/>
  <c r="I45" i="6"/>
  <c r="I25" i="6"/>
  <c r="I21" i="6"/>
  <c r="I17" i="6"/>
  <c r="I13" i="6"/>
  <c r="I49" i="6"/>
  <c r="J5" i="6"/>
  <c r="J9" i="6"/>
  <c r="J29" i="6"/>
  <c r="J33" i="6"/>
  <c r="J37" i="6"/>
  <c r="J41" i="6"/>
  <c r="J45" i="6"/>
  <c r="J25" i="6"/>
  <c r="J21" i="6"/>
  <c r="J17" i="6"/>
  <c r="J13" i="6"/>
  <c r="J49" i="6"/>
  <c r="J26" i="1"/>
  <c r="K5" i="6"/>
  <c r="K9" i="6"/>
  <c r="K29" i="6"/>
  <c r="K33" i="6"/>
  <c r="K37" i="6"/>
  <c r="K41" i="6"/>
  <c r="K45" i="6"/>
  <c r="K25" i="6"/>
  <c r="K21" i="6"/>
  <c r="K17" i="6"/>
  <c r="K13" i="6"/>
  <c r="K49" i="6"/>
  <c r="L5" i="6"/>
  <c r="L9" i="6"/>
  <c r="L29" i="6"/>
  <c r="L33" i="6"/>
  <c r="L37" i="6"/>
  <c r="L41" i="6"/>
  <c r="L45" i="6"/>
  <c r="L25" i="6"/>
  <c r="L21" i="6"/>
  <c r="L17" i="6"/>
  <c r="L13" i="6"/>
  <c r="L49" i="6"/>
  <c r="M5" i="6"/>
  <c r="M9" i="6"/>
  <c r="M29" i="6"/>
  <c r="M33" i="6"/>
  <c r="M37" i="6"/>
  <c r="M41" i="6"/>
  <c r="M45" i="6"/>
  <c r="M25" i="6"/>
  <c r="M21" i="6"/>
  <c r="M17" i="6"/>
  <c r="M13" i="6"/>
  <c r="M49" i="6"/>
  <c r="N5" i="6"/>
  <c r="N9" i="6"/>
  <c r="N29" i="6"/>
  <c r="N33" i="6"/>
  <c r="N37" i="6"/>
  <c r="N41" i="6"/>
  <c r="N45" i="6"/>
  <c r="N25" i="6"/>
  <c r="N21" i="6"/>
  <c r="N17" i="6"/>
  <c r="N13" i="6"/>
  <c r="N49" i="6"/>
  <c r="O5" i="6"/>
  <c r="O9" i="6"/>
  <c r="O29" i="6"/>
  <c r="O33" i="6"/>
  <c r="O37" i="6"/>
  <c r="O41" i="6"/>
  <c r="O45" i="6"/>
  <c r="O25" i="6"/>
  <c r="O21" i="6"/>
  <c r="O17" i="6"/>
  <c r="O13" i="6"/>
  <c r="O49" i="6"/>
  <c r="P5" i="6"/>
  <c r="P9" i="6"/>
  <c r="P29" i="6"/>
  <c r="P33" i="6"/>
  <c r="P37" i="6"/>
  <c r="P41" i="6"/>
  <c r="P45" i="6"/>
  <c r="P25" i="6"/>
  <c r="P21" i="6"/>
  <c r="P17" i="6"/>
  <c r="P13" i="6"/>
  <c r="P49" i="6"/>
  <c r="Q5" i="6"/>
  <c r="Q9" i="6"/>
  <c r="Q29" i="6"/>
  <c r="Q33" i="6"/>
  <c r="Q37" i="6"/>
  <c r="Q41" i="6"/>
  <c r="Q45" i="6"/>
  <c r="Q25" i="6"/>
  <c r="Q21" i="6"/>
  <c r="Q17" i="6"/>
  <c r="Q13" i="6"/>
  <c r="Q49" i="6"/>
  <c r="K26" i="1"/>
  <c r="D5" i="7"/>
  <c r="D9" i="7"/>
  <c r="D25" i="7"/>
  <c r="D21" i="7"/>
  <c r="D17" i="7"/>
  <c r="D13" i="7"/>
  <c r="D29" i="7"/>
  <c r="BA9" i="1"/>
  <c r="E5" i="7"/>
  <c r="E9" i="7"/>
  <c r="E25" i="7"/>
  <c r="E21" i="7"/>
  <c r="E17" i="7"/>
  <c r="E13" i="7"/>
  <c r="E29" i="7"/>
  <c r="BB9" i="1"/>
  <c r="F5" i="7"/>
  <c r="F9" i="7"/>
  <c r="F25" i="7"/>
  <c r="F21" i="7"/>
  <c r="F17" i="7"/>
  <c r="F13" i="7"/>
  <c r="F29" i="7"/>
  <c r="BC9" i="1"/>
  <c r="G5" i="7"/>
  <c r="G9" i="7"/>
  <c r="G25" i="7"/>
  <c r="G21" i="7"/>
  <c r="G17" i="7"/>
  <c r="G13" i="7"/>
  <c r="G29" i="7"/>
  <c r="BD9" i="1"/>
  <c r="H5" i="7"/>
  <c r="H9" i="7"/>
  <c r="H25" i="7"/>
  <c r="H21" i="7"/>
  <c r="H17" i="7"/>
  <c r="H13" i="7"/>
  <c r="H29" i="7"/>
  <c r="BE9" i="1"/>
  <c r="I5" i="7"/>
  <c r="I9" i="7"/>
  <c r="I25" i="7"/>
  <c r="I21" i="7"/>
  <c r="I17" i="7"/>
  <c r="I13" i="7"/>
  <c r="I29" i="7"/>
  <c r="BF9" i="1"/>
  <c r="J5" i="7"/>
  <c r="J9" i="7"/>
  <c r="J25" i="7"/>
  <c r="J21" i="7"/>
  <c r="J17" i="7"/>
  <c r="J13" i="7"/>
  <c r="J29" i="7"/>
  <c r="BG9" i="1"/>
  <c r="L26" i="1"/>
  <c r="K5" i="7"/>
  <c r="K9" i="7"/>
  <c r="K25" i="7"/>
  <c r="K21" i="7"/>
  <c r="K17" i="7"/>
  <c r="K13" i="7"/>
  <c r="K29" i="7"/>
  <c r="BH9" i="1"/>
  <c r="L5" i="7"/>
  <c r="L9" i="7"/>
  <c r="L25" i="7"/>
  <c r="L21" i="7"/>
  <c r="L17" i="7"/>
  <c r="L13" i="7"/>
  <c r="L29" i="7"/>
  <c r="BI9" i="1"/>
  <c r="M5" i="7"/>
  <c r="M9" i="7"/>
  <c r="M25" i="7"/>
  <c r="M21" i="7"/>
  <c r="M17" i="7"/>
  <c r="M13" i="7"/>
  <c r="M29" i="7"/>
  <c r="BJ9" i="1"/>
  <c r="N5" i="7"/>
  <c r="N9" i="7"/>
  <c r="N25" i="7"/>
  <c r="N21" i="7"/>
  <c r="N17" i="7"/>
  <c r="N13" i="7"/>
  <c r="N29" i="7"/>
  <c r="BK9" i="1"/>
  <c r="O5" i="7"/>
  <c r="O9" i="7"/>
  <c r="O25" i="7"/>
  <c r="O21" i="7"/>
  <c r="O17" i="7"/>
  <c r="O13" i="7"/>
  <c r="O29" i="7"/>
  <c r="BL9" i="1"/>
  <c r="P5" i="7"/>
  <c r="P9" i="7"/>
  <c r="P25" i="7"/>
  <c r="P21" i="7"/>
  <c r="P17" i="7"/>
  <c r="P13" i="7"/>
  <c r="P29" i="7"/>
  <c r="BM9" i="1"/>
  <c r="Q5" i="7"/>
  <c r="Q9" i="7"/>
  <c r="Q25" i="7"/>
  <c r="Q21" i="7"/>
  <c r="Q17" i="7"/>
  <c r="Q13" i="7"/>
  <c r="Q29" i="7"/>
  <c r="BN9" i="1"/>
  <c r="M26" i="1"/>
  <c r="A26" i="1"/>
  <c r="D23" i="1"/>
  <c r="E23" i="1"/>
  <c r="D26" i="4"/>
  <c r="E26" i="4"/>
  <c r="F26" i="4"/>
  <c r="G26" i="4"/>
  <c r="H26" i="4"/>
  <c r="F23" i="1"/>
  <c r="I26" i="4"/>
  <c r="J26" i="4"/>
  <c r="K26" i="4"/>
  <c r="L26" i="4"/>
  <c r="G23" i="1"/>
  <c r="D42" i="5"/>
  <c r="E42" i="5"/>
  <c r="F42" i="5"/>
  <c r="G42" i="5"/>
  <c r="H42" i="5"/>
  <c r="I42" i="5"/>
  <c r="J42" i="5"/>
  <c r="H23" i="1"/>
  <c r="K42" i="5"/>
  <c r="L42" i="5"/>
  <c r="M42" i="5"/>
  <c r="N42" i="5"/>
  <c r="O42" i="5"/>
  <c r="P42" i="5"/>
  <c r="Q42" i="5"/>
  <c r="I23" i="1"/>
  <c r="D50" i="6"/>
  <c r="E50" i="6"/>
  <c r="F50" i="6"/>
  <c r="G50" i="6"/>
  <c r="H50" i="6"/>
  <c r="I50" i="6"/>
  <c r="J50" i="6"/>
  <c r="J23" i="1"/>
  <c r="K50" i="6"/>
  <c r="L50" i="6"/>
  <c r="M50" i="6"/>
  <c r="N50" i="6"/>
  <c r="O50" i="6"/>
  <c r="P50" i="6"/>
  <c r="Q50" i="6"/>
  <c r="K23" i="1"/>
  <c r="D30" i="7"/>
  <c r="BA6" i="1"/>
  <c r="E30" i="7"/>
  <c r="BB6" i="1"/>
  <c r="F30" i="7"/>
  <c r="BC6" i="1"/>
  <c r="G30" i="7"/>
  <c r="BD6" i="1"/>
  <c r="H30" i="7"/>
  <c r="BE6" i="1"/>
  <c r="I30" i="7"/>
  <c r="BF6" i="1"/>
  <c r="J30" i="7"/>
  <c r="BG6" i="1"/>
  <c r="L23" i="1"/>
  <c r="K30" i="7"/>
  <c r="BH6" i="1"/>
  <c r="L30" i="7"/>
  <c r="BI6" i="1"/>
  <c r="M30" i="7"/>
  <c r="BJ6" i="1"/>
  <c r="N30" i="7"/>
  <c r="BK6" i="1"/>
  <c r="O30" i="7"/>
  <c r="BL6" i="1"/>
  <c r="P30" i="7"/>
  <c r="BM6" i="1"/>
  <c r="Q30" i="7"/>
  <c r="BN6" i="1"/>
  <c r="M23" i="1"/>
  <c r="A23" i="1"/>
  <c r="BA11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D36" i="1"/>
  <c r="E36" i="1"/>
  <c r="F36" i="1"/>
  <c r="G36" i="1"/>
  <c r="H36" i="1"/>
  <c r="I36" i="1"/>
  <c r="J36" i="1"/>
  <c r="K36" i="1"/>
  <c r="L36" i="1"/>
  <c r="M36" i="1"/>
  <c r="D35" i="1"/>
  <c r="E35" i="1"/>
  <c r="F35" i="1"/>
  <c r="G35" i="1"/>
  <c r="H35" i="1"/>
  <c r="I35" i="1"/>
  <c r="J35" i="1"/>
  <c r="K35" i="1"/>
  <c r="L35" i="1"/>
  <c r="M35" i="1"/>
  <c r="D34" i="1"/>
  <c r="E34" i="1"/>
  <c r="F34" i="1"/>
  <c r="G34" i="1"/>
  <c r="H34" i="1"/>
  <c r="I34" i="1"/>
  <c r="J34" i="1"/>
  <c r="K34" i="1"/>
  <c r="L34" i="1"/>
  <c r="M34" i="1"/>
  <c r="D33" i="1"/>
  <c r="E33" i="1"/>
  <c r="F33" i="1"/>
  <c r="G33" i="1"/>
  <c r="H33" i="1"/>
  <c r="I33" i="1"/>
  <c r="J33" i="1"/>
  <c r="K33" i="1"/>
  <c r="L33" i="1"/>
  <c r="M33" i="1"/>
  <c r="M31" i="1"/>
  <c r="L31" i="1"/>
  <c r="M30" i="1"/>
  <c r="L30" i="1"/>
  <c r="M29" i="1"/>
  <c r="L29" i="1"/>
  <c r="L28" i="1"/>
  <c r="D44" i="7"/>
  <c r="E44" i="7"/>
  <c r="E49" i="7"/>
  <c r="D43" i="7"/>
  <c r="E43" i="7"/>
  <c r="E48" i="7"/>
  <c r="D42" i="7"/>
  <c r="E42" i="7"/>
  <c r="E47" i="7"/>
  <c r="D41" i="7"/>
  <c r="E41" i="7"/>
  <c r="E46" i="7"/>
  <c r="D46" i="7"/>
  <c r="F42" i="7"/>
  <c r="G38" i="7"/>
  <c r="E38" i="7"/>
  <c r="D38" i="7"/>
  <c r="E37" i="7"/>
  <c r="E35" i="7"/>
  <c r="D37" i="7"/>
  <c r="D36" i="7"/>
  <c r="D35" i="7"/>
  <c r="D57" i="6"/>
  <c r="D56" i="6"/>
  <c r="D55" i="6"/>
  <c r="R7" i="7"/>
  <c r="R15" i="7"/>
  <c r="R23" i="7"/>
  <c r="R27" i="7"/>
  <c r="R19" i="7"/>
  <c r="R11" i="7"/>
  <c r="R31" i="7"/>
  <c r="R8" i="7"/>
  <c r="R16" i="7"/>
  <c r="R20" i="7"/>
  <c r="R24" i="7"/>
  <c r="R28" i="7"/>
  <c r="R12" i="7"/>
  <c r="R32" i="7"/>
  <c r="R6" i="7"/>
  <c r="R10" i="7"/>
  <c r="R14" i="7"/>
  <c r="R22" i="7"/>
  <c r="R26" i="7"/>
  <c r="R18" i="7"/>
  <c r="R30" i="7"/>
  <c r="R5" i="7"/>
  <c r="R9" i="7"/>
  <c r="R13" i="7"/>
  <c r="R17" i="7"/>
  <c r="R21" i="7"/>
  <c r="R25" i="7"/>
  <c r="R29" i="7"/>
  <c r="D49" i="7"/>
  <c r="D48" i="7"/>
  <c r="D47" i="7"/>
  <c r="F44" i="7"/>
  <c r="F43" i="7"/>
  <c r="F41" i="7"/>
  <c r="Q38" i="7"/>
  <c r="P38" i="7"/>
  <c r="O38" i="7"/>
  <c r="N38" i="7"/>
  <c r="M38" i="7"/>
  <c r="L38" i="7"/>
  <c r="K38" i="7"/>
  <c r="J38" i="7"/>
  <c r="I38" i="7"/>
  <c r="H38" i="7"/>
  <c r="F38" i="7"/>
  <c r="Q37" i="7"/>
  <c r="P37" i="7"/>
  <c r="O37" i="7"/>
  <c r="N37" i="7"/>
  <c r="M37" i="7"/>
  <c r="L37" i="7"/>
  <c r="K37" i="7"/>
  <c r="J37" i="7"/>
  <c r="I37" i="7"/>
  <c r="H37" i="7"/>
  <c r="G37" i="7"/>
  <c r="F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Q35" i="7"/>
  <c r="P35" i="7"/>
  <c r="O35" i="7"/>
  <c r="N35" i="7"/>
  <c r="M35" i="7"/>
  <c r="L35" i="7"/>
  <c r="K35" i="7"/>
  <c r="J35" i="7"/>
  <c r="I35" i="7"/>
  <c r="H35" i="7"/>
  <c r="G35" i="7"/>
  <c r="F35" i="7"/>
  <c r="K30" i="1"/>
  <c r="J29" i="1"/>
  <c r="J28" i="1"/>
  <c r="K31" i="1"/>
  <c r="J31" i="1"/>
  <c r="J30" i="1"/>
  <c r="K29" i="1"/>
  <c r="K28" i="1"/>
  <c r="AO13" i="1"/>
  <c r="AU11" i="1"/>
  <c r="AP11" i="1"/>
  <c r="AM11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Z13" i="1"/>
  <c r="AY13" i="1"/>
  <c r="AX13" i="1"/>
  <c r="AW13" i="1"/>
  <c r="AV13" i="1"/>
  <c r="AU13" i="1"/>
  <c r="AT13" i="1"/>
  <c r="AS13" i="1"/>
  <c r="AR13" i="1"/>
  <c r="AQ13" i="1"/>
  <c r="AP13" i="1"/>
  <c r="AN13" i="1"/>
  <c r="AM13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Z11" i="1"/>
  <c r="AY11" i="1"/>
  <c r="AX11" i="1"/>
  <c r="AW11" i="1"/>
  <c r="AV11" i="1"/>
  <c r="AT11" i="1"/>
  <c r="AS11" i="1"/>
  <c r="AR11" i="1"/>
  <c r="AQ11" i="1"/>
  <c r="AO11" i="1"/>
  <c r="AN11" i="1"/>
  <c r="P57" i="6"/>
  <c r="E61" i="6"/>
  <c r="D61" i="6"/>
  <c r="E66" i="6"/>
  <c r="D66" i="6"/>
  <c r="E64" i="6"/>
  <c r="E63" i="6"/>
  <c r="E62" i="6"/>
  <c r="D64" i="6"/>
  <c r="D63" i="6"/>
  <c r="D62" i="6"/>
  <c r="H56" i="6"/>
  <c r="F56" i="6"/>
  <c r="G56" i="6"/>
  <c r="I56" i="6"/>
  <c r="J56" i="6"/>
  <c r="K56" i="6"/>
  <c r="L56" i="6"/>
  <c r="M56" i="6"/>
  <c r="N56" i="6"/>
  <c r="O56" i="6"/>
  <c r="P56" i="6"/>
  <c r="Q56" i="6"/>
  <c r="F57" i="6"/>
  <c r="G57" i="6"/>
  <c r="H57" i="6"/>
  <c r="I57" i="6"/>
  <c r="J57" i="6"/>
  <c r="K57" i="6"/>
  <c r="L57" i="6"/>
  <c r="M57" i="6"/>
  <c r="N57" i="6"/>
  <c r="O57" i="6"/>
  <c r="Q57" i="6"/>
  <c r="F58" i="6"/>
  <c r="G58" i="6"/>
  <c r="H58" i="6"/>
  <c r="I58" i="6"/>
  <c r="J58" i="6"/>
  <c r="K58" i="6"/>
  <c r="L58" i="6"/>
  <c r="M58" i="6"/>
  <c r="N58" i="6"/>
  <c r="O58" i="6"/>
  <c r="P58" i="6"/>
  <c r="Q58" i="6"/>
  <c r="E58" i="6"/>
  <c r="E57" i="6"/>
  <c r="E56" i="6"/>
  <c r="F55" i="6"/>
  <c r="G55" i="6"/>
  <c r="H55" i="6"/>
  <c r="I55" i="6"/>
  <c r="J55" i="6"/>
  <c r="K55" i="6"/>
  <c r="L55" i="6"/>
  <c r="M55" i="6"/>
  <c r="N55" i="6"/>
  <c r="O55" i="6"/>
  <c r="P55" i="6"/>
  <c r="Q55" i="6"/>
  <c r="E55" i="6"/>
  <c r="G46" i="5"/>
  <c r="E46" i="5"/>
  <c r="R7" i="6"/>
  <c r="R11" i="6"/>
  <c r="R31" i="6"/>
  <c r="R35" i="6"/>
  <c r="R39" i="6"/>
  <c r="R43" i="6"/>
  <c r="R47" i="6"/>
  <c r="R27" i="6"/>
  <c r="R23" i="6"/>
  <c r="R19" i="6"/>
  <c r="R15" i="6"/>
  <c r="R51" i="6"/>
  <c r="R20" i="6"/>
  <c r="R8" i="6"/>
  <c r="R12" i="6"/>
  <c r="R32" i="6"/>
  <c r="R36" i="6"/>
  <c r="R40" i="6"/>
  <c r="R44" i="6"/>
  <c r="R48" i="6"/>
  <c r="R28" i="6"/>
  <c r="R24" i="6"/>
  <c r="R16" i="6"/>
  <c r="R52" i="6"/>
  <c r="R22" i="6"/>
  <c r="R34" i="6"/>
  <c r="R10" i="6"/>
  <c r="R14" i="6"/>
  <c r="R46" i="6"/>
  <c r="R38" i="6"/>
  <c r="R6" i="6"/>
  <c r="R26" i="6"/>
  <c r="R30" i="6"/>
  <c r="R42" i="6"/>
  <c r="R18" i="6"/>
  <c r="R50" i="6"/>
  <c r="R17" i="6"/>
  <c r="R21" i="6"/>
  <c r="R33" i="6"/>
  <c r="R9" i="6"/>
  <c r="R13" i="6"/>
  <c r="R45" i="6"/>
  <c r="R37" i="6"/>
  <c r="R5" i="6"/>
  <c r="R25" i="6"/>
  <c r="R29" i="6"/>
  <c r="R41" i="6"/>
  <c r="R49" i="6"/>
  <c r="E69" i="6"/>
  <c r="D69" i="6"/>
  <c r="E68" i="6"/>
  <c r="D68" i="6"/>
  <c r="E67" i="6"/>
  <c r="D67" i="6"/>
  <c r="F64" i="6"/>
  <c r="F63" i="6"/>
  <c r="F62" i="6"/>
  <c r="F61" i="6"/>
  <c r="D58" i="6"/>
  <c r="I31" i="1"/>
  <c r="H31" i="1"/>
  <c r="I30" i="1"/>
  <c r="H30" i="1"/>
  <c r="I29" i="1"/>
  <c r="H29" i="1"/>
  <c r="G29" i="1"/>
  <c r="H28" i="1"/>
  <c r="I28" i="1"/>
  <c r="G28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X14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U11" i="1"/>
  <c r="X11" i="1"/>
  <c r="F49" i="5"/>
  <c r="G49" i="5"/>
  <c r="H49" i="5"/>
  <c r="I49" i="5"/>
  <c r="J49" i="5"/>
  <c r="K49" i="5"/>
  <c r="L49" i="5"/>
  <c r="M49" i="5"/>
  <c r="N49" i="5"/>
  <c r="O49" i="5"/>
  <c r="P49" i="5"/>
  <c r="Q49" i="5"/>
  <c r="E49" i="5"/>
  <c r="F48" i="5"/>
  <c r="G48" i="5"/>
  <c r="H48" i="5"/>
  <c r="I48" i="5"/>
  <c r="J48" i="5"/>
  <c r="K48" i="5"/>
  <c r="L48" i="5"/>
  <c r="M48" i="5"/>
  <c r="N48" i="5"/>
  <c r="O48" i="5"/>
  <c r="P48" i="5"/>
  <c r="Q48" i="5"/>
  <c r="E48" i="5"/>
  <c r="F47" i="5"/>
  <c r="G47" i="5"/>
  <c r="H47" i="5"/>
  <c r="I47" i="5"/>
  <c r="J47" i="5"/>
  <c r="K47" i="5"/>
  <c r="L47" i="5"/>
  <c r="M47" i="5"/>
  <c r="N47" i="5"/>
  <c r="O47" i="5"/>
  <c r="P47" i="5"/>
  <c r="Q47" i="5"/>
  <c r="E47" i="5"/>
  <c r="D52" i="5"/>
  <c r="E52" i="5"/>
  <c r="E57" i="5"/>
  <c r="D57" i="5"/>
  <c r="F52" i="5"/>
  <c r="E55" i="5"/>
  <c r="D55" i="5"/>
  <c r="E53" i="5"/>
  <c r="E54" i="5"/>
  <c r="D53" i="5"/>
  <c r="D54" i="5"/>
  <c r="F46" i="5"/>
  <c r="H46" i="5"/>
  <c r="I46" i="5"/>
  <c r="J46" i="5"/>
  <c r="K46" i="5"/>
  <c r="L46" i="5"/>
  <c r="M46" i="5"/>
  <c r="N46" i="5"/>
  <c r="O46" i="5"/>
  <c r="P46" i="5"/>
  <c r="Q46" i="5"/>
  <c r="D49" i="5"/>
  <c r="D48" i="5"/>
  <c r="D47" i="5"/>
  <c r="D46" i="5"/>
  <c r="D36" i="4"/>
  <c r="F32" i="4"/>
  <c r="G32" i="4"/>
  <c r="H32" i="4"/>
  <c r="I32" i="4"/>
  <c r="J32" i="4"/>
  <c r="K32" i="4"/>
  <c r="L32" i="4"/>
  <c r="F31" i="4"/>
  <c r="G31" i="4"/>
  <c r="H31" i="4"/>
  <c r="I31" i="4"/>
  <c r="J31" i="4"/>
  <c r="K31" i="4"/>
  <c r="L31" i="4"/>
  <c r="F30" i="4"/>
  <c r="G30" i="4"/>
  <c r="H30" i="4"/>
  <c r="I30" i="4"/>
  <c r="J30" i="4"/>
  <c r="K30" i="4"/>
  <c r="L30" i="4"/>
  <c r="E30" i="4"/>
  <c r="D30" i="4"/>
  <c r="R23" i="5"/>
  <c r="R27" i="5"/>
  <c r="R31" i="5"/>
  <c r="R35" i="5"/>
  <c r="R39" i="5"/>
  <c r="R19" i="5"/>
  <c r="R15" i="5"/>
  <c r="R11" i="5"/>
  <c r="R7" i="5"/>
  <c r="R43" i="5"/>
  <c r="R24" i="5"/>
  <c r="R28" i="5"/>
  <c r="R32" i="5"/>
  <c r="R36" i="5"/>
  <c r="R40" i="5"/>
  <c r="R20" i="5"/>
  <c r="R16" i="5"/>
  <c r="R12" i="5"/>
  <c r="R8" i="5"/>
  <c r="R44" i="5"/>
  <c r="R22" i="5"/>
  <c r="R26" i="5"/>
  <c r="R30" i="5"/>
  <c r="R34" i="5"/>
  <c r="R38" i="5"/>
  <c r="R18" i="5"/>
  <c r="R14" i="5"/>
  <c r="R10" i="5"/>
  <c r="R6" i="5"/>
  <c r="R42" i="5"/>
  <c r="M6" i="4"/>
  <c r="M10" i="4"/>
  <c r="M14" i="4"/>
  <c r="M18" i="4"/>
  <c r="M22" i="4"/>
  <c r="M26" i="4"/>
  <c r="R41" i="5"/>
  <c r="E60" i="5"/>
  <c r="D60" i="5"/>
  <c r="E59" i="5"/>
  <c r="D59" i="5"/>
  <c r="E58" i="5"/>
  <c r="D58" i="5"/>
  <c r="F55" i="5"/>
  <c r="F54" i="5"/>
  <c r="F53" i="5"/>
  <c r="R37" i="5"/>
  <c r="R33" i="5"/>
  <c r="R29" i="5"/>
  <c r="R25" i="5"/>
  <c r="R21" i="5"/>
  <c r="R17" i="5"/>
  <c r="R13" i="5"/>
  <c r="R9" i="5"/>
  <c r="R5" i="5"/>
  <c r="P11" i="1"/>
  <c r="Q11" i="1"/>
  <c r="R11" i="1"/>
  <c r="S11" i="1"/>
  <c r="T11" i="1"/>
  <c r="V11" i="1"/>
  <c r="W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F14" i="1"/>
  <c r="G14" i="1"/>
  <c r="H14" i="1"/>
  <c r="I14" i="1"/>
  <c r="J14" i="1"/>
  <c r="K14" i="1"/>
  <c r="L14" i="1"/>
  <c r="M14" i="1"/>
  <c r="N14" i="1"/>
  <c r="O14" i="1"/>
  <c r="E14" i="1"/>
  <c r="F11" i="1"/>
  <c r="G11" i="1"/>
  <c r="H11" i="1"/>
  <c r="I11" i="1"/>
  <c r="J11" i="1"/>
  <c r="K11" i="1"/>
  <c r="L11" i="1"/>
  <c r="M11" i="1"/>
  <c r="N11" i="1"/>
  <c r="O11" i="1"/>
  <c r="F12" i="1"/>
  <c r="G12" i="1"/>
  <c r="H12" i="1"/>
  <c r="I12" i="1"/>
  <c r="J12" i="1"/>
  <c r="K12" i="1"/>
  <c r="L12" i="1"/>
  <c r="M12" i="1"/>
  <c r="N12" i="1"/>
  <c r="O12" i="1"/>
  <c r="F13" i="1"/>
  <c r="G13" i="1"/>
  <c r="H13" i="1"/>
  <c r="I13" i="1"/>
  <c r="J13" i="1"/>
  <c r="K13" i="1"/>
  <c r="L13" i="1"/>
  <c r="M13" i="1"/>
  <c r="N13" i="1"/>
  <c r="O13" i="1"/>
  <c r="E13" i="1"/>
  <c r="E12" i="1"/>
  <c r="E11" i="1"/>
  <c r="M24" i="4"/>
  <c r="M23" i="4"/>
  <c r="M20" i="4"/>
  <c r="M19" i="4"/>
  <c r="M16" i="4"/>
  <c r="M15" i="4"/>
  <c r="M12" i="4"/>
  <c r="M11" i="4"/>
  <c r="M8" i="4"/>
  <c r="M7" i="4"/>
  <c r="M27" i="4"/>
  <c r="D37" i="4"/>
  <c r="E36" i="4"/>
  <c r="E38" i="4"/>
  <c r="D38" i="4"/>
  <c r="E37" i="4"/>
  <c r="M28" i="4"/>
  <c r="F36" i="4"/>
  <c r="M9" i="4"/>
  <c r="M17" i="4"/>
  <c r="D39" i="4"/>
  <c r="M13" i="4"/>
  <c r="M21" i="4"/>
  <c r="D33" i="4"/>
  <c r="D31" i="4"/>
  <c r="E31" i="4"/>
  <c r="M5" i="4"/>
  <c r="D32" i="4"/>
  <c r="E32" i="4"/>
  <c r="E28" i="1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I31" i="3"/>
  <c r="J27" i="3"/>
  <c r="K27" i="3"/>
  <c r="L27" i="3"/>
  <c r="M27" i="3"/>
  <c r="N27" i="3"/>
  <c r="O27" i="3"/>
  <c r="O31" i="3"/>
  <c r="D28" i="3"/>
  <c r="E28" i="3"/>
  <c r="F28" i="3"/>
  <c r="G28" i="3"/>
  <c r="H28" i="3"/>
  <c r="I28" i="3"/>
  <c r="I32" i="3"/>
  <c r="J28" i="3"/>
  <c r="K28" i="3"/>
  <c r="K32" i="3"/>
  <c r="L28" i="3"/>
  <c r="M28" i="3"/>
  <c r="N28" i="3"/>
  <c r="O28" i="3"/>
  <c r="H32" i="3"/>
  <c r="J32" i="3"/>
  <c r="N32" i="3"/>
  <c r="E32" i="3"/>
  <c r="D32" i="3"/>
  <c r="H31" i="3"/>
  <c r="J31" i="3"/>
  <c r="N31" i="3"/>
  <c r="D31" i="3"/>
  <c r="E31" i="3"/>
  <c r="D30" i="3"/>
  <c r="P24" i="3"/>
  <c r="P23" i="3"/>
  <c r="P22" i="3"/>
  <c r="O21" i="3"/>
  <c r="N21" i="3"/>
  <c r="M21" i="3"/>
  <c r="L21" i="3"/>
  <c r="K21" i="3"/>
  <c r="J21" i="3"/>
  <c r="I21" i="3"/>
  <c r="H21" i="3"/>
  <c r="G21" i="3"/>
  <c r="F21" i="3"/>
  <c r="E21" i="3"/>
  <c r="D21" i="3"/>
  <c r="P20" i="3"/>
  <c r="P19" i="3"/>
  <c r="P18" i="3"/>
  <c r="O17" i="3"/>
  <c r="N17" i="3"/>
  <c r="M17" i="3"/>
  <c r="L17" i="3"/>
  <c r="K17" i="3"/>
  <c r="J17" i="3"/>
  <c r="I17" i="3"/>
  <c r="H17" i="3"/>
  <c r="G17" i="3"/>
  <c r="F17" i="3"/>
  <c r="E17" i="3"/>
  <c r="D17" i="3"/>
  <c r="P16" i="3"/>
  <c r="P15" i="3"/>
  <c r="P14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P11" i="3"/>
  <c r="P10" i="3"/>
  <c r="O9" i="3"/>
  <c r="N9" i="3"/>
  <c r="M9" i="3"/>
  <c r="L9" i="3"/>
  <c r="K9" i="3"/>
  <c r="J9" i="3"/>
  <c r="I9" i="3"/>
  <c r="H9" i="3"/>
  <c r="G9" i="3"/>
  <c r="F9" i="3"/>
  <c r="E9" i="3"/>
  <c r="D9" i="3"/>
  <c r="P8" i="3"/>
  <c r="P28" i="3"/>
  <c r="P7" i="3"/>
  <c r="P6" i="3"/>
  <c r="O5" i="3"/>
  <c r="N5" i="3"/>
  <c r="M5" i="3"/>
  <c r="L5" i="3"/>
  <c r="K5" i="3"/>
  <c r="J5" i="3"/>
  <c r="I5" i="3"/>
  <c r="H5" i="3"/>
  <c r="G5" i="3"/>
  <c r="F5" i="3"/>
  <c r="E5" i="3"/>
  <c r="D5" i="3"/>
  <c r="D25" i="3"/>
  <c r="P27" i="3"/>
  <c r="M31" i="3"/>
  <c r="G31" i="3"/>
  <c r="M32" i="3"/>
  <c r="G32" i="3"/>
  <c r="L31" i="3"/>
  <c r="F31" i="3"/>
  <c r="L32" i="3"/>
  <c r="F32" i="3"/>
  <c r="K31" i="3"/>
  <c r="D33" i="3"/>
  <c r="E39" i="4"/>
  <c r="F30" i="1"/>
  <c r="G30" i="1"/>
  <c r="I25" i="3"/>
  <c r="O32" i="3"/>
  <c r="H33" i="4"/>
  <c r="E33" i="4"/>
  <c r="F33" i="4"/>
  <c r="G33" i="4"/>
  <c r="F29" i="1"/>
  <c r="I33" i="4"/>
  <c r="D41" i="4"/>
  <c r="E41" i="4"/>
  <c r="K33" i="4"/>
  <c r="E44" i="4"/>
  <c r="M25" i="4"/>
  <c r="L33" i="4"/>
  <c r="J33" i="4"/>
  <c r="E42" i="4"/>
  <c r="D42" i="4"/>
  <c r="F37" i="4"/>
  <c r="E43" i="4"/>
  <c r="D43" i="4"/>
  <c r="F38" i="4"/>
  <c r="D28" i="1"/>
  <c r="D30" i="1"/>
  <c r="E30" i="1"/>
  <c r="D29" i="1"/>
  <c r="D31" i="1"/>
  <c r="E29" i="1"/>
  <c r="E31" i="1"/>
  <c r="E25" i="3"/>
  <c r="F25" i="3"/>
  <c r="G25" i="3"/>
  <c r="H25" i="3"/>
  <c r="J25" i="3"/>
  <c r="K25" i="3"/>
  <c r="L25" i="3"/>
  <c r="L30" i="3"/>
  <c r="E38" i="3"/>
  <c r="M25" i="3"/>
  <c r="O25" i="3"/>
  <c r="E36" i="3"/>
  <c r="D36" i="3"/>
  <c r="F36" i="3"/>
  <c r="P26" i="3"/>
  <c r="D41" i="3"/>
  <c r="E37" i="3"/>
  <c r="E41" i="3"/>
  <c r="D38" i="3"/>
  <c r="D37" i="3"/>
  <c r="P17" i="3"/>
  <c r="N25" i="3"/>
  <c r="P13" i="3"/>
  <c r="P9" i="3"/>
  <c r="P21" i="3"/>
  <c r="P5" i="3"/>
  <c r="J30" i="3"/>
  <c r="G30" i="3"/>
  <c r="E39" i="3"/>
  <c r="O33" i="3"/>
  <c r="J33" i="3"/>
  <c r="H33" i="3"/>
  <c r="G33" i="3"/>
  <c r="O30" i="3"/>
  <c r="E33" i="3"/>
  <c r="M30" i="3"/>
  <c r="M33" i="3"/>
  <c r="H30" i="3"/>
  <c r="F37" i="3"/>
  <c r="F30" i="3"/>
  <c r="K30" i="3"/>
  <c r="K33" i="3"/>
  <c r="F28" i="1"/>
  <c r="N33" i="3"/>
  <c r="E30" i="3"/>
  <c r="F33" i="3"/>
  <c r="N30" i="3"/>
  <c r="I33" i="3"/>
  <c r="L33" i="3"/>
  <c r="I30" i="3"/>
  <c r="F39" i="4"/>
  <c r="D44" i="4"/>
  <c r="P25" i="3"/>
  <c r="F38" i="3"/>
  <c r="E43" i="3"/>
  <c r="D43" i="3"/>
  <c r="E42" i="3"/>
  <c r="D42" i="3"/>
  <c r="D39" i="3"/>
  <c r="F31" i="1"/>
  <c r="G31" i="1"/>
  <c r="E44" i="3"/>
  <c r="F39" i="3"/>
  <c r="D44" i="3"/>
</calcChain>
</file>

<file path=xl/sharedStrings.xml><?xml version="1.0" encoding="utf-8"?>
<sst xmlns="http://schemas.openxmlformats.org/spreadsheetml/2006/main" count="420" uniqueCount="100">
  <si>
    <t>Sprint 1</t>
  </si>
  <si>
    <t>Week 1</t>
  </si>
  <si>
    <t>Week 2</t>
  </si>
  <si>
    <t>Daily Effort</t>
  </si>
  <si>
    <t>Cumulative</t>
  </si>
  <si>
    <t>Daily Velocity</t>
  </si>
  <si>
    <t>Total Daily Effort</t>
  </si>
  <si>
    <t>Bryan</t>
  </si>
  <si>
    <t>Dan</t>
  </si>
  <si>
    <t>Zach</t>
  </si>
  <si>
    <t>Date</t>
  </si>
  <si>
    <t>Day</t>
  </si>
  <si>
    <t>Backlog Item</t>
  </si>
  <si>
    <t>Task</t>
  </si>
  <si>
    <t>Total Effort</t>
  </si>
  <si>
    <t>Research Web API's</t>
  </si>
  <si>
    <t>Parse Weather Data</t>
  </si>
  <si>
    <t>Calculate Evaporation Rate</t>
  </si>
  <si>
    <t>Pull Data from NOAA</t>
  </si>
  <si>
    <t>Create Graph</t>
  </si>
  <si>
    <t>Actual Effort</t>
  </si>
  <si>
    <t>Team Total:</t>
  </si>
  <si>
    <t>Week:</t>
  </si>
  <si>
    <t>Sprint Total</t>
  </si>
  <si>
    <t>Weekly Effort</t>
  </si>
  <si>
    <t>Team Cumulative</t>
  </si>
  <si>
    <t>Weekly Velocity</t>
  </si>
  <si>
    <t>Sprint</t>
  </si>
  <si>
    <t>Week</t>
  </si>
  <si>
    <t>Total Weekly Effort</t>
  </si>
  <si>
    <t>Estimated Planned Effort</t>
  </si>
  <si>
    <t>Add colors to graph background</t>
  </si>
  <si>
    <t>4, 5, and 8</t>
  </si>
  <si>
    <t>Add option for inputing concrete temp</t>
  </si>
  <si>
    <t>Show weather variables when hovering over a point and add metric</t>
  </si>
  <si>
    <t>Added</t>
  </si>
  <si>
    <t>Improve input and output UI</t>
  </si>
  <si>
    <t>Validation for Zip Code</t>
  </si>
  <si>
    <t>Total:</t>
  </si>
  <si>
    <t>Sprint 2</t>
  </si>
  <si>
    <t>Week 3</t>
  </si>
  <si>
    <t>Week 4</t>
  </si>
  <si>
    <t>Sprint 3</t>
  </si>
  <si>
    <t>Create Users table</t>
  </si>
  <si>
    <t>Create Users table class</t>
  </si>
  <si>
    <t>Implement User Login and sessions</t>
  </si>
  <si>
    <t>Implement Password security hashing</t>
  </si>
  <si>
    <t>24, 30</t>
  </si>
  <si>
    <t>Format graph points</t>
  </si>
  <si>
    <t>Format graph</t>
  </si>
  <si>
    <t>Implement suggestions to lower evap rate</t>
  </si>
  <si>
    <t>Research new graph libraries</t>
  </si>
  <si>
    <t>Recreate graph with new library</t>
  </si>
  <si>
    <t>23, 25, 27, 29</t>
  </si>
  <si>
    <t>Week 5</t>
  </si>
  <si>
    <t>Week 6</t>
  </si>
  <si>
    <t>Create About Page</t>
  </si>
  <si>
    <t>Create Forgot Password Page</t>
  </si>
  <si>
    <t>Implement service for city, state, timezone info</t>
  </si>
  <si>
    <t>6, 7, 19</t>
  </si>
  <si>
    <t>Implement Database Interaction Classes</t>
  </si>
  <si>
    <t>17, 22</t>
  </si>
  <si>
    <t>Bug Fixes</t>
  </si>
  <si>
    <t>Create Projects Page</t>
  </si>
  <si>
    <t>Create the Create Account Page</t>
  </si>
  <si>
    <t>Various formatting fixes</t>
  </si>
  <si>
    <t>Change times to account for timezones</t>
  </si>
  <si>
    <t>Change windspeed functionality</t>
  </si>
  <si>
    <t>Research</t>
  </si>
  <si>
    <t>Week 7</t>
  </si>
  <si>
    <t>Week 8</t>
  </si>
  <si>
    <t>Sprint 4</t>
  </si>
  <si>
    <t>Total</t>
  </si>
  <si>
    <t>28, 29, 30, 31, 33</t>
  </si>
  <si>
    <t>Format Graph</t>
  </si>
  <si>
    <t>Design Pages</t>
  </si>
  <si>
    <t>Finish Database Interaction Classes</t>
  </si>
  <si>
    <t>32, 34</t>
  </si>
  <si>
    <t>Add functionality to graph</t>
  </si>
  <si>
    <t>Testing</t>
  </si>
  <si>
    <t>Server Setup</t>
  </si>
  <si>
    <t>&lt;----should have 13.5h in first week</t>
  </si>
  <si>
    <t>Sprint 5</t>
  </si>
  <si>
    <t>Week 9</t>
  </si>
  <si>
    <t>Week 10</t>
  </si>
  <si>
    <t>10, 11</t>
  </si>
  <si>
    <t>Timer script</t>
  </si>
  <si>
    <t>10, 11, 12, 16, 26</t>
  </si>
  <si>
    <t>Email System</t>
  </si>
  <si>
    <t>10, 11, 20</t>
  </si>
  <si>
    <t>Database and interaction classes</t>
  </si>
  <si>
    <t>10, 11, 20, 36</t>
  </si>
  <si>
    <t>ui formatting</t>
  </si>
  <si>
    <t>37, 38, 39</t>
  </si>
  <si>
    <t>code improvements, updates, bugfixes</t>
  </si>
  <si>
    <t>transfer code to server</t>
  </si>
  <si>
    <t xml:space="preserve"> Admin Page</t>
  </si>
  <si>
    <t>Week 11</t>
  </si>
  <si>
    <t>Week 12</t>
  </si>
  <si>
    <t>Week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</si>
</sst>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.0_);[Red]\(0.0\)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9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4" borderId="0" applyNumberFormat="0" applyBorder="0" applyAlignment="0" applyProtection="0"/>
  </cellStyleXfs>
  <cellXfs count="381">
    <xf numFmtId="0" fontId="0" fillId="0" borderId="0" xfId="0"/>
    <xf numFmtId="164" fontId="2" fillId="0" borderId="4" xfId="0" applyNumberFormat="1" applyFont="1" applyFill="1" applyBorder="1"/>
    <xf numFmtId="16" fontId="2" fillId="0" borderId="4" xfId="0" applyNumberFormat="1" applyFont="1" applyFill="1" applyBorder="1"/>
    <xf numFmtId="0" fontId="0" fillId="0" borderId="5" xfId="0" applyBorder="1"/>
    <xf numFmtId="0" fontId="0" fillId="0" borderId="4" xfId="0" applyBorder="1"/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right"/>
    </xf>
    <xf numFmtId="0" fontId="0" fillId="0" borderId="7" xfId="0" applyBorder="1"/>
    <xf numFmtId="0" fontId="0" fillId="2" borderId="8" xfId="0" applyFill="1" applyBorder="1"/>
    <xf numFmtId="0" fontId="0" fillId="0" borderId="9" xfId="0" applyFill="1" applyBorder="1"/>
    <xf numFmtId="0" fontId="5" fillId="0" borderId="1" xfId="0" applyFont="1" applyFill="1" applyBorder="1"/>
    <xf numFmtId="0" fontId="2" fillId="0" borderId="2" xfId="0" applyFont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0" fillId="0" borderId="13" xfId="0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2" fillId="0" borderId="14" xfId="0" applyFont="1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6" xfId="0" applyFont="1" applyFill="1" applyBorder="1"/>
    <xf numFmtId="0" fontId="2" fillId="0" borderId="16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65" fontId="0" fillId="0" borderId="0" xfId="0" applyNumberFormat="1"/>
    <xf numFmtId="165" fontId="9" fillId="0" borderId="0" xfId="0" applyNumberFormat="1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2" fontId="0" fillId="0" borderId="0" xfId="0" applyNumberFormat="1"/>
    <xf numFmtId="2" fontId="0" fillId="0" borderId="21" xfId="0" applyNumberFormat="1" applyBorder="1"/>
    <xf numFmtId="2" fontId="0" fillId="0" borderId="2" xfId="0" applyNumberFormat="1" applyBorder="1"/>
    <xf numFmtId="2" fontId="0" fillId="0" borderId="22" xfId="0" applyNumberFormat="1" applyBorder="1"/>
    <xf numFmtId="2" fontId="1" fillId="0" borderId="23" xfId="0" applyNumberFormat="1" applyFont="1" applyBorder="1"/>
    <xf numFmtId="2" fontId="1" fillId="0" borderId="6" xfId="0" applyNumberFormat="1" applyFon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26" xfId="0" applyNumberFormat="1" applyBorder="1"/>
    <xf numFmtId="2" fontId="1" fillId="0" borderId="16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0" fillId="0" borderId="21" xfId="0" applyFill="1" applyBorder="1" applyAlignment="1"/>
    <xf numFmtId="0" fontId="0" fillId="0" borderId="32" xfId="0" applyFill="1" applyBorder="1" applyAlignment="1"/>
    <xf numFmtId="0" fontId="0" fillId="0" borderId="18" xfId="0" applyFill="1" applyBorder="1" applyAlignment="1"/>
    <xf numFmtId="0" fontId="0" fillId="0" borderId="14" xfId="0" applyFill="1" applyBorder="1" applyAlignment="1"/>
    <xf numFmtId="0" fontId="0" fillId="0" borderId="23" xfId="0" applyFill="1" applyBorder="1" applyAlignment="1"/>
    <xf numFmtId="0" fontId="0" fillId="0" borderId="16" xfId="0" applyFill="1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0" xfId="0" applyBorder="1"/>
    <xf numFmtId="0" fontId="0" fillId="0" borderId="1" xfId="0" applyBorder="1"/>
    <xf numFmtId="0" fontId="5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5" fillId="0" borderId="2" xfId="0" applyFont="1" applyFill="1" applyBorder="1"/>
    <xf numFmtId="0" fontId="7" fillId="0" borderId="0" xfId="0" applyFont="1" applyBorder="1"/>
    <xf numFmtId="0" fontId="5" fillId="0" borderId="0" xfId="0" applyFont="1" applyFill="1" applyBorder="1" applyAlignment="1">
      <alignment horizontal="left"/>
    </xf>
    <xf numFmtId="0" fontId="7" fillId="0" borderId="13" xfId="0" applyFont="1" applyBorder="1"/>
    <xf numFmtId="0" fontId="7" fillId="0" borderId="14" xfId="0" applyFont="1" applyBorder="1"/>
    <xf numFmtId="0" fontId="0" fillId="0" borderId="13" xfId="0" applyBorder="1"/>
    <xf numFmtId="0" fontId="0" fillId="0" borderId="14" xfId="0" applyBorder="1"/>
    <xf numFmtId="0" fontId="4" fillId="0" borderId="15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0" fillId="0" borderId="2" xfId="0" applyBorder="1"/>
    <xf numFmtId="2" fontId="6" fillId="0" borderId="6" xfId="0" applyNumberFormat="1" applyFont="1" applyBorder="1" applyAlignment="1">
      <alignment horizontal="left"/>
    </xf>
    <xf numFmtId="0" fontId="4" fillId="0" borderId="21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2" fontId="0" fillId="0" borderId="6" xfId="0" applyNumberFormat="1" applyBorder="1"/>
    <xf numFmtId="2" fontId="0" fillId="0" borderId="16" xfId="0" applyNumberFormat="1" applyBorder="1"/>
    <xf numFmtId="0" fontId="3" fillId="0" borderId="0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right"/>
    </xf>
    <xf numFmtId="166" fontId="0" fillId="0" borderId="2" xfId="0" applyNumberFormat="1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14" xfId="0" applyNumberFormat="1" applyBorder="1"/>
    <xf numFmtId="166" fontId="0" fillId="0" borderId="6" xfId="0" applyNumberFormat="1" applyBorder="1"/>
    <xf numFmtId="166" fontId="0" fillId="0" borderId="16" xfId="0" applyNumberFormat="1" applyBorder="1"/>
    <xf numFmtId="0" fontId="10" fillId="0" borderId="39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66" fontId="0" fillId="0" borderId="1" xfId="0" applyNumberFormat="1" applyBorder="1"/>
    <xf numFmtId="166" fontId="0" fillId="0" borderId="13" xfId="0" applyNumberFormat="1" applyBorder="1"/>
    <xf numFmtId="166" fontId="0" fillId="0" borderId="15" xfId="0" applyNumberFormat="1" applyBorder="1"/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10" fillId="0" borderId="33" xfId="0" applyFont="1" applyBorder="1" applyAlignment="1">
      <alignment horizontal="center"/>
    </xf>
    <xf numFmtId="2" fontId="0" fillId="0" borderId="13" xfId="0" applyNumberFormat="1" applyBorder="1"/>
    <xf numFmtId="164" fontId="2" fillId="0" borderId="46" xfId="0" applyNumberFormat="1" applyFont="1" applyFill="1" applyBorder="1"/>
    <xf numFmtId="0" fontId="0" fillId="0" borderId="47" xfId="0" applyBorder="1"/>
    <xf numFmtId="0" fontId="0" fillId="0" borderId="48" xfId="0" applyBorder="1"/>
    <xf numFmtId="0" fontId="0" fillId="2" borderId="49" xfId="0" applyFill="1" applyBorder="1"/>
    <xf numFmtId="0" fontId="0" fillId="2" borderId="0" xfId="0" applyFill="1"/>
    <xf numFmtId="0" fontId="0" fillId="0" borderId="50" xfId="0" applyFill="1" applyBorder="1"/>
    <xf numFmtId="0" fontId="5" fillId="0" borderId="49" xfId="0" applyFont="1" applyFill="1" applyBorder="1" applyAlignment="1">
      <alignment horizontal="left"/>
    </xf>
    <xf numFmtId="0" fontId="2" fillId="0" borderId="49" xfId="0" applyFont="1" applyBorder="1" applyAlignment="1">
      <alignment horizontal="left"/>
    </xf>
    <xf numFmtId="0" fontId="6" fillId="0" borderId="50" xfId="0" applyFont="1" applyFill="1" applyBorder="1" applyAlignment="1">
      <alignment horizontal="left"/>
    </xf>
    <xf numFmtId="0" fontId="0" fillId="3" borderId="0" xfId="0" applyFill="1" applyBorder="1"/>
    <xf numFmtId="0" fontId="0" fillId="0" borderId="53" xfId="0" applyFill="1" applyBorder="1" applyAlignment="1">
      <alignment horizontal="right"/>
    </xf>
    <xf numFmtId="0" fontId="2" fillId="3" borderId="53" xfId="0" applyFont="1" applyFill="1" applyBorder="1" applyAlignment="1">
      <alignment horizontal="right"/>
    </xf>
    <xf numFmtId="0" fontId="2" fillId="3" borderId="53" xfId="0" applyFont="1" applyFill="1" applyBorder="1"/>
    <xf numFmtId="0" fontId="2" fillId="0" borderId="54" xfId="0" applyFont="1" applyFill="1" applyBorder="1" applyAlignment="1">
      <alignment horizontal="right"/>
    </xf>
    <xf numFmtId="0" fontId="5" fillId="0" borderId="49" xfId="0" applyFont="1" applyFill="1" applyBorder="1"/>
    <xf numFmtId="0" fontId="7" fillId="0" borderId="49" xfId="0" applyFont="1" applyBorder="1"/>
    <xf numFmtId="0" fontId="2" fillId="0" borderId="49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/>
    <xf numFmtId="164" fontId="2" fillId="0" borderId="43" xfId="0" applyNumberFormat="1" applyFont="1" applyFill="1" applyBorder="1"/>
    <xf numFmtId="0" fontId="0" fillId="0" borderId="43" xfId="0" applyBorder="1"/>
    <xf numFmtId="0" fontId="6" fillId="0" borderId="53" xfId="0" applyFont="1" applyBorder="1" applyAlignment="1">
      <alignment horizontal="left"/>
    </xf>
    <xf numFmtId="2" fontId="0" fillId="0" borderId="49" xfId="0" applyNumberFormat="1" applyBorder="1"/>
    <xf numFmtId="2" fontId="0" fillId="0" borderId="53" xfId="0" applyNumberFormat="1" applyBorder="1"/>
    <xf numFmtId="0" fontId="0" fillId="0" borderId="49" xfId="0" applyBorder="1"/>
    <xf numFmtId="0" fontId="6" fillId="0" borderId="52" xfId="0" applyFont="1" applyBorder="1" applyAlignment="1">
      <alignment horizontal="left"/>
    </xf>
    <xf numFmtId="0" fontId="6" fillId="0" borderId="54" xfId="0" applyFont="1" applyBorder="1" applyAlignment="1">
      <alignment horizontal="left"/>
    </xf>
    <xf numFmtId="2" fontId="0" fillId="0" borderId="48" xfId="0" applyNumberFormat="1" applyBorder="1"/>
    <xf numFmtId="2" fontId="0" fillId="0" borderId="50" xfId="0" applyNumberFormat="1" applyBorder="1"/>
    <xf numFmtId="2" fontId="0" fillId="0" borderId="52" xfId="0" applyNumberFormat="1" applyBorder="1"/>
    <xf numFmtId="2" fontId="0" fillId="0" borderId="54" xfId="0" applyNumberFormat="1" applyBorder="1"/>
    <xf numFmtId="0" fontId="0" fillId="0" borderId="50" xfId="0" applyBorder="1"/>
    <xf numFmtId="166" fontId="0" fillId="0" borderId="49" xfId="0" applyNumberFormat="1" applyBorder="1"/>
    <xf numFmtId="166" fontId="0" fillId="0" borderId="53" xfId="0" applyNumberFormat="1" applyBorder="1"/>
    <xf numFmtId="0" fontId="10" fillId="0" borderId="56" xfId="0" applyFont="1" applyBorder="1" applyAlignment="1">
      <alignment horizontal="center"/>
    </xf>
    <xf numFmtId="0" fontId="10" fillId="0" borderId="57" xfId="0" applyFont="1" applyBorder="1" applyAlignment="1">
      <alignment horizontal="center"/>
    </xf>
    <xf numFmtId="166" fontId="0" fillId="0" borderId="58" xfId="0" applyNumberFormat="1" applyBorder="1"/>
    <xf numFmtId="166" fontId="0" fillId="0" borderId="50" xfId="0" applyNumberFormat="1" applyBorder="1"/>
    <xf numFmtId="166" fontId="0" fillId="0" borderId="52" xfId="0" applyNumberFormat="1" applyBorder="1"/>
    <xf numFmtId="166" fontId="0" fillId="0" borderId="54" xfId="0" applyNumberFormat="1" applyBorder="1"/>
    <xf numFmtId="0" fontId="7" fillId="0" borderId="59" xfId="0" applyFont="1" applyBorder="1"/>
    <xf numFmtId="0" fontId="7" fillId="0" borderId="60" xfId="0" applyFont="1" applyBorder="1"/>
    <xf numFmtId="0" fontId="0" fillId="0" borderId="62" xfId="0" applyBorder="1"/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5" fillId="0" borderId="60" xfId="0" applyFont="1" applyFill="1" applyBorder="1" applyAlignment="1">
      <alignment horizontal="left"/>
    </xf>
    <xf numFmtId="0" fontId="5" fillId="0" borderId="60" xfId="0" applyFont="1" applyFill="1" applyBorder="1"/>
    <xf numFmtId="0" fontId="0" fillId="0" borderId="64" xfId="0" applyBorder="1" applyAlignment="1">
      <alignment horizontal="center" vertical="center"/>
    </xf>
    <xf numFmtId="0" fontId="2" fillId="0" borderId="60" xfId="0" applyFont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0" fillId="0" borderId="67" xfId="0" applyBorder="1"/>
    <xf numFmtId="0" fontId="7" fillId="0" borderId="61" xfId="0" applyFont="1" applyBorder="1" applyAlignment="1">
      <alignment horizontal="right"/>
    </xf>
    <xf numFmtId="0" fontId="7" fillId="0" borderId="54" xfId="0" applyFont="1" applyBorder="1" applyAlignment="1">
      <alignment horizontal="right"/>
    </xf>
    <xf numFmtId="0" fontId="6" fillId="0" borderId="64" xfId="0" applyFont="1" applyBorder="1" applyAlignment="1">
      <alignment horizontal="left"/>
    </xf>
    <xf numFmtId="0" fontId="7" fillId="0" borderId="52" xfId="0" applyFont="1" applyBorder="1" applyAlignment="1">
      <alignment horizontal="right"/>
    </xf>
    <xf numFmtId="0" fontId="7" fillId="0" borderId="53" xfId="0" applyFont="1" applyBorder="1" applyAlignment="1">
      <alignment horizontal="right"/>
    </xf>
    <xf numFmtId="0" fontId="0" fillId="0" borderId="67" xfId="0" applyFill="1" applyBorder="1"/>
    <xf numFmtId="0" fontId="6" fillId="0" borderId="67" xfId="0" applyFont="1" applyFill="1" applyBorder="1" applyAlignment="1">
      <alignment horizontal="left"/>
    </xf>
    <xf numFmtId="0" fontId="2" fillId="0" borderId="51" xfId="0" applyFont="1" applyFill="1" applyBorder="1" applyAlignment="1">
      <alignment horizontal="right"/>
    </xf>
    <xf numFmtId="0" fontId="2" fillId="0" borderId="55" xfId="0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7" fillId="0" borderId="55" xfId="0" applyFont="1" applyBorder="1" applyAlignment="1">
      <alignment horizontal="right"/>
    </xf>
    <xf numFmtId="0" fontId="0" fillId="2" borderId="64" xfId="0" applyFill="1" applyBorder="1"/>
    <xf numFmtId="0" fontId="0" fillId="2" borderId="60" xfId="0" applyFill="1" applyBorder="1"/>
    <xf numFmtId="0" fontId="0" fillId="2" borderId="61" xfId="0" applyFill="1" applyBorder="1"/>
    <xf numFmtId="0" fontId="2" fillId="0" borderId="64" xfId="0" applyFont="1" applyBorder="1" applyAlignment="1">
      <alignment horizontal="left"/>
    </xf>
    <xf numFmtId="0" fontId="2" fillId="0" borderId="61" xfId="0" applyFont="1" applyBorder="1" applyAlignment="1">
      <alignment horizontal="left"/>
    </xf>
    <xf numFmtId="0" fontId="2" fillId="3" borderId="13" xfId="0" applyFont="1" applyFill="1" applyBorder="1" applyAlignment="1">
      <alignment horizontal="right"/>
    </xf>
    <xf numFmtId="0" fontId="2" fillId="3" borderId="14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2" fillId="3" borderId="52" xfId="0" applyFont="1" applyFill="1" applyBorder="1" applyAlignment="1">
      <alignment horizontal="right"/>
    </xf>
    <xf numFmtId="0" fontId="2" fillId="3" borderId="54" xfId="0" applyFont="1" applyFill="1" applyBorder="1"/>
    <xf numFmtId="0" fontId="2" fillId="0" borderId="64" xfId="0" applyFont="1" applyFill="1" applyBorder="1" applyAlignment="1">
      <alignment horizontal="left"/>
    </xf>
    <xf numFmtId="0" fontId="2" fillId="0" borderId="61" xfId="0" applyFont="1" applyFill="1" applyBorder="1" applyAlignment="1">
      <alignment horizontal="left"/>
    </xf>
    <xf numFmtId="0" fontId="7" fillId="0" borderId="64" xfId="0" applyFont="1" applyBorder="1" applyAlignment="1">
      <alignment horizontal="right"/>
    </xf>
    <xf numFmtId="0" fontId="7" fillId="0" borderId="60" xfId="0" applyFont="1" applyBorder="1" applyAlignment="1">
      <alignment horizontal="right"/>
    </xf>
    <xf numFmtId="0" fontId="6" fillId="0" borderId="46" xfId="0" applyFont="1" applyBorder="1" applyAlignment="1">
      <alignment horizontal="left"/>
    </xf>
    <xf numFmtId="0" fontId="7" fillId="0" borderId="67" xfId="0" applyFont="1" applyBorder="1" applyAlignment="1">
      <alignment horizontal="right"/>
    </xf>
    <xf numFmtId="2" fontId="0" fillId="0" borderId="64" xfId="0" applyNumberFormat="1" applyBorder="1"/>
    <xf numFmtId="2" fontId="0" fillId="0" borderId="60" xfId="0" applyNumberFormat="1" applyBorder="1"/>
    <xf numFmtId="2" fontId="0" fillId="0" borderId="61" xfId="0" applyNumberFormat="1" applyBorder="1"/>
    <xf numFmtId="2" fontId="1" fillId="0" borderId="43" xfId="0" applyNumberFormat="1" applyFont="1" applyBorder="1"/>
    <xf numFmtId="2" fontId="0" fillId="0" borderId="44" xfId="0" applyNumberFormat="1" applyBorder="1"/>
    <xf numFmtId="2" fontId="0" fillId="0" borderId="68" xfId="0" applyNumberFormat="1" applyBorder="1"/>
    <xf numFmtId="0" fontId="7" fillId="0" borderId="64" xfId="0" applyFont="1" applyBorder="1"/>
    <xf numFmtId="166" fontId="0" fillId="0" borderId="60" xfId="0" applyNumberFormat="1" applyBorder="1"/>
    <xf numFmtId="166" fontId="0" fillId="0" borderId="64" xfId="0" applyNumberFormat="1" applyBorder="1"/>
    <xf numFmtId="0" fontId="0" fillId="0" borderId="0" xfId="0" applyFill="1" applyBorder="1" applyAlignment="1">
      <alignment horizontal="right"/>
    </xf>
    <xf numFmtId="166" fontId="0" fillId="0" borderId="51" xfId="0" applyNumberFormat="1" applyBorder="1"/>
    <xf numFmtId="166" fontId="0" fillId="0" borderId="55" xfId="0" applyNumberFormat="1" applyBorder="1"/>
    <xf numFmtId="0" fontId="0" fillId="0" borderId="69" xfId="0" applyBorder="1" applyAlignment="1">
      <alignment horizontal="center" vertical="center"/>
    </xf>
    <xf numFmtId="0" fontId="0" fillId="0" borderId="15" xfId="0" applyFill="1" applyBorder="1" applyAlignment="1">
      <alignment horizontal="right"/>
    </xf>
    <xf numFmtId="164" fontId="2" fillId="0" borderId="69" xfId="0" applyNumberFormat="1" applyFont="1" applyFill="1" applyBorder="1"/>
    <xf numFmtId="0" fontId="0" fillId="0" borderId="0" xfId="0"/>
    <xf numFmtId="0" fontId="0" fillId="0" borderId="13" xfId="0" applyFill="1" applyBorder="1" applyAlignment="1">
      <alignment horizontal="right"/>
    </xf>
    <xf numFmtId="0" fontId="0" fillId="0" borderId="0" xfId="0"/>
    <xf numFmtId="0" fontId="6" fillId="0" borderId="67" xfId="0" applyFont="1" applyBorder="1" applyAlignment="1">
      <alignment horizontal="left"/>
    </xf>
    <xf numFmtId="0" fontId="5" fillId="0" borderId="60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53" xfId="0" applyFill="1" applyBorder="1" applyAlignment="1">
      <alignment horizontal="right"/>
    </xf>
    <xf numFmtId="0" fontId="5" fillId="0" borderId="60" xfId="0" applyFont="1" applyFill="1" applyBorder="1"/>
    <xf numFmtId="0" fontId="7" fillId="0" borderId="60" xfId="0" applyFont="1" applyBorder="1"/>
    <xf numFmtId="0" fontId="0" fillId="0" borderId="6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7" fillId="0" borderId="75" xfId="0" applyFont="1" applyBorder="1" applyAlignment="1">
      <alignment horizontal="right"/>
    </xf>
    <xf numFmtId="0" fontId="7" fillId="0" borderId="76" xfId="0" applyFont="1" applyBorder="1" applyAlignment="1">
      <alignment horizontal="right"/>
    </xf>
    <xf numFmtId="0" fontId="6" fillId="0" borderId="79" xfId="0" applyFont="1" applyBorder="1" applyAlignment="1">
      <alignment horizontal="left"/>
    </xf>
    <xf numFmtId="0" fontId="6" fillId="0" borderId="80" xfId="0" applyFont="1" applyBorder="1" applyAlignment="1">
      <alignment horizontal="left"/>
    </xf>
    <xf numFmtId="0" fontId="6" fillId="0" borderId="81" xfId="0" applyFont="1" applyFill="1" applyBorder="1" applyAlignment="1">
      <alignment horizontal="left"/>
    </xf>
    <xf numFmtId="0" fontId="7" fillId="0" borderId="77" xfId="0" applyFont="1" applyBorder="1" applyAlignment="1">
      <alignment horizontal="right"/>
    </xf>
    <xf numFmtId="0" fontId="6" fillId="0" borderId="81" xfId="0" applyFont="1" applyBorder="1" applyAlignment="1">
      <alignment horizontal="left"/>
    </xf>
    <xf numFmtId="2" fontId="0" fillId="0" borderId="85" xfId="0" applyNumberFormat="1" applyBorder="1"/>
    <xf numFmtId="2" fontId="0" fillId="0" borderId="87" xfId="0" applyNumberFormat="1" applyBorder="1"/>
    <xf numFmtId="2" fontId="0" fillId="0" borderId="86" xfId="0" applyNumberFormat="1" applyBorder="1"/>
    <xf numFmtId="2" fontId="0" fillId="0" borderId="79" xfId="0" applyNumberFormat="1" applyBorder="1"/>
    <xf numFmtId="2" fontId="0" fillId="0" borderId="80" xfId="0" applyNumberFormat="1" applyBorder="1"/>
    <xf numFmtId="2" fontId="0" fillId="0" borderId="81" xfId="0" applyNumberFormat="1" applyBorder="1"/>
    <xf numFmtId="164" fontId="2" fillId="0" borderId="79" xfId="0" applyNumberFormat="1" applyFont="1" applyFill="1" applyBorder="1"/>
    <xf numFmtId="0" fontId="0" fillId="0" borderId="85" xfId="0" applyBorder="1"/>
    <xf numFmtId="0" fontId="0" fillId="2" borderId="87" xfId="0" applyFill="1" applyBorder="1"/>
    <xf numFmtId="0" fontId="2" fillId="0" borderId="87" xfId="0" applyFont="1" applyBorder="1" applyAlignment="1">
      <alignment horizontal="left"/>
    </xf>
    <xf numFmtId="0" fontId="7" fillId="0" borderId="87" xfId="0" applyFont="1" applyBorder="1" applyAlignment="1">
      <alignment horizontal="right"/>
    </xf>
    <xf numFmtId="164" fontId="2" fillId="0" borderId="81" xfId="0" applyNumberFormat="1" applyFont="1" applyFill="1" applyBorder="1"/>
    <xf numFmtId="0" fontId="0" fillId="0" borderId="86" xfId="0" applyBorder="1"/>
    <xf numFmtId="164" fontId="2" fillId="0" borderId="78" xfId="0" applyNumberFormat="1" applyFont="1" applyFill="1" applyBorder="1"/>
    <xf numFmtId="0" fontId="0" fillId="0" borderId="88" xfId="0" applyBorder="1"/>
    <xf numFmtId="0" fontId="0" fillId="2" borderId="85" xfId="0" applyFill="1" applyBorder="1"/>
    <xf numFmtId="0" fontId="0" fillId="2" borderId="0" xfId="0" applyFill="1" applyBorder="1"/>
    <xf numFmtId="0" fontId="0" fillId="2" borderId="14" xfId="0" applyFill="1" applyBorder="1"/>
    <xf numFmtId="0" fontId="2" fillId="0" borderId="85" xfId="0" applyFont="1" applyBorder="1" applyAlignment="1">
      <alignment horizontal="left"/>
    </xf>
    <xf numFmtId="0" fontId="2" fillId="0" borderId="86" xfId="0" applyFont="1" applyBorder="1" applyAlignment="1">
      <alignment horizontal="left"/>
    </xf>
    <xf numFmtId="0" fontId="2" fillId="3" borderId="13" xfId="0" applyFont="1" applyFill="1" applyBorder="1"/>
    <xf numFmtId="0" fontId="2" fillId="3" borderId="52" xfId="0" applyFont="1" applyFill="1" applyBorder="1"/>
    <xf numFmtId="0" fontId="7" fillId="0" borderId="85" xfId="0" applyFont="1" applyBorder="1" applyAlignment="1">
      <alignment horizontal="right"/>
    </xf>
    <xf numFmtId="0" fontId="7" fillId="0" borderId="86" xfId="0" applyFont="1" applyBorder="1" applyAlignment="1">
      <alignment horizontal="right"/>
    </xf>
    <xf numFmtId="0" fontId="7" fillId="0" borderId="87" xfId="0" applyFont="1" applyBorder="1"/>
    <xf numFmtId="0" fontId="0" fillId="0" borderId="87" xfId="0" applyBorder="1"/>
    <xf numFmtId="0" fontId="7" fillId="0" borderId="85" xfId="0" applyFont="1" applyBorder="1"/>
    <xf numFmtId="0" fontId="7" fillId="0" borderId="86" xfId="0" applyFont="1" applyBorder="1"/>
    <xf numFmtId="166" fontId="0" fillId="0" borderId="87" xfId="0" applyNumberFormat="1" applyBorder="1"/>
    <xf numFmtId="166" fontId="0" fillId="0" borderId="90" xfId="0" applyNumberFormat="1" applyBorder="1"/>
    <xf numFmtId="166" fontId="0" fillId="0" borderId="91" xfId="0" applyNumberFormat="1" applyBorder="1"/>
    <xf numFmtId="166" fontId="0" fillId="0" borderId="92" xfId="0" applyNumberFormat="1" applyBorder="1"/>
    <xf numFmtId="1" fontId="10" fillId="0" borderId="79" xfId="0" applyNumberFormat="1" applyFont="1" applyBorder="1" applyAlignment="1">
      <alignment horizontal="center"/>
    </xf>
    <xf numFmtId="1" fontId="10" fillId="0" borderId="80" xfId="0" applyNumberFormat="1" applyFont="1" applyBorder="1" applyAlignment="1">
      <alignment horizontal="center"/>
    </xf>
    <xf numFmtId="1" fontId="10" fillId="0" borderId="81" xfId="0" applyNumberFormat="1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3" fillId="0" borderId="24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9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textRotation="90" wrapText="1"/>
    </xf>
    <xf numFmtId="1" fontId="10" fillId="0" borderId="38" xfId="0" applyNumberFormat="1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1" fontId="10" fillId="0" borderId="24" xfId="0" applyNumberFormat="1" applyFont="1" applyBorder="1" applyAlignment="1">
      <alignment horizontal="center"/>
    </xf>
    <xf numFmtId="1" fontId="10" fillId="0" borderId="40" xfId="0" applyNumberFormat="1" applyFont="1" applyBorder="1" applyAlignment="1">
      <alignment horizontal="center"/>
    </xf>
    <xf numFmtId="0" fontId="3" fillId="0" borderId="7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textRotation="90" wrapText="1"/>
    </xf>
    <xf numFmtId="0" fontId="3" fillId="0" borderId="73" xfId="0" applyFont="1" applyBorder="1" applyAlignment="1">
      <alignment horizontal="center" vertical="center" textRotation="90" wrapText="1"/>
    </xf>
    <xf numFmtId="0" fontId="3" fillId="0" borderId="74" xfId="0" applyFont="1" applyBorder="1" applyAlignment="1">
      <alignment horizontal="center" vertical="center" textRotation="90" wrapText="1"/>
    </xf>
    <xf numFmtId="0" fontId="3" fillId="0" borderId="34" xfId="0" applyFont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1" fontId="10" fillId="0" borderId="39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1" fontId="10" fillId="0" borderId="89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7" xfId="0" applyFont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  <xf numFmtId="16" fontId="0" fillId="0" borderId="13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21" xfId="0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47" xfId="0" applyBorder="1" applyAlignment="1">
      <alignment horizontal="center" vertical="center" textRotation="90"/>
    </xf>
    <xf numFmtId="0" fontId="0" fillId="0" borderId="51" xfId="0" applyBorder="1" applyAlignment="1">
      <alignment horizontal="center" vertical="center" textRotation="90"/>
    </xf>
    <xf numFmtId="0" fontId="0" fillId="0" borderId="55" xfId="0" applyBorder="1" applyAlignment="1">
      <alignment horizontal="center" vertical="center" textRotation="90"/>
    </xf>
    <xf numFmtId="0" fontId="0" fillId="0" borderId="49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48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48" xfId="0" applyNumberFormat="1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0" borderId="5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67" xfId="0" applyBorder="1" applyAlignment="1">
      <alignment horizontal="center" vertical="center" textRotation="90"/>
    </xf>
    <xf numFmtId="0" fontId="0" fillId="0" borderId="64" xfId="0" applyBorder="1" applyAlignment="1">
      <alignment horizontal="center" vertical="center"/>
    </xf>
    <xf numFmtId="0" fontId="4" fillId="0" borderId="65" xfId="0" applyFont="1" applyBorder="1" applyAlignment="1">
      <alignment horizontal="center"/>
    </xf>
    <xf numFmtId="0" fontId="4" fillId="0" borderId="66" xfId="0" applyFont="1" applyBorder="1" applyAlignment="1">
      <alignment horizontal="center"/>
    </xf>
    <xf numFmtId="0" fontId="0" fillId="0" borderId="54" xfId="0" applyFill="1" applyBorder="1" applyAlignment="1">
      <alignment horizontal="right"/>
    </xf>
    <xf numFmtId="0" fontId="0" fillId="0" borderId="63" xfId="0" applyFill="1" applyBorder="1" applyAlignment="1">
      <alignment horizontal="right"/>
    </xf>
    <xf numFmtId="0" fontId="0" fillId="0" borderId="61" xfId="0" applyFill="1" applyBorder="1" applyAlignment="1">
      <alignment horizontal="right"/>
    </xf>
    <xf numFmtId="0" fontId="4" fillId="0" borderId="43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0" fillId="0" borderId="52" xfId="0" applyFill="1" applyBorder="1" applyAlignment="1">
      <alignment horizontal="right"/>
    </xf>
    <xf numFmtId="0" fontId="0" fillId="0" borderId="64" xfId="0" applyFill="1" applyBorder="1" applyAlignment="1">
      <alignment horizontal="right"/>
    </xf>
    <xf numFmtId="0" fontId="0" fillId="0" borderId="64" xfId="0" applyFill="1" applyBorder="1" applyAlignment="1">
      <alignment horizontal="center" vertical="center"/>
    </xf>
    <xf numFmtId="0" fontId="0" fillId="0" borderId="6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44" xfId="0" applyFont="1" applyBorder="1" applyAlignment="1">
      <alignment horizontal="center"/>
    </xf>
    <xf numFmtId="0" fontId="0" fillId="0" borderId="64" xfId="0" applyNumberFormat="1" applyFill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4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52" xfId="0" applyFill="1" applyBorder="1" applyAlignment="1">
      <alignment horizontal="center" vertical="center" wrapText="1"/>
    </xf>
    <xf numFmtId="0" fontId="0" fillId="0" borderId="64" xfId="0" applyNumberFormat="1" applyFill="1" applyBorder="1" applyAlignment="1">
      <alignment horizontal="center" vertical="center" wrapText="1"/>
    </xf>
    <xf numFmtId="0" fontId="0" fillId="0" borderId="13" xfId="0" applyNumberFormat="1" applyFill="1" applyBorder="1" applyAlignment="1">
      <alignment horizontal="center" vertical="center" wrapText="1"/>
    </xf>
    <xf numFmtId="0" fontId="0" fillId="0" borderId="52" xfId="0" applyNumberFormat="1" applyFill="1" applyBorder="1" applyAlignment="1">
      <alignment horizontal="center" vertical="center" wrapText="1"/>
    </xf>
    <xf numFmtId="0" fontId="0" fillId="0" borderId="75" xfId="0" applyFill="1" applyBorder="1" applyAlignment="1">
      <alignment horizontal="right"/>
    </xf>
    <xf numFmtId="0" fontId="3" fillId="0" borderId="82" xfId="0" applyFont="1" applyBorder="1" applyAlignment="1">
      <alignment horizontal="center" vertical="center" textRotation="90" wrapText="1"/>
    </xf>
    <xf numFmtId="0" fontId="3" fillId="0" borderId="83" xfId="0" applyFont="1" applyBorder="1" applyAlignment="1">
      <alignment horizontal="center" vertical="center" textRotation="90" wrapText="1"/>
    </xf>
    <xf numFmtId="0" fontId="3" fillId="0" borderId="84" xfId="0" applyFont="1" applyBorder="1" applyAlignment="1">
      <alignment horizontal="center" vertical="center" textRotation="90" wrapText="1"/>
    </xf>
    <xf numFmtId="0" fontId="0" fillId="0" borderId="85" xfId="0" applyFill="1" applyBorder="1" applyAlignment="1">
      <alignment horizontal="right"/>
    </xf>
    <xf numFmtId="0" fontId="0" fillId="0" borderId="86" xfId="0" applyFill="1" applyBorder="1" applyAlignment="1">
      <alignment horizontal="right"/>
    </xf>
    <xf numFmtId="0" fontId="4" fillId="0" borderId="79" xfId="0" applyFont="1" applyBorder="1" applyAlignment="1">
      <alignment horizontal="center"/>
    </xf>
    <xf numFmtId="0" fontId="4" fillId="0" borderId="81" xfId="0" applyFont="1" applyBorder="1" applyAlignment="1">
      <alignment horizontal="center"/>
    </xf>
    <xf numFmtId="0" fontId="0" fillId="0" borderId="61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</cellXfs>
  <cellStyles count="2">
    <cellStyle name="60% - Accent1 2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Product!$D$4:$CI$4</c:f>
              <c:numCache>
                <c:formatCode>d\-mmm</c:formatCode>
                <c:ptCount val="84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  <c:pt idx="49" formatCode="[$-409]d\-mmm;@">
                  <c:v>42079</c:v>
                </c:pt>
                <c:pt idx="50" formatCode="[$-409]d\-mmm;@">
                  <c:v>42080</c:v>
                </c:pt>
                <c:pt idx="51" formatCode="[$-409]d\-mmm;@">
                  <c:v>42081</c:v>
                </c:pt>
                <c:pt idx="52" formatCode="[$-409]d\-mmm;@">
                  <c:v>42082</c:v>
                </c:pt>
                <c:pt idx="53" formatCode="[$-409]d\-mmm;@">
                  <c:v>42083</c:v>
                </c:pt>
                <c:pt idx="54" formatCode="[$-409]d\-mmm;@">
                  <c:v>42084</c:v>
                </c:pt>
                <c:pt idx="55" formatCode="[$-409]d\-mmm;@">
                  <c:v>42085</c:v>
                </c:pt>
                <c:pt idx="56" formatCode="[$-409]d\-mmm;@">
                  <c:v>42086</c:v>
                </c:pt>
                <c:pt idx="57" formatCode="[$-409]d\-mmm;@">
                  <c:v>42087</c:v>
                </c:pt>
                <c:pt idx="58" formatCode="[$-409]d\-mmm;@">
                  <c:v>42088</c:v>
                </c:pt>
                <c:pt idx="59" formatCode="[$-409]d\-mmm;@">
                  <c:v>42089</c:v>
                </c:pt>
                <c:pt idx="60" formatCode="[$-409]d\-mmm;@">
                  <c:v>42090</c:v>
                </c:pt>
                <c:pt idx="61" formatCode="[$-409]d\-mmm;@">
                  <c:v>42091</c:v>
                </c:pt>
                <c:pt idx="62" formatCode="[$-409]d\-mmm;@">
                  <c:v>42092</c:v>
                </c:pt>
                <c:pt idx="63" formatCode="[$-409]d\-mmm;@">
                  <c:v>42101</c:v>
                </c:pt>
                <c:pt idx="64" formatCode="[$-409]d\-mmm;@">
                  <c:v>42102</c:v>
                </c:pt>
                <c:pt idx="65" formatCode="[$-409]d\-mmm;@">
                  <c:v>42103</c:v>
                </c:pt>
                <c:pt idx="66" formatCode="[$-409]d\-mmm;@">
                  <c:v>42104</c:v>
                </c:pt>
                <c:pt idx="67" formatCode="[$-409]d\-mmm;@">
                  <c:v>42105</c:v>
                </c:pt>
                <c:pt idx="68" formatCode="[$-409]d\-mmm;@">
                  <c:v>42106</c:v>
                </c:pt>
                <c:pt idx="69" formatCode="[$-409]d\-mmm;@">
                  <c:v>42107</c:v>
                </c:pt>
                <c:pt idx="70" formatCode="[$-409]d\-mmm;@">
                  <c:v>42108</c:v>
                </c:pt>
                <c:pt idx="71" formatCode="[$-409]d\-mmm;@">
                  <c:v>42109</c:v>
                </c:pt>
                <c:pt idx="72" formatCode="[$-409]d\-mmm;@">
                  <c:v>42110</c:v>
                </c:pt>
                <c:pt idx="73" formatCode="[$-409]d\-mmm;@">
                  <c:v>42111</c:v>
                </c:pt>
                <c:pt idx="74" formatCode="[$-409]d\-mmm;@">
                  <c:v>42112</c:v>
                </c:pt>
                <c:pt idx="75" formatCode="[$-409]d\-mmm;@">
                  <c:v>42113</c:v>
                </c:pt>
                <c:pt idx="76" formatCode="[$-409]d\-mmm;@">
                  <c:v>42114</c:v>
                </c:pt>
                <c:pt idx="77" formatCode="[$-409]d\-mmm;@">
                  <c:v>42115</c:v>
                </c:pt>
                <c:pt idx="78" formatCode="[$-409]d\-mmm;@">
                  <c:v>42116</c:v>
                </c:pt>
                <c:pt idx="79" formatCode="[$-409]d\-mmm;@">
                  <c:v>42117</c:v>
                </c:pt>
                <c:pt idx="80" formatCode="[$-409]d\-mmm;@">
                  <c:v>42118</c:v>
                </c:pt>
                <c:pt idx="81" formatCode="[$-409]d\-mmm;@">
                  <c:v>42119</c:v>
                </c:pt>
                <c:pt idx="82" formatCode="[$-409]d\-mmm;@">
                  <c:v>42120</c:v>
                </c:pt>
                <c:pt idx="83" formatCode="[$-409]d\-mmm;@">
                  <c:v>42121</c:v>
                </c:pt>
              </c:numCache>
            </c:numRef>
          </c:cat>
          <c:val>
            <c:numRef>
              <c:f>Product!$D$14:$CI$14</c:f>
              <c:numCache>
                <c:formatCode>0.00</c:formatCode>
                <c:ptCount val="84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  <c:pt idx="12">
                  <c:v>1.2115384615384615</c:v>
                </c:pt>
                <c:pt idx="13">
                  <c:v>1.4107142857142858</c:v>
                </c:pt>
                <c:pt idx="14">
                  <c:v>1.3166666666666667</c:v>
                </c:pt>
                <c:pt idx="15">
                  <c:v>1.234375</c:v>
                </c:pt>
                <c:pt idx="16">
                  <c:v>1.75</c:v>
                </c:pt>
                <c:pt idx="17">
                  <c:v>2.6527777777777777</c:v>
                </c:pt>
                <c:pt idx="18">
                  <c:v>2.513157894736842</c:v>
                </c:pt>
                <c:pt idx="19">
                  <c:v>2.3875000000000002</c:v>
                </c:pt>
                <c:pt idx="20">
                  <c:v>2.2738095238095237</c:v>
                </c:pt>
                <c:pt idx="21">
                  <c:v>2.1704545454545454</c:v>
                </c:pt>
                <c:pt idx="22">
                  <c:v>2.2934782608695654</c:v>
                </c:pt>
                <c:pt idx="23">
                  <c:v>2.4479166666666665</c:v>
                </c:pt>
                <c:pt idx="24">
                  <c:v>2.5099999999999998</c:v>
                </c:pt>
                <c:pt idx="25">
                  <c:v>2.4134615384615383</c:v>
                </c:pt>
                <c:pt idx="26">
                  <c:v>2.3611111111111112</c:v>
                </c:pt>
                <c:pt idx="27">
                  <c:v>2.4910714285714284</c:v>
                </c:pt>
                <c:pt idx="28">
                  <c:v>2.5431034482758621</c:v>
                </c:pt>
                <c:pt idx="29">
                  <c:v>2.4916666666666667</c:v>
                </c:pt>
                <c:pt idx="30">
                  <c:v>2.411290322580645</c:v>
                </c:pt>
                <c:pt idx="31">
                  <c:v>2.484375</c:v>
                </c:pt>
                <c:pt idx="32">
                  <c:v>2.4924242424242422</c:v>
                </c:pt>
                <c:pt idx="33">
                  <c:v>2.4338235294117645</c:v>
                </c:pt>
                <c:pt idx="34">
                  <c:v>2.5071428571428571</c:v>
                </c:pt>
                <c:pt idx="35">
                  <c:v>2.4375</c:v>
                </c:pt>
                <c:pt idx="36">
                  <c:v>2.3716216216216215</c:v>
                </c:pt>
                <c:pt idx="37">
                  <c:v>2.3092105263157894</c:v>
                </c:pt>
                <c:pt idx="38">
                  <c:v>2.25</c:v>
                </c:pt>
                <c:pt idx="39">
                  <c:v>2.2937500000000002</c:v>
                </c:pt>
                <c:pt idx="40">
                  <c:v>2.2378048780487805</c:v>
                </c:pt>
                <c:pt idx="41">
                  <c:v>2.1845238095238093</c:v>
                </c:pt>
                <c:pt idx="42">
                  <c:v>2.1337209302325579</c:v>
                </c:pt>
                <c:pt idx="43">
                  <c:v>2.1534090909090908</c:v>
                </c:pt>
                <c:pt idx="44">
                  <c:v>2.2388888888888889</c:v>
                </c:pt>
                <c:pt idx="45">
                  <c:v>2.1902173913043477</c:v>
                </c:pt>
                <c:pt idx="46">
                  <c:v>2.3510638297872339</c:v>
                </c:pt>
                <c:pt idx="47">
                  <c:v>2.6145833333333335</c:v>
                </c:pt>
                <c:pt idx="48">
                  <c:v>2.8826530612244898</c:v>
                </c:pt>
                <c:pt idx="49">
                  <c:v>3.0449999999999999</c:v>
                </c:pt>
                <c:pt idx="50">
                  <c:v>3.1764705882352939</c:v>
                </c:pt>
                <c:pt idx="51">
                  <c:v>3.25</c:v>
                </c:pt>
                <c:pt idx="52">
                  <c:v>3.2075471698113209</c:v>
                </c:pt>
                <c:pt idx="53">
                  <c:v>3.1481481481481484</c:v>
                </c:pt>
                <c:pt idx="54">
                  <c:v>3.0909090909090908</c:v>
                </c:pt>
                <c:pt idx="55">
                  <c:v>3.25</c:v>
                </c:pt>
                <c:pt idx="56">
                  <c:v>3.263157894736842</c:v>
                </c:pt>
                <c:pt idx="57">
                  <c:v>3.3103448275862069</c:v>
                </c:pt>
                <c:pt idx="58">
                  <c:v>3.3983050847457625</c:v>
                </c:pt>
                <c:pt idx="59">
                  <c:v>3.45</c:v>
                </c:pt>
                <c:pt idx="60">
                  <c:v>3.5081967213114753</c:v>
                </c:pt>
                <c:pt idx="61">
                  <c:v>3.5161290322580645</c:v>
                </c:pt>
                <c:pt idx="62">
                  <c:v>3.6349206349206349</c:v>
                </c:pt>
                <c:pt idx="63">
                  <c:v>3.67578125</c:v>
                </c:pt>
                <c:pt idx="64">
                  <c:v>3.6192307692307693</c:v>
                </c:pt>
                <c:pt idx="65">
                  <c:v>3.5643939393939394</c:v>
                </c:pt>
                <c:pt idx="66">
                  <c:v>3.5111940298507465</c:v>
                </c:pt>
                <c:pt idx="67">
                  <c:v>3.4889705882352939</c:v>
                </c:pt>
                <c:pt idx="68">
                  <c:v>3.4384057971014492</c:v>
                </c:pt>
                <c:pt idx="69">
                  <c:v>3.3892857142857142</c:v>
                </c:pt>
                <c:pt idx="70">
                  <c:v>3.4119718309859155</c:v>
                </c:pt>
                <c:pt idx="71">
                  <c:v>3.4756944444444446</c:v>
                </c:pt>
                <c:pt idx="72">
                  <c:v>3.4965753424657535</c:v>
                </c:pt>
                <c:pt idx="73">
                  <c:v>3.5540540540540539</c:v>
                </c:pt>
                <c:pt idx="74">
                  <c:v>3.5066666666666668</c:v>
                </c:pt>
                <c:pt idx="75">
                  <c:v>3.5394736842105261</c:v>
                </c:pt>
                <c:pt idx="76">
                  <c:v>3.6720779220779223</c:v>
                </c:pt>
                <c:pt idx="77">
                  <c:v>3.8397435897435899</c:v>
                </c:pt>
                <c:pt idx="78">
                  <c:v>3.9335443037974684</c:v>
                </c:pt>
                <c:pt idx="79">
                  <c:v>4.25</c:v>
                </c:pt>
                <c:pt idx="80">
                  <c:v>4.2530864197530862</c:v>
                </c:pt>
                <c:pt idx="81">
                  <c:v>4.4664634146341466</c:v>
                </c:pt>
                <c:pt idx="82">
                  <c:v>4.4969879518072293</c:v>
                </c:pt>
                <c:pt idx="83">
                  <c:v>4.4672619047619051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Product!$D$4:$CI$4</c:f>
              <c:numCache>
                <c:formatCode>d\-mmm</c:formatCode>
                <c:ptCount val="84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  <c:pt idx="49" formatCode="[$-409]d\-mmm;@">
                  <c:v>42079</c:v>
                </c:pt>
                <c:pt idx="50" formatCode="[$-409]d\-mmm;@">
                  <c:v>42080</c:v>
                </c:pt>
                <c:pt idx="51" formatCode="[$-409]d\-mmm;@">
                  <c:v>42081</c:v>
                </c:pt>
                <c:pt idx="52" formatCode="[$-409]d\-mmm;@">
                  <c:v>42082</c:v>
                </c:pt>
                <c:pt idx="53" formatCode="[$-409]d\-mmm;@">
                  <c:v>42083</c:v>
                </c:pt>
                <c:pt idx="54" formatCode="[$-409]d\-mmm;@">
                  <c:v>42084</c:v>
                </c:pt>
                <c:pt idx="55" formatCode="[$-409]d\-mmm;@">
                  <c:v>42085</c:v>
                </c:pt>
                <c:pt idx="56" formatCode="[$-409]d\-mmm;@">
                  <c:v>42086</c:v>
                </c:pt>
                <c:pt idx="57" formatCode="[$-409]d\-mmm;@">
                  <c:v>42087</c:v>
                </c:pt>
                <c:pt idx="58" formatCode="[$-409]d\-mmm;@">
                  <c:v>42088</c:v>
                </c:pt>
                <c:pt idx="59" formatCode="[$-409]d\-mmm;@">
                  <c:v>42089</c:v>
                </c:pt>
                <c:pt idx="60" formatCode="[$-409]d\-mmm;@">
                  <c:v>42090</c:v>
                </c:pt>
                <c:pt idx="61" formatCode="[$-409]d\-mmm;@">
                  <c:v>42091</c:v>
                </c:pt>
                <c:pt idx="62" formatCode="[$-409]d\-mmm;@">
                  <c:v>42092</c:v>
                </c:pt>
                <c:pt idx="63" formatCode="[$-409]d\-mmm;@">
                  <c:v>42101</c:v>
                </c:pt>
                <c:pt idx="64" formatCode="[$-409]d\-mmm;@">
                  <c:v>42102</c:v>
                </c:pt>
                <c:pt idx="65" formatCode="[$-409]d\-mmm;@">
                  <c:v>42103</c:v>
                </c:pt>
                <c:pt idx="66" formatCode="[$-409]d\-mmm;@">
                  <c:v>42104</c:v>
                </c:pt>
                <c:pt idx="67" formatCode="[$-409]d\-mmm;@">
                  <c:v>42105</c:v>
                </c:pt>
                <c:pt idx="68" formatCode="[$-409]d\-mmm;@">
                  <c:v>42106</c:v>
                </c:pt>
                <c:pt idx="69" formatCode="[$-409]d\-mmm;@">
                  <c:v>42107</c:v>
                </c:pt>
                <c:pt idx="70" formatCode="[$-409]d\-mmm;@">
                  <c:v>42108</c:v>
                </c:pt>
                <c:pt idx="71" formatCode="[$-409]d\-mmm;@">
                  <c:v>42109</c:v>
                </c:pt>
                <c:pt idx="72" formatCode="[$-409]d\-mmm;@">
                  <c:v>42110</c:v>
                </c:pt>
                <c:pt idx="73" formatCode="[$-409]d\-mmm;@">
                  <c:v>42111</c:v>
                </c:pt>
                <c:pt idx="74" formatCode="[$-409]d\-mmm;@">
                  <c:v>42112</c:v>
                </c:pt>
                <c:pt idx="75" formatCode="[$-409]d\-mmm;@">
                  <c:v>42113</c:v>
                </c:pt>
                <c:pt idx="76" formatCode="[$-409]d\-mmm;@">
                  <c:v>42114</c:v>
                </c:pt>
                <c:pt idx="77" formatCode="[$-409]d\-mmm;@">
                  <c:v>42115</c:v>
                </c:pt>
                <c:pt idx="78" formatCode="[$-409]d\-mmm;@">
                  <c:v>42116</c:v>
                </c:pt>
                <c:pt idx="79" formatCode="[$-409]d\-mmm;@">
                  <c:v>42117</c:v>
                </c:pt>
                <c:pt idx="80" formatCode="[$-409]d\-mmm;@">
                  <c:v>42118</c:v>
                </c:pt>
                <c:pt idx="81" formatCode="[$-409]d\-mmm;@">
                  <c:v>42119</c:v>
                </c:pt>
                <c:pt idx="82" formatCode="[$-409]d\-mmm;@">
                  <c:v>42120</c:v>
                </c:pt>
                <c:pt idx="83" formatCode="[$-409]d\-mmm;@">
                  <c:v>42121</c:v>
                </c:pt>
              </c:numCache>
            </c:numRef>
          </c:cat>
          <c:val>
            <c:numRef>
              <c:f>Product!$D$9:$CI$9</c:f>
              <c:numCache>
                <c:formatCode>General</c:formatCode>
                <c:ptCount val="84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4.75</c:v>
                </c:pt>
                <c:pt idx="32">
                  <c:v>2.75</c:v>
                </c:pt>
                <c:pt idx="33">
                  <c:v>0.5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6</c:v>
                </c:pt>
                <c:pt idx="45">
                  <c:v>0</c:v>
                </c:pt>
                <c:pt idx="46">
                  <c:v>9.75</c:v>
                </c:pt>
                <c:pt idx="47">
                  <c:v>15</c:v>
                </c:pt>
                <c:pt idx="48">
                  <c:v>15.75</c:v>
                </c:pt>
                <c:pt idx="49">
                  <c:v>11</c:v>
                </c:pt>
                <c:pt idx="50">
                  <c:v>9.75</c:v>
                </c:pt>
                <c:pt idx="51">
                  <c:v>7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12</c:v>
                </c:pt>
                <c:pt idx="56">
                  <c:v>4</c:v>
                </c:pt>
                <c:pt idx="57">
                  <c:v>6</c:v>
                </c:pt>
                <c:pt idx="58">
                  <c:v>8.5</c:v>
                </c:pt>
                <c:pt idx="59">
                  <c:v>6.5</c:v>
                </c:pt>
                <c:pt idx="60">
                  <c:v>7</c:v>
                </c:pt>
                <c:pt idx="61">
                  <c:v>4</c:v>
                </c:pt>
                <c:pt idx="62">
                  <c:v>11</c:v>
                </c:pt>
                <c:pt idx="63">
                  <c:v>6.25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5</c:v>
                </c:pt>
                <c:pt idx="71">
                  <c:v>8</c:v>
                </c:pt>
                <c:pt idx="72">
                  <c:v>5</c:v>
                </c:pt>
                <c:pt idx="73">
                  <c:v>7.75</c:v>
                </c:pt>
                <c:pt idx="74">
                  <c:v>0</c:v>
                </c:pt>
                <c:pt idx="75">
                  <c:v>6</c:v>
                </c:pt>
                <c:pt idx="76">
                  <c:v>13.75</c:v>
                </c:pt>
                <c:pt idx="77">
                  <c:v>16.75</c:v>
                </c:pt>
                <c:pt idx="78">
                  <c:v>11.25</c:v>
                </c:pt>
                <c:pt idx="79">
                  <c:v>29.25</c:v>
                </c:pt>
                <c:pt idx="80">
                  <c:v>4.5</c:v>
                </c:pt>
                <c:pt idx="81">
                  <c:v>21.75</c:v>
                </c:pt>
                <c:pt idx="82">
                  <c:v>7</c:v>
                </c:pt>
                <c:pt idx="8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61312"/>
        <c:axId val="101262848"/>
      </c:lineChart>
      <c:dateAx>
        <c:axId val="10126131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1262848"/>
        <c:crosses val="autoZero"/>
        <c:auto val="1"/>
        <c:lblOffset val="100"/>
        <c:baseTimeUnit val="days"/>
      </c:dateAx>
      <c:valAx>
        <c:axId val="101262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26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Velocity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Team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8"/>
            <c:spPr>
              <a:solidFill>
                <a:srgbClr val="C00000"/>
              </a:solidFill>
            </c:spPr>
          </c:marker>
          <c:val>
            <c:numRef>
              <c:f>Product!$D$31:$P$31</c:f>
              <c:numCache>
                <c:formatCode>0.0</c:formatCode>
                <c:ptCount val="13"/>
                <c:pt idx="0">
                  <c:v>2.75</c:v>
                </c:pt>
                <c:pt idx="1">
                  <c:v>7.875</c:v>
                </c:pt>
                <c:pt idx="2">
                  <c:v>9.9166666666666661</c:v>
                </c:pt>
                <c:pt idx="3">
                  <c:v>11.9375</c:v>
                </c:pt>
                <c:pt idx="4">
                  <c:v>13.95</c:v>
                </c:pt>
                <c:pt idx="5">
                  <c:v>14.625</c:v>
                </c:pt>
                <c:pt idx="6">
                  <c:v>13.107142857142858</c:v>
                </c:pt>
                <c:pt idx="7">
                  <c:v>17.65625</c:v>
                </c:pt>
                <c:pt idx="8">
                  <c:v>20.222222222222221</c:v>
                </c:pt>
                <c:pt idx="9">
                  <c:v>22.9</c:v>
                </c:pt>
                <c:pt idx="10">
                  <c:v>21.568181818181817</c:v>
                </c:pt>
                <c:pt idx="11">
                  <c:v>23.5625</c:v>
                </c:pt>
                <c:pt idx="12">
                  <c:v>28.865384615384617</c:v>
                </c:pt>
              </c:numCache>
            </c:numRef>
          </c:val>
          <c:smooth val="0"/>
        </c:ser>
        <c:ser>
          <c:idx val="1"/>
          <c:order val="1"/>
          <c:tx>
            <c:v>Bryan</c:v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val>
            <c:numRef>
              <c:f>Product!$D$28:$P$28</c:f>
              <c:numCache>
                <c:formatCode>0.0</c:formatCode>
                <c:ptCount val="13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  <c:pt idx="4">
                  <c:v>3.75</c:v>
                </c:pt>
                <c:pt idx="5">
                  <c:v>3.9583333333333335</c:v>
                </c:pt>
                <c:pt idx="6">
                  <c:v>3.3928571428571428</c:v>
                </c:pt>
                <c:pt idx="7">
                  <c:v>5.65625</c:v>
                </c:pt>
                <c:pt idx="8">
                  <c:v>5.8055555555555554</c:v>
                </c:pt>
                <c:pt idx="9">
                  <c:v>8.875</c:v>
                </c:pt>
                <c:pt idx="10">
                  <c:v>8.4318181818181817</c:v>
                </c:pt>
                <c:pt idx="11">
                  <c:v>8.2291666666666661</c:v>
                </c:pt>
                <c:pt idx="12">
                  <c:v>10.384615384615385</c:v>
                </c:pt>
              </c:numCache>
            </c:numRef>
          </c:val>
          <c:smooth val="0"/>
        </c:ser>
        <c:ser>
          <c:idx val="2"/>
          <c:order val="2"/>
          <c:tx>
            <c:v>Daniel</c:v>
          </c:tx>
          <c:val>
            <c:numRef>
              <c:f>Product!$D$29:$P$29</c:f>
              <c:numCache>
                <c:formatCode>0.0</c:formatCode>
                <c:ptCount val="13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7.5</c:v>
                </c:pt>
                <c:pt idx="4">
                  <c:v>9.6</c:v>
                </c:pt>
                <c:pt idx="5">
                  <c:v>8.8333333333333339</c:v>
                </c:pt>
                <c:pt idx="6">
                  <c:v>8.1428571428571423</c:v>
                </c:pt>
                <c:pt idx="7">
                  <c:v>9.625</c:v>
                </c:pt>
                <c:pt idx="8">
                  <c:v>11.305555555555555</c:v>
                </c:pt>
                <c:pt idx="9">
                  <c:v>10.574999999999999</c:v>
                </c:pt>
                <c:pt idx="10">
                  <c:v>10</c:v>
                </c:pt>
                <c:pt idx="11">
                  <c:v>11.791666666666666</c:v>
                </c:pt>
                <c:pt idx="12">
                  <c:v>13.346153846153847</c:v>
                </c:pt>
              </c:numCache>
            </c:numRef>
          </c:val>
          <c:smooth val="0"/>
        </c:ser>
        <c:ser>
          <c:idx val="3"/>
          <c:order val="3"/>
          <c:tx>
            <c:v>Zach</c:v>
          </c:tx>
          <c:val>
            <c:numRef>
              <c:f>Product!$D$30:$P$30</c:f>
              <c:numCache>
                <c:formatCode>0.0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1.8333333333333333</c:v>
                </c:pt>
                <c:pt idx="6">
                  <c:v>1.5714285714285714</c:v>
                </c:pt>
                <c:pt idx="7">
                  <c:v>2.375</c:v>
                </c:pt>
                <c:pt idx="8">
                  <c:v>3.1111111111111112</c:v>
                </c:pt>
                <c:pt idx="9">
                  <c:v>3.45</c:v>
                </c:pt>
                <c:pt idx="10">
                  <c:v>3.1363636363636362</c:v>
                </c:pt>
                <c:pt idx="11">
                  <c:v>3.5416666666666665</c:v>
                </c:pt>
                <c:pt idx="12">
                  <c:v>5.134615384615385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57888"/>
        <c:axId val="106359808"/>
      </c:lineChart>
      <c:catAx>
        <c:axId val="10635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359808"/>
        <c:crosses val="autoZero"/>
        <c:auto val="1"/>
        <c:lblAlgn val="ctr"/>
        <c:lblOffset val="100"/>
        <c:noMultiLvlLbl val="1"/>
      </c:catAx>
      <c:valAx>
        <c:axId val="106359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635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'Sp1'!$D$33:$O$33</c:f>
              <c:numCache>
                <c:formatCode>0.00</c:formatCode>
                <c:ptCount val="12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'Sp1'!$D$25:$O$25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94368"/>
        <c:axId val="106395904"/>
      </c:lineChart>
      <c:dateAx>
        <c:axId val="10639436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6395904"/>
        <c:crosses val="autoZero"/>
        <c:auto val="1"/>
        <c:lblOffset val="100"/>
        <c:baseTimeUnit val="days"/>
      </c:dateAx>
      <c:valAx>
        <c:axId val="106395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39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'Sp1'!$D$30:$O$30</c:f>
              <c:numCache>
                <c:formatCode>0.00</c:formatCode>
                <c:ptCount val="12"/>
                <c:pt idx="0">
                  <c:v>0.75</c:v>
                </c:pt>
                <c:pt idx="1">
                  <c:v>0.25</c:v>
                </c:pt>
                <c:pt idx="2">
                  <c:v>0.16666666666666666</c:v>
                </c:pt>
                <c:pt idx="3">
                  <c:v>0.125</c:v>
                </c:pt>
                <c:pt idx="4">
                  <c:v>0.1</c:v>
                </c:pt>
                <c:pt idx="5">
                  <c:v>0.39473684210526316</c:v>
                </c:pt>
                <c:pt idx="6">
                  <c:v>1</c:v>
                </c:pt>
                <c:pt idx="7">
                  <c:v>1.4259259259259258</c:v>
                </c:pt>
                <c:pt idx="8">
                  <c:v>1.2833333333333334</c:v>
                </c:pt>
                <c:pt idx="9">
                  <c:v>1.1666666666666667</c:v>
                </c:pt>
                <c:pt idx="10">
                  <c:v>1.0694444444444444</c:v>
                </c:pt>
                <c:pt idx="11">
                  <c:v>0.98717948717948723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'Sp1'!$D$26:$O$26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99776"/>
        <c:axId val="106713856"/>
      </c:lineChart>
      <c:dateAx>
        <c:axId val="10669977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6713856"/>
        <c:crosses val="autoZero"/>
        <c:auto val="1"/>
        <c:lblOffset val="100"/>
        <c:baseTimeUnit val="days"/>
      </c:dateAx>
      <c:valAx>
        <c:axId val="106713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69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'Sp1'!$D$31:$O$31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'Sp1'!$D$27:$O$27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39200"/>
        <c:axId val="106740736"/>
      </c:lineChart>
      <c:dateAx>
        <c:axId val="10673920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6740736"/>
        <c:crosses val="autoZero"/>
        <c:auto val="1"/>
        <c:lblOffset val="100"/>
        <c:baseTimeUnit val="days"/>
      </c:dateAx>
      <c:valAx>
        <c:axId val="1067407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7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'Sp1'!$D$32:$O$32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'Sp1'!$D$28:$P$28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00096"/>
        <c:axId val="106501632"/>
      </c:lineChart>
      <c:dateAx>
        <c:axId val="10650009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6501632"/>
        <c:crosses val="autoZero"/>
        <c:auto val="1"/>
        <c:lblOffset val="100"/>
        <c:baseTimeUnit val="days"/>
      </c:dateAx>
      <c:valAx>
        <c:axId val="106501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50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'Sp2'!$D$33:$L$33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2.8</c:v>
                </c:pt>
                <c:pt idx="5">
                  <c:v>5.333333333333333</c:v>
                </c:pt>
                <c:pt idx="6">
                  <c:v>4.5714285714285712</c:v>
                </c:pt>
                <c:pt idx="7">
                  <c:v>4</c:v>
                </c:pt>
                <c:pt idx="8">
                  <c:v>3.5555555555555554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'Sp2'!$D$25:$L$25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76512"/>
        <c:axId val="106578304"/>
      </c:lineChart>
      <c:dateAx>
        <c:axId val="10657651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6578304"/>
        <c:crosses val="autoZero"/>
        <c:auto val="1"/>
        <c:lblOffset val="100"/>
        <c:baseTimeUnit val="days"/>
      </c:dateAx>
      <c:valAx>
        <c:axId val="1065783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57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'Sp2'!$D$30:$L$30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</c:v>
                </c:pt>
                <c:pt idx="5">
                  <c:v>1.5</c:v>
                </c:pt>
                <c:pt idx="6">
                  <c:v>1.2857142857142858</c:v>
                </c:pt>
                <c:pt idx="7">
                  <c:v>1.125</c:v>
                </c:pt>
                <c:pt idx="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'Sp2'!$D$26:$L$26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07744"/>
        <c:axId val="106609280"/>
      </c:lineChart>
      <c:dateAx>
        <c:axId val="10660774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6609280"/>
        <c:crosses val="autoZero"/>
        <c:auto val="1"/>
        <c:lblOffset val="100"/>
        <c:baseTimeUnit val="days"/>
      </c:dateAx>
      <c:valAx>
        <c:axId val="106609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60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'Sp2'!$D$31:$L$31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1.6</c:v>
                </c:pt>
                <c:pt idx="5">
                  <c:v>3.8333333333333335</c:v>
                </c:pt>
                <c:pt idx="6">
                  <c:v>3.2857142857142856</c:v>
                </c:pt>
                <c:pt idx="7">
                  <c:v>2.875</c:v>
                </c:pt>
                <c:pt idx="8">
                  <c:v>2.5555555555555554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'Sp2'!$D$27:$L$27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34624"/>
        <c:axId val="106644608"/>
      </c:lineChart>
      <c:dateAx>
        <c:axId val="10663462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6644608"/>
        <c:crosses val="autoZero"/>
        <c:auto val="1"/>
        <c:lblOffset val="100"/>
        <c:baseTimeUnit val="days"/>
      </c:dateAx>
      <c:valAx>
        <c:axId val="106644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63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'Sp2'!$D$32:$L$32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'Sp2'!$D$28:$L$28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78144"/>
        <c:axId val="106679680"/>
      </c:lineChart>
      <c:dateAx>
        <c:axId val="10667814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6679680"/>
        <c:crosses val="autoZero"/>
        <c:auto val="1"/>
        <c:lblOffset val="100"/>
        <c:baseTimeUnit val="days"/>
      </c:dateAx>
      <c:valAx>
        <c:axId val="1066796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67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'Sp3'!$D$46:$Q$46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0.42857142857142855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'Sp3'!$D$42:$Q$42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0624"/>
        <c:axId val="112892160"/>
      </c:lineChart>
      <c:dateAx>
        <c:axId val="11289062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2892160"/>
        <c:crosses val="autoZero"/>
        <c:auto val="1"/>
        <c:lblOffset val="100"/>
        <c:baseTimeUnit val="days"/>
      </c:dateAx>
      <c:valAx>
        <c:axId val="1128921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28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Product!$D$4:$CI$4</c:f>
              <c:numCache>
                <c:formatCode>d\-mmm</c:formatCode>
                <c:ptCount val="84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  <c:pt idx="49" formatCode="[$-409]d\-mmm;@">
                  <c:v>42079</c:v>
                </c:pt>
                <c:pt idx="50" formatCode="[$-409]d\-mmm;@">
                  <c:v>42080</c:v>
                </c:pt>
                <c:pt idx="51" formatCode="[$-409]d\-mmm;@">
                  <c:v>42081</c:v>
                </c:pt>
                <c:pt idx="52" formatCode="[$-409]d\-mmm;@">
                  <c:v>42082</c:v>
                </c:pt>
                <c:pt idx="53" formatCode="[$-409]d\-mmm;@">
                  <c:v>42083</c:v>
                </c:pt>
                <c:pt idx="54" formatCode="[$-409]d\-mmm;@">
                  <c:v>42084</c:v>
                </c:pt>
                <c:pt idx="55" formatCode="[$-409]d\-mmm;@">
                  <c:v>42085</c:v>
                </c:pt>
                <c:pt idx="56" formatCode="[$-409]d\-mmm;@">
                  <c:v>42086</c:v>
                </c:pt>
                <c:pt idx="57" formatCode="[$-409]d\-mmm;@">
                  <c:v>42087</c:v>
                </c:pt>
                <c:pt idx="58" formatCode="[$-409]d\-mmm;@">
                  <c:v>42088</c:v>
                </c:pt>
                <c:pt idx="59" formatCode="[$-409]d\-mmm;@">
                  <c:v>42089</c:v>
                </c:pt>
                <c:pt idx="60" formatCode="[$-409]d\-mmm;@">
                  <c:v>42090</c:v>
                </c:pt>
                <c:pt idx="61" formatCode="[$-409]d\-mmm;@">
                  <c:v>42091</c:v>
                </c:pt>
                <c:pt idx="62" formatCode="[$-409]d\-mmm;@">
                  <c:v>42092</c:v>
                </c:pt>
                <c:pt idx="63" formatCode="[$-409]d\-mmm;@">
                  <c:v>42101</c:v>
                </c:pt>
                <c:pt idx="64" formatCode="[$-409]d\-mmm;@">
                  <c:v>42102</c:v>
                </c:pt>
                <c:pt idx="65" formatCode="[$-409]d\-mmm;@">
                  <c:v>42103</c:v>
                </c:pt>
                <c:pt idx="66" formatCode="[$-409]d\-mmm;@">
                  <c:v>42104</c:v>
                </c:pt>
                <c:pt idx="67" formatCode="[$-409]d\-mmm;@">
                  <c:v>42105</c:v>
                </c:pt>
                <c:pt idx="68" formatCode="[$-409]d\-mmm;@">
                  <c:v>42106</c:v>
                </c:pt>
                <c:pt idx="69" formatCode="[$-409]d\-mmm;@">
                  <c:v>42107</c:v>
                </c:pt>
                <c:pt idx="70" formatCode="[$-409]d\-mmm;@">
                  <c:v>42108</c:v>
                </c:pt>
                <c:pt idx="71" formatCode="[$-409]d\-mmm;@">
                  <c:v>42109</c:v>
                </c:pt>
                <c:pt idx="72" formatCode="[$-409]d\-mmm;@">
                  <c:v>42110</c:v>
                </c:pt>
                <c:pt idx="73" formatCode="[$-409]d\-mmm;@">
                  <c:v>42111</c:v>
                </c:pt>
                <c:pt idx="74" formatCode="[$-409]d\-mmm;@">
                  <c:v>42112</c:v>
                </c:pt>
                <c:pt idx="75" formatCode="[$-409]d\-mmm;@">
                  <c:v>42113</c:v>
                </c:pt>
                <c:pt idx="76" formatCode="[$-409]d\-mmm;@">
                  <c:v>42114</c:v>
                </c:pt>
                <c:pt idx="77" formatCode="[$-409]d\-mmm;@">
                  <c:v>42115</c:v>
                </c:pt>
                <c:pt idx="78" formatCode="[$-409]d\-mmm;@">
                  <c:v>42116</c:v>
                </c:pt>
                <c:pt idx="79" formatCode="[$-409]d\-mmm;@">
                  <c:v>42117</c:v>
                </c:pt>
                <c:pt idx="80" formatCode="[$-409]d\-mmm;@">
                  <c:v>42118</c:v>
                </c:pt>
                <c:pt idx="81" formatCode="[$-409]d\-mmm;@">
                  <c:v>42119</c:v>
                </c:pt>
                <c:pt idx="82" formatCode="[$-409]d\-mmm;@">
                  <c:v>42120</c:v>
                </c:pt>
                <c:pt idx="83" formatCode="[$-409]d\-mmm;@">
                  <c:v>42121</c:v>
                </c:pt>
              </c:numCache>
            </c:numRef>
          </c:cat>
          <c:val>
            <c:numRef>
              <c:f>Product!$D$11:$CI$11</c:f>
              <c:numCache>
                <c:formatCode>0.00</c:formatCode>
                <c:ptCount val="84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0.9642857142857143</c:v>
                </c:pt>
                <c:pt idx="7">
                  <c:v>0.84375</c:v>
                </c:pt>
                <c:pt idx="8">
                  <c:v>0.75</c:v>
                </c:pt>
                <c:pt idx="9">
                  <c:v>0.67500000000000004</c:v>
                </c:pt>
                <c:pt idx="10">
                  <c:v>0.61363636363636365</c:v>
                </c:pt>
                <c:pt idx="11">
                  <c:v>0.5625</c:v>
                </c:pt>
                <c:pt idx="12">
                  <c:v>0.51923076923076927</c:v>
                </c:pt>
                <c:pt idx="13">
                  <c:v>0.48214285714285715</c:v>
                </c:pt>
                <c:pt idx="14">
                  <c:v>0.45</c:v>
                </c:pt>
                <c:pt idx="15">
                  <c:v>0.421875</c:v>
                </c:pt>
                <c:pt idx="16">
                  <c:v>0.75</c:v>
                </c:pt>
                <c:pt idx="17">
                  <c:v>0.875</c:v>
                </c:pt>
                <c:pt idx="18">
                  <c:v>0.82894736842105265</c:v>
                </c:pt>
                <c:pt idx="19">
                  <c:v>0.78749999999999998</c:v>
                </c:pt>
                <c:pt idx="20">
                  <c:v>0.75</c:v>
                </c:pt>
                <c:pt idx="21">
                  <c:v>0.71590909090909094</c:v>
                </c:pt>
                <c:pt idx="22">
                  <c:v>0.68478260869565222</c:v>
                </c:pt>
                <c:pt idx="23">
                  <c:v>0.65625</c:v>
                </c:pt>
                <c:pt idx="24">
                  <c:v>0.63</c:v>
                </c:pt>
                <c:pt idx="25">
                  <c:v>0.60576923076923073</c:v>
                </c:pt>
                <c:pt idx="26">
                  <c:v>0.62037037037037035</c:v>
                </c:pt>
                <c:pt idx="27">
                  <c:v>0.6696428571428571</c:v>
                </c:pt>
                <c:pt idx="28">
                  <c:v>0.78448275862068961</c:v>
                </c:pt>
                <c:pt idx="29">
                  <c:v>0.79166666666666663</c:v>
                </c:pt>
                <c:pt idx="30">
                  <c:v>0.7661290322580645</c:v>
                </c:pt>
                <c:pt idx="31">
                  <c:v>0.7421875</c:v>
                </c:pt>
                <c:pt idx="32">
                  <c:v>0.71969696969696972</c:v>
                </c:pt>
                <c:pt idx="33">
                  <c:v>0.69852941176470584</c:v>
                </c:pt>
                <c:pt idx="34">
                  <c:v>0.6785714285714286</c:v>
                </c:pt>
                <c:pt idx="35">
                  <c:v>0.65972222222222221</c:v>
                </c:pt>
                <c:pt idx="36">
                  <c:v>0.64189189189189189</c:v>
                </c:pt>
                <c:pt idx="37">
                  <c:v>0.625</c:v>
                </c:pt>
                <c:pt idx="38">
                  <c:v>0.60897435897435892</c:v>
                </c:pt>
                <c:pt idx="39">
                  <c:v>0.59375</c:v>
                </c:pt>
                <c:pt idx="40">
                  <c:v>0.57926829268292679</c:v>
                </c:pt>
                <c:pt idx="41">
                  <c:v>0.56547619047619047</c:v>
                </c:pt>
                <c:pt idx="42">
                  <c:v>0.55232558139534882</c:v>
                </c:pt>
                <c:pt idx="43">
                  <c:v>0.60795454545454541</c:v>
                </c:pt>
                <c:pt idx="44">
                  <c:v>0.72777777777777775</c:v>
                </c:pt>
                <c:pt idx="45">
                  <c:v>0.71195652173913049</c:v>
                </c:pt>
                <c:pt idx="46">
                  <c:v>0.81382978723404253</c:v>
                </c:pt>
                <c:pt idx="47">
                  <c:v>0.90104166666666663</c:v>
                </c:pt>
                <c:pt idx="48">
                  <c:v>0.92346938775510201</c:v>
                </c:pt>
                <c:pt idx="49">
                  <c:v>1.0049999999999999</c:v>
                </c:pt>
                <c:pt idx="50">
                  <c:v>1.0245098039215685</c:v>
                </c:pt>
                <c:pt idx="51">
                  <c:v>1.0048076923076923</c:v>
                </c:pt>
                <c:pt idx="52">
                  <c:v>0.98584905660377353</c:v>
                </c:pt>
                <c:pt idx="53">
                  <c:v>0.96759259259259256</c:v>
                </c:pt>
                <c:pt idx="54">
                  <c:v>0.95</c:v>
                </c:pt>
                <c:pt idx="55">
                  <c:v>0.9330357142857143</c:v>
                </c:pt>
                <c:pt idx="56">
                  <c:v>0.96052631578947367</c:v>
                </c:pt>
                <c:pt idx="57">
                  <c:v>1.0474137931034482</c:v>
                </c:pt>
                <c:pt idx="58">
                  <c:v>1.173728813559322</c:v>
                </c:pt>
                <c:pt idx="59">
                  <c:v>1.2625</c:v>
                </c:pt>
                <c:pt idx="60">
                  <c:v>1.3073770491803278</c:v>
                </c:pt>
                <c:pt idx="61">
                  <c:v>1.3508064516129032</c:v>
                </c:pt>
                <c:pt idx="62">
                  <c:v>1.4087301587301588</c:v>
                </c:pt>
                <c:pt idx="63">
                  <c:v>1.41796875</c:v>
                </c:pt>
                <c:pt idx="64">
                  <c:v>1.3961538461538461</c:v>
                </c:pt>
                <c:pt idx="65">
                  <c:v>1.375</c:v>
                </c:pt>
                <c:pt idx="66">
                  <c:v>1.3544776119402986</c:v>
                </c:pt>
                <c:pt idx="67">
                  <c:v>1.3639705882352942</c:v>
                </c:pt>
                <c:pt idx="68">
                  <c:v>1.3442028985507246</c:v>
                </c:pt>
                <c:pt idx="69">
                  <c:v>1.325</c:v>
                </c:pt>
                <c:pt idx="70">
                  <c:v>1.306338028169014</c:v>
                </c:pt>
                <c:pt idx="71">
                  <c:v>1.2881944444444444</c:v>
                </c:pt>
                <c:pt idx="72">
                  <c:v>1.2705479452054795</c:v>
                </c:pt>
                <c:pt idx="73">
                  <c:v>1.2533783783783783</c:v>
                </c:pt>
                <c:pt idx="74">
                  <c:v>1.2366666666666666</c:v>
                </c:pt>
                <c:pt idx="75">
                  <c:v>1.299342105263158</c:v>
                </c:pt>
                <c:pt idx="76">
                  <c:v>1.2824675324675325</c:v>
                </c:pt>
                <c:pt idx="77">
                  <c:v>1.3108974358974359</c:v>
                </c:pt>
                <c:pt idx="78">
                  <c:v>1.3544303797468353</c:v>
                </c:pt>
                <c:pt idx="79">
                  <c:v>1.4312499999999999</c:v>
                </c:pt>
                <c:pt idx="80">
                  <c:v>1.4691358024691359</c:v>
                </c:pt>
                <c:pt idx="81">
                  <c:v>1.5609756097560976</c:v>
                </c:pt>
                <c:pt idx="82">
                  <c:v>1.6265060240963856</c:v>
                </c:pt>
                <c:pt idx="83">
                  <c:v>1.6071428571428572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Product!$D$4:$CI$4</c:f>
              <c:numCache>
                <c:formatCode>d\-mmm</c:formatCode>
                <c:ptCount val="84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  <c:pt idx="49" formatCode="[$-409]d\-mmm;@">
                  <c:v>42079</c:v>
                </c:pt>
                <c:pt idx="50" formatCode="[$-409]d\-mmm;@">
                  <c:v>42080</c:v>
                </c:pt>
                <c:pt idx="51" formatCode="[$-409]d\-mmm;@">
                  <c:v>42081</c:v>
                </c:pt>
                <c:pt idx="52" formatCode="[$-409]d\-mmm;@">
                  <c:v>42082</c:v>
                </c:pt>
                <c:pt idx="53" formatCode="[$-409]d\-mmm;@">
                  <c:v>42083</c:v>
                </c:pt>
                <c:pt idx="54" formatCode="[$-409]d\-mmm;@">
                  <c:v>42084</c:v>
                </c:pt>
                <c:pt idx="55" formatCode="[$-409]d\-mmm;@">
                  <c:v>42085</c:v>
                </c:pt>
                <c:pt idx="56" formatCode="[$-409]d\-mmm;@">
                  <c:v>42086</c:v>
                </c:pt>
                <c:pt idx="57" formatCode="[$-409]d\-mmm;@">
                  <c:v>42087</c:v>
                </c:pt>
                <c:pt idx="58" formatCode="[$-409]d\-mmm;@">
                  <c:v>42088</c:v>
                </c:pt>
                <c:pt idx="59" formatCode="[$-409]d\-mmm;@">
                  <c:v>42089</c:v>
                </c:pt>
                <c:pt idx="60" formatCode="[$-409]d\-mmm;@">
                  <c:v>42090</c:v>
                </c:pt>
                <c:pt idx="61" formatCode="[$-409]d\-mmm;@">
                  <c:v>42091</c:v>
                </c:pt>
                <c:pt idx="62" formatCode="[$-409]d\-mmm;@">
                  <c:v>42092</c:v>
                </c:pt>
                <c:pt idx="63" formatCode="[$-409]d\-mmm;@">
                  <c:v>42101</c:v>
                </c:pt>
                <c:pt idx="64" formatCode="[$-409]d\-mmm;@">
                  <c:v>42102</c:v>
                </c:pt>
                <c:pt idx="65" formatCode="[$-409]d\-mmm;@">
                  <c:v>42103</c:v>
                </c:pt>
                <c:pt idx="66" formatCode="[$-409]d\-mmm;@">
                  <c:v>42104</c:v>
                </c:pt>
                <c:pt idx="67" formatCode="[$-409]d\-mmm;@">
                  <c:v>42105</c:v>
                </c:pt>
                <c:pt idx="68" formatCode="[$-409]d\-mmm;@">
                  <c:v>42106</c:v>
                </c:pt>
                <c:pt idx="69" formatCode="[$-409]d\-mmm;@">
                  <c:v>42107</c:v>
                </c:pt>
                <c:pt idx="70" formatCode="[$-409]d\-mmm;@">
                  <c:v>42108</c:v>
                </c:pt>
                <c:pt idx="71" formatCode="[$-409]d\-mmm;@">
                  <c:v>42109</c:v>
                </c:pt>
                <c:pt idx="72" formatCode="[$-409]d\-mmm;@">
                  <c:v>42110</c:v>
                </c:pt>
                <c:pt idx="73" formatCode="[$-409]d\-mmm;@">
                  <c:v>42111</c:v>
                </c:pt>
                <c:pt idx="74" formatCode="[$-409]d\-mmm;@">
                  <c:v>42112</c:v>
                </c:pt>
                <c:pt idx="75" formatCode="[$-409]d\-mmm;@">
                  <c:v>42113</c:v>
                </c:pt>
                <c:pt idx="76" formatCode="[$-409]d\-mmm;@">
                  <c:v>42114</c:v>
                </c:pt>
                <c:pt idx="77" formatCode="[$-409]d\-mmm;@">
                  <c:v>42115</c:v>
                </c:pt>
                <c:pt idx="78" formatCode="[$-409]d\-mmm;@">
                  <c:v>42116</c:v>
                </c:pt>
                <c:pt idx="79" formatCode="[$-409]d\-mmm;@">
                  <c:v>42117</c:v>
                </c:pt>
                <c:pt idx="80" formatCode="[$-409]d\-mmm;@">
                  <c:v>42118</c:v>
                </c:pt>
                <c:pt idx="81" formatCode="[$-409]d\-mmm;@">
                  <c:v>42119</c:v>
                </c:pt>
                <c:pt idx="82" formatCode="[$-409]d\-mmm;@">
                  <c:v>42120</c:v>
                </c:pt>
                <c:pt idx="83" formatCode="[$-409]d\-mmm;@">
                  <c:v>42121</c:v>
                </c:pt>
              </c:numCache>
            </c:numRef>
          </c:cat>
          <c:val>
            <c:numRef>
              <c:f>Product!$D$6:$CI$6</c:f>
              <c:numCache>
                <c:formatCode>General</c:formatCode>
                <c:ptCount val="84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6</c:v>
                </c:pt>
                <c:pt idx="45">
                  <c:v>0</c:v>
                </c:pt>
                <c:pt idx="46">
                  <c:v>5.5</c:v>
                </c:pt>
                <c:pt idx="47">
                  <c:v>5</c:v>
                </c:pt>
                <c:pt idx="48">
                  <c:v>2</c:v>
                </c:pt>
                <c:pt idx="49">
                  <c:v>5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2.5</c:v>
                </c:pt>
                <c:pt idx="57">
                  <c:v>6</c:v>
                </c:pt>
                <c:pt idx="58">
                  <c:v>8.5</c:v>
                </c:pt>
                <c:pt idx="59">
                  <c:v>6.5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3.5</c:v>
                </c:pt>
                <c:pt idx="78">
                  <c:v>4.75</c:v>
                </c:pt>
                <c:pt idx="79">
                  <c:v>7.5</c:v>
                </c:pt>
                <c:pt idx="80">
                  <c:v>4.5</c:v>
                </c:pt>
                <c:pt idx="81">
                  <c:v>9</c:v>
                </c:pt>
                <c:pt idx="82">
                  <c:v>7</c:v>
                </c:pt>
                <c:pt idx="8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02272"/>
        <c:axId val="101303808"/>
      </c:lineChart>
      <c:dateAx>
        <c:axId val="10130227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1303808"/>
        <c:crosses val="autoZero"/>
        <c:auto val="1"/>
        <c:lblOffset val="100"/>
        <c:baseTimeUnit val="days"/>
      </c:dateAx>
      <c:valAx>
        <c:axId val="101303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30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'Sp3'!$D$48:$Q$48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0.52272727272727271</c:v>
                </c:pt>
                <c:pt idx="11">
                  <c:v>0.70833333333333337</c:v>
                </c:pt>
                <c:pt idx="12">
                  <c:v>0.69230769230769229</c:v>
                </c:pt>
                <c:pt idx="13">
                  <c:v>0.6428571428571429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'Sp3'!$D$44:$R$44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4.75</c:v>
                </c:pt>
                <c:pt idx="11">
                  <c:v>2.75</c:v>
                </c:pt>
                <c:pt idx="12">
                  <c:v>0.5</c:v>
                </c:pt>
                <c:pt idx="13">
                  <c:v>0</c:v>
                </c:pt>
                <c:pt idx="1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01120"/>
        <c:axId val="112915200"/>
      </c:lineChart>
      <c:dateAx>
        <c:axId val="11290112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2915200"/>
        <c:crosses val="autoZero"/>
        <c:auto val="1"/>
        <c:lblOffset val="100"/>
        <c:baseTimeUnit val="days"/>
      </c:dateAx>
      <c:valAx>
        <c:axId val="112915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290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'Sp3'!$D$47:$Q$47</c:f>
              <c:numCache>
                <c:formatCode>0.00</c:formatCode>
                <c:ptCount val="14"/>
                <c:pt idx="0">
                  <c:v>0</c:v>
                </c:pt>
                <c:pt idx="1">
                  <c:v>2.5</c:v>
                </c:pt>
                <c:pt idx="2">
                  <c:v>3.6666666666666665</c:v>
                </c:pt>
                <c:pt idx="3">
                  <c:v>3.5</c:v>
                </c:pt>
                <c:pt idx="4">
                  <c:v>2.8</c:v>
                </c:pt>
                <c:pt idx="5">
                  <c:v>2.3333333333333335</c:v>
                </c:pt>
                <c:pt idx="6">
                  <c:v>2.5714285714285716</c:v>
                </c:pt>
                <c:pt idx="7">
                  <c:v>2.25</c:v>
                </c:pt>
                <c:pt idx="8">
                  <c:v>2</c:v>
                </c:pt>
                <c:pt idx="9">
                  <c:v>1.8</c:v>
                </c:pt>
                <c:pt idx="10">
                  <c:v>1.6363636363636365</c:v>
                </c:pt>
                <c:pt idx="11">
                  <c:v>1.5</c:v>
                </c:pt>
                <c:pt idx="12">
                  <c:v>1.3846153846153846</c:v>
                </c:pt>
                <c:pt idx="13">
                  <c:v>1.6428571428571428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'Sp3'!$D$43:$Q$43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65120"/>
        <c:axId val="112966656"/>
      </c:lineChart>
      <c:dateAx>
        <c:axId val="11296512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2966656"/>
        <c:crosses val="autoZero"/>
        <c:auto val="1"/>
        <c:lblOffset val="100"/>
        <c:baseTimeUnit val="days"/>
      </c:dateAx>
      <c:valAx>
        <c:axId val="112966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296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'Sp3'!$D$49:$Q$49</c:f>
              <c:numCache>
                <c:formatCode>0.00</c:formatCode>
                <c:ptCount val="14"/>
                <c:pt idx="0">
                  <c:v>0</c:v>
                </c:pt>
                <c:pt idx="1">
                  <c:v>2.5</c:v>
                </c:pt>
                <c:pt idx="2">
                  <c:v>3.6666666666666665</c:v>
                </c:pt>
                <c:pt idx="3">
                  <c:v>3.75</c:v>
                </c:pt>
                <c:pt idx="4">
                  <c:v>3</c:v>
                </c:pt>
                <c:pt idx="5">
                  <c:v>2.6666666666666665</c:v>
                </c:pt>
                <c:pt idx="6">
                  <c:v>3.1428571428571428</c:v>
                </c:pt>
                <c:pt idx="7">
                  <c:v>3.25</c:v>
                </c:pt>
                <c:pt idx="8">
                  <c:v>3</c:v>
                </c:pt>
                <c:pt idx="9">
                  <c:v>2.7</c:v>
                </c:pt>
                <c:pt idx="10">
                  <c:v>2.8863636363636362</c:v>
                </c:pt>
                <c:pt idx="11">
                  <c:v>2.875</c:v>
                </c:pt>
                <c:pt idx="12">
                  <c:v>2.6923076923076925</c:v>
                </c:pt>
                <c:pt idx="13">
                  <c:v>2.8571428571428572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'Sp3'!$D$41:$Q$41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4.75</c:v>
                </c:pt>
                <c:pt idx="11">
                  <c:v>2.75</c:v>
                </c:pt>
                <c:pt idx="12">
                  <c:v>0.5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70080"/>
        <c:axId val="113071616"/>
      </c:lineChart>
      <c:dateAx>
        <c:axId val="11307008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3071616"/>
        <c:crosses val="autoZero"/>
        <c:auto val="1"/>
        <c:lblOffset val="100"/>
        <c:baseTimeUnit val="days"/>
      </c:dateAx>
      <c:valAx>
        <c:axId val="113071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30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Product!$H$31:$I$31</c:f>
              <c:numCache>
                <c:formatCode>0.0</c:formatCode>
                <c:ptCount val="2"/>
                <c:pt idx="0">
                  <c:v>13.95</c:v>
                </c:pt>
                <c:pt idx="1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Product!$H$26:$I$26</c:f>
              <c:numCache>
                <c:formatCode>0.0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17440"/>
        <c:axId val="113119616"/>
      </c:lineChart>
      <c:catAx>
        <c:axId val="1131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19616"/>
        <c:crosses val="autoZero"/>
        <c:auto val="1"/>
        <c:lblAlgn val="ctr"/>
        <c:lblOffset val="100"/>
        <c:noMultiLvlLbl val="1"/>
      </c:catAx>
      <c:valAx>
        <c:axId val="113119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311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Product!$H$28:$I$28</c:f>
              <c:numCache>
                <c:formatCode>0.0</c:formatCode>
                <c:ptCount val="2"/>
                <c:pt idx="0">
                  <c:v>3.75</c:v>
                </c:pt>
                <c:pt idx="1">
                  <c:v>3.9583333333333335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Product!$H$23:$I$23</c:f>
              <c:numCache>
                <c:formatCode>0.0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5344"/>
        <c:axId val="113147264"/>
      </c:lineChart>
      <c:catAx>
        <c:axId val="11314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47264"/>
        <c:crosses val="autoZero"/>
        <c:auto val="1"/>
        <c:lblAlgn val="ctr"/>
        <c:lblOffset val="100"/>
        <c:noMultiLvlLbl val="1"/>
      </c:catAx>
      <c:valAx>
        <c:axId val="11314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314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Product!$H$29:$I$29</c:f>
              <c:numCache>
                <c:formatCode>0.0</c:formatCode>
                <c:ptCount val="2"/>
                <c:pt idx="0">
                  <c:v>9.6</c:v>
                </c:pt>
                <c:pt idx="1">
                  <c:v>8.8333333333333339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Product!$H$24:$I$24</c:f>
              <c:numCache>
                <c:formatCode>0.0</c:formatCode>
                <c:ptCount val="2"/>
                <c:pt idx="0">
                  <c:v>18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92160"/>
        <c:axId val="114494080"/>
      </c:lineChart>
      <c:catAx>
        <c:axId val="11449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94080"/>
        <c:crosses val="autoZero"/>
        <c:auto val="1"/>
        <c:lblAlgn val="ctr"/>
        <c:lblOffset val="100"/>
        <c:noMultiLvlLbl val="1"/>
      </c:catAx>
      <c:valAx>
        <c:axId val="114494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449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Product!$H$30:$I$30</c:f>
              <c:numCache>
                <c:formatCode>0.0</c:formatCode>
                <c:ptCount val="2"/>
                <c:pt idx="0">
                  <c:v>0.6</c:v>
                </c:pt>
                <c:pt idx="1">
                  <c:v>1.8333333333333333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cat>
          <c:val>
            <c:numRef>
              <c:f>Product!$H$25:$I$25</c:f>
              <c:numCache>
                <c:formatCode>0.0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32352"/>
        <c:axId val="114534272"/>
      </c:lineChart>
      <c:catAx>
        <c:axId val="11453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34272"/>
        <c:crosses val="autoZero"/>
        <c:auto val="1"/>
        <c:lblAlgn val="ctr"/>
        <c:lblOffset val="100"/>
        <c:noMultiLvlLbl val="1"/>
      </c:catAx>
      <c:valAx>
        <c:axId val="114534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453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'Sp4'!$D$55:$Q$55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0.9</c:v>
                </c:pt>
                <c:pt idx="10">
                  <c:v>0.81818181818181823</c:v>
                </c:pt>
                <c:pt idx="11">
                  <c:v>1.2083333333333333</c:v>
                </c:pt>
                <c:pt idx="12">
                  <c:v>1.5</c:v>
                </c:pt>
                <c:pt idx="13">
                  <c:v>1.5357142857142858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'Sp4'!$D$50:$Q$50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  <c:pt idx="11">
                  <c:v>5.5</c:v>
                </c:pt>
                <c:pt idx="12">
                  <c:v>5</c:v>
                </c:pt>
                <c:pt idx="1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06848"/>
        <c:axId val="115008640"/>
      </c:lineChart>
      <c:dateAx>
        <c:axId val="11500684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5008640"/>
        <c:crosses val="autoZero"/>
        <c:auto val="1"/>
        <c:lblOffset val="100"/>
        <c:baseTimeUnit val="days"/>
      </c:dateAx>
      <c:valAx>
        <c:axId val="115008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00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'Sp4'!$D$57:$Q$57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'Sp4'!$D$52:$Q$52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42176"/>
        <c:axId val="115043712"/>
      </c:lineChart>
      <c:dateAx>
        <c:axId val="11504217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5043712"/>
        <c:crosses val="autoZero"/>
        <c:auto val="1"/>
        <c:lblOffset val="100"/>
        <c:baseTimeUnit val="days"/>
      </c:dateAx>
      <c:valAx>
        <c:axId val="115043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04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'Sp4'!$D$56:$Q$56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0.6875</c:v>
                </c:pt>
                <c:pt idx="12">
                  <c:v>1.4038461538461537</c:v>
                </c:pt>
                <c:pt idx="13">
                  <c:v>1.7142857142857142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'Sp4'!$D$51:$Q$51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4.25</c:v>
                </c:pt>
                <c:pt idx="12">
                  <c:v>10</c:v>
                </c:pt>
                <c:pt idx="13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56032"/>
        <c:axId val="115357568"/>
      </c:lineChart>
      <c:dateAx>
        <c:axId val="11535603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5357568"/>
        <c:crosses val="autoZero"/>
        <c:auto val="1"/>
        <c:lblOffset val="100"/>
        <c:baseTimeUnit val="days"/>
      </c:dateAx>
      <c:valAx>
        <c:axId val="1153575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35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Product!$D$4:$CI$4</c:f>
              <c:numCache>
                <c:formatCode>d\-mmm</c:formatCode>
                <c:ptCount val="84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  <c:pt idx="49" formatCode="[$-409]d\-mmm;@">
                  <c:v>42079</c:v>
                </c:pt>
                <c:pt idx="50" formatCode="[$-409]d\-mmm;@">
                  <c:v>42080</c:v>
                </c:pt>
                <c:pt idx="51" formatCode="[$-409]d\-mmm;@">
                  <c:v>42081</c:v>
                </c:pt>
                <c:pt idx="52" formatCode="[$-409]d\-mmm;@">
                  <c:v>42082</c:v>
                </c:pt>
                <c:pt idx="53" formatCode="[$-409]d\-mmm;@">
                  <c:v>42083</c:v>
                </c:pt>
                <c:pt idx="54" formatCode="[$-409]d\-mmm;@">
                  <c:v>42084</c:v>
                </c:pt>
                <c:pt idx="55" formatCode="[$-409]d\-mmm;@">
                  <c:v>42085</c:v>
                </c:pt>
                <c:pt idx="56" formatCode="[$-409]d\-mmm;@">
                  <c:v>42086</c:v>
                </c:pt>
                <c:pt idx="57" formatCode="[$-409]d\-mmm;@">
                  <c:v>42087</c:v>
                </c:pt>
                <c:pt idx="58" formatCode="[$-409]d\-mmm;@">
                  <c:v>42088</c:v>
                </c:pt>
                <c:pt idx="59" formatCode="[$-409]d\-mmm;@">
                  <c:v>42089</c:v>
                </c:pt>
                <c:pt idx="60" formatCode="[$-409]d\-mmm;@">
                  <c:v>42090</c:v>
                </c:pt>
                <c:pt idx="61" formatCode="[$-409]d\-mmm;@">
                  <c:v>42091</c:v>
                </c:pt>
                <c:pt idx="62" formatCode="[$-409]d\-mmm;@">
                  <c:v>42092</c:v>
                </c:pt>
                <c:pt idx="63" formatCode="[$-409]d\-mmm;@">
                  <c:v>42101</c:v>
                </c:pt>
                <c:pt idx="64" formatCode="[$-409]d\-mmm;@">
                  <c:v>42102</c:v>
                </c:pt>
                <c:pt idx="65" formatCode="[$-409]d\-mmm;@">
                  <c:v>42103</c:v>
                </c:pt>
                <c:pt idx="66" formatCode="[$-409]d\-mmm;@">
                  <c:v>42104</c:v>
                </c:pt>
                <c:pt idx="67" formatCode="[$-409]d\-mmm;@">
                  <c:v>42105</c:v>
                </c:pt>
                <c:pt idx="68" formatCode="[$-409]d\-mmm;@">
                  <c:v>42106</c:v>
                </c:pt>
                <c:pt idx="69" formatCode="[$-409]d\-mmm;@">
                  <c:v>42107</c:v>
                </c:pt>
                <c:pt idx="70" formatCode="[$-409]d\-mmm;@">
                  <c:v>42108</c:v>
                </c:pt>
                <c:pt idx="71" formatCode="[$-409]d\-mmm;@">
                  <c:v>42109</c:v>
                </c:pt>
                <c:pt idx="72" formatCode="[$-409]d\-mmm;@">
                  <c:v>42110</c:v>
                </c:pt>
                <c:pt idx="73" formatCode="[$-409]d\-mmm;@">
                  <c:v>42111</c:v>
                </c:pt>
                <c:pt idx="74" formatCode="[$-409]d\-mmm;@">
                  <c:v>42112</c:v>
                </c:pt>
                <c:pt idx="75" formatCode="[$-409]d\-mmm;@">
                  <c:v>42113</c:v>
                </c:pt>
                <c:pt idx="76" formatCode="[$-409]d\-mmm;@">
                  <c:v>42114</c:v>
                </c:pt>
                <c:pt idx="77" formatCode="[$-409]d\-mmm;@">
                  <c:v>42115</c:v>
                </c:pt>
                <c:pt idx="78" formatCode="[$-409]d\-mmm;@">
                  <c:v>42116</c:v>
                </c:pt>
                <c:pt idx="79" formatCode="[$-409]d\-mmm;@">
                  <c:v>42117</c:v>
                </c:pt>
                <c:pt idx="80" formatCode="[$-409]d\-mmm;@">
                  <c:v>42118</c:v>
                </c:pt>
                <c:pt idx="81" formatCode="[$-409]d\-mmm;@">
                  <c:v>42119</c:v>
                </c:pt>
                <c:pt idx="82" formatCode="[$-409]d\-mmm;@">
                  <c:v>42120</c:v>
                </c:pt>
                <c:pt idx="83" formatCode="[$-409]d\-mmm;@">
                  <c:v>42121</c:v>
                </c:pt>
              </c:numCache>
            </c:numRef>
          </c:cat>
          <c:val>
            <c:numRef>
              <c:f>Product!$D$12:$CI$12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0.88235294117647056</c:v>
                </c:pt>
                <c:pt idx="17">
                  <c:v>1.6666666666666667</c:v>
                </c:pt>
                <c:pt idx="18">
                  <c:v>1.5789473684210527</c:v>
                </c:pt>
                <c:pt idx="19">
                  <c:v>1.5</c:v>
                </c:pt>
                <c:pt idx="20">
                  <c:v>1.4285714285714286</c:v>
                </c:pt>
                <c:pt idx="21">
                  <c:v>1.3636363636363635</c:v>
                </c:pt>
                <c:pt idx="22">
                  <c:v>1.5217391304347827</c:v>
                </c:pt>
                <c:pt idx="23">
                  <c:v>1.7083333333333333</c:v>
                </c:pt>
                <c:pt idx="24">
                  <c:v>1.76</c:v>
                </c:pt>
                <c:pt idx="25">
                  <c:v>1.6923076923076923</c:v>
                </c:pt>
                <c:pt idx="26">
                  <c:v>1.6296296296296295</c:v>
                </c:pt>
                <c:pt idx="27">
                  <c:v>1.7142857142857142</c:v>
                </c:pt>
                <c:pt idx="28">
                  <c:v>1.6551724137931034</c:v>
                </c:pt>
                <c:pt idx="29">
                  <c:v>1.6</c:v>
                </c:pt>
                <c:pt idx="30">
                  <c:v>1.5483870967741935</c:v>
                </c:pt>
                <c:pt idx="31">
                  <c:v>1.5</c:v>
                </c:pt>
                <c:pt idx="32">
                  <c:v>1.4545454545454546</c:v>
                </c:pt>
                <c:pt idx="33">
                  <c:v>1.411764705882353</c:v>
                </c:pt>
                <c:pt idx="34">
                  <c:v>1.5142857142857142</c:v>
                </c:pt>
                <c:pt idx="35">
                  <c:v>1.4722222222222223</c:v>
                </c:pt>
                <c:pt idx="36">
                  <c:v>1.4324324324324325</c:v>
                </c:pt>
                <c:pt idx="37">
                  <c:v>1.3947368421052631</c:v>
                </c:pt>
                <c:pt idx="38">
                  <c:v>1.358974358974359</c:v>
                </c:pt>
                <c:pt idx="39">
                  <c:v>1.425</c:v>
                </c:pt>
                <c:pt idx="40">
                  <c:v>1.3902439024390243</c:v>
                </c:pt>
                <c:pt idx="41">
                  <c:v>1.3571428571428572</c:v>
                </c:pt>
                <c:pt idx="42">
                  <c:v>1.3255813953488371</c:v>
                </c:pt>
                <c:pt idx="43">
                  <c:v>1.2954545454545454</c:v>
                </c:pt>
                <c:pt idx="44">
                  <c:v>1.2666666666666666</c:v>
                </c:pt>
                <c:pt idx="45">
                  <c:v>1.2391304347826086</c:v>
                </c:pt>
                <c:pt idx="46">
                  <c:v>1.303191489361702</c:v>
                </c:pt>
                <c:pt idx="47">
                  <c:v>1.484375</c:v>
                </c:pt>
                <c:pt idx="48">
                  <c:v>1.5714285714285714</c:v>
                </c:pt>
                <c:pt idx="49">
                  <c:v>1.6</c:v>
                </c:pt>
                <c:pt idx="50">
                  <c:v>1.7009803921568627</c:v>
                </c:pt>
                <c:pt idx="51">
                  <c:v>1.8028846153846154</c:v>
                </c:pt>
                <c:pt idx="52">
                  <c:v>1.7877358490566038</c:v>
                </c:pt>
                <c:pt idx="53">
                  <c:v>1.7546296296296295</c:v>
                </c:pt>
                <c:pt idx="54">
                  <c:v>1.7227272727272727</c:v>
                </c:pt>
                <c:pt idx="55">
                  <c:v>1.8169642857142858</c:v>
                </c:pt>
                <c:pt idx="56">
                  <c:v>1.8026315789473684</c:v>
                </c:pt>
                <c:pt idx="57">
                  <c:v>1.771551724137931</c:v>
                </c:pt>
                <c:pt idx="58">
                  <c:v>1.7415254237288136</c:v>
                </c:pt>
                <c:pt idx="59">
                  <c:v>1.7124999999999999</c:v>
                </c:pt>
                <c:pt idx="60">
                  <c:v>1.7336065573770492</c:v>
                </c:pt>
                <c:pt idx="61">
                  <c:v>1.7056451612903225</c:v>
                </c:pt>
                <c:pt idx="62">
                  <c:v>1.6785714285714286</c:v>
                </c:pt>
                <c:pt idx="63">
                  <c:v>1.71875</c:v>
                </c:pt>
                <c:pt idx="64">
                  <c:v>1.6923076923076923</c:v>
                </c:pt>
                <c:pt idx="65">
                  <c:v>1.6666666666666667</c:v>
                </c:pt>
                <c:pt idx="66">
                  <c:v>1.6417910447761195</c:v>
                </c:pt>
                <c:pt idx="67">
                  <c:v>1.6176470588235294</c:v>
                </c:pt>
                <c:pt idx="68">
                  <c:v>1.5942028985507246</c:v>
                </c:pt>
                <c:pt idx="69">
                  <c:v>1.5714285714285714</c:v>
                </c:pt>
                <c:pt idx="70">
                  <c:v>1.619718309859155</c:v>
                </c:pt>
                <c:pt idx="71">
                  <c:v>1.7083333333333333</c:v>
                </c:pt>
                <c:pt idx="72">
                  <c:v>1.7534246575342465</c:v>
                </c:pt>
                <c:pt idx="73">
                  <c:v>1.8344594594594594</c:v>
                </c:pt>
                <c:pt idx="74">
                  <c:v>1.81</c:v>
                </c:pt>
                <c:pt idx="75">
                  <c:v>1.7861842105263157</c:v>
                </c:pt>
                <c:pt idx="76">
                  <c:v>1.8376623376623376</c:v>
                </c:pt>
                <c:pt idx="77">
                  <c:v>1.9583333333333333</c:v>
                </c:pt>
                <c:pt idx="78">
                  <c:v>2.0158227848101267</c:v>
                </c:pt>
                <c:pt idx="79">
                  <c:v>2.046875</c:v>
                </c:pt>
                <c:pt idx="80">
                  <c:v>2.0216049382716048</c:v>
                </c:pt>
                <c:pt idx="81">
                  <c:v>2.0914634146341462</c:v>
                </c:pt>
                <c:pt idx="82">
                  <c:v>2.0662650602409638</c:v>
                </c:pt>
                <c:pt idx="83">
                  <c:v>2.0654761904761907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Product!$D$4:$CI$4</c:f>
              <c:numCache>
                <c:formatCode>d\-mmm</c:formatCode>
                <c:ptCount val="84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  <c:pt idx="49" formatCode="[$-409]d\-mmm;@">
                  <c:v>42079</c:v>
                </c:pt>
                <c:pt idx="50" formatCode="[$-409]d\-mmm;@">
                  <c:v>42080</c:v>
                </c:pt>
                <c:pt idx="51" formatCode="[$-409]d\-mmm;@">
                  <c:v>42081</c:v>
                </c:pt>
                <c:pt idx="52" formatCode="[$-409]d\-mmm;@">
                  <c:v>42082</c:v>
                </c:pt>
                <c:pt idx="53" formatCode="[$-409]d\-mmm;@">
                  <c:v>42083</c:v>
                </c:pt>
                <c:pt idx="54" formatCode="[$-409]d\-mmm;@">
                  <c:v>42084</c:v>
                </c:pt>
                <c:pt idx="55" formatCode="[$-409]d\-mmm;@">
                  <c:v>42085</c:v>
                </c:pt>
                <c:pt idx="56" formatCode="[$-409]d\-mmm;@">
                  <c:v>42086</c:v>
                </c:pt>
                <c:pt idx="57" formatCode="[$-409]d\-mmm;@">
                  <c:v>42087</c:v>
                </c:pt>
                <c:pt idx="58" formatCode="[$-409]d\-mmm;@">
                  <c:v>42088</c:v>
                </c:pt>
                <c:pt idx="59" formatCode="[$-409]d\-mmm;@">
                  <c:v>42089</c:v>
                </c:pt>
                <c:pt idx="60" formatCode="[$-409]d\-mmm;@">
                  <c:v>42090</c:v>
                </c:pt>
                <c:pt idx="61" formatCode="[$-409]d\-mmm;@">
                  <c:v>42091</c:v>
                </c:pt>
                <c:pt idx="62" formatCode="[$-409]d\-mmm;@">
                  <c:v>42092</c:v>
                </c:pt>
                <c:pt idx="63" formatCode="[$-409]d\-mmm;@">
                  <c:v>42101</c:v>
                </c:pt>
                <c:pt idx="64" formatCode="[$-409]d\-mmm;@">
                  <c:v>42102</c:v>
                </c:pt>
                <c:pt idx="65" formatCode="[$-409]d\-mmm;@">
                  <c:v>42103</c:v>
                </c:pt>
                <c:pt idx="66" formatCode="[$-409]d\-mmm;@">
                  <c:v>42104</c:v>
                </c:pt>
                <c:pt idx="67" formatCode="[$-409]d\-mmm;@">
                  <c:v>42105</c:v>
                </c:pt>
                <c:pt idx="68" formatCode="[$-409]d\-mmm;@">
                  <c:v>42106</c:v>
                </c:pt>
                <c:pt idx="69" formatCode="[$-409]d\-mmm;@">
                  <c:v>42107</c:v>
                </c:pt>
                <c:pt idx="70" formatCode="[$-409]d\-mmm;@">
                  <c:v>42108</c:v>
                </c:pt>
                <c:pt idx="71" formatCode="[$-409]d\-mmm;@">
                  <c:v>42109</c:v>
                </c:pt>
                <c:pt idx="72" formatCode="[$-409]d\-mmm;@">
                  <c:v>42110</c:v>
                </c:pt>
                <c:pt idx="73" formatCode="[$-409]d\-mmm;@">
                  <c:v>42111</c:v>
                </c:pt>
                <c:pt idx="74" formatCode="[$-409]d\-mmm;@">
                  <c:v>42112</c:v>
                </c:pt>
                <c:pt idx="75" formatCode="[$-409]d\-mmm;@">
                  <c:v>42113</c:v>
                </c:pt>
                <c:pt idx="76" formatCode="[$-409]d\-mmm;@">
                  <c:v>42114</c:v>
                </c:pt>
                <c:pt idx="77" formatCode="[$-409]d\-mmm;@">
                  <c:v>42115</c:v>
                </c:pt>
                <c:pt idx="78" formatCode="[$-409]d\-mmm;@">
                  <c:v>42116</c:v>
                </c:pt>
                <c:pt idx="79" formatCode="[$-409]d\-mmm;@">
                  <c:v>42117</c:v>
                </c:pt>
                <c:pt idx="80" formatCode="[$-409]d\-mmm;@">
                  <c:v>42118</c:v>
                </c:pt>
                <c:pt idx="81" formatCode="[$-409]d\-mmm;@">
                  <c:v>42119</c:v>
                </c:pt>
                <c:pt idx="82" formatCode="[$-409]d\-mmm;@">
                  <c:v>42120</c:v>
                </c:pt>
                <c:pt idx="83" formatCode="[$-409]d\-mmm;@">
                  <c:v>42121</c:v>
                </c:pt>
              </c:numCache>
            </c:numRef>
          </c:cat>
          <c:val>
            <c:numRef>
              <c:f>Product!$D$7:$CI$7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4.25</c:v>
                </c:pt>
                <c:pt idx="47">
                  <c:v>10</c:v>
                </c:pt>
                <c:pt idx="48">
                  <c:v>5.75</c:v>
                </c:pt>
                <c:pt idx="49">
                  <c:v>3</c:v>
                </c:pt>
                <c:pt idx="50">
                  <c:v>6.75</c:v>
                </c:pt>
                <c:pt idx="51">
                  <c:v>7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7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4.25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</c:v>
                </c:pt>
                <c:pt idx="71">
                  <c:v>8</c:v>
                </c:pt>
                <c:pt idx="72">
                  <c:v>5</c:v>
                </c:pt>
                <c:pt idx="73">
                  <c:v>7.75</c:v>
                </c:pt>
                <c:pt idx="74">
                  <c:v>0</c:v>
                </c:pt>
                <c:pt idx="75">
                  <c:v>0</c:v>
                </c:pt>
                <c:pt idx="76">
                  <c:v>5.75</c:v>
                </c:pt>
                <c:pt idx="77">
                  <c:v>11.25</c:v>
                </c:pt>
                <c:pt idx="78">
                  <c:v>6.5</c:v>
                </c:pt>
                <c:pt idx="79">
                  <c:v>4.5</c:v>
                </c:pt>
                <c:pt idx="80">
                  <c:v>0</c:v>
                </c:pt>
                <c:pt idx="81">
                  <c:v>7.75</c:v>
                </c:pt>
                <c:pt idx="82">
                  <c:v>0</c:v>
                </c:pt>
                <c:pt idx="8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31616"/>
        <c:axId val="104433152"/>
      </c:lineChart>
      <c:dateAx>
        <c:axId val="1044316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4433152"/>
        <c:crosses val="autoZero"/>
        <c:auto val="1"/>
        <c:lblOffset val="100"/>
        <c:baseTimeUnit val="days"/>
      </c:dateAx>
      <c:valAx>
        <c:axId val="104433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443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'Sp4'!$D$58:$Q$58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0.77777777777777779</c:v>
                </c:pt>
                <c:pt idx="9">
                  <c:v>1.3</c:v>
                </c:pt>
                <c:pt idx="10">
                  <c:v>1.1818181818181819</c:v>
                </c:pt>
                <c:pt idx="11">
                  <c:v>1.8958333333333333</c:v>
                </c:pt>
                <c:pt idx="12">
                  <c:v>2.9038461538461537</c:v>
                </c:pt>
                <c:pt idx="13">
                  <c:v>3.8214285714285716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</c:numCache>
            </c:numRef>
          </c:cat>
          <c:val>
            <c:numRef>
              <c:f>'Sp4'!$D$49:$Q$49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  <c:pt idx="11">
                  <c:v>9.75</c:v>
                </c:pt>
                <c:pt idx="12">
                  <c:v>15</c:v>
                </c:pt>
                <c:pt idx="13">
                  <c:v>15.75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87008"/>
        <c:axId val="115392896"/>
      </c:lineChart>
      <c:dateAx>
        <c:axId val="11538700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5392896"/>
        <c:crosses val="autoZero"/>
        <c:auto val="1"/>
        <c:lblOffset val="100"/>
        <c:baseTimeUnit val="days"/>
      </c:dateAx>
      <c:valAx>
        <c:axId val="1153928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38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'Sp5'!$D$35:$Q$35</c:f>
              <c:numCache>
                <c:formatCode>0.00</c:formatCode>
                <c:ptCount val="14"/>
                <c:pt idx="0">
                  <c:v>5</c:v>
                </c:pt>
                <c:pt idx="1">
                  <c:v>3.5</c:v>
                </c:pt>
                <c:pt idx="2">
                  <c:v>2.3333333333333335</c:v>
                </c:pt>
                <c:pt idx="3">
                  <c:v>1.75</c:v>
                </c:pt>
                <c:pt idx="4">
                  <c:v>1.4</c:v>
                </c:pt>
                <c:pt idx="5">
                  <c:v>1.1666666666666667</c:v>
                </c:pt>
                <c:pt idx="6">
                  <c:v>1</c:v>
                </c:pt>
                <c:pt idx="7">
                  <c:v>1.1875</c:v>
                </c:pt>
                <c:pt idx="8">
                  <c:v>1.7222222222222223</c:v>
                </c:pt>
                <c:pt idx="9">
                  <c:v>2.4</c:v>
                </c:pt>
                <c:pt idx="10">
                  <c:v>2.7727272727272729</c:v>
                </c:pt>
                <c:pt idx="11">
                  <c:v>2.875</c:v>
                </c:pt>
                <c:pt idx="12">
                  <c:v>2.9615384615384617</c:v>
                </c:pt>
                <c:pt idx="13">
                  <c:v>3.1071428571428572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'Sp5'!$D$30:$Q$30</c:f>
              <c:numCache>
                <c:formatCode>General</c:formatCode>
                <c:ptCount val="14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</c:v>
                </c:pt>
                <c:pt idx="8">
                  <c:v>6</c:v>
                </c:pt>
                <c:pt idx="9">
                  <c:v>8.5</c:v>
                </c:pt>
                <c:pt idx="10">
                  <c:v>6.5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03232"/>
        <c:axId val="115104768"/>
      </c:lineChart>
      <c:dateAx>
        <c:axId val="11510323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5104768"/>
        <c:crosses val="autoZero"/>
        <c:auto val="1"/>
        <c:lblOffset val="100"/>
        <c:baseTimeUnit val="days"/>
      </c:dateAx>
      <c:valAx>
        <c:axId val="115104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10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'Sp5'!$D$37:$Q$37</c:f>
              <c:numCache>
                <c:formatCode>0.00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0.8</c:v>
                </c:pt>
                <c:pt idx="5">
                  <c:v>0.66666666666666663</c:v>
                </c:pt>
                <c:pt idx="6">
                  <c:v>1.2857142857142858</c:v>
                </c:pt>
                <c:pt idx="7">
                  <c:v>1.1875</c:v>
                </c:pt>
                <c:pt idx="8">
                  <c:v>1.0555555555555556</c:v>
                </c:pt>
                <c:pt idx="9">
                  <c:v>0.95</c:v>
                </c:pt>
                <c:pt idx="10">
                  <c:v>0.86363636363636365</c:v>
                </c:pt>
                <c:pt idx="11">
                  <c:v>0.79166666666666663</c:v>
                </c:pt>
                <c:pt idx="12">
                  <c:v>0.73076923076923073</c:v>
                </c:pt>
                <c:pt idx="13">
                  <c:v>1.1071428571428572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'Sp5'!$D$32:$Q$32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30368"/>
        <c:axId val="115131904"/>
      </c:lineChart>
      <c:dateAx>
        <c:axId val="11513036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5131904"/>
        <c:crosses val="autoZero"/>
        <c:auto val="1"/>
        <c:lblOffset val="100"/>
        <c:baseTimeUnit val="days"/>
      </c:dateAx>
      <c:valAx>
        <c:axId val="115131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1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'Sp5'!$D$36:$Q$36</c:f>
              <c:numCache>
                <c:formatCode>0.00</c:formatCode>
                <c:ptCount val="14"/>
                <c:pt idx="0">
                  <c:v>3</c:v>
                </c:pt>
                <c:pt idx="1">
                  <c:v>4.875</c:v>
                </c:pt>
                <c:pt idx="2">
                  <c:v>5.583333333333333</c:v>
                </c:pt>
                <c:pt idx="3">
                  <c:v>4.4375</c:v>
                </c:pt>
                <c:pt idx="4">
                  <c:v>3.55</c:v>
                </c:pt>
                <c:pt idx="5">
                  <c:v>2.9583333333333335</c:v>
                </c:pt>
                <c:pt idx="6">
                  <c:v>3.5357142857142856</c:v>
                </c:pt>
                <c:pt idx="7">
                  <c:v>3.21875</c:v>
                </c:pt>
                <c:pt idx="8">
                  <c:v>2.8611111111111112</c:v>
                </c:pt>
                <c:pt idx="9">
                  <c:v>2.5750000000000002</c:v>
                </c:pt>
                <c:pt idx="10">
                  <c:v>2.3409090909090908</c:v>
                </c:pt>
                <c:pt idx="11">
                  <c:v>2.3958333333333335</c:v>
                </c:pt>
                <c:pt idx="12">
                  <c:v>2.2115384615384617</c:v>
                </c:pt>
                <c:pt idx="13">
                  <c:v>2.0535714285714284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'Sp5'!$D$31:$Q$31</c:f>
              <c:numCache>
                <c:formatCode>General</c:formatCode>
                <c:ptCount val="14"/>
                <c:pt idx="0">
                  <c:v>3</c:v>
                </c:pt>
                <c:pt idx="1">
                  <c:v>6.75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26880"/>
        <c:axId val="115236864"/>
      </c:lineChart>
      <c:dateAx>
        <c:axId val="11522688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5236864"/>
        <c:crosses val="autoZero"/>
        <c:auto val="1"/>
        <c:lblOffset val="100"/>
        <c:baseTimeUnit val="days"/>
      </c:dateAx>
      <c:valAx>
        <c:axId val="115236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2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'Sp5'!$D$38:$Q$38</c:f>
              <c:numCache>
                <c:formatCode>0.00</c:formatCode>
                <c:ptCount val="14"/>
                <c:pt idx="0">
                  <c:v>11</c:v>
                </c:pt>
                <c:pt idx="1">
                  <c:v>10.375</c:v>
                </c:pt>
                <c:pt idx="2">
                  <c:v>9.25</c:v>
                </c:pt>
                <c:pt idx="3">
                  <c:v>7.1875</c:v>
                </c:pt>
                <c:pt idx="4">
                  <c:v>5.75</c:v>
                </c:pt>
                <c:pt idx="5">
                  <c:v>4.791666666666667</c:v>
                </c:pt>
                <c:pt idx="6">
                  <c:v>5.8214285714285712</c:v>
                </c:pt>
                <c:pt idx="7">
                  <c:v>5.59375</c:v>
                </c:pt>
                <c:pt idx="8">
                  <c:v>5.6388888888888893</c:v>
                </c:pt>
                <c:pt idx="9">
                  <c:v>5.9249999999999998</c:v>
                </c:pt>
                <c:pt idx="10">
                  <c:v>5.9772727272727275</c:v>
                </c:pt>
                <c:pt idx="11">
                  <c:v>6.0625</c:v>
                </c:pt>
                <c:pt idx="12">
                  <c:v>5.9038461538461542</c:v>
                </c:pt>
                <c:pt idx="13">
                  <c:v>6.2678571428571432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'Sp5'!$D$29:$Q$29</c:f>
              <c:numCache>
                <c:formatCode>General</c:formatCode>
                <c:ptCount val="14"/>
                <c:pt idx="0">
                  <c:v>11</c:v>
                </c:pt>
                <c:pt idx="1">
                  <c:v>9.75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4</c:v>
                </c:pt>
                <c:pt idx="8">
                  <c:v>6</c:v>
                </c:pt>
                <c:pt idx="9">
                  <c:v>8.5</c:v>
                </c:pt>
                <c:pt idx="10">
                  <c:v>6.5</c:v>
                </c:pt>
                <c:pt idx="11">
                  <c:v>7</c:v>
                </c:pt>
                <c:pt idx="12">
                  <c:v>4</c:v>
                </c:pt>
                <c:pt idx="1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66304"/>
        <c:axId val="115267840"/>
      </c:lineChart>
      <c:dateAx>
        <c:axId val="1152663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5267840"/>
        <c:crosses val="autoZero"/>
        <c:auto val="1"/>
        <c:lblOffset val="100"/>
        <c:baseTimeUnit val="days"/>
      </c:dateAx>
      <c:valAx>
        <c:axId val="115267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26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'Sp6'!$D$2:$X$2</c:f>
              <c:numCache>
                <c:formatCode>[$-409]d\-mmm;@</c:formatCode>
                <c:ptCount val="21"/>
                <c:pt idx="0">
                  <c:v>42101</c:v>
                </c:pt>
                <c:pt idx="1">
                  <c:v>42102</c:v>
                </c:pt>
                <c:pt idx="2">
                  <c:v>42103</c:v>
                </c:pt>
                <c:pt idx="3">
                  <c:v>42104</c:v>
                </c:pt>
                <c:pt idx="4">
                  <c:v>42105</c:v>
                </c:pt>
                <c:pt idx="5">
                  <c:v>42106</c:v>
                </c:pt>
                <c:pt idx="6">
                  <c:v>42107</c:v>
                </c:pt>
                <c:pt idx="7">
                  <c:v>42108</c:v>
                </c:pt>
                <c:pt idx="8">
                  <c:v>42109</c:v>
                </c:pt>
                <c:pt idx="9">
                  <c:v>42110</c:v>
                </c:pt>
                <c:pt idx="10">
                  <c:v>42111</c:v>
                </c:pt>
                <c:pt idx="11">
                  <c:v>42112</c:v>
                </c:pt>
                <c:pt idx="12">
                  <c:v>42113</c:v>
                </c:pt>
                <c:pt idx="13">
                  <c:v>42114</c:v>
                </c:pt>
                <c:pt idx="14">
                  <c:v>42115</c:v>
                </c:pt>
                <c:pt idx="15">
                  <c:v>42116</c:v>
                </c:pt>
                <c:pt idx="16">
                  <c:v>42117</c:v>
                </c:pt>
                <c:pt idx="17">
                  <c:v>42118</c:v>
                </c:pt>
                <c:pt idx="18">
                  <c:v>42119</c:v>
                </c:pt>
                <c:pt idx="19">
                  <c:v>42120</c:v>
                </c:pt>
                <c:pt idx="20">
                  <c:v>42121</c:v>
                </c:pt>
              </c:numCache>
            </c:numRef>
          </c:cat>
          <c:val>
            <c:numRef>
              <c:f>'Sp6'!$D$43:$X$43</c:f>
              <c:numCache>
                <c:formatCode>0.00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0.33333333333333331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0.9</c:v>
                </c:pt>
                <c:pt idx="15">
                  <c:v>1.140625</c:v>
                </c:pt>
                <c:pt idx="16">
                  <c:v>1.5147058823529411</c:v>
                </c:pt>
                <c:pt idx="17">
                  <c:v>1.6805555555555556</c:v>
                </c:pt>
                <c:pt idx="18">
                  <c:v>2.0657894736842106</c:v>
                </c:pt>
                <c:pt idx="19">
                  <c:v>2.3125</c:v>
                </c:pt>
                <c:pt idx="20">
                  <c:v>2.2023809523809526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'Sp6'!$D$2:$X$2</c:f>
              <c:numCache>
                <c:formatCode>[$-409]d\-mmm;@</c:formatCode>
                <c:ptCount val="21"/>
                <c:pt idx="0">
                  <c:v>42101</c:v>
                </c:pt>
                <c:pt idx="1">
                  <c:v>42102</c:v>
                </c:pt>
                <c:pt idx="2">
                  <c:v>42103</c:v>
                </c:pt>
                <c:pt idx="3">
                  <c:v>42104</c:v>
                </c:pt>
                <c:pt idx="4">
                  <c:v>42105</c:v>
                </c:pt>
                <c:pt idx="5">
                  <c:v>42106</c:v>
                </c:pt>
                <c:pt idx="6">
                  <c:v>42107</c:v>
                </c:pt>
                <c:pt idx="7">
                  <c:v>42108</c:v>
                </c:pt>
                <c:pt idx="8">
                  <c:v>42109</c:v>
                </c:pt>
                <c:pt idx="9">
                  <c:v>42110</c:v>
                </c:pt>
                <c:pt idx="10">
                  <c:v>42111</c:v>
                </c:pt>
                <c:pt idx="11">
                  <c:v>42112</c:v>
                </c:pt>
                <c:pt idx="12">
                  <c:v>42113</c:v>
                </c:pt>
                <c:pt idx="13">
                  <c:v>42114</c:v>
                </c:pt>
                <c:pt idx="14">
                  <c:v>42115</c:v>
                </c:pt>
                <c:pt idx="15">
                  <c:v>42116</c:v>
                </c:pt>
                <c:pt idx="16">
                  <c:v>42117</c:v>
                </c:pt>
                <c:pt idx="17">
                  <c:v>42118</c:v>
                </c:pt>
                <c:pt idx="18">
                  <c:v>42119</c:v>
                </c:pt>
                <c:pt idx="19">
                  <c:v>42120</c:v>
                </c:pt>
                <c:pt idx="20">
                  <c:v>42121</c:v>
                </c:pt>
              </c:numCache>
            </c:numRef>
          </c:cat>
          <c:val>
            <c:numRef>
              <c:f>'Sp6'!$D$38:$X$38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3.5</c:v>
                </c:pt>
                <c:pt idx="15">
                  <c:v>4.75</c:v>
                </c:pt>
                <c:pt idx="16">
                  <c:v>7.5</c:v>
                </c:pt>
                <c:pt idx="17">
                  <c:v>4.5</c:v>
                </c:pt>
                <c:pt idx="18">
                  <c:v>9</c:v>
                </c:pt>
                <c:pt idx="19">
                  <c:v>7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15840"/>
        <c:axId val="115317376"/>
      </c:lineChart>
      <c:dateAx>
        <c:axId val="11531584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5317376"/>
        <c:crosses val="autoZero"/>
        <c:auto val="1"/>
        <c:lblOffset val="100"/>
        <c:baseTimeUnit val="days"/>
      </c:dateAx>
      <c:valAx>
        <c:axId val="1153173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31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'Sp6'!$D$2:$X$2</c:f>
              <c:numCache>
                <c:formatCode>[$-409]d\-mmm;@</c:formatCode>
                <c:ptCount val="21"/>
                <c:pt idx="0">
                  <c:v>42101</c:v>
                </c:pt>
                <c:pt idx="1">
                  <c:v>42102</c:v>
                </c:pt>
                <c:pt idx="2">
                  <c:v>42103</c:v>
                </c:pt>
                <c:pt idx="3">
                  <c:v>42104</c:v>
                </c:pt>
                <c:pt idx="4">
                  <c:v>42105</c:v>
                </c:pt>
                <c:pt idx="5">
                  <c:v>42106</c:v>
                </c:pt>
                <c:pt idx="6">
                  <c:v>42107</c:v>
                </c:pt>
                <c:pt idx="7">
                  <c:v>42108</c:v>
                </c:pt>
                <c:pt idx="8">
                  <c:v>42109</c:v>
                </c:pt>
                <c:pt idx="9">
                  <c:v>42110</c:v>
                </c:pt>
                <c:pt idx="10">
                  <c:v>42111</c:v>
                </c:pt>
                <c:pt idx="11">
                  <c:v>42112</c:v>
                </c:pt>
                <c:pt idx="12">
                  <c:v>42113</c:v>
                </c:pt>
                <c:pt idx="13">
                  <c:v>42114</c:v>
                </c:pt>
                <c:pt idx="14">
                  <c:v>42115</c:v>
                </c:pt>
                <c:pt idx="15">
                  <c:v>42116</c:v>
                </c:pt>
                <c:pt idx="16">
                  <c:v>42117</c:v>
                </c:pt>
                <c:pt idx="17">
                  <c:v>42118</c:v>
                </c:pt>
                <c:pt idx="18">
                  <c:v>42119</c:v>
                </c:pt>
                <c:pt idx="19">
                  <c:v>42120</c:v>
                </c:pt>
                <c:pt idx="20">
                  <c:v>42121</c:v>
                </c:pt>
              </c:numCache>
            </c:numRef>
          </c:cat>
          <c:val>
            <c:numRef>
              <c:f>'Sp6'!$D$45:$X$45</c:f>
              <c:numCache>
                <c:formatCode>0.00</c:formatCode>
                <c:ptCount val="21"/>
                <c:pt idx="0">
                  <c:v>0</c:v>
                </c:pt>
                <c:pt idx="1">
                  <c:v>1.0625</c:v>
                </c:pt>
                <c:pt idx="2">
                  <c:v>0.70833333333333337</c:v>
                </c:pt>
                <c:pt idx="3">
                  <c:v>0.53125</c:v>
                </c:pt>
                <c:pt idx="4">
                  <c:v>0.42499999999999999</c:v>
                </c:pt>
                <c:pt idx="5">
                  <c:v>0.35416666666666669</c:v>
                </c:pt>
                <c:pt idx="6">
                  <c:v>0.30357142857142855</c:v>
                </c:pt>
                <c:pt idx="7">
                  <c:v>0.578125</c:v>
                </c:pt>
                <c:pt idx="8">
                  <c:v>0.95833333333333337</c:v>
                </c:pt>
                <c:pt idx="9">
                  <c:v>1.1125</c:v>
                </c:pt>
                <c:pt idx="10">
                  <c:v>1.3636363636363635</c:v>
                </c:pt>
                <c:pt idx="11">
                  <c:v>1.25</c:v>
                </c:pt>
                <c:pt idx="12">
                  <c:v>1.1538461538461537</c:v>
                </c:pt>
                <c:pt idx="13">
                  <c:v>1.5625</c:v>
                </c:pt>
                <c:pt idx="14">
                  <c:v>1.9</c:v>
                </c:pt>
                <c:pt idx="15">
                  <c:v>1.984375</c:v>
                </c:pt>
                <c:pt idx="16">
                  <c:v>2.5073529411764706</c:v>
                </c:pt>
                <c:pt idx="17">
                  <c:v>2.3680555555555554</c:v>
                </c:pt>
                <c:pt idx="18">
                  <c:v>2.5789473684210527</c:v>
                </c:pt>
                <c:pt idx="19">
                  <c:v>2.4500000000000002</c:v>
                </c:pt>
                <c:pt idx="20">
                  <c:v>2.3809523809523809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'Sp6'!$D$2:$X$2</c:f>
              <c:numCache>
                <c:formatCode>[$-409]d\-mmm;@</c:formatCode>
                <c:ptCount val="21"/>
                <c:pt idx="0">
                  <c:v>42101</c:v>
                </c:pt>
                <c:pt idx="1">
                  <c:v>42102</c:v>
                </c:pt>
                <c:pt idx="2">
                  <c:v>42103</c:v>
                </c:pt>
                <c:pt idx="3">
                  <c:v>42104</c:v>
                </c:pt>
                <c:pt idx="4">
                  <c:v>42105</c:v>
                </c:pt>
                <c:pt idx="5">
                  <c:v>42106</c:v>
                </c:pt>
                <c:pt idx="6">
                  <c:v>42107</c:v>
                </c:pt>
                <c:pt idx="7">
                  <c:v>42108</c:v>
                </c:pt>
                <c:pt idx="8">
                  <c:v>42109</c:v>
                </c:pt>
                <c:pt idx="9">
                  <c:v>42110</c:v>
                </c:pt>
                <c:pt idx="10">
                  <c:v>42111</c:v>
                </c:pt>
                <c:pt idx="11">
                  <c:v>42112</c:v>
                </c:pt>
                <c:pt idx="12">
                  <c:v>42113</c:v>
                </c:pt>
                <c:pt idx="13">
                  <c:v>42114</c:v>
                </c:pt>
                <c:pt idx="14">
                  <c:v>42115</c:v>
                </c:pt>
                <c:pt idx="15">
                  <c:v>42116</c:v>
                </c:pt>
                <c:pt idx="16">
                  <c:v>42117</c:v>
                </c:pt>
                <c:pt idx="17">
                  <c:v>42118</c:v>
                </c:pt>
                <c:pt idx="18">
                  <c:v>42119</c:v>
                </c:pt>
                <c:pt idx="19">
                  <c:v>42120</c:v>
                </c:pt>
                <c:pt idx="20">
                  <c:v>42121</c:v>
                </c:pt>
              </c:numCache>
            </c:numRef>
          </c:cat>
          <c:val>
            <c:numRef>
              <c:f>'Sp6'!$D$40:$X$40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2</c:v>
                </c:pt>
                <c:pt idx="15">
                  <c:v>0</c:v>
                </c:pt>
                <c:pt idx="16">
                  <c:v>17.25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66720"/>
        <c:axId val="103572608"/>
      </c:lineChart>
      <c:dateAx>
        <c:axId val="10356672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3572608"/>
        <c:crosses val="autoZero"/>
        <c:auto val="1"/>
        <c:lblOffset val="100"/>
        <c:baseTimeUnit val="days"/>
      </c:dateAx>
      <c:valAx>
        <c:axId val="103572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56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'Sp6'!$D$2:$X$2</c:f>
              <c:numCache>
                <c:formatCode>[$-409]d\-mmm;@</c:formatCode>
                <c:ptCount val="21"/>
                <c:pt idx="0">
                  <c:v>42101</c:v>
                </c:pt>
                <c:pt idx="1">
                  <c:v>42102</c:v>
                </c:pt>
                <c:pt idx="2">
                  <c:v>42103</c:v>
                </c:pt>
                <c:pt idx="3">
                  <c:v>42104</c:v>
                </c:pt>
                <c:pt idx="4">
                  <c:v>42105</c:v>
                </c:pt>
                <c:pt idx="5">
                  <c:v>42106</c:v>
                </c:pt>
                <c:pt idx="6">
                  <c:v>42107</c:v>
                </c:pt>
                <c:pt idx="7">
                  <c:v>42108</c:v>
                </c:pt>
                <c:pt idx="8">
                  <c:v>42109</c:v>
                </c:pt>
                <c:pt idx="9">
                  <c:v>42110</c:v>
                </c:pt>
                <c:pt idx="10">
                  <c:v>42111</c:v>
                </c:pt>
                <c:pt idx="11">
                  <c:v>42112</c:v>
                </c:pt>
                <c:pt idx="12">
                  <c:v>42113</c:v>
                </c:pt>
                <c:pt idx="13">
                  <c:v>42114</c:v>
                </c:pt>
                <c:pt idx="14">
                  <c:v>42115</c:v>
                </c:pt>
                <c:pt idx="15">
                  <c:v>42116</c:v>
                </c:pt>
                <c:pt idx="16">
                  <c:v>42117</c:v>
                </c:pt>
                <c:pt idx="17">
                  <c:v>42118</c:v>
                </c:pt>
                <c:pt idx="18">
                  <c:v>42119</c:v>
                </c:pt>
                <c:pt idx="19">
                  <c:v>42120</c:v>
                </c:pt>
                <c:pt idx="20">
                  <c:v>42121</c:v>
                </c:pt>
              </c:numCache>
            </c:numRef>
          </c:cat>
          <c:val>
            <c:numRef>
              <c:f>'Sp6'!$D$44:$X$44</c:f>
              <c:numCache>
                <c:formatCode>0.00</c:formatCode>
                <c:ptCount val="21"/>
                <c:pt idx="0">
                  <c:v>4.25</c:v>
                </c:pt>
                <c:pt idx="1">
                  <c:v>2.125</c:v>
                </c:pt>
                <c:pt idx="2">
                  <c:v>1.4166666666666667</c:v>
                </c:pt>
                <c:pt idx="3">
                  <c:v>1.0625</c:v>
                </c:pt>
                <c:pt idx="4">
                  <c:v>0.85</c:v>
                </c:pt>
                <c:pt idx="5">
                  <c:v>0.70833333333333337</c:v>
                </c:pt>
                <c:pt idx="6">
                  <c:v>0.6071428571428571</c:v>
                </c:pt>
                <c:pt idx="7">
                  <c:v>1.15625</c:v>
                </c:pt>
                <c:pt idx="8">
                  <c:v>1.9166666666666667</c:v>
                </c:pt>
                <c:pt idx="9">
                  <c:v>2.2250000000000001</c:v>
                </c:pt>
                <c:pt idx="10">
                  <c:v>2.7272727272727271</c:v>
                </c:pt>
                <c:pt idx="11">
                  <c:v>2.5</c:v>
                </c:pt>
                <c:pt idx="12">
                  <c:v>2.3076923076923075</c:v>
                </c:pt>
                <c:pt idx="13">
                  <c:v>2.5535714285714284</c:v>
                </c:pt>
                <c:pt idx="14">
                  <c:v>3.1333333333333333</c:v>
                </c:pt>
                <c:pt idx="15">
                  <c:v>3.34375</c:v>
                </c:pt>
                <c:pt idx="16">
                  <c:v>3.4117647058823528</c:v>
                </c:pt>
                <c:pt idx="17">
                  <c:v>3.2222222222222223</c:v>
                </c:pt>
                <c:pt idx="18">
                  <c:v>3.4605263157894739</c:v>
                </c:pt>
                <c:pt idx="19">
                  <c:v>3.2875000000000001</c:v>
                </c:pt>
                <c:pt idx="20">
                  <c:v>3.2261904761904763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'Sp6'!$D$2:$X$2</c:f>
              <c:numCache>
                <c:formatCode>[$-409]d\-mmm;@</c:formatCode>
                <c:ptCount val="21"/>
                <c:pt idx="0">
                  <c:v>42101</c:v>
                </c:pt>
                <c:pt idx="1">
                  <c:v>42102</c:v>
                </c:pt>
                <c:pt idx="2">
                  <c:v>42103</c:v>
                </c:pt>
                <c:pt idx="3">
                  <c:v>42104</c:v>
                </c:pt>
                <c:pt idx="4">
                  <c:v>42105</c:v>
                </c:pt>
                <c:pt idx="5">
                  <c:v>42106</c:v>
                </c:pt>
                <c:pt idx="6">
                  <c:v>42107</c:v>
                </c:pt>
                <c:pt idx="7">
                  <c:v>42108</c:v>
                </c:pt>
                <c:pt idx="8">
                  <c:v>42109</c:v>
                </c:pt>
                <c:pt idx="9">
                  <c:v>42110</c:v>
                </c:pt>
                <c:pt idx="10">
                  <c:v>42111</c:v>
                </c:pt>
                <c:pt idx="11">
                  <c:v>42112</c:v>
                </c:pt>
                <c:pt idx="12">
                  <c:v>42113</c:v>
                </c:pt>
                <c:pt idx="13">
                  <c:v>42114</c:v>
                </c:pt>
                <c:pt idx="14">
                  <c:v>42115</c:v>
                </c:pt>
                <c:pt idx="15">
                  <c:v>42116</c:v>
                </c:pt>
                <c:pt idx="16">
                  <c:v>42117</c:v>
                </c:pt>
                <c:pt idx="17">
                  <c:v>42118</c:v>
                </c:pt>
                <c:pt idx="18">
                  <c:v>42119</c:v>
                </c:pt>
                <c:pt idx="19">
                  <c:v>42120</c:v>
                </c:pt>
                <c:pt idx="20">
                  <c:v>42121</c:v>
                </c:pt>
              </c:numCache>
            </c:numRef>
          </c:cat>
          <c:val>
            <c:numRef>
              <c:f>'Sp6'!$D$39:$X$39</c:f>
              <c:numCache>
                <c:formatCode>General</c:formatCode>
                <c:ptCount val="21"/>
                <c:pt idx="0">
                  <c:v>4.25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7.75</c:v>
                </c:pt>
                <c:pt idx="11">
                  <c:v>0</c:v>
                </c:pt>
                <c:pt idx="12">
                  <c:v>0</c:v>
                </c:pt>
                <c:pt idx="13">
                  <c:v>5.75</c:v>
                </c:pt>
                <c:pt idx="14">
                  <c:v>11.25</c:v>
                </c:pt>
                <c:pt idx="15">
                  <c:v>6.5</c:v>
                </c:pt>
                <c:pt idx="16">
                  <c:v>4.5</c:v>
                </c:pt>
                <c:pt idx="17">
                  <c:v>0</c:v>
                </c:pt>
                <c:pt idx="18">
                  <c:v>7.75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93856"/>
        <c:axId val="103595392"/>
      </c:lineChart>
      <c:dateAx>
        <c:axId val="10359385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3595392"/>
        <c:crosses val="autoZero"/>
        <c:auto val="1"/>
        <c:lblOffset val="100"/>
        <c:baseTimeUnit val="days"/>
      </c:dateAx>
      <c:valAx>
        <c:axId val="103595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59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'Sp6'!$D$2:$X$2</c:f>
              <c:numCache>
                <c:formatCode>[$-409]d\-mmm;@</c:formatCode>
                <c:ptCount val="21"/>
                <c:pt idx="0">
                  <c:v>42101</c:v>
                </c:pt>
                <c:pt idx="1">
                  <c:v>42102</c:v>
                </c:pt>
                <c:pt idx="2">
                  <c:v>42103</c:v>
                </c:pt>
                <c:pt idx="3">
                  <c:v>42104</c:v>
                </c:pt>
                <c:pt idx="4">
                  <c:v>42105</c:v>
                </c:pt>
                <c:pt idx="5">
                  <c:v>42106</c:v>
                </c:pt>
                <c:pt idx="6">
                  <c:v>42107</c:v>
                </c:pt>
                <c:pt idx="7">
                  <c:v>42108</c:v>
                </c:pt>
                <c:pt idx="8">
                  <c:v>42109</c:v>
                </c:pt>
                <c:pt idx="9">
                  <c:v>42110</c:v>
                </c:pt>
                <c:pt idx="10">
                  <c:v>42111</c:v>
                </c:pt>
                <c:pt idx="11">
                  <c:v>42112</c:v>
                </c:pt>
                <c:pt idx="12">
                  <c:v>42113</c:v>
                </c:pt>
                <c:pt idx="13">
                  <c:v>42114</c:v>
                </c:pt>
                <c:pt idx="14">
                  <c:v>42115</c:v>
                </c:pt>
                <c:pt idx="15">
                  <c:v>42116</c:v>
                </c:pt>
                <c:pt idx="16">
                  <c:v>42117</c:v>
                </c:pt>
                <c:pt idx="17">
                  <c:v>42118</c:v>
                </c:pt>
                <c:pt idx="18">
                  <c:v>42119</c:v>
                </c:pt>
                <c:pt idx="19">
                  <c:v>42120</c:v>
                </c:pt>
                <c:pt idx="20">
                  <c:v>42121</c:v>
                </c:pt>
              </c:numCache>
            </c:numRef>
          </c:cat>
          <c:val>
            <c:numRef>
              <c:f>'Sp6'!$D$46:$X$46</c:f>
              <c:numCache>
                <c:formatCode>0.00</c:formatCode>
                <c:ptCount val="21"/>
                <c:pt idx="0">
                  <c:v>0</c:v>
                </c:pt>
                <c:pt idx="1">
                  <c:v>1.0625</c:v>
                </c:pt>
                <c:pt idx="2">
                  <c:v>0.70833333333333337</c:v>
                </c:pt>
                <c:pt idx="3">
                  <c:v>0.53125</c:v>
                </c:pt>
                <c:pt idx="4">
                  <c:v>0.42499999999999999</c:v>
                </c:pt>
                <c:pt idx="5">
                  <c:v>0.35416666666666669</c:v>
                </c:pt>
                <c:pt idx="6">
                  <c:v>0.30357142857142855</c:v>
                </c:pt>
                <c:pt idx="7">
                  <c:v>0.578125</c:v>
                </c:pt>
                <c:pt idx="8">
                  <c:v>0.95833333333333337</c:v>
                </c:pt>
                <c:pt idx="9">
                  <c:v>1.1125</c:v>
                </c:pt>
                <c:pt idx="10">
                  <c:v>1.3636363636363635</c:v>
                </c:pt>
                <c:pt idx="11">
                  <c:v>1.25</c:v>
                </c:pt>
                <c:pt idx="12">
                  <c:v>1.1538461538461537</c:v>
                </c:pt>
                <c:pt idx="13">
                  <c:v>1.5625</c:v>
                </c:pt>
                <c:pt idx="14">
                  <c:v>1.9</c:v>
                </c:pt>
                <c:pt idx="15">
                  <c:v>1.984375</c:v>
                </c:pt>
                <c:pt idx="16">
                  <c:v>2.5073529411764706</c:v>
                </c:pt>
                <c:pt idx="17">
                  <c:v>2.3680555555555554</c:v>
                </c:pt>
                <c:pt idx="18">
                  <c:v>2.5789473684210527</c:v>
                </c:pt>
                <c:pt idx="19">
                  <c:v>2.4500000000000002</c:v>
                </c:pt>
                <c:pt idx="20">
                  <c:v>2.3809523809523809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'Sp6'!$D$2:$X$2</c:f>
              <c:numCache>
                <c:formatCode>[$-409]d\-mmm;@</c:formatCode>
                <c:ptCount val="21"/>
                <c:pt idx="0">
                  <c:v>42101</c:v>
                </c:pt>
                <c:pt idx="1">
                  <c:v>42102</c:v>
                </c:pt>
                <c:pt idx="2">
                  <c:v>42103</c:v>
                </c:pt>
                <c:pt idx="3">
                  <c:v>42104</c:v>
                </c:pt>
                <c:pt idx="4">
                  <c:v>42105</c:v>
                </c:pt>
                <c:pt idx="5">
                  <c:v>42106</c:v>
                </c:pt>
                <c:pt idx="6">
                  <c:v>42107</c:v>
                </c:pt>
                <c:pt idx="7">
                  <c:v>42108</c:v>
                </c:pt>
                <c:pt idx="8">
                  <c:v>42109</c:v>
                </c:pt>
                <c:pt idx="9">
                  <c:v>42110</c:v>
                </c:pt>
                <c:pt idx="10">
                  <c:v>42111</c:v>
                </c:pt>
                <c:pt idx="11">
                  <c:v>42112</c:v>
                </c:pt>
                <c:pt idx="12">
                  <c:v>42113</c:v>
                </c:pt>
                <c:pt idx="13">
                  <c:v>42114</c:v>
                </c:pt>
                <c:pt idx="14">
                  <c:v>42115</c:v>
                </c:pt>
                <c:pt idx="15">
                  <c:v>42116</c:v>
                </c:pt>
                <c:pt idx="16">
                  <c:v>42117</c:v>
                </c:pt>
                <c:pt idx="17">
                  <c:v>42118</c:v>
                </c:pt>
                <c:pt idx="18">
                  <c:v>42119</c:v>
                </c:pt>
                <c:pt idx="19">
                  <c:v>42120</c:v>
                </c:pt>
                <c:pt idx="20">
                  <c:v>42121</c:v>
                </c:pt>
              </c:numCache>
            </c:numRef>
          </c:cat>
          <c:val>
            <c:numRef>
              <c:f>'Sp6'!$D$37:$X$37</c:f>
              <c:numCache>
                <c:formatCode>General</c:formatCode>
                <c:ptCount val="21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7.75</c:v>
                </c:pt>
                <c:pt idx="11">
                  <c:v>0</c:v>
                </c:pt>
                <c:pt idx="12">
                  <c:v>6</c:v>
                </c:pt>
                <c:pt idx="13">
                  <c:v>13.75</c:v>
                </c:pt>
                <c:pt idx="14">
                  <c:v>16.75</c:v>
                </c:pt>
                <c:pt idx="15">
                  <c:v>11.25</c:v>
                </c:pt>
                <c:pt idx="16">
                  <c:v>29.25</c:v>
                </c:pt>
                <c:pt idx="17">
                  <c:v>4.5</c:v>
                </c:pt>
                <c:pt idx="18">
                  <c:v>21.75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86528"/>
        <c:axId val="103688064"/>
      </c:lineChart>
      <c:dateAx>
        <c:axId val="10368652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3688064"/>
        <c:crosses val="autoZero"/>
        <c:auto val="1"/>
        <c:lblOffset val="100"/>
        <c:baseTimeUnit val="days"/>
      </c:dateAx>
      <c:valAx>
        <c:axId val="1036880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68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Product!$D$4:$CI$4</c:f>
              <c:numCache>
                <c:formatCode>d\-mmm</c:formatCode>
                <c:ptCount val="84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  <c:pt idx="49" formatCode="[$-409]d\-mmm;@">
                  <c:v>42079</c:v>
                </c:pt>
                <c:pt idx="50" formatCode="[$-409]d\-mmm;@">
                  <c:v>42080</c:v>
                </c:pt>
                <c:pt idx="51" formatCode="[$-409]d\-mmm;@">
                  <c:v>42081</c:v>
                </c:pt>
                <c:pt idx="52" formatCode="[$-409]d\-mmm;@">
                  <c:v>42082</c:v>
                </c:pt>
                <c:pt idx="53" formatCode="[$-409]d\-mmm;@">
                  <c:v>42083</c:v>
                </c:pt>
                <c:pt idx="54" formatCode="[$-409]d\-mmm;@">
                  <c:v>42084</c:v>
                </c:pt>
                <c:pt idx="55" formatCode="[$-409]d\-mmm;@">
                  <c:v>42085</c:v>
                </c:pt>
                <c:pt idx="56" formatCode="[$-409]d\-mmm;@">
                  <c:v>42086</c:v>
                </c:pt>
                <c:pt idx="57" formatCode="[$-409]d\-mmm;@">
                  <c:v>42087</c:v>
                </c:pt>
                <c:pt idx="58" formatCode="[$-409]d\-mmm;@">
                  <c:v>42088</c:v>
                </c:pt>
                <c:pt idx="59" formatCode="[$-409]d\-mmm;@">
                  <c:v>42089</c:v>
                </c:pt>
                <c:pt idx="60" formatCode="[$-409]d\-mmm;@">
                  <c:v>42090</c:v>
                </c:pt>
                <c:pt idx="61" formatCode="[$-409]d\-mmm;@">
                  <c:v>42091</c:v>
                </c:pt>
                <c:pt idx="62" formatCode="[$-409]d\-mmm;@">
                  <c:v>42092</c:v>
                </c:pt>
                <c:pt idx="63" formatCode="[$-409]d\-mmm;@">
                  <c:v>42101</c:v>
                </c:pt>
                <c:pt idx="64" formatCode="[$-409]d\-mmm;@">
                  <c:v>42102</c:v>
                </c:pt>
                <c:pt idx="65" formatCode="[$-409]d\-mmm;@">
                  <c:v>42103</c:v>
                </c:pt>
                <c:pt idx="66" formatCode="[$-409]d\-mmm;@">
                  <c:v>42104</c:v>
                </c:pt>
                <c:pt idx="67" formatCode="[$-409]d\-mmm;@">
                  <c:v>42105</c:v>
                </c:pt>
                <c:pt idx="68" formatCode="[$-409]d\-mmm;@">
                  <c:v>42106</c:v>
                </c:pt>
                <c:pt idx="69" formatCode="[$-409]d\-mmm;@">
                  <c:v>42107</c:v>
                </c:pt>
                <c:pt idx="70" formatCode="[$-409]d\-mmm;@">
                  <c:v>42108</c:v>
                </c:pt>
                <c:pt idx="71" formatCode="[$-409]d\-mmm;@">
                  <c:v>42109</c:v>
                </c:pt>
                <c:pt idx="72" formatCode="[$-409]d\-mmm;@">
                  <c:v>42110</c:v>
                </c:pt>
                <c:pt idx="73" formatCode="[$-409]d\-mmm;@">
                  <c:v>42111</c:v>
                </c:pt>
                <c:pt idx="74" formatCode="[$-409]d\-mmm;@">
                  <c:v>42112</c:v>
                </c:pt>
                <c:pt idx="75" formatCode="[$-409]d\-mmm;@">
                  <c:v>42113</c:v>
                </c:pt>
                <c:pt idx="76" formatCode="[$-409]d\-mmm;@">
                  <c:v>42114</c:v>
                </c:pt>
                <c:pt idx="77" formatCode="[$-409]d\-mmm;@">
                  <c:v>42115</c:v>
                </c:pt>
                <c:pt idx="78" formatCode="[$-409]d\-mmm;@">
                  <c:v>42116</c:v>
                </c:pt>
                <c:pt idx="79" formatCode="[$-409]d\-mmm;@">
                  <c:v>42117</c:v>
                </c:pt>
                <c:pt idx="80" formatCode="[$-409]d\-mmm;@">
                  <c:v>42118</c:v>
                </c:pt>
                <c:pt idx="81" formatCode="[$-409]d\-mmm;@">
                  <c:v>42119</c:v>
                </c:pt>
                <c:pt idx="82" formatCode="[$-409]d\-mmm;@">
                  <c:v>42120</c:v>
                </c:pt>
                <c:pt idx="83" formatCode="[$-409]d\-mmm;@">
                  <c:v>42121</c:v>
                </c:pt>
              </c:numCache>
            </c:numRef>
          </c:cat>
          <c:val>
            <c:numRef>
              <c:f>Product!$D$13:$CI$13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9.0909090909090912E-2</c:v>
                </c:pt>
                <c:pt idx="22">
                  <c:v>8.6956521739130432E-2</c:v>
                </c:pt>
                <c:pt idx="23">
                  <c:v>8.3333333333333329E-2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0.2421875</c:v>
                </c:pt>
                <c:pt idx="32">
                  <c:v>0.31818181818181818</c:v>
                </c:pt>
                <c:pt idx="33">
                  <c:v>0.3235294117647059</c:v>
                </c:pt>
                <c:pt idx="34">
                  <c:v>0.31428571428571428</c:v>
                </c:pt>
                <c:pt idx="35">
                  <c:v>0.30555555555555558</c:v>
                </c:pt>
                <c:pt idx="36">
                  <c:v>0.29729729729729731</c:v>
                </c:pt>
                <c:pt idx="37">
                  <c:v>0.28947368421052633</c:v>
                </c:pt>
                <c:pt idx="38">
                  <c:v>0.28205128205128205</c:v>
                </c:pt>
                <c:pt idx="39">
                  <c:v>0.27500000000000002</c:v>
                </c:pt>
                <c:pt idx="40">
                  <c:v>0.26829268292682928</c:v>
                </c:pt>
                <c:pt idx="41">
                  <c:v>0.26190476190476192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0.38775510204081631</c:v>
                </c:pt>
                <c:pt idx="49">
                  <c:v>0.44</c:v>
                </c:pt>
                <c:pt idx="50">
                  <c:v>0.45098039215686275</c:v>
                </c:pt>
                <c:pt idx="51">
                  <c:v>0.44230769230769229</c:v>
                </c:pt>
                <c:pt idx="52">
                  <c:v>0.43396226415094341</c:v>
                </c:pt>
                <c:pt idx="53">
                  <c:v>0.42592592592592593</c:v>
                </c:pt>
                <c:pt idx="54">
                  <c:v>0.41818181818181815</c:v>
                </c:pt>
                <c:pt idx="55">
                  <c:v>0.5</c:v>
                </c:pt>
                <c:pt idx="56">
                  <c:v>0.5</c:v>
                </c:pt>
                <c:pt idx="57">
                  <c:v>0.49137931034482757</c:v>
                </c:pt>
                <c:pt idx="58">
                  <c:v>0.48305084745762711</c:v>
                </c:pt>
                <c:pt idx="59">
                  <c:v>0.47499999999999998</c:v>
                </c:pt>
                <c:pt idx="60">
                  <c:v>0.46721311475409838</c:v>
                </c:pt>
                <c:pt idx="61">
                  <c:v>0.45967741935483869</c:v>
                </c:pt>
                <c:pt idx="62">
                  <c:v>0.54761904761904767</c:v>
                </c:pt>
                <c:pt idx="63">
                  <c:v>0.5390625</c:v>
                </c:pt>
                <c:pt idx="64">
                  <c:v>0.53076923076923077</c:v>
                </c:pt>
                <c:pt idx="65">
                  <c:v>0.52272727272727271</c:v>
                </c:pt>
                <c:pt idx="66">
                  <c:v>0.5149253731343284</c:v>
                </c:pt>
                <c:pt idx="67">
                  <c:v>0.50735294117647056</c:v>
                </c:pt>
                <c:pt idx="68">
                  <c:v>0.5</c:v>
                </c:pt>
                <c:pt idx="69">
                  <c:v>0.49285714285714288</c:v>
                </c:pt>
                <c:pt idx="70">
                  <c:v>0.4859154929577465</c:v>
                </c:pt>
                <c:pt idx="71">
                  <c:v>0.47916666666666669</c:v>
                </c:pt>
                <c:pt idx="72">
                  <c:v>0.4726027397260274</c:v>
                </c:pt>
                <c:pt idx="73">
                  <c:v>0.46621621621621623</c:v>
                </c:pt>
                <c:pt idx="74">
                  <c:v>0.46</c:v>
                </c:pt>
                <c:pt idx="75">
                  <c:v>0.45394736842105265</c:v>
                </c:pt>
                <c:pt idx="76">
                  <c:v>0.55194805194805197</c:v>
                </c:pt>
                <c:pt idx="77">
                  <c:v>0.57051282051282048</c:v>
                </c:pt>
                <c:pt idx="78">
                  <c:v>0.56329113924050633</c:v>
                </c:pt>
                <c:pt idx="79">
                  <c:v>0.77187499999999998</c:v>
                </c:pt>
                <c:pt idx="80">
                  <c:v>0.76234567901234573</c:v>
                </c:pt>
                <c:pt idx="81">
                  <c:v>0.81402439024390238</c:v>
                </c:pt>
                <c:pt idx="82">
                  <c:v>0.80421686746987953</c:v>
                </c:pt>
                <c:pt idx="83">
                  <c:v>0.7946428571428571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Product!$D$4:$CI$4</c:f>
              <c:numCache>
                <c:formatCode>d\-mmm</c:formatCode>
                <c:ptCount val="84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  <c:pt idx="35" formatCode="[$-409]d\-mmm;@">
                  <c:v>42064</c:v>
                </c:pt>
                <c:pt idx="36" formatCode="[$-409]d\-mmm;@">
                  <c:v>42065</c:v>
                </c:pt>
                <c:pt idx="37" formatCode="[$-409]d\-mmm;@">
                  <c:v>42066</c:v>
                </c:pt>
                <c:pt idx="38" formatCode="[$-409]d\-mmm;@">
                  <c:v>42067</c:v>
                </c:pt>
                <c:pt idx="39" formatCode="[$-409]d\-mmm;@">
                  <c:v>42068</c:v>
                </c:pt>
                <c:pt idx="40" formatCode="[$-409]d\-mmm;@">
                  <c:v>42069</c:v>
                </c:pt>
                <c:pt idx="41" formatCode="[$-409]d\-mmm;@">
                  <c:v>42070</c:v>
                </c:pt>
                <c:pt idx="42" formatCode="[$-409]d\-mmm;@">
                  <c:v>42071</c:v>
                </c:pt>
                <c:pt idx="43" formatCode="[$-409]d\-mmm;@">
                  <c:v>42072</c:v>
                </c:pt>
                <c:pt idx="44" formatCode="[$-409]d\-mmm;@">
                  <c:v>42073</c:v>
                </c:pt>
                <c:pt idx="45" formatCode="[$-409]d\-mmm;@">
                  <c:v>42074</c:v>
                </c:pt>
                <c:pt idx="46" formatCode="[$-409]d\-mmm;@">
                  <c:v>42075</c:v>
                </c:pt>
                <c:pt idx="47" formatCode="[$-409]d\-mmm;@">
                  <c:v>42076</c:v>
                </c:pt>
                <c:pt idx="48" formatCode="[$-409]d\-mmm;@">
                  <c:v>42077</c:v>
                </c:pt>
                <c:pt idx="49" formatCode="[$-409]d\-mmm;@">
                  <c:v>42079</c:v>
                </c:pt>
                <c:pt idx="50" formatCode="[$-409]d\-mmm;@">
                  <c:v>42080</c:v>
                </c:pt>
                <c:pt idx="51" formatCode="[$-409]d\-mmm;@">
                  <c:v>42081</c:v>
                </c:pt>
                <c:pt idx="52" formatCode="[$-409]d\-mmm;@">
                  <c:v>42082</c:v>
                </c:pt>
                <c:pt idx="53" formatCode="[$-409]d\-mmm;@">
                  <c:v>42083</c:v>
                </c:pt>
                <c:pt idx="54" formatCode="[$-409]d\-mmm;@">
                  <c:v>42084</c:v>
                </c:pt>
                <c:pt idx="55" formatCode="[$-409]d\-mmm;@">
                  <c:v>42085</c:v>
                </c:pt>
                <c:pt idx="56" formatCode="[$-409]d\-mmm;@">
                  <c:v>42086</c:v>
                </c:pt>
                <c:pt idx="57" formatCode="[$-409]d\-mmm;@">
                  <c:v>42087</c:v>
                </c:pt>
                <c:pt idx="58" formatCode="[$-409]d\-mmm;@">
                  <c:v>42088</c:v>
                </c:pt>
                <c:pt idx="59" formatCode="[$-409]d\-mmm;@">
                  <c:v>42089</c:v>
                </c:pt>
                <c:pt idx="60" formatCode="[$-409]d\-mmm;@">
                  <c:v>42090</c:v>
                </c:pt>
                <c:pt idx="61" formatCode="[$-409]d\-mmm;@">
                  <c:v>42091</c:v>
                </c:pt>
                <c:pt idx="62" formatCode="[$-409]d\-mmm;@">
                  <c:v>42092</c:v>
                </c:pt>
                <c:pt idx="63" formatCode="[$-409]d\-mmm;@">
                  <c:v>42101</c:v>
                </c:pt>
                <c:pt idx="64" formatCode="[$-409]d\-mmm;@">
                  <c:v>42102</c:v>
                </c:pt>
                <c:pt idx="65" formatCode="[$-409]d\-mmm;@">
                  <c:v>42103</c:v>
                </c:pt>
                <c:pt idx="66" formatCode="[$-409]d\-mmm;@">
                  <c:v>42104</c:v>
                </c:pt>
                <c:pt idx="67" formatCode="[$-409]d\-mmm;@">
                  <c:v>42105</c:v>
                </c:pt>
                <c:pt idx="68" formatCode="[$-409]d\-mmm;@">
                  <c:v>42106</c:v>
                </c:pt>
                <c:pt idx="69" formatCode="[$-409]d\-mmm;@">
                  <c:v>42107</c:v>
                </c:pt>
                <c:pt idx="70" formatCode="[$-409]d\-mmm;@">
                  <c:v>42108</c:v>
                </c:pt>
                <c:pt idx="71" formatCode="[$-409]d\-mmm;@">
                  <c:v>42109</c:v>
                </c:pt>
                <c:pt idx="72" formatCode="[$-409]d\-mmm;@">
                  <c:v>42110</c:v>
                </c:pt>
                <c:pt idx="73" formatCode="[$-409]d\-mmm;@">
                  <c:v>42111</c:v>
                </c:pt>
                <c:pt idx="74" formatCode="[$-409]d\-mmm;@">
                  <c:v>42112</c:v>
                </c:pt>
                <c:pt idx="75" formatCode="[$-409]d\-mmm;@">
                  <c:v>42113</c:v>
                </c:pt>
                <c:pt idx="76" formatCode="[$-409]d\-mmm;@">
                  <c:v>42114</c:v>
                </c:pt>
                <c:pt idx="77" formatCode="[$-409]d\-mmm;@">
                  <c:v>42115</c:v>
                </c:pt>
                <c:pt idx="78" formatCode="[$-409]d\-mmm;@">
                  <c:v>42116</c:v>
                </c:pt>
                <c:pt idx="79" formatCode="[$-409]d\-mmm;@">
                  <c:v>42117</c:v>
                </c:pt>
                <c:pt idx="80" formatCode="[$-409]d\-mmm;@">
                  <c:v>42118</c:v>
                </c:pt>
                <c:pt idx="81" formatCode="[$-409]d\-mmm;@">
                  <c:v>42119</c:v>
                </c:pt>
                <c:pt idx="82" formatCode="[$-409]d\-mmm;@">
                  <c:v>42120</c:v>
                </c:pt>
                <c:pt idx="83" formatCode="[$-409]d\-mmm;@">
                  <c:v>42121</c:v>
                </c:pt>
              </c:numCache>
            </c:numRef>
          </c:cat>
          <c:val>
            <c:numRef>
              <c:f>Product!$D$8:$CI$8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4.75</c:v>
                </c:pt>
                <c:pt idx="32">
                  <c:v>2.75</c:v>
                </c:pt>
                <c:pt idx="33">
                  <c:v>0.5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0.5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</c:v>
                </c:pt>
                <c:pt idx="77">
                  <c:v>2</c:v>
                </c:pt>
                <c:pt idx="78">
                  <c:v>0</c:v>
                </c:pt>
                <c:pt idx="79">
                  <c:v>17.25</c:v>
                </c:pt>
                <c:pt idx="80">
                  <c:v>0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60288"/>
        <c:axId val="104461824"/>
      </c:lineChart>
      <c:dateAx>
        <c:axId val="10446028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4461824"/>
        <c:crosses val="autoZero"/>
        <c:auto val="1"/>
        <c:lblOffset val="100"/>
        <c:baseTimeUnit val="days"/>
      </c:dateAx>
      <c:valAx>
        <c:axId val="104461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446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Effort/Velocity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Product!$D$22:$P$22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Product!$D$31:$P$31</c:f>
              <c:numCache>
                <c:formatCode>0.0</c:formatCode>
                <c:ptCount val="13"/>
                <c:pt idx="0">
                  <c:v>2.75</c:v>
                </c:pt>
                <c:pt idx="1">
                  <c:v>7.875</c:v>
                </c:pt>
                <c:pt idx="2">
                  <c:v>9.9166666666666661</c:v>
                </c:pt>
                <c:pt idx="3">
                  <c:v>11.9375</c:v>
                </c:pt>
                <c:pt idx="4">
                  <c:v>13.95</c:v>
                </c:pt>
                <c:pt idx="5">
                  <c:v>14.625</c:v>
                </c:pt>
                <c:pt idx="6">
                  <c:v>13.107142857142858</c:v>
                </c:pt>
                <c:pt idx="7">
                  <c:v>17.65625</c:v>
                </c:pt>
                <c:pt idx="8">
                  <c:v>20.222222222222221</c:v>
                </c:pt>
                <c:pt idx="9">
                  <c:v>22.9</c:v>
                </c:pt>
                <c:pt idx="10">
                  <c:v>21.568181818181817</c:v>
                </c:pt>
                <c:pt idx="11">
                  <c:v>23.5625</c:v>
                </c:pt>
                <c:pt idx="12">
                  <c:v>28.865384615384617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Product!$D$22:$P$22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Product!$D$26:$P$26</c:f>
              <c:numCache>
                <c:formatCode>0.0</c:formatCode>
                <c:ptCount val="13"/>
                <c:pt idx="0">
                  <c:v>2.75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18</c:v>
                </c:pt>
                <c:pt idx="6">
                  <c:v>4</c:v>
                </c:pt>
                <c:pt idx="7">
                  <c:v>49.5</c:v>
                </c:pt>
                <c:pt idx="8">
                  <c:v>40.75</c:v>
                </c:pt>
                <c:pt idx="9">
                  <c:v>47</c:v>
                </c:pt>
                <c:pt idx="10">
                  <c:v>8.25</c:v>
                </c:pt>
                <c:pt idx="11">
                  <c:v>45.5</c:v>
                </c:pt>
                <c:pt idx="12">
                  <c:v>92.5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97152"/>
        <c:axId val="104499072"/>
      </c:lineChart>
      <c:catAx>
        <c:axId val="10449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499072"/>
        <c:crosses val="autoZero"/>
        <c:auto val="1"/>
        <c:lblAlgn val="ctr"/>
        <c:lblOffset val="100"/>
        <c:noMultiLvlLbl val="1"/>
      </c:catAx>
      <c:valAx>
        <c:axId val="104499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449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Effort/Velocity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Product!$D$22:$P$22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Product!$D$28:$P$28</c:f>
              <c:numCache>
                <c:formatCode>0.0</c:formatCode>
                <c:ptCount val="13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  <c:pt idx="4">
                  <c:v>3.75</c:v>
                </c:pt>
                <c:pt idx="5">
                  <c:v>3.9583333333333335</c:v>
                </c:pt>
                <c:pt idx="6">
                  <c:v>3.3928571428571428</c:v>
                </c:pt>
                <c:pt idx="7">
                  <c:v>5.65625</c:v>
                </c:pt>
                <c:pt idx="8">
                  <c:v>5.8055555555555554</c:v>
                </c:pt>
                <c:pt idx="9">
                  <c:v>8.875</c:v>
                </c:pt>
                <c:pt idx="10">
                  <c:v>8.4318181818181817</c:v>
                </c:pt>
                <c:pt idx="11">
                  <c:v>8.2291666666666661</c:v>
                </c:pt>
                <c:pt idx="12">
                  <c:v>10.384615384615385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Product!$D$22:$P$22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Product!$D$23:$P$23</c:f>
              <c:numCache>
                <c:formatCode>0.0</c:formatCode>
                <c:ptCount val="13"/>
                <c:pt idx="0">
                  <c:v>2.75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21.5</c:v>
                </c:pt>
                <c:pt idx="8">
                  <c:v>7</c:v>
                </c:pt>
                <c:pt idx="9">
                  <c:v>36.5</c:v>
                </c:pt>
                <c:pt idx="10">
                  <c:v>4</c:v>
                </c:pt>
                <c:pt idx="11">
                  <c:v>6</c:v>
                </c:pt>
                <c:pt idx="12">
                  <c:v>36.25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37472"/>
        <c:axId val="104543744"/>
      </c:lineChart>
      <c:catAx>
        <c:axId val="10453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543744"/>
        <c:crosses val="autoZero"/>
        <c:auto val="1"/>
        <c:lblAlgn val="ctr"/>
        <c:lblOffset val="100"/>
        <c:noMultiLvlLbl val="1"/>
      </c:catAx>
      <c:valAx>
        <c:axId val="104543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453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 Weekly</a:t>
            </a:r>
            <a:r>
              <a:rPr lang="en-US" baseline="0"/>
              <a:t> </a:t>
            </a:r>
            <a:r>
              <a:rPr lang="en-US" sz="1800" b="1" i="0" baseline="0">
                <a:effectLst/>
              </a:rPr>
              <a:t>Effort/Velocity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Product!$D$22:$P$22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Product!$D$29:$P$29</c:f>
              <c:numCache>
                <c:formatCode>0.0</c:formatCode>
                <c:ptCount val="13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7.5</c:v>
                </c:pt>
                <c:pt idx="4">
                  <c:v>9.6</c:v>
                </c:pt>
                <c:pt idx="5">
                  <c:v>8.8333333333333339</c:v>
                </c:pt>
                <c:pt idx="6">
                  <c:v>8.1428571428571423</c:v>
                </c:pt>
                <c:pt idx="7">
                  <c:v>9.625</c:v>
                </c:pt>
                <c:pt idx="8">
                  <c:v>11.305555555555555</c:v>
                </c:pt>
                <c:pt idx="9">
                  <c:v>10.574999999999999</c:v>
                </c:pt>
                <c:pt idx="10">
                  <c:v>10</c:v>
                </c:pt>
                <c:pt idx="11">
                  <c:v>11.791666666666666</c:v>
                </c:pt>
                <c:pt idx="12">
                  <c:v>13.346153846153847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Product!$D$22:$P$22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Product!$D$24:$P$24</c:f>
              <c:numCache>
                <c:formatCode>0.0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5</c:v>
                </c:pt>
                <c:pt idx="6">
                  <c:v>4</c:v>
                </c:pt>
                <c:pt idx="7">
                  <c:v>20</c:v>
                </c:pt>
                <c:pt idx="8">
                  <c:v>24.75</c:v>
                </c:pt>
                <c:pt idx="9">
                  <c:v>4</c:v>
                </c:pt>
                <c:pt idx="10">
                  <c:v>4.25</c:v>
                </c:pt>
                <c:pt idx="11">
                  <c:v>31.5</c:v>
                </c:pt>
                <c:pt idx="12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67936"/>
        <c:axId val="104569856"/>
      </c:lineChart>
      <c:catAx>
        <c:axId val="1045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569856"/>
        <c:crosses val="autoZero"/>
        <c:auto val="1"/>
        <c:lblAlgn val="ctr"/>
        <c:lblOffset val="100"/>
        <c:noMultiLvlLbl val="1"/>
      </c:catAx>
      <c:valAx>
        <c:axId val="10456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456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</a:t>
            </a:r>
            <a:r>
              <a:rPr lang="en-US" sz="1800" b="1" i="0" baseline="0">
                <a:effectLst/>
              </a:rPr>
              <a:t>Effort/Velocity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Product!$D$22:$P$22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Product!$D$30:$P$30</c:f>
              <c:numCache>
                <c:formatCode>0.0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1.8333333333333333</c:v>
                </c:pt>
                <c:pt idx="6">
                  <c:v>1.5714285714285714</c:v>
                </c:pt>
                <c:pt idx="7">
                  <c:v>2.375</c:v>
                </c:pt>
                <c:pt idx="8">
                  <c:v>3.1111111111111112</c:v>
                </c:pt>
                <c:pt idx="9">
                  <c:v>3.45</c:v>
                </c:pt>
                <c:pt idx="10">
                  <c:v>3.1363636363636362</c:v>
                </c:pt>
                <c:pt idx="11">
                  <c:v>3.5416666666666665</c:v>
                </c:pt>
                <c:pt idx="12">
                  <c:v>5.134615384615385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Product!$D$22:$P$22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Product!$D$25:$P$25</c:f>
              <c:numCache>
                <c:formatCode>0.0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  <c:pt idx="8">
                  <c:v>9</c:v>
                </c:pt>
                <c:pt idx="9">
                  <c:v>6.5</c:v>
                </c:pt>
                <c:pt idx="10">
                  <c:v>0</c:v>
                </c:pt>
                <c:pt idx="11">
                  <c:v>8</c:v>
                </c:pt>
                <c:pt idx="12">
                  <c:v>24.25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10240"/>
        <c:axId val="105212160"/>
      </c:lineChart>
      <c:catAx>
        <c:axId val="10521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212160"/>
        <c:crosses val="autoZero"/>
        <c:auto val="1"/>
        <c:lblAlgn val="ctr"/>
        <c:lblOffset val="100"/>
        <c:noMultiLvlLbl val="1"/>
      </c:catAx>
      <c:valAx>
        <c:axId val="105212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521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Team</c:v>
          </c:tx>
          <c:marker>
            <c:symbol val="diamond"/>
            <c:size val="8"/>
          </c:marker>
          <c:cat>
            <c:numRef>
              <c:f>Product!$D$22:$P$22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Product!$D$26:$P$26</c:f>
              <c:numCache>
                <c:formatCode>0.0</c:formatCode>
                <c:ptCount val="13"/>
                <c:pt idx="0">
                  <c:v>2.75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18</c:v>
                </c:pt>
                <c:pt idx="6">
                  <c:v>4</c:v>
                </c:pt>
                <c:pt idx="7">
                  <c:v>49.5</c:v>
                </c:pt>
                <c:pt idx="8">
                  <c:v>40.75</c:v>
                </c:pt>
                <c:pt idx="9">
                  <c:v>47</c:v>
                </c:pt>
                <c:pt idx="10">
                  <c:v>8.25</c:v>
                </c:pt>
                <c:pt idx="11">
                  <c:v>45.5</c:v>
                </c:pt>
                <c:pt idx="12">
                  <c:v>92.5</c:v>
                </c:pt>
              </c:numCache>
            </c:numRef>
          </c:val>
          <c:smooth val="0"/>
        </c:ser>
        <c:ser>
          <c:idx val="0"/>
          <c:order val="1"/>
          <c:tx>
            <c:v>Bryan</c:v>
          </c:tx>
          <c:cat>
            <c:numRef>
              <c:f>Product!$D$22:$P$22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Product!$D$23:$P$23</c:f>
              <c:numCache>
                <c:formatCode>0.0</c:formatCode>
                <c:ptCount val="13"/>
                <c:pt idx="0">
                  <c:v>2.75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21.5</c:v>
                </c:pt>
                <c:pt idx="8">
                  <c:v>7</c:v>
                </c:pt>
                <c:pt idx="9">
                  <c:v>36.5</c:v>
                </c:pt>
                <c:pt idx="10">
                  <c:v>4</c:v>
                </c:pt>
                <c:pt idx="11">
                  <c:v>6</c:v>
                </c:pt>
                <c:pt idx="12">
                  <c:v>36.25</c:v>
                </c:pt>
              </c:numCache>
            </c:numRef>
          </c:val>
          <c:smooth val="0"/>
        </c:ser>
        <c:ser>
          <c:idx val="2"/>
          <c:order val="2"/>
          <c:tx>
            <c:v>Daniel</c:v>
          </c:tx>
          <c:cat>
            <c:numRef>
              <c:f>Product!$D$22:$P$22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Product!$D$24:$P$24</c:f>
              <c:numCache>
                <c:formatCode>0.0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5</c:v>
                </c:pt>
                <c:pt idx="6">
                  <c:v>4</c:v>
                </c:pt>
                <c:pt idx="7">
                  <c:v>20</c:v>
                </c:pt>
                <c:pt idx="8">
                  <c:v>24.75</c:v>
                </c:pt>
                <c:pt idx="9">
                  <c:v>4</c:v>
                </c:pt>
                <c:pt idx="10">
                  <c:v>4.25</c:v>
                </c:pt>
                <c:pt idx="11">
                  <c:v>31.5</c:v>
                </c:pt>
                <c:pt idx="12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v>Zach</c:v>
          </c:tx>
          <c:cat>
            <c:numRef>
              <c:f>Product!$D$22:$P$22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Product!$D$25:$P$25</c:f>
              <c:numCache>
                <c:formatCode>0.0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  <c:pt idx="8">
                  <c:v>9</c:v>
                </c:pt>
                <c:pt idx="9">
                  <c:v>6.5</c:v>
                </c:pt>
                <c:pt idx="10">
                  <c:v>0</c:v>
                </c:pt>
                <c:pt idx="11">
                  <c:v>8</c:v>
                </c:pt>
                <c:pt idx="12">
                  <c:v>24.25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47104"/>
        <c:axId val="105249024"/>
      </c:lineChart>
      <c:catAx>
        <c:axId val="10524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249024"/>
        <c:crosses val="autoZero"/>
        <c:auto val="1"/>
        <c:lblAlgn val="ctr"/>
        <c:lblOffset val="100"/>
        <c:noMultiLvlLbl val="1"/>
      </c:catAx>
      <c:valAx>
        <c:axId val="105249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524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23811</xdr:rowOff>
    </xdr:from>
    <xdr:to>
      <xdr:col>7</xdr:col>
      <xdr:colOff>523875</xdr:colOff>
      <xdr:row>53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523875</xdr:colOff>
      <xdr:row>71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7</xdr:col>
      <xdr:colOff>523875</xdr:colOff>
      <xdr:row>88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7</xdr:col>
      <xdr:colOff>523875</xdr:colOff>
      <xdr:row>105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53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71</xdr:row>
      <xdr:rowOff>42863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88</xdr:row>
      <xdr:rowOff>42863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16</xdr:col>
      <xdr:colOff>304800</xdr:colOff>
      <xdr:row>105</xdr:row>
      <xdr:rowOff>42863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24</xdr:col>
      <xdr:colOff>304800</xdr:colOff>
      <xdr:row>53</xdr:row>
      <xdr:rowOff>42863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55</xdr:row>
      <xdr:rowOff>0</xdr:rowOff>
    </xdr:from>
    <xdr:to>
      <xdr:col>24</xdr:col>
      <xdr:colOff>304800</xdr:colOff>
      <xdr:row>71</xdr:row>
      <xdr:rowOff>42863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61</xdr:row>
      <xdr:rowOff>171450</xdr:rowOff>
    </xdr:from>
    <xdr:to>
      <xdr:col>17</xdr:col>
      <xdr:colOff>314325</xdr:colOff>
      <xdr:row>76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77</xdr:row>
      <xdr:rowOff>9525</xdr:rowOff>
    </xdr:from>
    <xdr:to>
      <xdr:col>17</xdr:col>
      <xdr:colOff>333375</xdr:colOff>
      <xdr:row>91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77</xdr:row>
      <xdr:rowOff>0</xdr:rowOff>
    </xdr:from>
    <xdr:to>
      <xdr:col>6</xdr:col>
      <xdr:colOff>466725</xdr:colOff>
      <xdr:row>91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6</xdr:col>
      <xdr:colOff>466725</xdr:colOff>
      <xdr:row>76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85724</xdr:colOff>
      <xdr:row>92</xdr:row>
      <xdr:rowOff>152401</xdr:rowOff>
    </xdr:from>
    <xdr:to>
      <xdr:col>6</xdr:col>
      <xdr:colOff>419100</xdr:colOff>
      <xdr:row>108</xdr:row>
      <xdr:rowOff>171451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93</xdr:row>
      <xdr:rowOff>0</xdr:rowOff>
    </xdr:from>
    <xdr:to>
      <xdr:col>17</xdr:col>
      <xdr:colOff>133351</xdr:colOff>
      <xdr:row>109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110</xdr:row>
      <xdr:rowOff>0</xdr:rowOff>
    </xdr:from>
    <xdr:to>
      <xdr:col>6</xdr:col>
      <xdr:colOff>333376</xdr:colOff>
      <xdr:row>126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110</xdr:row>
      <xdr:rowOff>0</xdr:rowOff>
    </xdr:from>
    <xdr:to>
      <xdr:col>17</xdr:col>
      <xdr:colOff>133351</xdr:colOff>
      <xdr:row>126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70</xdr:row>
      <xdr:rowOff>171450</xdr:rowOff>
    </xdr:from>
    <xdr:to>
      <xdr:col>17</xdr:col>
      <xdr:colOff>314325</xdr:colOff>
      <xdr:row>85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86</xdr:row>
      <xdr:rowOff>9525</xdr:rowOff>
    </xdr:from>
    <xdr:to>
      <xdr:col>17</xdr:col>
      <xdr:colOff>333375</xdr:colOff>
      <xdr:row>100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86</xdr:row>
      <xdr:rowOff>0</xdr:rowOff>
    </xdr:from>
    <xdr:to>
      <xdr:col>6</xdr:col>
      <xdr:colOff>466725</xdr:colOff>
      <xdr:row>100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6</xdr:col>
      <xdr:colOff>466725</xdr:colOff>
      <xdr:row>85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50</xdr:row>
      <xdr:rowOff>171450</xdr:rowOff>
    </xdr:from>
    <xdr:to>
      <xdr:col>17</xdr:col>
      <xdr:colOff>314325</xdr:colOff>
      <xdr:row>65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66</xdr:row>
      <xdr:rowOff>9525</xdr:rowOff>
    </xdr:from>
    <xdr:to>
      <xdr:col>17</xdr:col>
      <xdr:colOff>333375</xdr:colOff>
      <xdr:row>80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6</xdr:col>
      <xdr:colOff>466725</xdr:colOff>
      <xdr:row>80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6</xdr:col>
      <xdr:colOff>466725</xdr:colOff>
      <xdr:row>65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58</xdr:row>
      <xdr:rowOff>171450</xdr:rowOff>
    </xdr:from>
    <xdr:to>
      <xdr:col>17</xdr:col>
      <xdr:colOff>314325</xdr:colOff>
      <xdr:row>73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74</xdr:row>
      <xdr:rowOff>9525</xdr:rowOff>
    </xdr:from>
    <xdr:to>
      <xdr:col>17</xdr:col>
      <xdr:colOff>333375</xdr:colOff>
      <xdr:row>88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74</xdr:row>
      <xdr:rowOff>0</xdr:rowOff>
    </xdr:from>
    <xdr:to>
      <xdr:col>6</xdr:col>
      <xdr:colOff>466725</xdr:colOff>
      <xdr:row>88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6</xdr:col>
      <xdr:colOff>466725</xdr:colOff>
      <xdr:row>73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36"/>
  <sheetViews>
    <sheetView topLeftCell="A22" workbookViewId="0">
      <selection activeCell="R22" sqref="R22"/>
    </sheetView>
  </sheetViews>
  <sheetFormatPr defaultColWidth="8.85546875" defaultRowHeight="15" x14ac:dyDescent="0.25"/>
  <cols>
    <col min="3" max="3" width="15" customWidth="1"/>
  </cols>
  <sheetData>
    <row r="2" spans="2:87" x14ac:dyDescent="0.25">
      <c r="D2" s="268" t="s">
        <v>0</v>
      </c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70"/>
      <c r="P2" s="268" t="s">
        <v>39</v>
      </c>
      <c r="Q2" s="269"/>
      <c r="R2" s="269"/>
      <c r="S2" s="269"/>
      <c r="T2" s="269"/>
      <c r="U2" s="269"/>
      <c r="V2" s="269"/>
      <c r="W2" s="269"/>
      <c r="X2" s="258"/>
      <c r="Y2" s="257" t="s">
        <v>42</v>
      </c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9"/>
      <c r="AM2" s="257" t="s">
        <v>71</v>
      </c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9"/>
      <c r="BA2" s="257" t="s">
        <v>82</v>
      </c>
      <c r="BB2" s="258"/>
      <c r="BC2" s="258"/>
      <c r="BD2" s="258"/>
      <c r="BE2" s="258"/>
      <c r="BF2" s="258"/>
      <c r="BG2" s="258"/>
      <c r="BH2" s="258"/>
      <c r="BI2" s="258"/>
      <c r="BJ2" s="258"/>
      <c r="BK2" s="258"/>
      <c r="BL2" s="258"/>
      <c r="BM2" s="258"/>
      <c r="BN2" s="259"/>
      <c r="BO2" s="260" t="s">
        <v>82</v>
      </c>
      <c r="BP2" s="261"/>
      <c r="BQ2" s="261"/>
      <c r="BR2" s="261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1"/>
      <c r="CH2" s="261"/>
      <c r="CI2" s="262"/>
    </row>
    <row r="3" spans="2:87" x14ac:dyDescent="0.25">
      <c r="D3" s="266" t="s">
        <v>1</v>
      </c>
      <c r="E3" s="267"/>
      <c r="F3" s="267"/>
      <c r="G3" s="267"/>
      <c r="H3" s="267"/>
      <c r="I3" s="267"/>
      <c r="J3" s="268" t="s">
        <v>2</v>
      </c>
      <c r="K3" s="269"/>
      <c r="L3" s="269"/>
      <c r="M3" s="269"/>
      <c r="N3" s="269"/>
      <c r="O3" s="270"/>
      <c r="P3" s="268" t="s">
        <v>40</v>
      </c>
      <c r="Q3" s="269"/>
      <c r="R3" s="269"/>
      <c r="S3" s="269"/>
      <c r="T3" s="269"/>
      <c r="U3" s="268" t="s">
        <v>41</v>
      </c>
      <c r="V3" s="269"/>
      <c r="W3" s="269"/>
      <c r="X3" s="258"/>
      <c r="Y3" s="291" t="s">
        <v>54</v>
      </c>
      <c r="Z3" s="292"/>
      <c r="AA3" s="292"/>
      <c r="AB3" s="292"/>
      <c r="AC3" s="292"/>
      <c r="AD3" s="292"/>
      <c r="AE3" s="293"/>
      <c r="AF3" s="291" t="s">
        <v>55</v>
      </c>
      <c r="AG3" s="292"/>
      <c r="AH3" s="292"/>
      <c r="AI3" s="292"/>
      <c r="AJ3" s="292"/>
      <c r="AK3" s="292"/>
      <c r="AL3" s="293"/>
      <c r="AM3" s="257" t="s">
        <v>69</v>
      </c>
      <c r="AN3" s="258"/>
      <c r="AO3" s="258"/>
      <c r="AP3" s="258"/>
      <c r="AQ3" s="258"/>
      <c r="AR3" s="258"/>
      <c r="AS3" s="258"/>
      <c r="AT3" s="257" t="s">
        <v>70</v>
      </c>
      <c r="AU3" s="258"/>
      <c r="AV3" s="258"/>
      <c r="AW3" s="258"/>
      <c r="AX3" s="258"/>
      <c r="AY3" s="258"/>
      <c r="AZ3" s="259"/>
      <c r="BA3" s="257" t="s">
        <v>83</v>
      </c>
      <c r="BB3" s="258"/>
      <c r="BC3" s="258"/>
      <c r="BD3" s="258"/>
      <c r="BE3" s="258"/>
      <c r="BF3" s="258"/>
      <c r="BG3" s="258"/>
      <c r="BH3" s="257" t="s">
        <v>84</v>
      </c>
      <c r="BI3" s="258"/>
      <c r="BJ3" s="258"/>
      <c r="BK3" s="258"/>
      <c r="BL3" s="258"/>
      <c r="BM3" s="258"/>
      <c r="BN3" s="259"/>
      <c r="BO3" s="257" t="s">
        <v>97</v>
      </c>
      <c r="BP3" s="258"/>
      <c r="BQ3" s="258"/>
      <c r="BR3" s="258"/>
      <c r="BS3" s="258"/>
      <c r="BT3" s="258"/>
      <c r="BU3" s="258"/>
      <c r="BV3" s="257" t="s">
        <v>98</v>
      </c>
      <c r="BW3" s="258"/>
      <c r="BX3" s="258"/>
      <c r="BY3" s="258"/>
      <c r="BZ3" s="258"/>
      <c r="CA3" s="258"/>
      <c r="CB3" s="259"/>
      <c r="CC3" s="260" t="s">
        <v>99</v>
      </c>
      <c r="CD3" s="261"/>
      <c r="CE3" s="261"/>
      <c r="CF3" s="261"/>
      <c r="CG3" s="261"/>
      <c r="CH3" s="261"/>
      <c r="CI3" s="262"/>
    </row>
    <row r="4" spans="2:87" x14ac:dyDescent="0.25">
      <c r="D4" s="1">
        <v>41939</v>
      </c>
      <c r="E4" s="2">
        <v>41940</v>
      </c>
      <c r="F4" s="1">
        <v>41941</v>
      </c>
      <c r="G4" s="2">
        <v>41942</v>
      </c>
      <c r="H4" s="1">
        <v>41943</v>
      </c>
      <c r="I4" s="2">
        <v>41944</v>
      </c>
      <c r="J4" s="1">
        <v>41945</v>
      </c>
      <c r="K4" s="2">
        <v>41946</v>
      </c>
      <c r="L4" s="1">
        <v>41947</v>
      </c>
      <c r="M4" s="2">
        <v>41948</v>
      </c>
      <c r="N4" s="1">
        <v>41949</v>
      </c>
      <c r="O4" s="2">
        <v>41950</v>
      </c>
      <c r="P4" s="1">
        <v>41975</v>
      </c>
      <c r="Q4" s="1">
        <v>41976</v>
      </c>
      <c r="R4" s="1">
        <v>41977</v>
      </c>
      <c r="S4" s="1">
        <v>41978</v>
      </c>
      <c r="T4" s="1">
        <v>41979</v>
      </c>
      <c r="U4" s="1">
        <v>41980</v>
      </c>
      <c r="V4" s="1">
        <v>41981</v>
      </c>
      <c r="W4" s="1">
        <v>41982</v>
      </c>
      <c r="X4" s="123">
        <v>41983</v>
      </c>
      <c r="Y4" s="104">
        <v>42022</v>
      </c>
      <c r="Z4" s="104">
        <v>42023</v>
      </c>
      <c r="AA4" s="104">
        <v>42024</v>
      </c>
      <c r="AB4" s="104">
        <v>42025</v>
      </c>
      <c r="AC4" s="104">
        <v>42026</v>
      </c>
      <c r="AD4" s="104">
        <v>42027</v>
      </c>
      <c r="AE4" s="104">
        <v>42028</v>
      </c>
      <c r="AF4" s="104">
        <v>42029</v>
      </c>
      <c r="AG4" s="104">
        <v>42030</v>
      </c>
      <c r="AH4" s="104">
        <v>42031</v>
      </c>
      <c r="AI4" s="104">
        <v>42032</v>
      </c>
      <c r="AJ4" s="104">
        <v>42033</v>
      </c>
      <c r="AK4" s="104">
        <v>42034</v>
      </c>
      <c r="AL4" s="104">
        <v>42035</v>
      </c>
      <c r="AM4" s="104">
        <v>42064</v>
      </c>
      <c r="AN4" s="104">
        <v>42065</v>
      </c>
      <c r="AO4" s="104">
        <v>42066</v>
      </c>
      <c r="AP4" s="104">
        <v>42067</v>
      </c>
      <c r="AQ4" s="104">
        <v>42068</v>
      </c>
      <c r="AR4" s="104">
        <v>42069</v>
      </c>
      <c r="AS4" s="104">
        <v>42070</v>
      </c>
      <c r="AT4" s="104">
        <v>42071</v>
      </c>
      <c r="AU4" s="104">
        <v>42072</v>
      </c>
      <c r="AV4" s="104">
        <v>42073</v>
      </c>
      <c r="AW4" s="104">
        <v>42074</v>
      </c>
      <c r="AX4" s="104">
        <v>42075</v>
      </c>
      <c r="AY4" s="104">
        <v>42076</v>
      </c>
      <c r="AZ4" s="104">
        <v>42077</v>
      </c>
      <c r="BA4" s="199">
        <v>42079</v>
      </c>
      <c r="BB4" s="199">
        <v>42080</v>
      </c>
      <c r="BC4" s="199">
        <v>42081</v>
      </c>
      <c r="BD4" s="199">
        <v>42082</v>
      </c>
      <c r="BE4" s="199">
        <v>42083</v>
      </c>
      <c r="BF4" s="199">
        <v>42084</v>
      </c>
      <c r="BG4" s="199">
        <v>42085</v>
      </c>
      <c r="BH4" s="199">
        <v>42086</v>
      </c>
      <c r="BI4" s="199">
        <v>42087</v>
      </c>
      <c r="BJ4" s="199">
        <v>42088</v>
      </c>
      <c r="BK4" s="199">
        <v>42089</v>
      </c>
      <c r="BL4" s="199">
        <v>42090</v>
      </c>
      <c r="BM4" s="199">
        <v>42091</v>
      </c>
      <c r="BN4" s="199">
        <v>42092</v>
      </c>
      <c r="BO4" s="199">
        <v>42101</v>
      </c>
      <c r="BP4" s="199">
        <v>42102</v>
      </c>
      <c r="BQ4" s="199">
        <v>42103</v>
      </c>
      <c r="BR4" s="199">
        <v>42104</v>
      </c>
      <c r="BS4" s="199">
        <v>42105</v>
      </c>
      <c r="BT4" s="199">
        <v>42106</v>
      </c>
      <c r="BU4" s="228">
        <v>42107</v>
      </c>
      <c r="BV4" s="235">
        <v>42108</v>
      </c>
      <c r="BW4" s="235">
        <v>42109</v>
      </c>
      <c r="BX4" s="235">
        <v>42110</v>
      </c>
      <c r="BY4" s="235">
        <v>42111</v>
      </c>
      <c r="BZ4" s="235">
        <v>42112</v>
      </c>
      <c r="CA4" s="235">
        <v>42113</v>
      </c>
      <c r="CB4" s="235">
        <v>42114</v>
      </c>
      <c r="CC4" s="233">
        <v>42115</v>
      </c>
      <c r="CD4" s="199">
        <v>42116</v>
      </c>
      <c r="CE4" s="199">
        <v>42117</v>
      </c>
      <c r="CF4" s="199">
        <v>42118</v>
      </c>
      <c r="CG4" s="199">
        <v>42119</v>
      </c>
      <c r="CH4" s="199">
        <v>42120</v>
      </c>
      <c r="CI4" s="199">
        <v>42121</v>
      </c>
    </row>
    <row r="5" spans="2:87" x14ac:dyDescent="0.25"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124">
        <v>21</v>
      </c>
      <c r="Y5" s="146">
        <v>22</v>
      </c>
      <c r="Z5" s="146">
        <v>23</v>
      </c>
      <c r="AA5" s="146">
        <v>24</v>
      </c>
      <c r="AB5" s="146">
        <v>25</v>
      </c>
      <c r="AC5" s="146">
        <v>26</v>
      </c>
      <c r="AD5" s="146">
        <v>27</v>
      </c>
      <c r="AE5" s="146">
        <v>28</v>
      </c>
      <c r="AF5" s="146">
        <v>29</v>
      </c>
      <c r="AG5" s="146">
        <v>30</v>
      </c>
      <c r="AH5" s="146">
        <v>31</v>
      </c>
      <c r="AI5" s="146">
        <v>32</v>
      </c>
      <c r="AJ5" s="146">
        <v>33</v>
      </c>
      <c r="AK5" s="146">
        <v>34</v>
      </c>
      <c r="AL5" s="146">
        <v>35</v>
      </c>
      <c r="AM5" s="146">
        <v>36</v>
      </c>
      <c r="AN5" s="146">
        <v>37</v>
      </c>
      <c r="AO5" s="146">
        <v>38</v>
      </c>
      <c r="AP5" s="146">
        <v>39</v>
      </c>
      <c r="AQ5" s="146">
        <v>40</v>
      </c>
      <c r="AR5" s="146">
        <v>41</v>
      </c>
      <c r="AS5" s="146">
        <v>42</v>
      </c>
      <c r="AT5" s="146">
        <v>43</v>
      </c>
      <c r="AU5" s="146">
        <v>44</v>
      </c>
      <c r="AV5" s="146">
        <v>45</v>
      </c>
      <c r="AW5" s="146">
        <v>46</v>
      </c>
      <c r="AX5" s="146">
        <v>47</v>
      </c>
      <c r="AY5" s="146">
        <v>48</v>
      </c>
      <c r="AZ5" s="146">
        <v>49</v>
      </c>
      <c r="BA5" s="146">
        <v>50</v>
      </c>
      <c r="BB5" s="146">
        <v>51</v>
      </c>
      <c r="BC5" s="146">
        <v>52</v>
      </c>
      <c r="BD5" s="146">
        <v>53</v>
      </c>
      <c r="BE5" s="146">
        <v>54</v>
      </c>
      <c r="BF5" s="146">
        <v>55</v>
      </c>
      <c r="BG5" s="146">
        <v>56</v>
      </c>
      <c r="BH5" s="146">
        <v>57</v>
      </c>
      <c r="BI5" s="146">
        <v>58</v>
      </c>
      <c r="BJ5" s="146">
        <v>59</v>
      </c>
      <c r="BK5" s="146">
        <v>60</v>
      </c>
      <c r="BL5" s="146">
        <v>61</v>
      </c>
      <c r="BM5" s="146">
        <v>62</v>
      </c>
      <c r="BN5" s="146">
        <v>63</v>
      </c>
      <c r="BO5" s="236">
        <v>50</v>
      </c>
      <c r="BP5" s="236">
        <v>51</v>
      </c>
      <c r="BQ5" s="236">
        <v>52</v>
      </c>
      <c r="BR5" s="236">
        <v>53</v>
      </c>
      <c r="BS5" s="236">
        <v>54</v>
      </c>
      <c r="BT5" s="236">
        <v>55</v>
      </c>
      <c r="BU5" s="236">
        <v>56</v>
      </c>
      <c r="BV5" s="236">
        <v>57</v>
      </c>
      <c r="BW5" s="236">
        <v>58</v>
      </c>
      <c r="BX5" s="236">
        <v>59</v>
      </c>
      <c r="BY5" s="236">
        <v>60</v>
      </c>
      <c r="BZ5" s="236">
        <v>61</v>
      </c>
      <c r="CA5" s="236">
        <v>62</v>
      </c>
      <c r="CB5" s="236">
        <v>63</v>
      </c>
      <c r="CC5" s="236">
        <v>57</v>
      </c>
      <c r="CD5" s="236">
        <v>58</v>
      </c>
      <c r="CE5" s="236">
        <v>59</v>
      </c>
      <c r="CF5" s="236">
        <v>60</v>
      </c>
      <c r="CG5" s="236">
        <v>61</v>
      </c>
      <c r="CH5" s="236">
        <v>62</v>
      </c>
      <c r="CI5" s="236">
        <v>63</v>
      </c>
    </row>
    <row r="6" spans="2:87" x14ac:dyDescent="0.25">
      <c r="B6" s="271" t="s">
        <v>3</v>
      </c>
      <c r="C6" s="28" t="s">
        <v>7</v>
      </c>
      <c r="D6" s="75">
        <v>0.75</v>
      </c>
      <c r="E6" s="76">
        <v>0</v>
      </c>
      <c r="F6" s="76">
        <v>0</v>
      </c>
      <c r="G6" s="76">
        <v>0</v>
      </c>
      <c r="H6" s="76">
        <v>0</v>
      </c>
      <c r="I6" s="76">
        <v>2</v>
      </c>
      <c r="J6" s="76">
        <v>4</v>
      </c>
      <c r="K6" s="76">
        <v>0</v>
      </c>
      <c r="L6" s="76">
        <v>0</v>
      </c>
      <c r="M6" s="76">
        <v>0</v>
      </c>
      <c r="N6" s="76">
        <v>0</v>
      </c>
      <c r="O6" s="77">
        <v>0</v>
      </c>
      <c r="P6" s="78">
        <f>'Sp2'!D26</f>
        <v>0</v>
      </c>
      <c r="Q6" s="79">
        <f>'Sp2'!E26</f>
        <v>0</v>
      </c>
      <c r="R6" s="79">
        <f>'Sp2'!F26</f>
        <v>0</v>
      </c>
      <c r="S6" s="79">
        <f>'Sp2'!G26</f>
        <v>0</v>
      </c>
      <c r="T6" s="79">
        <f>'Sp2'!H26</f>
        <v>6</v>
      </c>
      <c r="U6" s="79">
        <f>'Sp2'!I26</f>
        <v>3</v>
      </c>
      <c r="V6" s="79">
        <f>'Sp2'!J26</f>
        <v>0</v>
      </c>
      <c r="W6" s="79">
        <f>'Sp2'!K26</f>
        <v>0</v>
      </c>
      <c r="X6" s="119">
        <f>'Sp2'!L26</f>
        <v>0</v>
      </c>
      <c r="Y6" s="144">
        <f>'Sp3'!D42</f>
        <v>0</v>
      </c>
      <c r="Z6" s="145">
        <f>'Sp3'!E42</f>
        <v>0</v>
      </c>
      <c r="AA6" s="145">
        <f>'Sp3'!F42</f>
        <v>0</v>
      </c>
      <c r="AB6" s="145">
        <f>'Sp3'!G42</f>
        <v>0</v>
      </c>
      <c r="AC6" s="145">
        <f>'Sp3'!H42</f>
        <v>0</v>
      </c>
      <c r="AD6" s="145">
        <f>'Sp3'!I42</f>
        <v>1</v>
      </c>
      <c r="AE6" s="145">
        <f>'Sp3'!J42</f>
        <v>2</v>
      </c>
      <c r="AF6" s="145">
        <f>'Sp3'!K42</f>
        <v>4</v>
      </c>
      <c r="AG6" s="145">
        <f>'Sp3'!L42</f>
        <v>1</v>
      </c>
      <c r="AH6" s="145">
        <f>'Sp3'!M42</f>
        <v>0</v>
      </c>
      <c r="AI6" s="145">
        <f>'Sp3'!N42</f>
        <v>0</v>
      </c>
      <c r="AJ6" s="145">
        <f>'Sp3'!O42</f>
        <v>0</v>
      </c>
      <c r="AK6" s="145">
        <f>'Sp3'!P42</f>
        <v>0</v>
      </c>
      <c r="AL6" s="145">
        <f>'Sp3'!Q42</f>
        <v>0</v>
      </c>
      <c r="AM6" s="191">
        <f>'Sp4'!D50</f>
        <v>0</v>
      </c>
      <c r="AN6" s="145">
        <f>'Sp4'!E50</f>
        <v>0</v>
      </c>
      <c r="AO6" s="145">
        <f>'Sp4'!F50</f>
        <v>0</v>
      </c>
      <c r="AP6" s="145">
        <f>'Sp4'!G50</f>
        <v>0</v>
      </c>
      <c r="AQ6" s="145">
        <f>'Sp4'!H50</f>
        <v>0</v>
      </c>
      <c r="AR6" s="145">
        <f>'Sp4'!I50</f>
        <v>0</v>
      </c>
      <c r="AS6" s="145">
        <f>'Sp4'!J50</f>
        <v>0</v>
      </c>
      <c r="AT6" s="145">
        <f>'Sp4'!K50</f>
        <v>0</v>
      </c>
      <c r="AU6" s="145">
        <f>'Sp4'!L50</f>
        <v>3</v>
      </c>
      <c r="AV6" s="145">
        <f>'Sp4'!M50</f>
        <v>6</v>
      </c>
      <c r="AW6" s="145">
        <f>'Sp4'!N50</f>
        <v>0</v>
      </c>
      <c r="AX6" s="145">
        <f>'Sp4'!O50</f>
        <v>5.5</v>
      </c>
      <c r="AY6" s="145">
        <f>'Sp4'!P50</f>
        <v>5</v>
      </c>
      <c r="AZ6" s="208">
        <f>'Sp4'!Q50</f>
        <v>2</v>
      </c>
      <c r="BA6" s="191">
        <f>'Sp5'!D30</f>
        <v>5</v>
      </c>
      <c r="BB6" s="208">
        <f>'Sp5'!E30</f>
        <v>2</v>
      </c>
      <c r="BC6" s="208">
        <f>'Sp5'!F30</f>
        <v>0</v>
      </c>
      <c r="BD6" s="208">
        <f>'Sp5'!G30</f>
        <v>0</v>
      </c>
      <c r="BE6" s="208">
        <f>'Sp5'!H30</f>
        <v>0</v>
      </c>
      <c r="BF6" s="208">
        <f>'Sp5'!I30</f>
        <v>0</v>
      </c>
      <c r="BG6" s="208">
        <f>'Sp5'!J30</f>
        <v>0</v>
      </c>
      <c r="BH6" s="208">
        <f>'Sp5'!K30</f>
        <v>2.5</v>
      </c>
      <c r="BI6" s="208">
        <f>'Sp5'!L30</f>
        <v>6</v>
      </c>
      <c r="BJ6" s="208">
        <f>'Sp5'!M30</f>
        <v>8.5</v>
      </c>
      <c r="BK6" s="208">
        <f>'Sp5'!N30</f>
        <v>6.5</v>
      </c>
      <c r="BL6" s="208">
        <f>'Sp5'!O30</f>
        <v>4</v>
      </c>
      <c r="BM6" s="208">
        <f>'Sp5'!P30</f>
        <v>4</v>
      </c>
      <c r="BN6" s="246">
        <f>'Sp5'!Q30</f>
        <v>5</v>
      </c>
      <c r="BO6" s="248">
        <f>'Sp6'!D38</f>
        <v>2</v>
      </c>
      <c r="BP6" s="246">
        <f>'Sp6'!E38</f>
        <v>0</v>
      </c>
      <c r="BQ6" s="246">
        <f>'Sp6'!F38</f>
        <v>0</v>
      </c>
      <c r="BR6" s="246">
        <f>'Sp6'!G38</f>
        <v>0</v>
      </c>
      <c r="BS6" s="246">
        <f>'Sp6'!H38</f>
        <v>2</v>
      </c>
      <c r="BT6" s="246">
        <f>'Sp6'!I38</f>
        <v>0</v>
      </c>
      <c r="BU6" s="246">
        <f>'Sp6'!J38</f>
        <v>0</v>
      </c>
      <c r="BV6" s="246">
        <f>'Sp6'!K38</f>
        <v>0</v>
      </c>
      <c r="BW6" s="246">
        <f>'Sp6'!L38</f>
        <v>0</v>
      </c>
      <c r="BX6" s="246">
        <f>'Sp6'!M38</f>
        <v>0</v>
      </c>
      <c r="BY6" s="246">
        <f>'Sp6'!N38</f>
        <v>0</v>
      </c>
      <c r="BZ6" s="246">
        <f>'Sp6'!O38</f>
        <v>0</v>
      </c>
      <c r="CA6" s="246">
        <f>'Sp6'!P38</f>
        <v>6</v>
      </c>
      <c r="CB6" s="246">
        <f>'Sp6'!Q38</f>
        <v>0</v>
      </c>
      <c r="CC6" s="246">
        <f>'Sp6'!R38</f>
        <v>3.5</v>
      </c>
      <c r="CD6" s="246">
        <f>'Sp6'!S38</f>
        <v>4.75</v>
      </c>
      <c r="CE6" s="246">
        <f>'Sp6'!T38</f>
        <v>7.5</v>
      </c>
      <c r="CF6" s="246">
        <f>'Sp6'!U38</f>
        <v>4.5</v>
      </c>
      <c r="CG6" s="246">
        <f>'Sp6'!V38</f>
        <v>9</v>
      </c>
      <c r="CH6" s="246">
        <f>'Sp6'!W38</f>
        <v>7</v>
      </c>
      <c r="CI6" s="249">
        <f>'Sp6'!X38</f>
        <v>0</v>
      </c>
    </row>
    <row r="7" spans="2:87" x14ac:dyDescent="0.25">
      <c r="B7" s="272"/>
      <c r="C7" s="29" t="s">
        <v>8</v>
      </c>
      <c r="D7" s="71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2</v>
      </c>
      <c r="K7" s="42">
        <v>5</v>
      </c>
      <c r="L7" s="42">
        <v>0</v>
      </c>
      <c r="M7" s="42">
        <v>0</v>
      </c>
      <c r="N7" s="42">
        <v>0</v>
      </c>
      <c r="O7" s="43">
        <v>0</v>
      </c>
      <c r="P7" s="65">
        <f>'Sp2'!D27</f>
        <v>0</v>
      </c>
      <c r="Q7" s="63">
        <f>'Sp2'!E27</f>
        <v>4</v>
      </c>
      <c r="R7" s="63">
        <f>'Sp2'!F27</f>
        <v>0</v>
      </c>
      <c r="S7" s="63">
        <f>'Sp2'!G27</f>
        <v>0</v>
      </c>
      <c r="T7" s="63">
        <f>'Sp2'!H27</f>
        <v>4</v>
      </c>
      <c r="U7" s="63">
        <f>'Sp2'!I27</f>
        <v>15</v>
      </c>
      <c r="V7" s="63">
        <f>'Sp2'!J27</f>
        <v>0</v>
      </c>
      <c r="W7" s="63">
        <f>'Sp2'!K27</f>
        <v>0</v>
      </c>
      <c r="X7" s="63">
        <f>'Sp2'!L27</f>
        <v>0</v>
      </c>
      <c r="Y7" s="65">
        <f>'Sp3'!D43</f>
        <v>0</v>
      </c>
      <c r="Z7" s="63">
        <f>'Sp3'!E43</f>
        <v>5</v>
      </c>
      <c r="AA7" s="63">
        <f>'Sp3'!F43</f>
        <v>6</v>
      </c>
      <c r="AB7" s="63">
        <f>'Sp3'!G43</f>
        <v>3</v>
      </c>
      <c r="AC7" s="63">
        <f>'Sp3'!H43</f>
        <v>0</v>
      </c>
      <c r="AD7" s="63">
        <f>'Sp3'!I43</f>
        <v>0</v>
      </c>
      <c r="AE7" s="63">
        <f>'Sp3'!J43</f>
        <v>4</v>
      </c>
      <c r="AF7" s="63">
        <f>'Sp3'!K43</f>
        <v>0</v>
      </c>
      <c r="AG7" s="63">
        <f>'Sp3'!L43</f>
        <v>0</v>
      </c>
      <c r="AH7" s="63">
        <f>'Sp3'!M43</f>
        <v>0</v>
      </c>
      <c r="AI7" s="63">
        <f>'Sp3'!N43</f>
        <v>0</v>
      </c>
      <c r="AJ7" s="63">
        <f>'Sp3'!O43</f>
        <v>0</v>
      </c>
      <c r="AK7" s="63">
        <f>'Sp3'!P43</f>
        <v>0</v>
      </c>
      <c r="AL7" s="63">
        <f>'Sp3'!Q43</f>
        <v>5</v>
      </c>
      <c r="AM7" s="65">
        <f>'Sp4'!D51</f>
        <v>0</v>
      </c>
      <c r="AN7" s="63">
        <f>'Sp4'!E51</f>
        <v>0</v>
      </c>
      <c r="AO7" s="63">
        <f>'Sp4'!F51</f>
        <v>0</v>
      </c>
      <c r="AP7" s="63">
        <f>'Sp4'!G51</f>
        <v>0</v>
      </c>
      <c r="AQ7" s="63">
        <f>'Sp4'!H51</f>
        <v>4</v>
      </c>
      <c r="AR7" s="63">
        <f>'Sp4'!I51</f>
        <v>0</v>
      </c>
      <c r="AS7" s="63">
        <f>'Sp4'!J51</f>
        <v>0</v>
      </c>
      <c r="AT7" s="63">
        <f>'Sp4'!K51</f>
        <v>0</v>
      </c>
      <c r="AU7" s="63">
        <f>'Sp4'!L51</f>
        <v>0</v>
      </c>
      <c r="AV7" s="63">
        <f>'Sp4'!M51</f>
        <v>0</v>
      </c>
      <c r="AW7" s="63">
        <f>'Sp4'!N51</f>
        <v>0</v>
      </c>
      <c r="AX7" s="63">
        <f>'Sp4'!O51</f>
        <v>4.25</v>
      </c>
      <c r="AY7" s="63">
        <f>'Sp4'!P51</f>
        <v>10</v>
      </c>
      <c r="AZ7" s="63">
        <f>'Sp4'!Q51</f>
        <v>5.75</v>
      </c>
      <c r="BA7" s="65">
        <f>'Sp5'!D31</f>
        <v>3</v>
      </c>
      <c r="BB7" s="63">
        <f>'Sp5'!E31</f>
        <v>6.75</v>
      </c>
      <c r="BC7" s="63">
        <f>'Sp5'!F31</f>
        <v>7</v>
      </c>
      <c r="BD7" s="63">
        <f>'Sp5'!G31</f>
        <v>1</v>
      </c>
      <c r="BE7" s="63">
        <f>'Sp5'!H31</f>
        <v>0</v>
      </c>
      <c r="BF7" s="63">
        <f>'Sp5'!I31</f>
        <v>0</v>
      </c>
      <c r="BG7" s="63">
        <f>'Sp5'!J31</f>
        <v>7</v>
      </c>
      <c r="BH7" s="63">
        <f>'Sp5'!K31</f>
        <v>1</v>
      </c>
      <c r="BI7" s="63">
        <f>'Sp5'!L31</f>
        <v>0</v>
      </c>
      <c r="BJ7" s="63">
        <f>'Sp5'!M31</f>
        <v>0</v>
      </c>
      <c r="BK7" s="63">
        <f>'Sp5'!N31</f>
        <v>0</v>
      </c>
      <c r="BL7" s="63">
        <f>'Sp5'!O31</f>
        <v>3</v>
      </c>
      <c r="BM7" s="63">
        <f>'Sp5'!P31</f>
        <v>0</v>
      </c>
      <c r="BN7" s="63">
        <f>'Sp5'!Q31</f>
        <v>0</v>
      </c>
      <c r="BO7" s="65">
        <f>'Sp6'!D39</f>
        <v>4.25</v>
      </c>
      <c r="BP7" s="63">
        <f>'Sp6'!E39</f>
        <v>0</v>
      </c>
      <c r="BQ7" s="63">
        <f>'Sp6'!F39</f>
        <v>0</v>
      </c>
      <c r="BR7" s="63">
        <f>'Sp6'!G39</f>
        <v>0</v>
      </c>
      <c r="BS7" s="63">
        <f>'Sp6'!H39</f>
        <v>0</v>
      </c>
      <c r="BT7" s="63">
        <f>'Sp6'!I39</f>
        <v>0</v>
      </c>
      <c r="BU7" s="63">
        <f>'Sp6'!J39</f>
        <v>0</v>
      </c>
      <c r="BV7" s="63">
        <f>'Sp6'!K39</f>
        <v>5</v>
      </c>
      <c r="BW7" s="63">
        <f>'Sp6'!L39</f>
        <v>8</v>
      </c>
      <c r="BX7" s="63">
        <f>'Sp6'!M39</f>
        <v>5</v>
      </c>
      <c r="BY7" s="63">
        <f>'Sp6'!N39</f>
        <v>7.75</v>
      </c>
      <c r="BZ7" s="63">
        <f>'Sp6'!O39</f>
        <v>0</v>
      </c>
      <c r="CA7" s="63">
        <f>'Sp6'!P39</f>
        <v>0</v>
      </c>
      <c r="CB7" s="63">
        <f>'Sp6'!Q39</f>
        <v>5.75</v>
      </c>
      <c r="CC7" s="63">
        <f>'Sp6'!R39</f>
        <v>11.25</v>
      </c>
      <c r="CD7" s="63">
        <f>'Sp6'!S39</f>
        <v>6.5</v>
      </c>
      <c r="CE7" s="63">
        <f>'Sp6'!T39</f>
        <v>4.5</v>
      </c>
      <c r="CF7" s="63">
        <f>'Sp6'!U39</f>
        <v>0</v>
      </c>
      <c r="CG7" s="63">
        <f>'Sp6'!V39</f>
        <v>7.75</v>
      </c>
      <c r="CH7" s="63">
        <f>'Sp6'!W39</f>
        <v>0</v>
      </c>
      <c r="CI7" s="66">
        <f>'Sp6'!X39</f>
        <v>2</v>
      </c>
    </row>
    <row r="8" spans="2:87" x14ac:dyDescent="0.25">
      <c r="B8" s="272"/>
      <c r="C8" s="30" t="s">
        <v>9</v>
      </c>
      <c r="D8" s="71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1.5</v>
      </c>
      <c r="K8" s="42">
        <v>0.5</v>
      </c>
      <c r="L8" s="42">
        <v>0</v>
      </c>
      <c r="M8" s="42">
        <v>0</v>
      </c>
      <c r="N8" s="42">
        <v>0</v>
      </c>
      <c r="O8" s="43">
        <v>0</v>
      </c>
      <c r="P8" s="65">
        <f>'Sp2'!D28</f>
        <v>0</v>
      </c>
      <c r="Q8" s="63">
        <f>'Sp2'!E28</f>
        <v>0</v>
      </c>
      <c r="R8" s="63">
        <f>'Sp2'!F28</f>
        <v>0</v>
      </c>
      <c r="S8" s="63">
        <f>'Sp2'!G28</f>
        <v>0</v>
      </c>
      <c r="T8" s="63">
        <f>'Sp2'!H28</f>
        <v>0</v>
      </c>
      <c r="U8" s="63">
        <f>'Sp2'!I28</f>
        <v>0</v>
      </c>
      <c r="V8" s="63">
        <f>'Sp2'!J28</f>
        <v>0</v>
      </c>
      <c r="W8" s="63">
        <f>'Sp2'!K28</f>
        <v>0</v>
      </c>
      <c r="X8" s="63">
        <f>'Sp2'!L28</f>
        <v>0</v>
      </c>
      <c r="Y8" s="65">
        <f>'Sp3'!D44</f>
        <v>0</v>
      </c>
      <c r="Z8" s="63">
        <f>'Sp3'!E44</f>
        <v>0</v>
      </c>
      <c r="AA8" s="63">
        <f>'Sp3'!F44</f>
        <v>0</v>
      </c>
      <c r="AB8" s="63">
        <f>'Sp3'!G44</f>
        <v>1</v>
      </c>
      <c r="AC8" s="63">
        <f>'Sp3'!H44</f>
        <v>0</v>
      </c>
      <c r="AD8" s="63">
        <f>'Sp3'!I44</f>
        <v>0</v>
      </c>
      <c r="AE8" s="63">
        <f>'Sp3'!J44</f>
        <v>0</v>
      </c>
      <c r="AF8" s="63">
        <f>'Sp3'!K44</f>
        <v>0</v>
      </c>
      <c r="AG8" s="63">
        <f>'Sp3'!L44</f>
        <v>0</v>
      </c>
      <c r="AH8" s="63">
        <f>'Sp3'!M44</f>
        <v>0</v>
      </c>
      <c r="AI8" s="63">
        <f>'Sp3'!N44</f>
        <v>4.75</v>
      </c>
      <c r="AJ8" s="63">
        <f>'Sp3'!O44</f>
        <v>2.75</v>
      </c>
      <c r="AK8" s="63">
        <f>'Sp3'!P44</f>
        <v>0.5</v>
      </c>
      <c r="AL8" s="63">
        <f>'Sp3'!Q44</f>
        <v>0</v>
      </c>
      <c r="AM8" s="65">
        <f>'Sp4'!D52</f>
        <v>0</v>
      </c>
      <c r="AN8" s="63">
        <f>'Sp4'!E52</f>
        <v>0</v>
      </c>
      <c r="AO8" s="63">
        <f>'Sp4'!F52</f>
        <v>0</v>
      </c>
      <c r="AP8" s="63">
        <f>'Sp4'!G52</f>
        <v>0</v>
      </c>
      <c r="AQ8" s="63">
        <f>'Sp4'!H52</f>
        <v>0</v>
      </c>
      <c r="AR8" s="63">
        <f>'Sp4'!I52</f>
        <v>0</v>
      </c>
      <c r="AS8" s="63">
        <f>'Sp4'!J52</f>
        <v>0</v>
      </c>
      <c r="AT8" s="63">
        <f>'Sp4'!K52</f>
        <v>0</v>
      </c>
      <c r="AU8" s="63">
        <f>'Sp4'!L52</f>
        <v>0</v>
      </c>
      <c r="AV8" s="63">
        <f>'Sp4'!M52</f>
        <v>0</v>
      </c>
      <c r="AW8" s="63">
        <f>'Sp4'!N52</f>
        <v>0</v>
      </c>
      <c r="AX8" s="63">
        <f>'Sp4'!O52</f>
        <v>0</v>
      </c>
      <c r="AY8" s="63">
        <f>'Sp4'!P52</f>
        <v>0</v>
      </c>
      <c r="AZ8" s="63">
        <f>'Sp4'!Q52</f>
        <v>8</v>
      </c>
      <c r="BA8" s="65">
        <f>'Sp5'!D32</f>
        <v>3</v>
      </c>
      <c r="BB8" s="63">
        <f>'Sp5'!E32</f>
        <v>1</v>
      </c>
      <c r="BC8" s="63">
        <f>'Sp5'!F32</f>
        <v>0</v>
      </c>
      <c r="BD8" s="63">
        <f>'Sp5'!G32</f>
        <v>0</v>
      </c>
      <c r="BE8" s="63">
        <f>'Sp5'!H32</f>
        <v>0</v>
      </c>
      <c r="BF8" s="63">
        <f>'Sp5'!I32</f>
        <v>0</v>
      </c>
      <c r="BG8" s="63">
        <f>'Sp5'!J32</f>
        <v>5</v>
      </c>
      <c r="BH8" s="63">
        <f>'Sp5'!K32</f>
        <v>0.5</v>
      </c>
      <c r="BI8" s="63">
        <f>'Sp5'!L32</f>
        <v>0</v>
      </c>
      <c r="BJ8" s="63">
        <f>'Sp5'!M32</f>
        <v>0</v>
      </c>
      <c r="BK8" s="63">
        <f>'Sp5'!N32</f>
        <v>0</v>
      </c>
      <c r="BL8" s="63">
        <f>'Sp5'!O32</f>
        <v>0</v>
      </c>
      <c r="BM8" s="63">
        <f>'Sp5'!P32</f>
        <v>0</v>
      </c>
      <c r="BN8" s="63">
        <f>'Sp5'!Q32</f>
        <v>6</v>
      </c>
      <c r="BO8" s="65">
        <f>'Sp6'!D40</f>
        <v>0</v>
      </c>
      <c r="BP8" s="63">
        <f>'Sp6'!E40</f>
        <v>0</v>
      </c>
      <c r="BQ8" s="63">
        <f>'Sp6'!F40</f>
        <v>0</v>
      </c>
      <c r="BR8" s="63">
        <f>'Sp6'!G40</f>
        <v>0</v>
      </c>
      <c r="BS8" s="63">
        <f>'Sp6'!H40</f>
        <v>0</v>
      </c>
      <c r="BT8" s="63">
        <f>'Sp6'!I40</f>
        <v>0</v>
      </c>
      <c r="BU8" s="63">
        <f>'Sp6'!J40</f>
        <v>0</v>
      </c>
      <c r="BV8" s="63">
        <f>'Sp6'!K40</f>
        <v>0</v>
      </c>
      <c r="BW8" s="63">
        <f>'Sp6'!L40</f>
        <v>0</v>
      </c>
      <c r="BX8" s="63">
        <f>'Sp6'!M40</f>
        <v>0</v>
      </c>
      <c r="BY8" s="63">
        <f>'Sp6'!N40</f>
        <v>0</v>
      </c>
      <c r="BZ8" s="63">
        <f>'Sp6'!O40</f>
        <v>0</v>
      </c>
      <c r="CA8" s="63">
        <f>'Sp6'!P40</f>
        <v>0</v>
      </c>
      <c r="CB8" s="63">
        <f>'Sp6'!Q40</f>
        <v>8</v>
      </c>
      <c r="CC8" s="63">
        <f>'Sp6'!R40</f>
        <v>2</v>
      </c>
      <c r="CD8" s="63">
        <f>'Sp6'!S40</f>
        <v>0</v>
      </c>
      <c r="CE8" s="63">
        <f>'Sp6'!T40</f>
        <v>17.25</v>
      </c>
      <c r="CF8" s="63">
        <f>'Sp6'!U40</f>
        <v>0</v>
      </c>
      <c r="CG8" s="63">
        <f>'Sp6'!V40</f>
        <v>5</v>
      </c>
      <c r="CH8" s="63">
        <f>'Sp6'!W40</f>
        <v>0</v>
      </c>
      <c r="CI8" s="66">
        <f>'Sp6'!X40</f>
        <v>0</v>
      </c>
    </row>
    <row r="9" spans="2:87" x14ac:dyDescent="0.25">
      <c r="B9" s="273"/>
      <c r="C9" s="69" t="s">
        <v>4</v>
      </c>
      <c r="D9" s="72">
        <v>0.75</v>
      </c>
      <c r="E9" s="73">
        <v>0</v>
      </c>
      <c r="F9" s="73">
        <v>0</v>
      </c>
      <c r="G9" s="73">
        <v>0</v>
      </c>
      <c r="H9" s="73">
        <v>0</v>
      </c>
      <c r="I9" s="73">
        <v>2</v>
      </c>
      <c r="J9" s="73">
        <v>7.5</v>
      </c>
      <c r="K9" s="73">
        <v>5.5</v>
      </c>
      <c r="L9" s="73">
        <v>0</v>
      </c>
      <c r="M9" s="73">
        <v>0</v>
      </c>
      <c r="N9" s="73">
        <v>0</v>
      </c>
      <c r="O9" s="74">
        <v>0</v>
      </c>
      <c r="P9" s="72">
        <f>'Sp2'!D25</f>
        <v>0</v>
      </c>
      <c r="Q9" s="73">
        <f>'Sp2'!E25</f>
        <v>4</v>
      </c>
      <c r="R9" s="73">
        <f>'Sp2'!F25</f>
        <v>0</v>
      </c>
      <c r="S9" s="73">
        <f>'Sp2'!G25</f>
        <v>0</v>
      </c>
      <c r="T9" s="73">
        <f>'Sp2'!H25</f>
        <v>10</v>
      </c>
      <c r="U9" s="73">
        <f>'Sp2'!I25</f>
        <v>18</v>
      </c>
      <c r="V9" s="73">
        <f>'Sp2'!J25</f>
        <v>0</v>
      </c>
      <c r="W9" s="73">
        <f>'Sp2'!K25</f>
        <v>0</v>
      </c>
      <c r="X9" s="125">
        <f>'Sp2'!L25</f>
        <v>0</v>
      </c>
      <c r="Y9" s="129">
        <f>'Sp3'!D41</f>
        <v>0</v>
      </c>
      <c r="Z9" s="125">
        <f>'Sp3'!E41</f>
        <v>5</v>
      </c>
      <c r="AA9" s="125">
        <f>'Sp3'!F41</f>
        <v>6</v>
      </c>
      <c r="AB9" s="125">
        <f>'Sp3'!G41</f>
        <v>4</v>
      </c>
      <c r="AC9" s="125">
        <f>'Sp3'!H41</f>
        <v>0</v>
      </c>
      <c r="AD9" s="125">
        <f>'Sp3'!I41</f>
        <v>1</v>
      </c>
      <c r="AE9" s="125">
        <f>'Sp3'!J41</f>
        <v>6</v>
      </c>
      <c r="AF9" s="125">
        <f>'Sp3'!K41</f>
        <v>4</v>
      </c>
      <c r="AG9" s="125">
        <f>'Sp3'!L41</f>
        <v>1</v>
      </c>
      <c r="AH9" s="125">
        <f>'Sp3'!M41</f>
        <v>0</v>
      </c>
      <c r="AI9" s="125">
        <f>'Sp3'!N41</f>
        <v>4.75</v>
      </c>
      <c r="AJ9" s="125">
        <f>'Sp3'!O41</f>
        <v>2.75</v>
      </c>
      <c r="AK9" s="125">
        <f>'Sp3'!P41</f>
        <v>0.5</v>
      </c>
      <c r="AL9" s="125">
        <f>'Sp3'!Q41</f>
        <v>5</v>
      </c>
      <c r="AM9" s="129">
        <f>'Sp4'!D49</f>
        <v>0</v>
      </c>
      <c r="AN9" s="125">
        <f>'Sp4'!E49</f>
        <v>0</v>
      </c>
      <c r="AO9" s="125">
        <f>'Sp4'!F49</f>
        <v>0</v>
      </c>
      <c r="AP9" s="125">
        <f>'Sp4'!G49</f>
        <v>0</v>
      </c>
      <c r="AQ9" s="125">
        <f>'Sp4'!H49</f>
        <v>4</v>
      </c>
      <c r="AR9" s="125">
        <f>'Sp4'!I49</f>
        <v>0</v>
      </c>
      <c r="AS9" s="125">
        <f>'Sp4'!J49</f>
        <v>0</v>
      </c>
      <c r="AT9" s="125">
        <f>'Sp4'!K49</f>
        <v>0</v>
      </c>
      <c r="AU9" s="125">
        <f>'Sp4'!L49</f>
        <v>3</v>
      </c>
      <c r="AV9" s="125">
        <f>'Sp4'!M49</f>
        <v>6</v>
      </c>
      <c r="AW9" s="125">
        <f>'Sp4'!N49</f>
        <v>0</v>
      </c>
      <c r="AX9" s="125">
        <f>'Sp4'!O49</f>
        <v>9.75</v>
      </c>
      <c r="AY9" s="125">
        <f>'Sp4'!P49</f>
        <v>15</v>
      </c>
      <c r="AZ9" s="125">
        <f>'Sp4'!Q49</f>
        <v>15.75</v>
      </c>
      <c r="BA9" s="129">
        <f>'Sp5'!D29</f>
        <v>11</v>
      </c>
      <c r="BB9" s="125">
        <f>'Sp5'!E29</f>
        <v>9.75</v>
      </c>
      <c r="BC9" s="125">
        <f>'Sp5'!F29</f>
        <v>7</v>
      </c>
      <c r="BD9" s="125">
        <f>'Sp5'!G29</f>
        <v>1</v>
      </c>
      <c r="BE9" s="125">
        <f>'Sp5'!H29</f>
        <v>0</v>
      </c>
      <c r="BF9" s="125">
        <f>'Sp5'!I29</f>
        <v>0</v>
      </c>
      <c r="BG9" s="125">
        <f>'Sp5'!J29</f>
        <v>12</v>
      </c>
      <c r="BH9" s="125">
        <f>'Sp5'!K29</f>
        <v>4</v>
      </c>
      <c r="BI9" s="125">
        <f>'Sp5'!L29</f>
        <v>6</v>
      </c>
      <c r="BJ9" s="125">
        <f>'Sp5'!M29</f>
        <v>8.5</v>
      </c>
      <c r="BK9" s="125">
        <f>'Sp5'!N29</f>
        <v>6.5</v>
      </c>
      <c r="BL9" s="125">
        <f>'Sp5'!O29</f>
        <v>7</v>
      </c>
      <c r="BM9" s="125">
        <f>'Sp5'!P29</f>
        <v>4</v>
      </c>
      <c r="BN9" s="125">
        <f>'Sp5'!Q29</f>
        <v>11</v>
      </c>
      <c r="BO9" s="129">
        <f>'Sp6'!D37</f>
        <v>6.25</v>
      </c>
      <c r="BP9" s="125">
        <f>'Sp6'!E37</f>
        <v>0</v>
      </c>
      <c r="BQ9" s="125">
        <f>'Sp6'!F37</f>
        <v>0</v>
      </c>
      <c r="BR9" s="125">
        <f>'Sp6'!G37</f>
        <v>0</v>
      </c>
      <c r="BS9" s="125">
        <f>'Sp6'!H37</f>
        <v>2</v>
      </c>
      <c r="BT9" s="125">
        <f>'Sp6'!I37</f>
        <v>0</v>
      </c>
      <c r="BU9" s="125">
        <f>'Sp6'!J37</f>
        <v>0</v>
      </c>
      <c r="BV9" s="125">
        <f>'Sp6'!K37</f>
        <v>5</v>
      </c>
      <c r="BW9" s="125">
        <f>'Sp6'!L37</f>
        <v>8</v>
      </c>
      <c r="BX9" s="125">
        <f>'Sp6'!M37</f>
        <v>5</v>
      </c>
      <c r="BY9" s="125">
        <f>'Sp6'!N37</f>
        <v>7.75</v>
      </c>
      <c r="BZ9" s="125">
        <f>'Sp6'!O37</f>
        <v>0</v>
      </c>
      <c r="CA9" s="125">
        <f>'Sp6'!P37</f>
        <v>6</v>
      </c>
      <c r="CB9" s="125">
        <f>'Sp6'!Q37</f>
        <v>13.75</v>
      </c>
      <c r="CC9" s="125">
        <f>'Sp6'!R37</f>
        <v>16.75</v>
      </c>
      <c r="CD9" s="125">
        <f>'Sp6'!S37</f>
        <v>11.25</v>
      </c>
      <c r="CE9" s="125">
        <f>'Sp6'!T37</f>
        <v>29.25</v>
      </c>
      <c r="CF9" s="125">
        <f>'Sp6'!U37</f>
        <v>4.5</v>
      </c>
      <c r="CG9" s="125">
        <f>'Sp6'!V37</f>
        <v>21.75</v>
      </c>
      <c r="CH9" s="125">
        <f>'Sp6'!W37</f>
        <v>7</v>
      </c>
      <c r="CI9" s="130">
        <f>'Sp6'!X37</f>
        <v>2</v>
      </c>
    </row>
    <row r="10" spans="2:87" x14ac:dyDescent="0.25">
      <c r="B10" s="5"/>
      <c r="D10" s="6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68"/>
      <c r="P10" s="67"/>
      <c r="Q10" s="57"/>
      <c r="R10" s="57"/>
      <c r="S10" s="57"/>
      <c r="T10" s="57"/>
      <c r="U10" s="57"/>
      <c r="V10" s="57"/>
      <c r="W10" s="57"/>
      <c r="X10" s="57"/>
      <c r="Y10" s="67"/>
      <c r="Z10" s="57"/>
      <c r="AA10" s="57"/>
      <c r="AB10" s="57"/>
      <c r="AC10" s="57"/>
      <c r="AF10" s="57"/>
      <c r="AG10" s="57"/>
      <c r="AH10" s="57"/>
      <c r="AI10" s="57"/>
      <c r="AM10" s="67"/>
      <c r="AN10" s="57"/>
      <c r="AO10" s="57"/>
      <c r="AP10" s="57"/>
      <c r="AQ10" s="57"/>
      <c r="AT10" s="57"/>
      <c r="AU10" s="57"/>
      <c r="AV10" s="57"/>
      <c r="AW10" s="57"/>
      <c r="BA10" s="67"/>
      <c r="BB10" s="57"/>
      <c r="BC10" s="57"/>
      <c r="BD10" s="57"/>
      <c r="BE10" s="57"/>
      <c r="BF10" s="202"/>
      <c r="BG10" s="202"/>
      <c r="BH10" s="57"/>
      <c r="BI10" s="57"/>
      <c r="BJ10" s="57"/>
      <c r="BK10" s="57"/>
      <c r="BL10" s="202"/>
      <c r="BM10" s="202"/>
      <c r="BN10" s="202"/>
      <c r="BO10" s="67"/>
      <c r="BP10" s="57"/>
      <c r="BQ10" s="57"/>
      <c r="BR10" s="57"/>
      <c r="BS10" s="57"/>
      <c r="BT10" s="202"/>
      <c r="BU10" s="202"/>
      <c r="BV10" s="57"/>
      <c r="BW10" s="57"/>
      <c r="BX10" s="57"/>
      <c r="BY10" s="57"/>
      <c r="BZ10" s="202"/>
      <c r="CA10" s="202"/>
      <c r="CB10" s="202"/>
      <c r="CC10" s="57"/>
      <c r="CD10" s="57"/>
      <c r="CE10" s="57"/>
      <c r="CF10" s="57"/>
      <c r="CG10" s="202"/>
      <c r="CH10" s="202"/>
      <c r="CI10" s="202"/>
    </row>
    <row r="11" spans="2:87" ht="15" customHeight="1" x14ac:dyDescent="0.25">
      <c r="B11" s="271" t="s">
        <v>5</v>
      </c>
      <c r="C11" s="28" t="s">
        <v>7</v>
      </c>
      <c r="D11" s="33">
        <v>0.75</v>
      </c>
      <c r="E11" s="33">
        <f>AVERAGE($D$6:E6)</f>
        <v>0.375</v>
      </c>
      <c r="F11" s="33">
        <f>AVERAGE($D$6:F6)</f>
        <v>0.25</v>
      </c>
      <c r="G11" s="33">
        <f>AVERAGE($D$6:G6)</f>
        <v>0.1875</v>
      </c>
      <c r="H11" s="33">
        <f>AVERAGE($D$6:H6)</f>
        <v>0.15</v>
      </c>
      <c r="I11" s="33">
        <f>AVERAGE($D$6:I6)</f>
        <v>0.45833333333333331</v>
      </c>
      <c r="J11" s="33">
        <f>AVERAGE($D$6:J6)</f>
        <v>0.9642857142857143</v>
      </c>
      <c r="K11" s="33">
        <f>AVERAGE($D$6:K6)</f>
        <v>0.84375</v>
      </c>
      <c r="L11" s="33">
        <f>AVERAGE($D$6:L6)</f>
        <v>0.75</v>
      </c>
      <c r="M11" s="33">
        <f>AVERAGE($D$6:M6)</f>
        <v>0.67500000000000004</v>
      </c>
      <c r="N11" s="33">
        <f>AVERAGE($D$6:N6)</f>
        <v>0.61363636363636365</v>
      </c>
      <c r="O11" s="37">
        <f>AVERAGE($D$6:O6)</f>
        <v>0.5625</v>
      </c>
      <c r="P11" s="33">
        <f>AVERAGE($D$6:P6)</f>
        <v>0.51923076923076927</v>
      </c>
      <c r="Q11" s="33">
        <f>AVERAGE($D$6:Q6)</f>
        <v>0.48214285714285715</v>
      </c>
      <c r="R11" s="33">
        <f>AVERAGE($D$6:R6)</f>
        <v>0.45</v>
      </c>
      <c r="S11" s="33">
        <f>AVERAGE($D$6:S6)</f>
        <v>0.421875</v>
      </c>
      <c r="T11" s="33">
        <f>AVERAGE($D$6:T6)</f>
        <v>0.75</v>
      </c>
      <c r="U11" s="33">
        <f>AVERAGE($D$6:U6)</f>
        <v>0.875</v>
      </c>
      <c r="V11" s="33">
        <f>AVERAGE($D$6:V6)</f>
        <v>0.82894736842105265</v>
      </c>
      <c r="W11" s="33">
        <f>AVERAGE($D$6:W6)</f>
        <v>0.78749999999999998</v>
      </c>
      <c r="X11" s="126">
        <f>AVERAGE($D$6:X6)</f>
        <v>0.75</v>
      </c>
      <c r="Y11" s="131">
        <f>AVERAGE($D$6:Y6)</f>
        <v>0.71590909090909094</v>
      </c>
      <c r="Z11" s="126">
        <f>AVERAGE($D$6:Z6)</f>
        <v>0.68478260869565222</v>
      </c>
      <c r="AA11" s="126">
        <f>AVERAGE($D$6:AA6)</f>
        <v>0.65625</v>
      </c>
      <c r="AB11" s="126">
        <f>AVERAGE($D$6:AB6)</f>
        <v>0.63</v>
      </c>
      <c r="AC11" s="126">
        <f>AVERAGE($D$6:AC6)</f>
        <v>0.60576923076923073</v>
      </c>
      <c r="AD11" s="126">
        <f>AVERAGE($D$6:AD6)</f>
        <v>0.62037037037037035</v>
      </c>
      <c r="AE11" s="126">
        <f>AVERAGE($D$6:AE6)</f>
        <v>0.6696428571428571</v>
      </c>
      <c r="AF11" s="126">
        <f>AVERAGE($D$6:AF6)</f>
        <v>0.78448275862068961</v>
      </c>
      <c r="AG11" s="126">
        <f>AVERAGE($D$6:AG6)</f>
        <v>0.79166666666666663</v>
      </c>
      <c r="AH11" s="126">
        <f>AVERAGE($D$6:AH6)</f>
        <v>0.7661290322580645</v>
      </c>
      <c r="AI11" s="126">
        <f>AVERAGE($D$6:AI6)</f>
        <v>0.7421875</v>
      </c>
      <c r="AJ11" s="126">
        <f>AVERAGE($D$6:AJ6)</f>
        <v>0.71969696969696972</v>
      </c>
      <c r="AK11" s="126">
        <f>AVERAGE($D$6:AK6)</f>
        <v>0.69852941176470584</v>
      </c>
      <c r="AL11" s="132">
        <f>AVERAGE($D$6:AL6)</f>
        <v>0.6785714285714286</v>
      </c>
      <c r="AM11" s="131">
        <f>AVERAGE($D$6:AM6)</f>
        <v>0.65972222222222221</v>
      </c>
      <c r="AN11" s="126">
        <f>AVERAGE($D$6:AN6)</f>
        <v>0.64189189189189189</v>
      </c>
      <c r="AO11" s="126">
        <f>AVERAGE($D$6:AO6)</f>
        <v>0.625</v>
      </c>
      <c r="AP11" s="126">
        <f>AVERAGE($D$6:AP6)</f>
        <v>0.60897435897435892</v>
      </c>
      <c r="AQ11" s="126">
        <f>AVERAGE($D$6:AQ6)</f>
        <v>0.59375</v>
      </c>
      <c r="AR11" s="126">
        <f>AVERAGE($D$6:AR6)</f>
        <v>0.57926829268292679</v>
      </c>
      <c r="AS11" s="126">
        <f>AVERAGE($D$6:AS6)</f>
        <v>0.56547619047619047</v>
      </c>
      <c r="AT11" s="126">
        <f>AVERAGE($D$6:AT6)</f>
        <v>0.55232558139534882</v>
      </c>
      <c r="AU11" s="126">
        <f>AVERAGE($D$6:AU6)</f>
        <v>0.60795454545454541</v>
      </c>
      <c r="AV11" s="126">
        <f>AVERAGE($D$6:AV6)</f>
        <v>0.72777777777777775</v>
      </c>
      <c r="AW11" s="126">
        <f>AVERAGE($D$6:AW6)</f>
        <v>0.71195652173913049</v>
      </c>
      <c r="AX11" s="126">
        <f>AVERAGE($D$6:AX6)</f>
        <v>0.81382978723404253</v>
      </c>
      <c r="AY11" s="126">
        <f>AVERAGE($D$6:AY6)</f>
        <v>0.90104166666666663</v>
      </c>
      <c r="AZ11" s="132">
        <f>AVERAGE($D$6:AZ6)</f>
        <v>0.92346938775510201</v>
      </c>
      <c r="BA11" s="131">
        <f>AVERAGE($D$6:BA6)</f>
        <v>1.0049999999999999</v>
      </c>
      <c r="BB11" s="126">
        <f>AVERAGE($D$6:BB6)</f>
        <v>1.0245098039215685</v>
      </c>
      <c r="BC11" s="126">
        <f>AVERAGE($D$6:BC6)</f>
        <v>1.0048076923076923</v>
      </c>
      <c r="BD11" s="126">
        <f>AVERAGE($D$6:BD6)</f>
        <v>0.98584905660377353</v>
      </c>
      <c r="BE11" s="126">
        <f>AVERAGE($D$6:BE6)</f>
        <v>0.96759259259259256</v>
      </c>
      <c r="BF11" s="126">
        <f>AVERAGE($D$6:BF6)</f>
        <v>0.95</v>
      </c>
      <c r="BG11" s="126">
        <f>AVERAGE($D$6:BG6)</f>
        <v>0.9330357142857143</v>
      </c>
      <c r="BH11" s="126">
        <f>AVERAGE($D$6:BH6)</f>
        <v>0.96052631578947367</v>
      </c>
      <c r="BI11" s="126">
        <f>AVERAGE($D$6:BI6)</f>
        <v>1.0474137931034482</v>
      </c>
      <c r="BJ11" s="126">
        <f>AVERAGE($D$6:BJ6)</f>
        <v>1.173728813559322</v>
      </c>
      <c r="BK11" s="126">
        <f>AVERAGE($D$6:BK6)</f>
        <v>1.2625</v>
      </c>
      <c r="BL11" s="126">
        <f>AVERAGE($D$6:BL6)</f>
        <v>1.3073770491803278</v>
      </c>
      <c r="BM11" s="126">
        <f>AVERAGE($D$6:BM6)</f>
        <v>1.3508064516129032</v>
      </c>
      <c r="BN11" s="223">
        <f>AVERAGE($D$6:BN6)</f>
        <v>1.4087301587301588</v>
      </c>
      <c r="BO11" s="222">
        <f>AVERAGE($D$6:BO6)</f>
        <v>1.41796875</v>
      </c>
      <c r="BP11" s="223">
        <f>AVERAGE($D$6:BP6)</f>
        <v>1.3961538461538461</v>
      </c>
      <c r="BQ11" s="223">
        <f>AVERAGE($D$6:BQ6)</f>
        <v>1.375</v>
      </c>
      <c r="BR11" s="223">
        <f>AVERAGE($D$6:BR6)</f>
        <v>1.3544776119402986</v>
      </c>
      <c r="BS11" s="223">
        <f>AVERAGE($D$6:BS6)</f>
        <v>1.3639705882352942</v>
      </c>
      <c r="BT11" s="223">
        <f>AVERAGE($D$6:BT6)</f>
        <v>1.3442028985507246</v>
      </c>
      <c r="BU11" s="223">
        <f>AVERAGE($D$6:BU6)</f>
        <v>1.325</v>
      </c>
      <c r="BV11" s="223">
        <f>AVERAGE($D$6:BV6)</f>
        <v>1.306338028169014</v>
      </c>
      <c r="BW11" s="223">
        <f>AVERAGE($D$6:BW6)</f>
        <v>1.2881944444444444</v>
      </c>
      <c r="BX11" s="223">
        <f>AVERAGE($D$6:BX6)</f>
        <v>1.2705479452054795</v>
      </c>
      <c r="BY11" s="223">
        <f>AVERAGE($D$6:BY6)</f>
        <v>1.2533783783783783</v>
      </c>
      <c r="BZ11" s="223">
        <f>AVERAGE($D$6:BZ6)</f>
        <v>1.2366666666666666</v>
      </c>
      <c r="CA11" s="223">
        <f>AVERAGE($D$6:CA6)</f>
        <v>1.299342105263158</v>
      </c>
      <c r="CB11" s="223">
        <f>AVERAGE($D$6:CB6)</f>
        <v>1.2824675324675325</v>
      </c>
      <c r="CC11" s="223">
        <f>AVERAGE($D$6:CC6)</f>
        <v>1.3108974358974359</v>
      </c>
      <c r="CD11" s="223">
        <f>AVERAGE($D$6:CD6)</f>
        <v>1.3544303797468353</v>
      </c>
      <c r="CE11" s="223">
        <f>AVERAGE($D$6:CE6)</f>
        <v>1.4312499999999999</v>
      </c>
      <c r="CF11" s="223">
        <f>AVERAGE($D$6:CF6)</f>
        <v>1.4691358024691359</v>
      </c>
      <c r="CG11" s="223">
        <f>AVERAGE($D$6:CG6)</f>
        <v>1.5609756097560976</v>
      </c>
      <c r="CH11" s="223">
        <f>AVERAGE($D$6:CH6)</f>
        <v>1.6265060240963856</v>
      </c>
      <c r="CI11" s="224">
        <f>AVERAGE($D$6:CI6)</f>
        <v>1.6071428571428572</v>
      </c>
    </row>
    <row r="12" spans="2:87" x14ac:dyDescent="0.25">
      <c r="B12" s="272"/>
      <c r="C12" s="29" t="s">
        <v>8</v>
      </c>
      <c r="D12" s="38">
        <v>0</v>
      </c>
      <c r="E12" s="38">
        <f>AVERAGE($D$7:E7)</f>
        <v>0</v>
      </c>
      <c r="F12" s="38">
        <f>AVERAGE($D$7:F7)</f>
        <v>0</v>
      </c>
      <c r="G12" s="38">
        <f>AVERAGE($D$7:G7)</f>
        <v>0</v>
      </c>
      <c r="H12" s="38">
        <f>AVERAGE($D$7:H7)</f>
        <v>0</v>
      </c>
      <c r="I12" s="38">
        <f>AVERAGE($D$7:I7)</f>
        <v>0</v>
      </c>
      <c r="J12" s="38">
        <f>AVERAGE($D$7:J7)</f>
        <v>0.2857142857142857</v>
      </c>
      <c r="K12" s="38">
        <f>AVERAGE($D$7:K7)</f>
        <v>0.875</v>
      </c>
      <c r="L12" s="38">
        <f>AVERAGE($D$7:L7)</f>
        <v>0.77777777777777779</v>
      </c>
      <c r="M12" s="38">
        <f>AVERAGE($D$7:M7)</f>
        <v>0.7</v>
      </c>
      <c r="N12" s="38">
        <f>AVERAGE($D$7:N7)</f>
        <v>0.63636363636363635</v>
      </c>
      <c r="O12" s="39">
        <f>AVERAGE($D$7:O7)</f>
        <v>0.58333333333333337</v>
      </c>
      <c r="P12" s="38">
        <f>AVERAGE($D$7:P7)</f>
        <v>0.53846153846153844</v>
      </c>
      <c r="Q12" s="38">
        <f>AVERAGE($D$7:Q7)</f>
        <v>0.7857142857142857</v>
      </c>
      <c r="R12" s="38">
        <f>AVERAGE($D$7:R7)</f>
        <v>0.73333333333333328</v>
      </c>
      <c r="S12" s="38">
        <f>AVERAGE($D$7:S7)</f>
        <v>0.6875</v>
      </c>
      <c r="T12" s="38">
        <f>AVERAGE($D$7:T7)</f>
        <v>0.88235294117647056</v>
      </c>
      <c r="U12" s="38">
        <f>AVERAGE($D$7:U7)</f>
        <v>1.6666666666666667</v>
      </c>
      <c r="V12" s="38">
        <f>AVERAGE($D$7:V7)</f>
        <v>1.5789473684210527</v>
      </c>
      <c r="W12" s="38">
        <f>AVERAGE($D$7:W7)</f>
        <v>1.5</v>
      </c>
      <c r="X12" s="38">
        <f>AVERAGE($D$7:X7)</f>
        <v>1.4285714285714286</v>
      </c>
      <c r="Y12" s="103">
        <f>AVERAGE($D$7:Y7)</f>
        <v>1.3636363636363635</v>
      </c>
      <c r="Z12" s="38">
        <f>AVERAGE($D$7:Z7)</f>
        <v>1.5217391304347827</v>
      </c>
      <c r="AA12" s="38">
        <f>AVERAGE($D$7:AA7)</f>
        <v>1.7083333333333333</v>
      </c>
      <c r="AB12" s="38">
        <f>AVERAGE($D$7:AB7)</f>
        <v>1.76</v>
      </c>
      <c r="AC12" s="38">
        <f>AVERAGE($D$7:AC7)</f>
        <v>1.6923076923076923</v>
      </c>
      <c r="AD12" s="38">
        <f>AVERAGE($D$7:AD7)</f>
        <v>1.6296296296296295</v>
      </c>
      <c r="AE12" s="38">
        <f>AVERAGE($D$7:AE7)</f>
        <v>1.7142857142857142</v>
      </c>
      <c r="AF12" s="38">
        <f>AVERAGE($D$7:AF7)</f>
        <v>1.6551724137931034</v>
      </c>
      <c r="AG12" s="38">
        <f>AVERAGE($D$7:AG7)</f>
        <v>1.6</v>
      </c>
      <c r="AH12" s="38">
        <f>AVERAGE($D$7:AH7)</f>
        <v>1.5483870967741935</v>
      </c>
      <c r="AI12" s="38">
        <f>AVERAGE($D$7:AI7)</f>
        <v>1.5</v>
      </c>
      <c r="AJ12" s="38">
        <f>AVERAGE($D$7:AJ7)</f>
        <v>1.4545454545454546</v>
      </c>
      <c r="AK12" s="38">
        <f>AVERAGE($D$7:AK7)</f>
        <v>1.411764705882353</v>
      </c>
      <c r="AL12" s="39">
        <f>AVERAGE($D$7:AL7)</f>
        <v>1.5142857142857142</v>
      </c>
      <c r="AM12" s="103">
        <f>AVERAGE($D$7:AM7)</f>
        <v>1.4722222222222223</v>
      </c>
      <c r="AN12" s="38">
        <f>AVERAGE($D$7:AN7)</f>
        <v>1.4324324324324325</v>
      </c>
      <c r="AO12" s="38">
        <f>AVERAGE($D$7:AO7)</f>
        <v>1.3947368421052631</v>
      </c>
      <c r="AP12" s="38">
        <f>AVERAGE($D$7:AP7)</f>
        <v>1.358974358974359</v>
      </c>
      <c r="AQ12" s="38">
        <f>AVERAGE($D$7:AQ7)</f>
        <v>1.425</v>
      </c>
      <c r="AR12" s="38">
        <f>AVERAGE($D$7:AR7)</f>
        <v>1.3902439024390243</v>
      </c>
      <c r="AS12" s="38">
        <f>AVERAGE($D$7:AS7)</f>
        <v>1.3571428571428572</v>
      </c>
      <c r="AT12" s="38">
        <f>AVERAGE($D$7:AT7)</f>
        <v>1.3255813953488371</v>
      </c>
      <c r="AU12" s="38">
        <f>AVERAGE($D$7:AU7)</f>
        <v>1.2954545454545454</v>
      </c>
      <c r="AV12" s="38">
        <f>AVERAGE($D$7:AV7)</f>
        <v>1.2666666666666666</v>
      </c>
      <c r="AW12" s="38">
        <f>AVERAGE($D$7:AW7)</f>
        <v>1.2391304347826086</v>
      </c>
      <c r="AX12" s="38">
        <f>AVERAGE($D$7:AX7)</f>
        <v>1.303191489361702</v>
      </c>
      <c r="AY12" s="38">
        <f>AVERAGE($D$7:AY7)</f>
        <v>1.484375</v>
      </c>
      <c r="AZ12" s="39">
        <f>AVERAGE($D$7:AZ7)</f>
        <v>1.5714285714285714</v>
      </c>
      <c r="BA12" s="103">
        <f>AVERAGE($D$7:BA7)</f>
        <v>1.6</v>
      </c>
      <c r="BB12" s="38">
        <f>AVERAGE($D$7:BB7)</f>
        <v>1.7009803921568627</v>
      </c>
      <c r="BC12" s="38">
        <f>AVERAGE($D$7:BC7)</f>
        <v>1.8028846153846154</v>
      </c>
      <c r="BD12" s="38">
        <f>AVERAGE($D$7:BD7)</f>
        <v>1.7877358490566038</v>
      </c>
      <c r="BE12" s="38">
        <f>AVERAGE($D$7:BE7)</f>
        <v>1.7546296296296295</v>
      </c>
      <c r="BF12" s="38">
        <f>AVERAGE($D$7:BF7)</f>
        <v>1.7227272727272727</v>
      </c>
      <c r="BG12" s="38">
        <f>AVERAGE($D$7:BG7)</f>
        <v>1.8169642857142858</v>
      </c>
      <c r="BH12" s="38">
        <f>AVERAGE($D$7:BH7)</f>
        <v>1.8026315789473684</v>
      </c>
      <c r="BI12" s="38">
        <f>AVERAGE($D$7:BI7)</f>
        <v>1.771551724137931</v>
      </c>
      <c r="BJ12" s="38">
        <f>AVERAGE($D$7:BJ7)</f>
        <v>1.7415254237288136</v>
      </c>
      <c r="BK12" s="38">
        <f>AVERAGE($D$7:BK7)</f>
        <v>1.7124999999999999</v>
      </c>
      <c r="BL12" s="38">
        <f>AVERAGE($D$7:BL7)</f>
        <v>1.7336065573770492</v>
      </c>
      <c r="BM12" s="38">
        <f>AVERAGE($D$7:BM7)</f>
        <v>1.7056451612903225</v>
      </c>
      <c r="BN12" s="38">
        <f>AVERAGE($D$7:BN7)</f>
        <v>1.6785714285714286</v>
      </c>
      <c r="BO12" s="103">
        <f>AVERAGE($D$7:BO7)</f>
        <v>1.71875</v>
      </c>
      <c r="BP12" s="38">
        <f>AVERAGE($D$7:BP7)</f>
        <v>1.6923076923076923</v>
      </c>
      <c r="BQ12" s="38">
        <f>AVERAGE($D$7:BQ7)</f>
        <v>1.6666666666666667</v>
      </c>
      <c r="BR12" s="38">
        <f>AVERAGE($D$7:BR7)</f>
        <v>1.6417910447761195</v>
      </c>
      <c r="BS12" s="38">
        <f>AVERAGE($D$7:BS7)</f>
        <v>1.6176470588235294</v>
      </c>
      <c r="BT12" s="38">
        <f>AVERAGE($D$7:BT7)</f>
        <v>1.5942028985507246</v>
      </c>
      <c r="BU12" s="38">
        <f>AVERAGE($D$7:BU7)</f>
        <v>1.5714285714285714</v>
      </c>
      <c r="BV12" s="38">
        <f>AVERAGE($D$7:BV7)</f>
        <v>1.619718309859155</v>
      </c>
      <c r="BW12" s="38">
        <f>AVERAGE($D$7:BW7)</f>
        <v>1.7083333333333333</v>
      </c>
      <c r="BX12" s="38">
        <f>AVERAGE($D$7:BX7)</f>
        <v>1.7534246575342465</v>
      </c>
      <c r="BY12" s="38">
        <f>AVERAGE($D$7:BY7)</f>
        <v>1.8344594594594594</v>
      </c>
      <c r="BZ12" s="38">
        <f>AVERAGE($D$7:BZ7)</f>
        <v>1.81</v>
      </c>
      <c r="CA12" s="38">
        <f>AVERAGE($D$7:CA7)</f>
        <v>1.7861842105263157</v>
      </c>
      <c r="CB12" s="38">
        <f>AVERAGE($D$7:CB7)</f>
        <v>1.8376623376623376</v>
      </c>
      <c r="CC12" s="38">
        <f>AVERAGE($D$7:CC7)</f>
        <v>1.9583333333333333</v>
      </c>
      <c r="CD12" s="38">
        <f>AVERAGE($D$7:CD7)</f>
        <v>2.0158227848101267</v>
      </c>
      <c r="CE12" s="38">
        <f>AVERAGE($D$7:CE7)</f>
        <v>2.046875</v>
      </c>
      <c r="CF12" s="38">
        <f>AVERAGE($D$7:CF7)</f>
        <v>2.0216049382716048</v>
      </c>
      <c r="CG12" s="38">
        <f>AVERAGE($D$7:CG7)</f>
        <v>2.0914634146341462</v>
      </c>
      <c r="CH12" s="38">
        <f>AVERAGE($D$7:CH7)</f>
        <v>2.0662650602409638</v>
      </c>
      <c r="CI12" s="39">
        <f>AVERAGE($D$7:CI7)</f>
        <v>2.0654761904761907</v>
      </c>
    </row>
    <row r="13" spans="2:87" x14ac:dyDescent="0.25">
      <c r="B13" s="272"/>
      <c r="C13" s="30" t="s">
        <v>9</v>
      </c>
      <c r="D13" s="38">
        <v>0</v>
      </c>
      <c r="E13" s="38">
        <f>AVERAGE($D$8:E8)</f>
        <v>0</v>
      </c>
      <c r="F13" s="38">
        <f>AVERAGE($D$8:F8)</f>
        <v>0</v>
      </c>
      <c r="G13" s="38">
        <f>AVERAGE($D$8:G8)</f>
        <v>0</v>
      </c>
      <c r="H13" s="38">
        <f>AVERAGE($D$8:H8)</f>
        <v>0</v>
      </c>
      <c r="I13" s="38">
        <f>AVERAGE($D$8:I8)</f>
        <v>0</v>
      </c>
      <c r="J13" s="38">
        <f>AVERAGE($D$8:J8)</f>
        <v>0.21428571428571427</v>
      </c>
      <c r="K13" s="38">
        <f>AVERAGE($D$8:K8)</f>
        <v>0.25</v>
      </c>
      <c r="L13" s="38">
        <f>AVERAGE($D$8:L8)</f>
        <v>0.22222222222222221</v>
      </c>
      <c r="M13" s="38">
        <f>AVERAGE($D$8:M8)</f>
        <v>0.2</v>
      </c>
      <c r="N13" s="38">
        <f>AVERAGE($D$8:N8)</f>
        <v>0.18181818181818182</v>
      </c>
      <c r="O13" s="39">
        <f>AVERAGE($D$8:O8)</f>
        <v>0.16666666666666666</v>
      </c>
      <c r="P13" s="38">
        <f>AVERAGE($D$8:P8)</f>
        <v>0.15384615384615385</v>
      </c>
      <c r="Q13" s="38">
        <f>AVERAGE($D$8:Q8)</f>
        <v>0.14285714285714285</v>
      </c>
      <c r="R13" s="38">
        <f>AVERAGE($D$8:R8)</f>
        <v>0.13333333333333333</v>
      </c>
      <c r="S13" s="38">
        <f>AVERAGE($D$8:S8)</f>
        <v>0.125</v>
      </c>
      <c r="T13" s="38">
        <f>AVERAGE($D$8:T8)</f>
        <v>0.11764705882352941</v>
      </c>
      <c r="U13" s="38">
        <f>AVERAGE($D$8:U8)</f>
        <v>0.1111111111111111</v>
      </c>
      <c r="V13" s="38">
        <f>AVERAGE($D$8:V8)</f>
        <v>0.10526315789473684</v>
      </c>
      <c r="W13" s="38">
        <f>AVERAGE($D$8:W8)</f>
        <v>0.1</v>
      </c>
      <c r="X13" s="38">
        <f>AVERAGE($D$8:X8)</f>
        <v>9.5238095238095233E-2</v>
      </c>
      <c r="Y13" s="103">
        <f>AVERAGE($D$8:Y8)</f>
        <v>9.0909090909090912E-2</v>
      </c>
      <c r="Z13" s="38">
        <f>AVERAGE($D$8:Z8)</f>
        <v>8.6956521739130432E-2</v>
      </c>
      <c r="AA13" s="38">
        <f>AVERAGE($D$8:AA8)</f>
        <v>8.3333333333333329E-2</v>
      </c>
      <c r="AB13" s="38">
        <f>AVERAGE($D$8:AB8)</f>
        <v>0.12</v>
      </c>
      <c r="AC13" s="38">
        <f>AVERAGE($D$8:AC8)</f>
        <v>0.11538461538461539</v>
      </c>
      <c r="AD13" s="38">
        <f>AVERAGE($D$8:AD8)</f>
        <v>0.1111111111111111</v>
      </c>
      <c r="AE13" s="38">
        <f>AVERAGE($D$8:AE8)</f>
        <v>0.10714285714285714</v>
      </c>
      <c r="AF13" s="38">
        <f>AVERAGE($D$8:AF8)</f>
        <v>0.10344827586206896</v>
      </c>
      <c r="AG13" s="38">
        <f>AVERAGE($D$8:AG8)</f>
        <v>0.1</v>
      </c>
      <c r="AH13" s="38">
        <f>AVERAGE($D$8:AH8)</f>
        <v>9.6774193548387094E-2</v>
      </c>
      <c r="AI13" s="38">
        <f>AVERAGE($D$8:AI8)</f>
        <v>0.2421875</v>
      </c>
      <c r="AJ13" s="38">
        <f>AVERAGE($D$8:AJ8)</f>
        <v>0.31818181818181818</v>
      </c>
      <c r="AK13" s="38">
        <f>AVERAGE($D$8:AK8)</f>
        <v>0.3235294117647059</v>
      </c>
      <c r="AL13" s="39">
        <f>AVERAGE($D$8:AL8)</f>
        <v>0.31428571428571428</v>
      </c>
      <c r="AM13" s="103">
        <f>AVERAGE($D$8:AM8)</f>
        <v>0.30555555555555558</v>
      </c>
      <c r="AN13" s="38">
        <f>AVERAGE($D$8:AN8)</f>
        <v>0.29729729729729731</v>
      </c>
      <c r="AO13" s="38">
        <f>AVERAGE($D$8:AO8)</f>
        <v>0.28947368421052633</v>
      </c>
      <c r="AP13" s="38">
        <f>AVERAGE($D$8:AP8)</f>
        <v>0.28205128205128205</v>
      </c>
      <c r="AQ13" s="38">
        <f>AVERAGE($D$8:AQ8)</f>
        <v>0.27500000000000002</v>
      </c>
      <c r="AR13" s="38">
        <f>AVERAGE($D$8:AR8)</f>
        <v>0.26829268292682928</v>
      </c>
      <c r="AS13" s="38">
        <f>AVERAGE($D$8:AS8)</f>
        <v>0.26190476190476192</v>
      </c>
      <c r="AT13" s="38">
        <f>AVERAGE($D$8:AT8)</f>
        <v>0.2558139534883721</v>
      </c>
      <c r="AU13" s="38">
        <f>AVERAGE($D$8:AU8)</f>
        <v>0.25</v>
      </c>
      <c r="AV13" s="38">
        <f>AVERAGE($D$8:AV8)</f>
        <v>0.24444444444444444</v>
      </c>
      <c r="AW13" s="38">
        <f>AVERAGE($D$8:AW8)</f>
        <v>0.2391304347826087</v>
      </c>
      <c r="AX13" s="38">
        <f>AVERAGE($D$8:AX8)</f>
        <v>0.23404255319148937</v>
      </c>
      <c r="AY13" s="38">
        <f>AVERAGE($D$8:AY8)</f>
        <v>0.22916666666666666</v>
      </c>
      <c r="AZ13" s="39">
        <f>AVERAGE($D$8:AZ8)</f>
        <v>0.38775510204081631</v>
      </c>
      <c r="BA13" s="103">
        <f>AVERAGE($D$8:BA8)</f>
        <v>0.44</v>
      </c>
      <c r="BB13" s="38">
        <f>AVERAGE($D$8:BB8)</f>
        <v>0.45098039215686275</v>
      </c>
      <c r="BC13" s="38">
        <f>AVERAGE($D$8:BC8)</f>
        <v>0.44230769230769229</v>
      </c>
      <c r="BD13" s="38">
        <f>AVERAGE($D$8:BD8)</f>
        <v>0.43396226415094341</v>
      </c>
      <c r="BE13" s="38">
        <f>AVERAGE($D$8:BE8)</f>
        <v>0.42592592592592593</v>
      </c>
      <c r="BF13" s="38">
        <f>AVERAGE($D$8:BF8)</f>
        <v>0.41818181818181815</v>
      </c>
      <c r="BG13" s="38">
        <f>AVERAGE($D$8:BG8)</f>
        <v>0.5</v>
      </c>
      <c r="BH13" s="38">
        <f>AVERAGE($D$8:BH8)</f>
        <v>0.5</v>
      </c>
      <c r="BI13" s="38">
        <f>AVERAGE($D$8:BI8)</f>
        <v>0.49137931034482757</v>
      </c>
      <c r="BJ13" s="38">
        <f>AVERAGE($D$8:BJ8)</f>
        <v>0.48305084745762711</v>
      </c>
      <c r="BK13" s="38">
        <f>AVERAGE($D$8:BK8)</f>
        <v>0.47499999999999998</v>
      </c>
      <c r="BL13" s="38">
        <f>AVERAGE($D$8:BL8)</f>
        <v>0.46721311475409838</v>
      </c>
      <c r="BM13" s="38">
        <f>AVERAGE($D$8:BM8)</f>
        <v>0.45967741935483869</v>
      </c>
      <c r="BN13" s="38">
        <f>AVERAGE($D$8:BN8)</f>
        <v>0.54761904761904767</v>
      </c>
      <c r="BO13" s="103">
        <f>AVERAGE($D$8:BO8)</f>
        <v>0.5390625</v>
      </c>
      <c r="BP13" s="38">
        <f>AVERAGE($D$8:BP8)</f>
        <v>0.53076923076923077</v>
      </c>
      <c r="BQ13" s="38">
        <f>AVERAGE($D$8:BQ8)</f>
        <v>0.52272727272727271</v>
      </c>
      <c r="BR13" s="38">
        <f>AVERAGE($D$8:BR8)</f>
        <v>0.5149253731343284</v>
      </c>
      <c r="BS13" s="38">
        <f>AVERAGE($D$8:BS8)</f>
        <v>0.50735294117647056</v>
      </c>
      <c r="BT13" s="38">
        <f>AVERAGE($D$8:BT8)</f>
        <v>0.5</v>
      </c>
      <c r="BU13" s="38">
        <f>AVERAGE($D$8:BU8)</f>
        <v>0.49285714285714288</v>
      </c>
      <c r="BV13" s="38">
        <f>AVERAGE($D$8:BV8)</f>
        <v>0.4859154929577465</v>
      </c>
      <c r="BW13" s="38">
        <f>AVERAGE($D$8:BW8)</f>
        <v>0.47916666666666669</v>
      </c>
      <c r="BX13" s="38">
        <f>AVERAGE($D$8:BX8)</f>
        <v>0.4726027397260274</v>
      </c>
      <c r="BY13" s="38">
        <f>AVERAGE($D$8:BY8)</f>
        <v>0.46621621621621623</v>
      </c>
      <c r="BZ13" s="38">
        <f>AVERAGE($D$8:BZ8)</f>
        <v>0.46</v>
      </c>
      <c r="CA13" s="38">
        <f>AVERAGE($D$8:CA8)</f>
        <v>0.45394736842105265</v>
      </c>
      <c r="CB13" s="38">
        <f>AVERAGE($D$8:CB8)</f>
        <v>0.55194805194805197</v>
      </c>
      <c r="CC13" s="38">
        <f>AVERAGE($D$8:CC8)</f>
        <v>0.57051282051282048</v>
      </c>
      <c r="CD13" s="38">
        <f>AVERAGE($D$8:CD8)</f>
        <v>0.56329113924050633</v>
      </c>
      <c r="CE13" s="38">
        <f>AVERAGE($D$8:CE8)</f>
        <v>0.77187499999999998</v>
      </c>
      <c r="CF13" s="38">
        <f>AVERAGE($D$8:CF8)</f>
        <v>0.76234567901234573</v>
      </c>
      <c r="CG13" s="38">
        <f>AVERAGE($D$8:CG8)</f>
        <v>0.81402439024390238</v>
      </c>
      <c r="CH13" s="38">
        <f>AVERAGE($D$8:CH8)</f>
        <v>0.80421686746987953</v>
      </c>
      <c r="CI13" s="39">
        <f>AVERAGE($D$8:CI8)</f>
        <v>0.7946428571428571</v>
      </c>
    </row>
    <row r="14" spans="2:87" x14ac:dyDescent="0.25">
      <c r="B14" s="273"/>
      <c r="C14" s="69" t="s">
        <v>4</v>
      </c>
      <c r="D14" s="81">
        <v>0.75</v>
      </c>
      <c r="E14" s="84">
        <f>AVERAGE($D$9:E9)</f>
        <v>0.375</v>
      </c>
      <c r="F14" s="84">
        <f>AVERAGE($D$9:F9)</f>
        <v>0.25</v>
      </c>
      <c r="G14" s="84">
        <f>AVERAGE($D$9:G9)</f>
        <v>0.1875</v>
      </c>
      <c r="H14" s="84">
        <f>AVERAGE($D$9:H9)</f>
        <v>0.15</v>
      </c>
      <c r="I14" s="84">
        <f>AVERAGE($D$9:I9)</f>
        <v>0.45833333333333331</v>
      </c>
      <c r="J14" s="84">
        <f>AVERAGE($D$9:J9)</f>
        <v>1.4642857142857142</v>
      </c>
      <c r="K14" s="84">
        <f>AVERAGE($D$9:K9)</f>
        <v>1.96875</v>
      </c>
      <c r="L14" s="84">
        <f>AVERAGE($D$9:L9)</f>
        <v>1.75</v>
      </c>
      <c r="M14" s="84">
        <f>AVERAGE($D$9:M9)</f>
        <v>1.575</v>
      </c>
      <c r="N14" s="84">
        <f>AVERAGE($D$9:N9)</f>
        <v>1.4318181818181819</v>
      </c>
      <c r="O14" s="85">
        <f>AVERAGE($D$9:O9)</f>
        <v>1.3125</v>
      </c>
      <c r="P14" s="84">
        <f>AVERAGE($D$9:P9)</f>
        <v>1.2115384615384615</v>
      </c>
      <c r="Q14" s="84">
        <f>AVERAGE($D$9:Q9)</f>
        <v>1.4107142857142858</v>
      </c>
      <c r="R14" s="84">
        <f>AVERAGE($D$9:R9)</f>
        <v>1.3166666666666667</v>
      </c>
      <c r="S14" s="84">
        <f>AVERAGE($D$9:S9)</f>
        <v>1.234375</v>
      </c>
      <c r="T14" s="84">
        <f>AVERAGE($D$9:T9)</f>
        <v>1.75</v>
      </c>
      <c r="U14" s="84">
        <f>AVERAGE($D$9:U9)</f>
        <v>2.6527777777777777</v>
      </c>
      <c r="V14" s="84">
        <f>AVERAGE($D$9:V9)</f>
        <v>2.513157894736842</v>
      </c>
      <c r="W14" s="84">
        <f>AVERAGE($D$9:W9)</f>
        <v>2.3875000000000002</v>
      </c>
      <c r="X14" s="127">
        <f>AVERAGE($D$9:X9)</f>
        <v>2.2738095238095237</v>
      </c>
      <c r="Y14" s="133">
        <f>AVERAGE($D$9:Y9)</f>
        <v>2.1704545454545454</v>
      </c>
      <c r="Z14" s="127">
        <f>AVERAGE($D$9:Z9)</f>
        <v>2.2934782608695654</v>
      </c>
      <c r="AA14" s="127">
        <f>AVERAGE($D$9:AA9)</f>
        <v>2.4479166666666665</v>
      </c>
      <c r="AB14" s="127">
        <f>AVERAGE($D$9:AB9)</f>
        <v>2.5099999999999998</v>
      </c>
      <c r="AC14" s="127">
        <f>AVERAGE($D$9:AC9)</f>
        <v>2.4134615384615383</v>
      </c>
      <c r="AD14" s="127">
        <f>AVERAGE($D$9:AD9)</f>
        <v>2.3611111111111112</v>
      </c>
      <c r="AE14" s="127">
        <f>AVERAGE($D$9:AE9)</f>
        <v>2.4910714285714284</v>
      </c>
      <c r="AF14" s="127">
        <f>AVERAGE($D$9:AF9)</f>
        <v>2.5431034482758621</v>
      </c>
      <c r="AG14" s="127">
        <f>AVERAGE($D$9:AG9)</f>
        <v>2.4916666666666667</v>
      </c>
      <c r="AH14" s="127">
        <f>AVERAGE($D$9:AH9)</f>
        <v>2.411290322580645</v>
      </c>
      <c r="AI14" s="127">
        <f>AVERAGE($D$9:AI9)</f>
        <v>2.484375</v>
      </c>
      <c r="AJ14" s="127">
        <f>AVERAGE($D$9:AJ9)</f>
        <v>2.4924242424242422</v>
      </c>
      <c r="AK14" s="127">
        <f>AVERAGE($D$9:AK9)</f>
        <v>2.4338235294117645</v>
      </c>
      <c r="AL14" s="134">
        <f>AVERAGE($D$9:AL9)</f>
        <v>2.5071428571428571</v>
      </c>
      <c r="AM14" s="133">
        <f>AVERAGE($D$9:AM9)</f>
        <v>2.4375</v>
      </c>
      <c r="AN14" s="127">
        <f>AVERAGE($D$9:AN9)</f>
        <v>2.3716216216216215</v>
      </c>
      <c r="AO14" s="127">
        <f>AVERAGE($D$9:AO9)</f>
        <v>2.3092105263157894</v>
      </c>
      <c r="AP14" s="127">
        <f>AVERAGE($D$9:AP9)</f>
        <v>2.25</v>
      </c>
      <c r="AQ14" s="127">
        <f>AVERAGE($D$9:AQ9)</f>
        <v>2.2937500000000002</v>
      </c>
      <c r="AR14" s="127">
        <f>AVERAGE($D$9:AR9)</f>
        <v>2.2378048780487805</v>
      </c>
      <c r="AS14" s="127">
        <f>AVERAGE($D$9:AS9)</f>
        <v>2.1845238095238093</v>
      </c>
      <c r="AT14" s="127">
        <f>AVERAGE($D$9:AT9)</f>
        <v>2.1337209302325579</v>
      </c>
      <c r="AU14" s="127">
        <f>AVERAGE($D$9:AU9)</f>
        <v>2.1534090909090908</v>
      </c>
      <c r="AV14" s="127">
        <f>AVERAGE($D$9:AV9)</f>
        <v>2.2388888888888889</v>
      </c>
      <c r="AW14" s="127">
        <f>AVERAGE($D$9:AW9)</f>
        <v>2.1902173913043477</v>
      </c>
      <c r="AX14" s="127">
        <f>AVERAGE($D$9:AX9)</f>
        <v>2.3510638297872339</v>
      </c>
      <c r="AY14" s="127">
        <f>AVERAGE($D$9:AY9)</f>
        <v>2.6145833333333335</v>
      </c>
      <c r="AZ14" s="134">
        <f>AVERAGE($D$9:AZ9)</f>
        <v>2.8826530612244898</v>
      </c>
      <c r="BA14" s="133">
        <f>AVERAGE($D$9:BA9)</f>
        <v>3.0449999999999999</v>
      </c>
      <c r="BB14" s="127">
        <f>AVERAGE($D$9:BB9)</f>
        <v>3.1764705882352939</v>
      </c>
      <c r="BC14" s="127">
        <f>AVERAGE($D$9:BC9)</f>
        <v>3.25</v>
      </c>
      <c r="BD14" s="127">
        <f>AVERAGE($D$9:BD9)</f>
        <v>3.2075471698113209</v>
      </c>
      <c r="BE14" s="127">
        <f>AVERAGE($D$9:BE9)</f>
        <v>3.1481481481481484</v>
      </c>
      <c r="BF14" s="127">
        <f>AVERAGE($D$9:BF9)</f>
        <v>3.0909090909090908</v>
      </c>
      <c r="BG14" s="127">
        <f>AVERAGE($D$9:BG9)</f>
        <v>3.25</v>
      </c>
      <c r="BH14" s="127">
        <f>AVERAGE($D$9:BH9)</f>
        <v>3.263157894736842</v>
      </c>
      <c r="BI14" s="127">
        <f>AVERAGE($D$9:BI9)</f>
        <v>3.3103448275862069</v>
      </c>
      <c r="BJ14" s="127">
        <f>AVERAGE($D$9:BJ9)</f>
        <v>3.3983050847457625</v>
      </c>
      <c r="BK14" s="127">
        <f>AVERAGE($D$9:BK9)</f>
        <v>3.45</v>
      </c>
      <c r="BL14" s="127">
        <f>AVERAGE($D$9:BL9)</f>
        <v>3.5081967213114753</v>
      </c>
      <c r="BM14" s="127">
        <f>AVERAGE($D$9:BM9)</f>
        <v>3.5161290322580645</v>
      </c>
      <c r="BN14" s="127">
        <f>AVERAGE($D$9:BN9)</f>
        <v>3.6349206349206349</v>
      </c>
      <c r="BO14" s="133">
        <f>AVERAGE($D$9:BO9)</f>
        <v>3.67578125</v>
      </c>
      <c r="BP14" s="127">
        <f>AVERAGE($D$9:BP9)</f>
        <v>3.6192307692307693</v>
      </c>
      <c r="BQ14" s="127">
        <f>AVERAGE($D$9:BQ9)</f>
        <v>3.5643939393939394</v>
      </c>
      <c r="BR14" s="127">
        <f>AVERAGE($D$9:BR9)</f>
        <v>3.5111940298507465</v>
      </c>
      <c r="BS14" s="127">
        <f>AVERAGE($D$9:BS9)</f>
        <v>3.4889705882352939</v>
      </c>
      <c r="BT14" s="127">
        <f>AVERAGE($D$9:BT9)</f>
        <v>3.4384057971014492</v>
      </c>
      <c r="BU14" s="127">
        <f>AVERAGE($D$9:BU9)</f>
        <v>3.3892857142857142</v>
      </c>
      <c r="BV14" s="127">
        <f>AVERAGE($D$9:BV9)</f>
        <v>3.4119718309859155</v>
      </c>
      <c r="BW14" s="127">
        <f>AVERAGE($D$9:BW9)</f>
        <v>3.4756944444444446</v>
      </c>
      <c r="BX14" s="127">
        <f>AVERAGE($D$9:BX9)</f>
        <v>3.4965753424657535</v>
      </c>
      <c r="BY14" s="127">
        <f>AVERAGE($D$9:BY9)</f>
        <v>3.5540540540540539</v>
      </c>
      <c r="BZ14" s="127">
        <f>AVERAGE($D$9:BZ9)</f>
        <v>3.5066666666666668</v>
      </c>
      <c r="CA14" s="127">
        <f>AVERAGE($D$9:CA9)</f>
        <v>3.5394736842105261</v>
      </c>
      <c r="CB14" s="127">
        <f>AVERAGE($D$9:CB9)</f>
        <v>3.6720779220779223</v>
      </c>
      <c r="CC14" s="127">
        <f>AVERAGE($D$9:CC9)</f>
        <v>3.8397435897435899</v>
      </c>
      <c r="CD14" s="127">
        <f>AVERAGE($D$9:CD9)</f>
        <v>3.9335443037974684</v>
      </c>
      <c r="CE14" s="127">
        <f>AVERAGE($D$9:CE9)</f>
        <v>4.25</v>
      </c>
      <c r="CF14" s="127">
        <f>AVERAGE($D$9:CF9)</f>
        <v>4.2530864197530862</v>
      </c>
      <c r="CG14" s="127">
        <f>AVERAGE($D$9:CG9)</f>
        <v>4.4664634146341466</v>
      </c>
      <c r="CH14" s="127">
        <f>AVERAGE($D$9:CH9)</f>
        <v>4.4969879518072293</v>
      </c>
      <c r="CI14" s="134">
        <f>AVERAGE($D$9:CI9)</f>
        <v>4.4672619047619051</v>
      </c>
    </row>
    <row r="15" spans="2:87" x14ac:dyDescent="0.25">
      <c r="B15" s="5"/>
      <c r="D15" s="6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68"/>
      <c r="P15" s="67"/>
      <c r="Q15" s="57"/>
      <c r="R15" s="57"/>
      <c r="S15" s="57"/>
      <c r="T15" s="57"/>
      <c r="U15" s="57"/>
      <c r="V15" s="57"/>
      <c r="W15" s="57"/>
      <c r="X15" s="57"/>
      <c r="Y15" s="67"/>
      <c r="Z15" s="57"/>
      <c r="AA15" s="57"/>
      <c r="AB15" s="57"/>
      <c r="AC15" s="57"/>
      <c r="AF15" s="57"/>
      <c r="AG15" s="57"/>
      <c r="AH15" s="57"/>
      <c r="AI15" s="57"/>
      <c r="AM15" s="67"/>
      <c r="AN15" s="57"/>
      <c r="AO15" s="57"/>
      <c r="AP15" s="57"/>
      <c r="AQ15" s="57"/>
      <c r="AT15" s="57"/>
      <c r="AU15" s="57"/>
      <c r="AV15" s="57"/>
      <c r="AW15" s="57"/>
      <c r="BA15" s="67"/>
      <c r="BB15" s="57"/>
      <c r="BC15" s="57"/>
      <c r="BD15" s="57"/>
      <c r="BE15" s="57"/>
      <c r="BF15" s="202"/>
      <c r="BG15" s="202"/>
      <c r="BH15" s="57"/>
      <c r="BI15" s="57"/>
      <c r="BJ15" s="57"/>
      <c r="BK15" s="57"/>
      <c r="BL15" s="202"/>
      <c r="BM15" s="202"/>
      <c r="BN15" s="202"/>
      <c r="BO15" s="67"/>
      <c r="BP15" s="57"/>
      <c r="BQ15" s="57"/>
      <c r="BR15" s="57"/>
      <c r="BS15" s="57"/>
      <c r="BT15" s="202"/>
      <c r="BU15" s="202"/>
      <c r="BV15" s="57"/>
      <c r="BW15" s="57"/>
      <c r="BX15" s="57"/>
      <c r="BY15" s="57"/>
      <c r="BZ15" s="202"/>
      <c r="CA15" s="202"/>
      <c r="CB15" s="202"/>
      <c r="CC15" s="57"/>
      <c r="CD15" s="57"/>
      <c r="CE15" s="57"/>
      <c r="CF15" s="57"/>
      <c r="CG15" s="202"/>
      <c r="CH15" s="202"/>
      <c r="CI15" s="202"/>
    </row>
    <row r="16" spans="2:87" x14ac:dyDescent="0.25">
      <c r="B16" s="263" t="s">
        <v>6</v>
      </c>
      <c r="C16" s="82" t="s">
        <v>7</v>
      </c>
      <c r="D16" s="58">
        <f>D6</f>
        <v>0.75</v>
      </c>
      <c r="E16" s="80">
        <f>D16+E6</f>
        <v>0.75</v>
      </c>
      <c r="F16" s="80">
        <f t="shared" ref="F16:P16" si="0">E16+F6</f>
        <v>0.75</v>
      </c>
      <c r="G16" s="80">
        <f t="shared" si="0"/>
        <v>0.75</v>
      </c>
      <c r="H16" s="80">
        <f t="shared" si="0"/>
        <v>0.75</v>
      </c>
      <c r="I16" s="80">
        <f t="shared" si="0"/>
        <v>2.75</v>
      </c>
      <c r="J16" s="80">
        <f t="shared" si="0"/>
        <v>6.75</v>
      </c>
      <c r="K16" s="80">
        <f t="shared" si="0"/>
        <v>6.75</v>
      </c>
      <c r="L16" s="80">
        <f t="shared" si="0"/>
        <v>6.75</v>
      </c>
      <c r="M16" s="80">
        <f t="shared" si="0"/>
        <v>6.75</v>
      </c>
      <c r="N16" s="80">
        <f t="shared" si="0"/>
        <v>6.75</v>
      </c>
      <c r="O16" s="80">
        <f t="shared" si="0"/>
        <v>6.75</v>
      </c>
      <c r="P16" s="58">
        <f t="shared" si="0"/>
        <v>6.75</v>
      </c>
      <c r="Q16" s="80">
        <f t="shared" ref="Q16:Q19" si="1">P16+Q6</f>
        <v>6.75</v>
      </c>
      <c r="R16" s="80">
        <f t="shared" ref="R16:R19" si="2">Q16+R6</f>
        <v>6.75</v>
      </c>
      <c r="S16" s="80">
        <f t="shared" ref="S16:S19" si="3">R16+S6</f>
        <v>6.75</v>
      </c>
      <c r="T16" s="80">
        <f t="shared" ref="T16:T19" si="4">S16+T6</f>
        <v>12.75</v>
      </c>
      <c r="U16" s="80">
        <f t="shared" ref="U16:U19" si="5">T16+U6</f>
        <v>15.75</v>
      </c>
      <c r="V16" s="80">
        <f t="shared" ref="V16:V19" si="6">U16+V6</f>
        <v>15.75</v>
      </c>
      <c r="W16" s="80">
        <f t="shared" ref="W16:W19" si="7">V16+W6</f>
        <v>15.75</v>
      </c>
      <c r="X16" s="128">
        <f t="shared" ref="X16:X19" si="8">W16+X6</f>
        <v>15.75</v>
      </c>
      <c r="Y16" s="106">
        <f t="shared" ref="Y16:Y19" si="9">X16+Y6</f>
        <v>15.75</v>
      </c>
      <c r="Z16" s="128">
        <f t="shared" ref="Z16:Z19" si="10">Y16+Z6</f>
        <v>15.75</v>
      </c>
      <c r="AA16" s="128">
        <f t="shared" ref="AA16:AA19" si="11">Z16+AA6</f>
        <v>15.75</v>
      </c>
      <c r="AB16" s="128">
        <f t="shared" ref="AB16:AB19" si="12">AA16+AB6</f>
        <v>15.75</v>
      </c>
      <c r="AC16" s="128">
        <f t="shared" ref="AC16:AC19" si="13">AB16+AC6</f>
        <v>15.75</v>
      </c>
      <c r="AD16" s="128">
        <f t="shared" ref="AD16:AD19" si="14">AC16+AD6</f>
        <v>16.75</v>
      </c>
      <c r="AE16" s="128">
        <f t="shared" ref="AE16:AE19" si="15">AD16+AE6</f>
        <v>18.75</v>
      </c>
      <c r="AF16" s="128">
        <f t="shared" ref="AF16:AF19" si="16">AE16+AF6</f>
        <v>22.75</v>
      </c>
      <c r="AG16" s="128">
        <f t="shared" ref="AG16:AG19" si="17">AF16+AG6</f>
        <v>23.75</v>
      </c>
      <c r="AH16" s="128">
        <f t="shared" ref="AH16:AH19" si="18">AG16+AH6</f>
        <v>23.75</v>
      </c>
      <c r="AI16" s="128">
        <f t="shared" ref="AI16:AI19" si="19">AH16+AI6</f>
        <v>23.75</v>
      </c>
      <c r="AJ16" s="128">
        <f t="shared" ref="AJ16:AJ19" si="20">AI16+AJ6</f>
        <v>23.75</v>
      </c>
      <c r="AK16" s="128">
        <f t="shared" ref="AK16:AK19" si="21">AJ16+AK6</f>
        <v>23.75</v>
      </c>
      <c r="AL16" s="135">
        <f t="shared" ref="AL16:AL19" si="22">AK16+AL6</f>
        <v>23.75</v>
      </c>
      <c r="AM16" s="106">
        <f t="shared" ref="AM16:AM19" si="23">AL16+AM6</f>
        <v>23.75</v>
      </c>
      <c r="AN16" s="128">
        <f t="shared" ref="AN16:AN19" si="24">AM16+AN6</f>
        <v>23.75</v>
      </c>
      <c r="AO16" s="128">
        <f>AN16+AO6</f>
        <v>23.75</v>
      </c>
      <c r="AP16" s="128">
        <f t="shared" ref="AP16:AP19" si="25">AO16+AP6</f>
        <v>23.75</v>
      </c>
      <c r="AQ16" s="128">
        <f t="shared" ref="AQ16:AQ19" si="26">AP16+AQ6</f>
        <v>23.75</v>
      </c>
      <c r="AR16" s="128">
        <f t="shared" ref="AR16:AR19" si="27">AQ16+AR6</f>
        <v>23.75</v>
      </c>
      <c r="AS16" s="128">
        <f t="shared" ref="AS16:AS19" si="28">AR16+AS6</f>
        <v>23.75</v>
      </c>
      <c r="AT16" s="128">
        <f t="shared" ref="AT16:AT19" si="29">AS16+AT6</f>
        <v>23.75</v>
      </c>
      <c r="AU16" s="128">
        <f t="shared" ref="AU16:AU19" si="30">AT16+AU6</f>
        <v>26.75</v>
      </c>
      <c r="AV16" s="128">
        <f t="shared" ref="AV16:AV19" si="31">AU16+AV6</f>
        <v>32.75</v>
      </c>
      <c r="AW16" s="128">
        <f t="shared" ref="AW16:AW19" si="32">AV16+AW6</f>
        <v>32.75</v>
      </c>
      <c r="AX16" s="128">
        <f t="shared" ref="AX16:AX19" si="33">AW16+AX6</f>
        <v>38.25</v>
      </c>
      <c r="AY16" s="128">
        <f t="shared" ref="AY16:AY19" si="34">AX16+AY6</f>
        <v>43.25</v>
      </c>
      <c r="AZ16" s="135">
        <f t="shared" ref="AZ16:AZ19" si="35">AY16+AZ6</f>
        <v>45.25</v>
      </c>
      <c r="BA16" s="106">
        <f>AZ16+BA6</f>
        <v>50.25</v>
      </c>
      <c r="BB16" s="128">
        <f t="shared" ref="BB16:BB19" si="36">BA16+BB6</f>
        <v>52.25</v>
      </c>
      <c r="BC16" s="128">
        <f>BB16+BC6</f>
        <v>52.25</v>
      </c>
      <c r="BD16" s="128">
        <f t="shared" ref="BD16:BD19" si="37">BC16+BD6</f>
        <v>52.25</v>
      </c>
      <c r="BE16" s="128">
        <f t="shared" ref="BE16:BE19" si="38">BD16+BE6</f>
        <v>52.25</v>
      </c>
      <c r="BF16" s="128">
        <f t="shared" ref="BF16:BF19" si="39">BE16+BF6</f>
        <v>52.25</v>
      </c>
      <c r="BG16" s="128">
        <f t="shared" ref="BG16:BG19" si="40">BF16+BG6</f>
        <v>52.25</v>
      </c>
      <c r="BH16" s="128">
        <f t="shared" ref="BH16:BH19" si="41">BG16+BH6</f>
        <v>54.75</v>
      </c>
      <c r="BI16" s="128">
        <f t="shared" ref="BI16:BI19" si="42">BH16+BI6</f>
        <v>60.75</v>
      </c>
      <c r="BJ16" s="128">
        <f t="shared" ref="BJ16:BJ19" si="43">BI16+BJ6</f>
        <v>69.25</v>
      </c>
      <c r="BK16" s="128">
        <f t="shared" ref="BK16:BK19" si="44">BJ16+BK6</f>
        <v>75.75</v>
      </c>
      <c r="BL16" s="128">
        <f t="shared" ref="BL16:BL19" si="45">BK16+BL6</f>
        <v>79.75</v>
      </c>
      <c r="BM16" s="128">
        <f t="shared" ref="BM16:BM19" si="46">BL16+BM6</f>
        <v>83.75</v>
      </c>
      <c r="BN16" s="247">
        <f t="shared" ref="BN16:BN19" si="47">BM16+BN6</f>
        <v>88.75</v>
      </c>
      <c r="BO16" s="229">
        <f>BN16+BO6</f>
        <v>90.75</v>
      </c>
      <c r="BP16" s="247">
        <f t="shared" ref="BP16:BP19" si="48">BO16+BP6</f>
        <v>90.75</v>
      </c>
      <c r="BQ16" s="247">
        <f>BP16+BQ6</f>
        <v>90.75</v>
      </c>
      <c r="BR16" s="247">
        <f t="shared" ref="BR16:BR19" si="49">BQ16+BR6</f>
        <v>90.75</v>
      </c>
      <c r="BS16" s="247">
        <f t="shared" ref="BS16:BS19" si="50">BR16+BS6</f>
        <v>92.75</v>
      </c>
      <c r="BT16" s="247">
        <f t="shared" ref="BT16:BT19" si="51">BS16+BT6</f>
        <v>92.75</v>
      </c>
      <c r="BU16" s="247">
        <f t="shared" ref="BU16:BU19" si="52">BT16+BU6</f>
        <v>92.75</v>
      </c>
      <c r="BV16" s="247">
        <f t="shared" ref="BV16:BV19" si="53">BU16+BV6</f>
        <v>92.75</v>
      </c>
      <c r="BW16" s="247">
        <f t="shared" ref="BW16:BW19" si="54">BV16+BW6</f>
        <v>92.75</v>
      </c>
      <c r="BX16" s="247">
        <f t="shared" ref="BX16:BX19" si="55">BW16+BX6</f>
        <v>92.75</v>
      </c>
      <c r="BY16" s="247">
        <f t="shared" ref="BY16:BY19" si="56">BX16+BY6</f>
        <v>92.75</v>
      </c>
      <c r="BZ16" s="247">
        <f t="shared" ref="BZ16:BZ19" si="57">BY16+BZ6</f>
        <v>92.75</v>
      </c>
      <c r="CA16" s="247">
        <f t="shared" ref="CA16:CA19" si="58">BZ16+CA6</f>
        <v>98.75</v>
      </c>
      <c r="CB16" s="247">
        <f t="shared" ref="CB16:CB19" si="59">CA16+CB6</f>
        <v>98.75</v>
      </c>
      <c r="CC16" s="247">
        <f t="shared" ref="CC16:CC19" si="60">CB16+CC6</f>
        <v>102.25</v>
      </c>
      <c r="CD16" s="247">
        <f t="shared" ref="CD16:CD19" si="61">CC16+CD6</f>
        <v>107</v>
      </c>
      <c r="CE16" s="247">
        <f t="shared" ref="CE16:CE19" si="62">CD16+CE6</f>
        <v>114.5</v>
      </c>
      <c r="CF16" s="247">
        <f t="shared" ref="CF16:CF19" si="63">CE16+CF6</f>
        <v>119</v>
      </c>
      <c r="CG16" s="247">
        <f t="shared" ref="CG16:CG19" si="64">CF16+CG6</f>
        <v>128</v>
      </c>
      <c r="CH16" s="247">
        <f t="shared" ref="CH16:CH19" si="65">CG16+CH6</f>
        <v>135</v>
      </c>
      <c r="CI16" s="234">
        <f t="shared" ref="CI16:CI19" si="66">CH16+CI6</f>
        <v>135</v>
      </c>
    </row>
    <row r="17" spans="1:87" x14ac:dyDescent="0.25">
      <c r="B17" s="264"/>
      <c r="C17" s="70" t="s">
        <v>8</v>
      </c>
      <c r="D17" s="67">
        <f t="shared" ref="D17:D19" si="67">D7</f>
        <v>0</v>
      </c>
      <c r="E17" s="57">
        <f t="shared" ref="E17:P19" si="68">D17+E7</f>
        <v>0</v>
      </c>
      <c r="F17" s="57">
        <f t="shared" si="68"/>
        <v>0</v>
      </c>
      <c r="G17" s="57">
        <f t="shared" si="68"/>
        <v>0</v>
      </c>
      <c r="H17" s="57">
        <f t="shared" si="68"/>
        <v>0</v>
      </c>
      <c r="I17" s="57">
        <f t="shared" si="68"/>
        <v>0</v>
      </c>
      <c r="J17" s="57">
        <f t="shared" si="68"/>
        <v>2</v>
      </c>
      <c r="K17" s="57">
        <f t="shared" si="68"/>
        <v>7</v>
      </c>
      <c r="L17" s="57">
        <f t="shared" si="68"/>
        <v>7</v>
      </c>
      <c r="M17" s="57">
        <f t="shared" si="68"/>
        <v>7</v>
      </c>
      <c r="N17" s="57">
        <f t="shared" si="68"/>
        <v>7</v>
      </c>
      <c r="O17" s="57">
        <f t="shared" si="68"/>
        <v>7</v>
      </c>
      <c r="P17" s="67">
        <f t="shared" si="68"/>
        <v>7</v>
      </c>
      <c r="Q17" s="57">
        <f t="shared" si="1"/>
        <v>11</v>
      </c>
      <c r="R17" s="57">
        <f t="shared" si="2"/>
        <v>11</v>
      </c>
      <c r="S17" s="57">
        <f t="shared" si="3"/>
        <v>11</v>
      </c>
      <c r="T17" s="57">
        <f t="shared" si="4"/>
        <v>15</v>
      </c>
      <c r="U17" s="57">
        <f t="shared" si="5"/>
        <v>30</v>
      </c>
      <c r="V17" s="57">
        <f t="shared" si="6"/>
        <v>30</v>
      </c>
      <c r="W17" s="57">
        <f t="shared" si="7"/>
        <v>30</v>
      </c>
      <c r="X17" s="57">
        <f t="shared" si="8"/>
        <v>30</v>
      </c>
      <c r="Y17" s="67">
        <f t="shared" si="9"/>
        <v>30</v>
      </c>
      <c r="Z17" s="57">
        <f t="shared" si="10"/>
        <v>35</v>
      </c>
      <c r="AA17" s="57">
        <f t="shared" si="11"/>
        <v>41</v>
      </c>
      <c r="AB17" s="57">
        <f t="shared" si="12"/>
        <v>44</v>
      </c>
      <c r="AC17" s="57">
        <f t="shared" si="13"/>
        <v>44</v>
      </c>
      <c r="AD17" s="57">
        <f t="shared" si="14"/>
        <v>44</v>
      </c>
      <c r="AE17" s="57">
        <f t="shared" si="15"/>
        <v>48</v>
      </c>
      <c r="AF17" s="57">
        <f t="shared" si="16"/>
        <v>48</v>
      </c>
      <c r="AG17" s="57">
        <f t="shared" si="17"/>
        <v>48</v>
      </c>
      <c r="AH17" s="57">
        <f t="shared" si="18"/>
        <v>48</v>
      </c>
      <c r="AI17" s="57">
        <f t="shared" si="19"/>
        <v>48</v>
      </c>
      <c r="AJ17" s="57">
        <f t="shared" si="20"/>
        <v>48</v>
      </c>
      <c r="AK17" s="57">
        <f t="shared" si="21"/>
        <v>48</v>
      </c>
      <c r="AL17" s="68">
        <f t="shared" si="22"/>
        <v>53</v>
      </c>
      <c r="AM17" s="67">
        <f t="shared" si="23"/>
        <v>53</v>
      </c>
      <c r="AN17" s="57">
        <f t="shared" si="24"/>
        <v>53</v>
      </c>
      <c r="AO17" s="57">
        <f t="shared" ref="AO17:AO19" si="69">AN17+AO7</f>
        <v>53</v>
      </c>
      <c r="AP17" s="57">
        <f t="shared" si="25"/>
        <v>53</v>
      </c>
      <c r="AQ17" s="57">
        <f t="shared" si="26"/>
        <v>57</v>
      </c>
      <c r="AR17" s="57">
        <f t="shared" si="27"/>
        <v>57</v>
      </c>
      <c r="AS17" s="57">
        <f t="shared" si="28"/>
        <v>57</v>
      </c>
      <c r="AT17" s="57">
        <f t="shared" si="29"/>
        <v>57</v>
      </c>
      <c r="AU17" s="57">
        <f t="shared" si="30"/>
        <v>57</v>
      </c>
      <c r="AV17" s="57">
        <f t="shared" si="31"/>
        <v>57</v>
      </c>
      <c r="AW17" s="57">
        <f t="shared" si="32"/>
        <v>57</v>
      </c>
      <c r="AX17" s="57">
        <f t="shared" si="33"/>
        <v>61.25</v>
      </c>
      <c r="AY17" s="57">
        <f t="shared" si="34"/>
        <v>71.25</v>
      </c>
      <c r="AZ17" s="68">
        <f t="shared" si="35"/>
        <v>77</v>
      </c>
      <c r="BA17" s="67">
        <f>AZ17+BA7</f>
        <v>80</v>
      </c>
      <c r="BB17" s="57">
        <f t="shared" si="36"/>
        <v>86.75</v>
      </c>
      <c r="BC17" s="57">
        <f t="shared" ref="BC17:BC19" si="70">BB17+BC7</f>
        <v>93.75</v>
      </c>
      <c r="BD17" s="57">
        <f t="shared" si="37"/>
        <v>94.75</v>
      </c>
      <c r="BE17" s="57">
        <f t="shared" si="38"/>
        <v>94.75</v>
      </c>
      <c r="BF17" s="57">
        <f t="shared" si="39"/>
        <v>94.75</v>
      </c>
      <c r="BG17" s="57">
        <f t="shared" si="40"/>
        <v>101.75</v>
      </c>
      <c r="BH17" s="57">
        <f t="shared" si="41"/>
        <v>102.75</v>
      </c>
      <c r="BI17" s="57">
        <f t="shared" si="42"/>
        <v>102.75</v>
      </c>
      <c r="BJ17" s="57">
        <f t="shared" si="43"/>
        <v>102.75</v>
      </c>
      <c r="BK17" s="57">
        <f t="shared" si="44"/>
        <v>102.75</v>
      </c>
      <c r="BL17" s="57">
        <f t="shared" si="45"/>
        <v>105.75</v>
      </c>
      <c r="BM17" s="57">
        <f t="shared" si="46"/>
        <v>105.75</v>
      </c>
      <c r="BN17" s="57">
        <f t="shared" si="47"/>
        <v>105.75</v>
      </c>
      <c r="BO17" s="67">
        <f>BN17+BO7</f>
        <v>110</v>
      </c>
      <c r="BP17" s="57">
        <f t="shared" si="48"/>
        <v>110</v>
      </c>
      <c r="BQ17" s="57">
        <f t="shared" ref="BQ17:BQ19" si="71">BP17+BQ7</f>
        <v>110</v>
      </c>
      <c r="BR17" s="57">
        <f t="shared" si="49"/>
        <v>110</v>
      </c>
      <c r="BS17" s="57">
        <f t="shared" si="50"/>
        <v>110</v>
      </c>
      <c r="BT17" s="57">
        <f t="shared" si="51"/>
        <v>110</v>
      </c>
      <c r="BU17" s="57">
        <f t="shared" si="52"/>
        <v>110</v>
      </c>
      <c r="BV17" s="57">
        <f t="shared" si="53"/>
        <v>115</v>
      </c>
      <c r="BW17" s="57">
        <f t="shared" si="54"/>
        <v>123</v>
      </c>
      <c r="BX17" s="57">
        <f t="shared" si="55"/>
        <v>128</v>
      </c>
      <c r="BY17" s="57">
        <f t="shared" si="56"/>
        <v>135.75</v>
      </c>
      <c r="BZ17" s="57">
        <f t="shared" si="57"/>
        <v>135.75</v>
      </c>
      <c r="CA17" s="57">
        <f t="shared" si="58"/>
        <v>135.75</v>
      </c>
      <c r="CB17" s="57">
        <f t="shared" si="59"/>
        <v>141.5</v>
      </c>
      <c r="CC17" s="57">
        <f t="shared" si="60"/>
        <v>152.75</v>
      </c>
      <c r="CD17" s="57">
        <f t="shared" si="61"/>
        <v>159.25</v>
      </c>
      <c r="CE17" s="57">
        <f t="shared" si="62"/>
        <v>163.75</v>
      </c>
      <c r="CF17" s="57">
        <f t="shared" si="63"/>
        <v>163.75</v>
      </c>
      <c r="CG17" s="57">
        <f t="shared" si="64"/>
        <v>171.5</v>
      </c>
      <c r="CH17" s="57">
        <f t="shared" si="65"/>
        <v>171.5</v>
      </c>
      <c r="CI17" s="68">
        <f t="shared" si="66"/>
        <v>173.5</v>
      </c>
    </row>
    <row r="18" spans="1:87" x14ac:dyDescent="0.25">
      <c r="B18" s="264"/>
      <c r="C18" s="70" t="s">
        <v>9</v>
      </c>
      <c r="D18" s="67">
        <f t="shared" si="67"/>
        <v>0</v>
      </c>
      <c r="E18" s="57">
        <f t="shared" si="68"/>
        <v>0</v>
      </c>
      <c r="F18" s="57">
        <f t="shared" si="68"/>
        <v>0</v>
      </c>
      <c r="G18" s="57">
        <f t="shared" si="68"/>
        <v>0</v>
      </c>
      <c r="H18" s="57">
        <f t="shared" si="68"/>
        <v>0</v>
      </c>
      <c r="I18" s="57">
        <f t="shared" si="68"/>
        <v>0</v>
      </c>
      <c r="J18" s="57">
        <f t="shared" si="68"/>
        <v>1.5</v>
      </c>
      <c r="K18" s="57">
        <f t="shared" si="68"/>
        <v>2</v>
      </c>
      <c r="L18" s="57">
        <f t="shared" si="68"/>
        <v>2</v>
      </c>
      <c r="M18" s="57">
        <f t="shared" si="68"/>
        <v>2</v>
      </c>
      <c r="N18" s="57">
        <f t="shared" si="68"/>
        <v>2</v>
      </c>
      <c r="O18" s="57">
        <f t="shared" si="68"/>
        <v>2</v>
      </c>
      <c r="P18" s="67">
        <f t="shared" si="68"/>
        <v>2</v>
      </c>
      <c r="Q18" s="57">
        <f t="shared" si="1"/>
        <v>2</v>
      </c>
      <c r="R18" s="57">
        <f t="shared" si="2"/>
        <v>2</v>
      </c>
      <c r="S18" s="57">
        <f t="shared" si="3"/>
        <v>2</v>
      </c>
      <c r="T18" s="57">
        <f t="shared" si="4"/>
        <v>2</v>
      </c>
      <c r="U18" s="57">
        <f t="shared" si="5"/>
        <v>2</v>
      </c>
      <c r="V18" s="57">
        <f t="shared" si="6"/>
        <v>2</v>
      </c>
      <c r="W18" s="57">
        <f t="shared" si="7"/>
        <v>2</v>
      </c>
      <c r="X18" s="57">
        <f t="shared" si="8"/>
        <v>2</v>
      </c>
      <c r="Y18" s="67">
        <f t="shared" si="9"/>
        <v>2</v>
      </c>
      <c r="Z18" s="57">
        <f t="shared" si="10"/>
        <v>2</v>
      </c>
      <c r="AA18" s="57">
        <f t="shared" si="11"/>
        <v>2</v>
      </c>
      <c r="AB18" s="57">
        <f t="shared" si="12"/>
        <v>3</v>
      </c>
      <c r="AC18" s="57">
        <f t="shared" si="13"/>
        <v>3</v>
      </c>
      <c r="AD18" s="57">
        <f t="shared" si="14"/>
        <v>3</v>
      </c>
      <c r="AE18" s="57">
        <f t="shared" si="15"/>
        <v>3</v>
      </c>
      <c r="AF18" s="57">
        <f t="shared" si="16"/>
        <v>3</v>
      </c>
      <c r="AG18" s="57">
        <f t="shared" si="17"/>
        <v>3</v>
      </c>
      <c r="AH18" s="57">
        <f t="shared" si="18"/>
        <v>3</v>
      </c>
      <c r="AI18" s="57">
        <f t="shared" si="19"/>
        <v>7.75</v>
      </c>
      <c r="AJ18" s="57">
        <f t="shared" si="20"/>
        <v>10.5</v>
      </c>
      <c r="AK18" s="57">
        <f t="shared" si="21"/>
        <v>11</v>
      </c>
      <c r="AL18" s="68">
        <f t="shared" si="22"/>
        <v>11</v>
      </c>
      <c r="AM18" s="67">
        <f t="shared" si="23"/>
        <v>11</v>
      </c>
      <c r="AN18" s="57">
        <f t="shared" si="24"/>
        <v>11</v>
      </c>
      <c r="AO18" s="57">
        <f t="shared" si="69"/>
        <v>11</v>
      </c>
      <c r="AP18" s="57">
        <f t="shared" si="25"/>
        <v>11</v>
      </c>
      <c r="AQ18" s="57">
        <f t="shared" si="26"/>
        <v>11</v>
      </c>
      <c r="AR18" s="57">
        <f t="shared" si="27"/>
        <v>11</v>
      </c>
      <c r="AS18" s="57">
        <f t="shared" si="28"/>
        <v>11</v>
      </c>
      <c r="AT18" s="57">
        <f t="shared" si="29"/>
        <v>11</v>
      </c>
      <c r="AU18" s="57">
        <f t="shared" si="30"/>
        <v>11</v>
      </c>
      <c r="AV18" s="57">
        <f t="shared" si="31"/>
        <v>11</v>
      </c>
      <c r="AW18" s="57">
        <f t="shared" si="32"/>
        <v>11</v>
      </c>
      <c r="AX18" s="57">
        <f t="shared" si="33"/>
        <v>11</v>
      </c>
      <c r="AY18" s="57">
        <f t="shared" si="34"/>
        <v>11</v>
      </c>
      <c r="AZ18" s="68">
        <f t="shared" si="35"/>
        <v>19</v>
      </c>
      <c r="BA18" s="67">
        <f>AZ18+BA8</f>
        <v>22</v>
      </c>
      <c r="BB18" s="57">
        <f t="shared" si="36"/>
        <v>23</v>
      </c>
      <c r="BC18" s="57">
        <f t="shared" si="70"/>
        <v>23</v>
      </c>
      <c r="BD18" s="57">
        <f t="shared" si="37"/>
        <v>23</v>
      </c>
      <c r="BE18" s="57">
        <f t="shared" si="38"/>
        <v>23</v>
      </c>
      <c r="BF18" s="57">
        <f t="shared" si="39"/>
        <v>23</v>
      </c>
      <c r="BG18" s="57">
        <f t="shared" si="40"/>
        <v>28</v>
      </c>
      <c r="BH18" s="57">
        <f t="shared" si="41"/>
        <v>28.5</v>
      </c>
      <c r="BI18" s="57">
        <f t="shared" si="42"/>
        <v>28.5</v>
      </c>
      <c r="BJ18" s="57">
        <f t="shared" si="43"/>
        <v>28.5</v>
      </c>
      <c r="BK18" s="57">
        <f t="shared" si="44"/>
        <v>28.5</v>
      </c>
      <c r="BL18" s="57">
        <f t="shared" si="45"/>
        <v>28.5</v>
      </c>
      <c r="BM18" s="57">
        <f t="shared" si="46"/>
        <v>28.5</v>
      </c>
      <c r="BN18" s="57">
        <f t="shared" si="47"/>
        <v>34.5</v>
      </c>
      <c r="BO18" s="67">
        <f>BN18+BO8</f>
        <v>34.5</v>
      </c>
      <c r="BP18" s="57">
        <f t="shared" si="48"/>
        <v>34.5</v>
      </c>
      <c r="BQ18" s="57">
        <f t="shared" si="71"/>
        <v>34.5</v>
      </c>
      <c r="BR18" s="57">
        <f t="shared" si="49"/>
        <v>34.5</v>
      </c>
      <c r="BS18" s="57">
        <f t="shared" si="50"/>
        <v>34.5</v>
      </c>
      <c r="BT18" s="57">
        <f t="shared" si="51"/>
        <v>34.5</v>
      </c>
      <c r="BU18" s="57">
        <f t="shared" si="52"/>
        <v>34.5</v>
      </c>
      <c r="BV18" s="57">
        <f t="shared" si="53"/>
        <v>34.5</v>
      </c>
      <c r="BW18" s="57">
        <f t="shared" si="54"/>
        <v>34.5</v>
      </c>
      <c r="BX18" s="57">
        <f t="shared" si="55"/>
        <v>34.5</v>
      </c>
      <c r="BY18" s="57">
        <f t="shared" si="56"/>
        <v>34.5</v>
      </c>
      <c r="BZ18" s="57">
        <f t="shared" si="57"/>
        <v>34.5</v>
      </c>
      <c r="CA18" s="57">
        <f t="shared" si="58"/>
        <v>34.5</v>
      </c>
      <c r="CB18" s="57">
        <f t="shared" si="59"/>
        <v>42.5</v>
      </c>
      <c r="CC18" s="57">
        <f t="shared" si="60"/>
        <v>44.5</v>
      </c>
      <c r="CD18" s="57">
        <f t="shared" si="61"/>
        <v>44.5</v>
      </c>
      <c r="CE18" s="57">
        <f t="shared" si="62"/>
        <v>61.75</v>
      </c>
      <c r="CF18" s="57">
        <f t="shared" si="63"/>
        <v>61.75</v>
      </c>
      <c r="CG18" s="57">
        <f t="shared" si="64"/>
        <v>66.75</v>
      </c>
      <c r="CH18" s="57">
        <f t="shared" si="65"/>
        <v>66.75</v>
      </c>
      <c r="CI18" s="68">
        <f t="shared" si="66"/>
        <v>66.75</v>
      </c>
    </row>
    <row r="19" spans="1:87" x14ac:dyDescent="0.25">
      <c r="B19" s="265"/>
      <c r="C19" s="83" t="s">
        <v>4</v>
      </c>
      <c r="D19" s="72">
        <f t="shared" si="67"/>
        <v>0.75</v>
      </c>
      <c r="E19" s="73">
        <f t="shared" si="68"/>
        <v>0.75</v>
      </c>
      <c r="F19" s="73">
        <f t="shared" si="68"/>
        <v>0.75</v>
      </c>
      <c r="G19" s="73">
        <f t="shared" si="68"/>
        <v>0.75</v>
      </c>
      <c r="H19" s="73">
        <f t="shared" si="68"/>
        <v>0.75</v>
      </c>
      <c r="I19" s="73">
        <f t="shared" si="68"/>
        <v>2.75</v>
      </c>
      <c r="J19" s="73">
        <f t="shared" si="68"/>
        <v>10.25</v>
      </c>
      <c r="K19" s="73">
        <f t="shared" si="68"/>
        <v>15.75</v>
      </c>
      <c r="L19" s="73">
        <f t="shared" si="68"/>
        <v>15.75</v>
      </c>
      <c r="M19" s="73">
        <f t="shared" si="68"/>
        <v>15.75</v>
      </c>
      <c r="N19" s="73">
        <f t="shared" si="68"/>
        <v>15.75</v>
      </c>
      <c r="O19" s="73">
        <f t="shared" si="68"/>
        <v>15.75</v>
      </c>
      <c r="P19" s="72">
        <f t="shared" si="68"/>
        <v>15.75</v>
      </c>
      <c r="Q19" s="73">
        <f t="shared" si="1"/>
        <v>19.75</v>
      </c>
      <c r="R19" s="73">
        <f t="shared" si="2"/>
        <v>19.75</v>
      </c>
      <c r="S19" s="73">
        <f t="shared" si="3"/>
        <v>19.75</v>
      </c>
      <c r="T19" s="73">
        <f t="shared" si="4"/>
        <v>29.75</v>
      </c>
      <c r="U19" s="73">
        <f t="shared" si="5"/>
        <v>47.75</v>
      </c>
      <c r="V19" s="73">
        <f t="shared" si="6"/>
        <v>47.75</v>
      </c>
      <c r="W19" s="73">
        <f t="shared" si="7"/>
        <v>47.75</v>
      </c>
      <c r="X19" s="125">
        <f t="shared" si="8"/>
        <v>47.75</v>
      </c>
      <c r="Y19" s="129">
        <f t="shared" si="9"/>
        <v>47.75</v>
      </c>
      <c r="Z19" s="125">
        <f t="shared" si="10"/>
        <v>52.75</v>
      </c>
      <c r="AA19" s="125">
        <f t="shared" si="11"/>
        <v>58.75</v>
      </c>
      <c r="AB19" s="125">
        <f t="shared" si="12"/>
        <v>62.75</v>
      </c>
      <c r="AC19" s="125">
        <f t="shared" si="13"/>
        <v>62.75</v>
      </c>
      <c r="AD19" s="125">
        <f t="shared" si="14"/>
        <v>63.75</v>
      </c>
      <c r="AE19" s="125">
        <f t="shared" si="15"/>
        <v>69.75</v>
      </c>
      <c r="AF19" s="125">
        <f t="shared" si="16"/>
        <v>73.75</v>
      </c>
      <c r="AG19" s="125">
        <f t="shared" si="17"/>
        <v>74.75</v>
      </c>
      <c r="AH19" s="125">
        <f t="shared" si="18"/>
        <v>74.75</v>
      </c>
      <c r="AI19" s="125">
        <f t="shared" si="19"/>
        <v>79.5</v>
      </c>
      <c r="AJ19" s="125">
        <f t="shared" si="20"/>
        <v>82.25</v>
      </c>
      <c r="AK19" s="125">
        <f t="shared" si="21"/>
        <v>82.75</v>
      </c>
      <c r="AL19" s="130">
        <f t="shared" si="22"/>
        <v>87.75</v>
      </c>
      <c r="AM19" s="129">
        <f t="shared" si="23"/>
        <v>87.75</v>
      </c>
      <c r="AN19" s="125">
        <f t="shared" si="24"/>
        <v>87.75</v>
      </c>
      <c r="AO19" s="125">
        <f t="shared" si="69"/>
        <v>87.75</v>
      </c>
      <c r="AP19" s="125">
        <f t="shared" si="25"/>
        <v>87.75</v>
      </c>
      <c r="AQ19" s="125">
        <f t="shared" si="26"/>
        <v>91.75</v>
      </c>
      <c r="AR19" s="125">
        <f t="shared" si="27"/>
        <v>91.75</v>
      </c>
      <c r="AS19" s="125">
        <f t="shared" si="28"/>
        <v>91.75</v>
      </c>
      <c r="AT19" s="125">
        <f t="shared" si="29"/>
        <v>91.75</v>
      </c>
      <c r="AU19" s="125">
        <f t="shared" si="30"/>
        <v>94.75</v>
      </c>
      <c r="AV19" s="125">
        <f t="shared" si="31"/>
        <v>100.75</v>
      </c>
      <c r="AW19" s="125">
        <f t="shared" si="32"/>
        <v>100.75</v>
      </c>
      <c r="AX19" s="125">
        <f t="shared" si="33"/>
        <v>110.5</v>
      </c>
      <c r="AY19" s="125">
        <f t="shared" si="34"/>
        <v>125.5</v>
      </c>
      <c r="AZ19" s="130">
        <f t="shared" si="35"/>
        <v>141.25</v>
      </c>
      <c r="BA19" s="129">
        <f>AZ19+BA9</f>
        <v>152.25</v>
      </c>
      <c r="BB19" s="125">
        <f t="shared" si="36"/>
        <v>162</v>
      </c>
      <c r="BC19" s="125">
        <f t="shared" si="70"/>
        <v>169</v>
      </c>
      <c r="BD19" s="125">
        <f t="shared" si="37"/>
        <v>170</v>
      </c>
      <c r="BE19" s="125">
        <f t="shared" si="38"/>
        <v>170</v>
      </c>
      <c r="BF19" s="125">
        <f t="shared" si="39"/>
        <v>170</v>
      </c>
      <c r="BG19" s="125">
        <f t="shared" si="40"/>
        <v>182</v>
      </c>
      <c r="BH19" s="125">
        <f t="shared" si="41"/>
        <v>186</v>
      </c>
      <c r="BI19" s="125">
        <f t="shared" si="42"/>
        <v>192</v>
      </c>
      <c r="BJ19" s="125">
        <f t="shared" si="43"/>
        <v>200.5</v>
      </c>
      <c r="BK19" s="125">
        <f t="shared" si="44"/>
        <v>207</v>
      </c>
      <c r="BL19" s="125">
        <f t="shared" si="45"/>
        <v>214</v>
      </c>
      <c r="BM19" s="125">
        <f t="shared" si="46"/>
        <v>218</v>
      </c>
      <c r="BN19" s="125">
        <f t="shared" si="47"/>
        <v>229</v>
      </c>
      <c r="BO19" s="129">
        <f>BN19+BO9</f>
        <v>235.25</v>
      </c>
      <c r="BP19" s="125">
        <f t="shared" si="48"/>
        <v>235.25</v>
      </c>
      <c r="BQ19" s="125">
        <f t="shared" si="71"/>
        <v>235.25</v>
      </c>
      <c r="BR19" s="125">
        <f t="shared" si="49"/>
        <v>235.25</v>
      </c>
      <c r="BS19" s="125">
        <f t="shared" si="50"/>
        <v>237.25</v>
      </c>
      <c r="BT19" s="125">
        <f t="shared" si="51"/>
        <v>237.25</v>
      </c>
      <c r="BU19" s="125">
        <f t="shared" si="52"/>
        <v>237.25</v>
      </c>
      <c r="BV19" s="125">
        <f t="shared" si="53"/>
        <v>242.25</v>
      </c>
      <c r="BW19" s="125">
        <f t="shared" si="54"/>
        <v>250.25</v>
      </c>
      <c r="BX19" s="125">
        <f t="shared" si="55"/>
        <v>255.25</v>
      </c>
      <c r="BY19" s="125">
        <f t="shared" si="56"/>
        <v>263</v>
      </c>
      <c r="BZ19" s="125">
        <f t="shared" si="57"/>
        <v>263</v>
      </c>
      <c r="CA19" s="125">
        <f t="shared" si="58"/>
        <v>269</v>
      </c>
      <c r="CB19" s="125">
        <f t="shared" si="59"/>
        <v>282.75</v>
      </c>
      <c r="CC19" s="125">
        <f t="shared" si="60"/>
        <v>299.5</v>
      </c>
      <c r="CD19" s="125">
        <f t="shared" si="61"/>
        <v>310.75</v>
      </c>
      <c r="CE19" s="125">
        <f t="shared" si="62"/>
        <v>340</v>
      </c>
      <c r="CF19" s="125">
        <f t="shared" si="63"/>
        <v>344.5</v>
      </c>
      <c r="CG19" s="125">
        <f t="shared" si="64"/>
        <v>366.25</v>
      </c>
      <c r="CH19" s="125">
        <f t="shared" si="65"/>
        <v>373.25</v>
      </c>
      <c r="CI19" s="130">
        <f t="shared" si="66"/>
        <v>375.25</v>
      </c>
    </row>
    <row r="21" spans="1:87" ht="15.75" x14ac:dyDescent="0.25">
      <c r="B21" s="276" t="s">
        <v>27</v>
      </c>
      <c r="C21" s="277"/>
      <c r="D21" s="278">
        <v>1</v>
      </c>
      <c r="E21" s="279"/>
      <c r="F21" s="274">
        <v>2</v>
      </c>
      <c r="G21" s="275"/>
      <c r="H21" s="288">
        <v>3</v>
      </c>
      <c r="I21" s="289"/>
      <c r="J21" s="288">
        <v>4</v>
      </c>
      <c r="K21" s="289"/>
      <c r="L21" s="288">
        <v>5</v>
      </c>
      <c r="M21" s="290"/>
      <c r="N21" s="254">
        <v>6</v>
      </c>
      <c r="O21" s="255"/>
      <c r="P21" s="256"/>
    </row>
    <row r="22" spans="1:87" ht="15.75" x14ac:dyDescent="0.25">
      <c r="A22" s="197" t="s">
        <v>72</v>
      </c>
      <c r="B22" s="280" t="s">
        <v>28</v>
      </c>
      <c r="C22" s="281"/>
      <c r="D22" s="95">
        <v>1</v>
      </c>
      <c r="E22" s="96">
        <v>2</v>
      </c>
      <c r="F22" s="94">
        <v>3</v>
      </c>
      <c r="G22" s="102">
        <v>4</v>
      </c>
      <c r="H22" s="138">
        <v>5</v>
      </c>
      <c r="I22" s="139">
        <v>6</v>
      </c>
      <c r="J22" s="138">
        <v>7</v>
      </c>
      <c r="K22" s="139">
        <v>8</v>
      </c>
      <c r="L22" s="138">
        <v>9</v>
      </c>
      <c r="M22" s="139">
        <v>10</v>
      </c>
      <c r="N22" s="139">
        <v>11</v>
      </c>
      <c r="O22" s="138">
        <v>12</v>
      </c>
      <c r="P22" s="139">
        <v>13</v>
      </c>
    </row>
    <row r="23" spans="1:87" x14ac:dyDescent="0.25">
      <c r="A23" s="195">
        <f>SUM(D23:Q23)</f>
        <v>135</v>
      </c>
      <c r="B23" s="282" t="s">
        <v>24</v>
      </c>
      <c r="C23" s="82" t="s">
        <v>7</v>
      </c>
      <c r="D23" s="97">
        <f xml:space="preserve"> SUM(D6:I6)</f>
        <v>2.75</v>
      </c>
      <c r="E23" s="89">
        <f xml:space="preserve"> SUM(J6:O6)</f>
        <v>4</v>
      </c>
      <c r="F23" s="97">
        <f xml:space="preserve"> SUM(P6:T6)</f>
        <v>6</v>
      </c>
      <c r="G23" s="136">
        <f xml:space="preserve"> SUM(U6:X6)</f>
        <v>3</v>
      </c>
      <c r="H23" s="140">
        <f xml:space="preserve"> SUM(Y6:AE6)</f>
        <v>3</v>
      </c>
      <c r="I23" s="192">
        <f xml:space="preserve"> SUM(AF6:AL6)</f>
        <v>5</v>
      </c>
      <c r="J23" s="193">
        <f xml:space="preserve"> SUM(AM6:AS6)</f>
        <v>0</v>
      </c>
      <c r="K23" s="192">
        <f xml:space="preserve"> SUM(AT6:AZ6)</f>
        <v>21.5</v>
      </c>
      <c r="L23" s="193">
        <f xml:space="preserve"> SUM(BA6:BG6)</f>
        <v>7</v>
      </c>
      <c r="M23" s="250">
        <f xml:space="preserve"> SUM(BH6:BN6)</f>
        <v>36.5</v>
      </c>
      <c r="N23" s="251">
        <f xml:space="preserve"> SUM(BO6:BU6)</f>
        <v>4</v>
      </c>
      <c r="O23" s="252">
        <f xml:space="preserve"> SUM(BV6:CB6)</f>
        <v>6</v>
      </c>
      <c r="P23" s="253">
        <f xml:space="preserve"> SUM(CC6:CI6)</f>
        <v>36.25</v>
      </c>
      <c r="Q23" s="57"/>
    </row>
    <row r="24" spans="1:87" x14ac:dyDescent="0.25">
      <c r="A24" s="195">
        <f t="shared" ref="A24:A26" si="72">SUM(D24:Q24)</f>
        <v>173.5</v>
      </c>
      <c r="B24" s="283"/>
      <c r="C24" s="70" t="s">
        <v>8</v>
      </c>
      <c r="D24" s="98">
        <f t="shared" ref="D24:D26" si="73" xml:space="preserve"> SUM(D7:I7)</f>
        <v>0</v>
      </c>
      <c r="E24" s="91">
        <f t="shared" ref="E24:E26" si="74" xml:space="preserve"> SUM(J7:O7)</f>
        <v>7</v>
      </c>
      <c r="F24" s="98">
        <f t="shared" ref="F24:F26" si="75" xml:space="preserve"> SUM(P7:T7)</f>
        <v>8</v>
      </c>
      <c r="G24" s="90">
        <f xml:space="preserve"> SUM(U7:X7)</f>
        <v>15</v>
      </c>
      <c r="H24" s="98">
        <f xml:space="preserve"> SUM(Y7:AE7)</f>
        <v>18</v>
      </c>
      <c r="I24" s="90">
        <f t="shared" ref="I24:I26" si="76" xml:space="preserve"> SUM(AF7:AL7)</f>
        <v>5</v>
      </c>
      <c r="J24" s="98">
        <f t="shared" ref="J24:J26" si="77" xml:space="preserve"> SUM(AM7:AS7)</f>
        <v>4</v>
      </c>
      <c r="K24" s="90">
        <f t="shared" ref="K24:K26" si="78" xml:space="preserve"> SUM(AT7:AZ7)</f>
        <v>20</v>
      </c>
      <c r="L24" s="98">
        <f xml:space="preserve"> SUM(BA7:BG7)</f>
        <v>24.75</v>
      </c>
      <c r="M24" s="90">
        <f xml:space="preserve"> SUM(BH7:BN7)</f>
        <v>4</v>
      </c>
      <c r="N24" s="98">
        <f t="shared" ref="N24:N26" si="79" xml:space="preserve"> SUM(BO7:BU7)</f>
        <v>4.25</v>
      </c>
      <c r="O24" s="90">
        <f t="shared" ref="O24:O25" si="80" xml:space="preserve"> SUM(BV7:CB7)</f>
        <v>31.5</v>
      </c>
      <c r="P24" s="91">
        <f t="shared" ref="P24:P26" si="81" xml:space="preserve"> SUM(CC7:CI7)</f>
        <v>32</v>
      </c>
      <c r="Q24" s="57"/>
    </row>
    <row r="25" spans="1:87" x14ac:dyDescent="0.25">
      <c r="A25" s="195">
        <f t="shared" si="72"/>
        <v>66.75</v>
      </c>
      <c r="B25" s="283"/>
      <c r="C25" s="70" t="s">
        <v>9</v>
      </c>
      <c r="D25" s="98">
        <f t="shared" si="73"/>
        <v>0</v>
      </c>
      <c r="E25" s="91">
        <f t="shared" si="74"/>
        <v>2</v>
      </c>
      <c r="F25" s="98">
        <f t="shared" si="75"/>
        <v>0</v>
      </c>
      <c r="G25" s="90">
        <f t="shared" ref="G25:G26" si="82" xml:space="preserve"> SUM(U8:X8)</f>
        <v>0</v>
      </c>
      <c r="H25" s="98">
        <f t="shared" ref="H25:H26" si="83" xml:space="preserve"> SUM(Y8:AE8)</f>
        <v>1</v>
      </c>
      <c r="I25" s="90">
        <f t="shared" si="76"/>
        <v>8</v>
      </c>
      <c r="J25" s="98">
        <f t="shared" si="77"/>
        <v>0</v>
      </c>
      <c r="K25" s="90">
        <f t="shared" si="78"/>
        <v>8</v>
      </c>
      <c r="L25" s="98">
        <f xml:space="preserve"> SUM(BA8:BG8)</f>
        <v>9</v>
      </c>
      <c r="M25" s="90">
        <f xml:space="preserve"> SUM(BH8:BN8)</f>
        <v>6.5</v>
      </c>
      <c r="N25" s="98">
        <f t="shared" si="79"/>
        <v>0</v>
      </c>
      <c r="O25" s="90">
        <f t="shared" si="80"/>
        <v>8</v>
      </c>
      <c r="P25" s="91">
        <f t="shared" si="81"/>
        <v>24.25</v>
      </c>
      <c r="Q25" s="57"/>
    </row>
    <row r="26" spans="1:87" x14ac:dyDescent="0.25">
      <c r="A26" s="196">
        <f t="shared" si="72"/>
        <v>375.25</v>
      </c>
      <c r="B26" s="284"/>
      <c r="C26" s="83" t="s">
        <v>4</v>
      </c>
      <c r="D26" s="99">
        <f t="shared" si="73"/>
        <v>2.75</v>
      </c>
      <c r="E26" s="93">
        <f t="shared" si="74"/>
        <v>13</v>
      </c>
      <c r="F26" s="99">
        <f t="shared" si="75"/>
        <v>14</v>
      </c>
      <c r="G26" s="137">
        <f t="shared" si="82"/>
        <v>18</v>
      </c>
      <c r="H26" s="142">
        <f t="shared" si="83"/>
        <v>22</v>
      </c>
      <c r="I26" s="137">
        <f t="shared" si="76"/>
        <v>18</v>
      </c>
      <c r="J26" s="142">
        <f t="shared" si="77"/>
        <v>4</v>
      </c>
      <c r="K26" s="137">
        <f t="shared" si="78"/>
        <v>49.5</v>
      </c>
      <c r="L26" s="142">
        <f xml:space="preserve"> SUM(BA9:BG9)</f>
        <v>40.75</v>
      </c>
      <c r="M26" s="137">
        <f xml:space="preserve"> SUM(BH9:BN9)</f>
        <v>47</v>
      </c>
      <c r="N26" s="142">
        <f t="shared" si="79"/>
        <v>8.25</v>
      </c>
      <c r="O26" s="137">
        <f xml:space="preserve"> SUM(BV9:CB9)</f>
        <v>45.5</v>
      </c>
      <c r="P26" s="143">
        <f t="shared" si="81"/>
        <v>92.5</v>
      </c>
      <c r="Q26" s="57"/>
    </row>
    <row r="27" spans="1:87" x14ac:dyDescent="0.25">
      <c r="B27" s="86"/>
      <c r="C27" s="87"/>
      <c r="H27" s="57"/>
      <c r="I27" s="57"/>
      <c r="J27" s="57"/>
      <c r="K27" s="57"/>
      <c r="L27" s="57"/>
      <c r="M27" s="57"/>
      <c r="N27" s="57"/>
      <c r="O27" s="57"/>
      <c r="P27" s="57"/>
      <c r="Q27" s="57"/>
    </row>
    <row r="28" spans="1:87" x14ac:dyDescent="0.25">
      <c r="B28" s="285" t="s">
        <v>26</v>
      </c>
      <c r="C28" s="82" t="s">
        <v>7</v>
      </c>
      <c r="D28" s="97">
        <f xml:space="preserve"> D23</f>
        <v>2.75</v>
      </c>
      <c r="E28" s="89">
        <f xml:space="preserve"> AVERAGE($D$23:E23)</f>
        <v>3.375</v>
      </c>
      <c r="F28" s="88">
        <f xml:space="preserve"> AVERAGE($D$23:F23)</f>
        <v>4.25</v>
      </c>
      <c r="G28" s="136">
        <f xml:space="preserve"> AVERAGE($D$23:G23)</f>
        <v>3.9375</v>
      </c>
      <c r="H28" s="140">
        <f xml:space="preserve"> AVERAGE($D$23:H23)</f>
        <v>3.75</v>
      </c>
      <c r="I28" s="141">
        <f xml:space="preserve"> AVERAGE($D$23:I23)</f>
        <v>3.9583333333333335</v>
      </c>
      <c r="J28" s="140">
        <f xml:space="preserve"> AVERAGE($D$23:J23)</f>
        <v>3.3928571428571428</v>
      </c>
      <c r="K28" s="141">
        <f xml:space="preserve"> AVERAGE($D$23:K23)</f>
        <v>5.65625</v>
      </c>
      <c r="L28" s="140">
        <f xml:space="preserve"> AVERAGE($D$23:L23)</f>
        <v>5.8055555555555554</v>
      </c>
      <c r="M28" s="250">
        <f xml:space="preserve"> AVERAGE($D$23:M23)</f>
        <v>8.875</v>
      </c>
      <c r="N28" s="251">
        <f xml:space="preserve"> AVERAGE($D$23:N23)</f>
        <v>8.4318181818181817</v>
      </c>
      <c r="O28" s="252">
        <f xml:space="preserve"> AVERAGE($D$23:O23)</f>
        <v>8.2291666666666661</v>
      </c>
      <c r="P28" s="253">
        <f xml:space="preserve"> AVERAGE($D$23:P23)</f>
        <v>10.384615384615385</v>
      </c>
      <c r="Q28" s="57"/>
    </row>
    <row r="29" spans="1:87" x14ac:dyDescent="0.25">
      <c r="B29" s="286"/>
      <c r="C29" s="70" t="s">
        <v>8</v>
      </c>
      <c r="D29" s="98">
        <f t="shared" ref="D29:D31" si="84" xml:space="preserve"> D24</f>
        <v>0</v>
      </c>
      <c r="E29" s="91">
        <f xml:space="preserve"> AVERAGE($D$24:E24)</f>
        <v>3.5</v>
      </c>
      <c r="F29" s="90">
        <f xml:space="preserve"> AVERAGE($D$24:F24)</f>
        <v>5</v>
      </c>
      <c r="G29" s="90">
        <f xml:space="preserve"> AVERAGE($D$24:G24)</f>
        <v>7.5</v>
      </c>
      <c r="H29" s="98">
        <f xml:space="preserve"> AVERAGE($D$24:H24)</f>
        <v>9.6</v>
      </c>
      <c r="I29" s="91">
        <f xml:space="preserve"> AVERAGE($D$24:I24)</f>
        <v>8.8333333333333339</v>
      </c>
      <c r="J29" s="98">
        <f xml:space="preserve"> AVERAGE($D$24:J24)</f>
        <v>8.1428571428571423</v>
      </c>
      <c r="K29" s="91">
        <f xml:space="preserve"> AVERAGE($D$24:K24)</f>
        <v>9.625</v>
      </c>
      <c r="L29" s="98">
        <f xml:space="preserve"> AVERAGE($D$24:L24)</f>
        <v>11.305555555555555</v>
      </c>
      <c r="M29" s="90">
        <f xml:space="preserve"> AVERAGE($D$24:M24)</f>
        <v>10.574999999999999</v>
      </c>
      <c r="N29" s="98">
        <f xml:space="preserve"> AVERAGE($D$24:N24)</f>
        <v>10</v>
      </c>
      <c r="O29" s="90">
        <f xml:space="preserve"> AVERAGE($D$24:O24)</f>
        <v>11.791666666666666</v>
      </c>
      <c r="P29" s="91">
        <f xml:space="preserve"> AVERAGE($D$24:P24)</f>
        <v>13.346153846153847</v>
      </c>
      <c r="Q29" s="57"/>
    </row>
    <row r="30" spans="1:87" x14ac:dyDescent="0.25">
      <c r="B30" s="286"/>
      <c r="C30" s="70" t="s">
        <v>9</v>
      </c>
      <c r="D30" s="98">
        <f t="shared" si="84"/>
        <v>0</v>
      </c>
      <c r="E30" s="91">
        <f xml:space="preserve"> AVERAGE($D$25:E25)</f>
        <v>1</v>
      </c>
      <c r="F30" s="90">
        <f xml:space="preserve"> AVERAGE($D$25:F25)</f>
        <v>0.66666666666666663</v>
      </c>
      <c r="G30" s="90">
        <f xml:space="preserve"> AVERAGE($D$25:G25)</f>
        <v>0.5</v>
      </c>
      <c r="H30" s="98">
        <f xml:space="preserve"> AVERAGE($D$25:H25)</f>
        <v>0.6</v>
      </c>
      <c r="I30" s="91">
        <f xml:space="preserve"> AVERAGE($D$25:I25)</f>
        <v>1.8333333333333333</v>
      </c>
      <c r="J30" s="98">
        <f xml:space="preserve"> AVERAGE($D$25:J25)</f>
        <v>1.5714285714285714</v>
      </c>
      <c r="K30" s="91">
        <f xml:space="preserve"> AVERAGE($D$25:K25)</f>
        <v>2.375</v>
      </c>
      <c r="L30" s="98">
        <f xml:space="preserve"> AVERAGE($D$25:L25)</f>
        <v>3.1111111111111112</v>
      </c>
      <c r="M30" s="90">
        <f xml:space="preserve"> AVERAGE($D$25:M25)</f>
        <v>3.45</v>
      </c>
      <c r="N30" s="98">
        <f xml:space="preserve"> AVERAGE($D$25:N25)</f>
        <v>3.1363636363636362</v>
      </c>
      <c r="O30" s="90">
        <f xml:space="preserve"> AVERAGE($D$25:O25)</f>
        <v>3.5416666666666665</v>
      </c>
      <c r="P30" s="91">
        <f xml:space="preserve"> AVERAGE($D$25:P25)</f>
        <v>5.134615384615385</v>
      </c>
      <c r="Q30" s="57"/>
    </row>
    <row r="31" spans="1:87" x14ac:dyDescent="0.25">
      <c r="B31" s="287"/>
      <c r="C31" s="83" t="s">
        <v>4</v>
      </c>
      <c r="D31" s="99">
        <f t="shared" si="84"/>
        <v>2.75</v>
      </c>
      <c r="E31" s="93">
        <f xml:space="preserve"> AVERAGE($D$26:E26)</f>
        <v>7.875</v>
      </c>
      <c r="F31" s="92">
        <f xml:space="preserve"> AVERAGE($D$26:F26)</f>
        <v>9.9166666666666661</v>
      </c>
      <c r="G31" s="137">
        <f xml:space="preserve"> AVERAGE($D$26:G26)</f>
        <v>11.9375</v>
      </c>
      <c r="H31" s="142">
        <f xml:space="preserve"> AVERAGE($D$26:H26)</f>
        <v>13.95</v>
      </c>
      <c r="I31" s="143">
        <f xml:space="preserve"> AVERAGE($D$26:I26)</f>
        <v>14.625</v>
      </c>
      <c r="J31" s="142">
        <f xml:space="preserve"> AVERAGE($D$26:J26)</f>
        <v>13.107142857142858</v>
      </c>
      <c r="K31" s="143">
        <f xml:space="preserve"> AVERAGE($D$26:K26)</f>
        <v>17.65625</v>
      </c>
      <c r="L31" s="142">
        <f xml:space="preserve"> AVERAGE($D$26:L26)</f>
        <v>20.222222222222221</v>
      </c>
      <c r="M31" s="137">
        <f xml:space="preserve"> AVERAGE($D$26:M26)</f>
        <v>22.9</v>
      </c>
      <c r="N31" s="142">
        <f xml:space="preserve"> AVERAGE($D$26:N26)</f>
        <v>21.568181818181817</v>
      </c>
      <c r="O31" s="137">
        <f xml:space="preserve"> AVERAGE($D$26:O26)</f>
        <v>23.5625</v>
      </c>
      <c r="P31" s="143">
        <f xml:space="preserve"> AVERAGE($D$26:P26)</f>
        <v>28.865384615384617</v>
      </c>
      <c r="Q31" s="57"/>
    </row>
    <row r="32" spans="1:87" x14ac:dyDescent="0.25">
      <c r="B32" s="5"/>
      <c r="C32" s="6"/>
      <c r="H32" s="57"/>
      <c r="I32" s="57"/>
      <c r="J32" s="57"/>
      <c r="K32" s="57"/>
      <c r="L32" s="57"/>
      <c r="M32" s="57"/>
      <c r="N32" s="57"/>
      <c r="O32" s="57"/>
      <c r="P32" s="57"/>
      <c r="Q32" s="57"/>
    </row>
    <row r="33" spans="2:17" x14ac:dyDescent="0.25">
      <c r="B33" s="263" t="s">
        <v>29</v>
      </c>
      <c r="C33" s="82" t="s">
        <v>7</v>
      </c>
      <c r="D33" s="97">
        <f xml:space="preserve"> D23</f>
        <v>2.75</v>
      </c>
      <c r="E33" s="89">
        <f xml:space="preserve"> D33 + E23</f>
        <v>6.75</v>
      </c>
      <c r="F33" s="88">
        <f t="shared" ref="F33:G36" si="85" xml:space="preserve"> E33 + F23</f>
        <v>12.75</v>
      </c>
      <c r="G33" s="136">
        <f t="shared" si="85"/>
        <v>15.75</v>
      </c>
      <c r="H33" s="140">
        <f xml:space="preserve"> G33 + H23</f>
        <v>18.75</v>
      </c>
      <c r="I33" s="141">
        <f t="shared" ref="I33:I36" si="86" xml:space="preserve"> H33 + I23</f>
        <v>23.75</v>
      </c>
      <c r="J33" s="140">
        <f xml:space="preserve"> I33 + J23</f>
        <v>23.75</v>
      </c>
      <c r="K33" s="141">
        <f t="shared" ref="K33:K36" si="87" xml:space="preserve"> J33 + K23</f>
        <v>45.25</v>
      </c>
      <c r="L33" s="140">
        <f xml:space="preserve"> K33 + L23</f>
        <v>52.25</v>
      </c>
      <c r="M33" s="250">
        <f t="shared" ref="M33:M36" si="88" xml:space="preserve"> L33 + M23</f>
        <v>88.75</v>
      </c>
      <c r="N33" s="251">
        <f xml:space="preserve"> M33 + N23</f>
        <v>92.75</v>
      </c>
      <c r="O33" s="252">
        <f t="shared" ref="O33:O36" si="89" xml:space="preserve"> N33 + O23</f>
        <v>98.75</v>
      </c>
      <c r="P33" s="253">
        <f xml:space="preserve"> O33 + P23</f>
        <v>135</v>
      </c>
      <c r="Q33" s="57"/>
    </row>
    <row r="34" spans="2:17" x14ac:dyDescent="0.25">
      <c r="B34" s="264"/>
      <c r="C34" s="70" t="s">
        <v>8</v>
      </c>
      <c r="D34" s="98">
        <f t="shared" ref="D34:D36" si="90" xml:space="preserve"> D24</f>
        <v>0</v>
      </c>
      <c r="E34" s="91">
        <f t="shared" ref="E34:E36" si="91" xml:space="preserve"> D34 + E24</f>
        <v>7</v>
      </c>
      <c r="F34" s="90">
        <f t="shared" si="85"/>
        <v>15</v>
      </c>
      <c r="G34" s="90">
        <f t="shared" si="85"/>
        <v>30</v>
      </c>
      <c r="H34" s="98">
        <f xml:space="preserve"> G34 + H24</f>
        <v>48</v>
      </c>
      <c r="I34" s="91">
        <f t="shared" si="86"/>
        <v>53</v>
      </c>
      <c r="J34" s="98">
        <f xml:space="preserve"> I34 + J24</f>
        <v>57</v>
      </c>
      <c r="K34" s="91">
        <f t="shared" si="87"/>
        <v>77</v>
      </c>
      <c r="L34" s="98">
        <f xml:space="preserve"> K34 + L24</f>
        <v>101.75</v>
      </c>
      <c r="M34" s="90">
        <f t="shared" si="88"/>
        <v>105.75</v>
      </c>
      <c r="N34" s="98">
        <f xml:space="preserve"> M34 + N24</f>
        <v>110</v>
      </c>
      <c r="O34" s="90">
        <f t="shared" si="89"/>
        <v>141.5</v>
      </c>
      <c r="P34" s="91">
        <f t="shared" ref="P34:P36" si="92" xml:space="preserve"> O34 + P24</f>
        <v>173.5</v>
      </c>
      <c r="Q34" s="57"/>
    </row>
    <row r="35" spans="2:17" x14ac:dyDescent="0.25">
      <c r="B35" s="264"/>
      <c r="C35" s="70" t="s">
        <v>9</v>
      </c>
      <c r="D35" s="98">
        <f t="shared" si="90"/>
        <v>0</v>
      </c>
      <c r="E35" s="91">
        <f t="shared" si="91"/>
        <v>2</v>
      </c>
      <c r="F35" s="90">
        <f t="shared" si="85"/>
        <v>2</v>
      </c>
      <c r="G35" s="90">
        <f t="shared" si="85"/>
        <v>2</v>
      </c>
      <c r="H35" s="98">
        <f t="shared" ref="H35:H36" si="93" xml:space="preserve"> G35 + H25</f>
        <v>3</v>
      </c>
      <c r="I35" s="91">
        <f t="shared" si="86"/>
        <v>11</v>
      </c>
      <c r="J35" s="98">
        <f t="shared" ref="J35:J36" si="94" xml:space="preserve"> I35 + J25</f>
        <v>11</v>
      </c>
      <c r="K35" s="91">
        <f t="shared" si="87"/>
        <v>19</v>
      </c>
      <c r="L35" s="98">
        <f t="shared" ref="L35:L36" si="95" xml:space="preserve"> K35 + L25</f>
        <v>28</v>
      </c>
      <c r="M35" s="90">
        <f t="shared" si="88"/>
        <v>34.5</v>
      </c>
      <c r="N35" s="98">
        <f t="shared" ref="N35:N36" si="96" xml:space="preserve"> M35 + N25</f>
        <v>34.5</v>
      </c>
      <c r="O35" s="90">
        <f t="shared" si="89"/>
        <v>42.5</v>
      </c>
      <c r="P35" s="91">
        <f t="shared" si="92"/>
        <v>66.75</v>
      </c>
      <c r="Q35" s="57"/>
    </row>
    <row r="36" spans="2:17" x14ac:dyDescent="0.25">
      <c r="B36" s="265"/>
      <c r="C36" s="83" t="s">
        <v>4</v>
      </c>
      <c r="D36" s="99">
        <f t="shared" si="90"/>
        <v>2.75</v>
      </c>
      <c r="E36" s="93">
        <f t="shared" si="91"/>
        <v>15.75</v>
      </c>
      <c r="F36" s="92">
        <f t="shared" si="85"/>
        <v>29.75</v>
      </c>
      <c r="G36" s="137">
        <f t="shared" si="85"/>
        <v>47.75</v>
      </c>
      <c r="H36" s="142">
        <f t="shared" si="93"/>
        <v>69.75</v>
      </c>
      <c r="I36" s="143">
        <f t="shared" si="86"/>
        <v>87.75</v>
      </c>
      <c r="J36" s="142">
        <f t="shared" si="94"/>
        <v>91.75</v>
      </c>
      <c r="K36" s="143">
        <f t="shared" si="87"/>
        <v>141.25</v>
      </c>
      <c r="L36" s="142">
        <f t="shared" si="95"/>
        <v>182</v>
      </c>
      <c r="M36" s="137">
        <f t="shared" si="88"/>
        <v>229</v>
      </c>
      <c r="N36" s="142">
        <f t="shared" si="96"/>
        <v>237.25</v>
      </c>
      <c r="O36" s="137">
        <f t="shared" si="89"/>
        <v>282.75</v>
      </c>
      <c r="P36" s="143">
        <f t="shared" si="92"/>
        <v>375.25</v>
      </c>
      <c r="Q36" s="57"/>
    </row>
  </sheetData>
  <mergeCells count="33">
    <mergeCell ref="AT3:AZ3"/>
    <mergeCell ref="B33:B36"/>
    <mergeCell ref="D3:I3"/>
    <mergeCell ref="J3:O3"/>
    <mergeCell ref="D2:O2"/>
    <mergeCell ref="B6:B9"/>
    <mergeCell ref="B11:B14"/>
    <mergeCell ref="B16:B19"/>
    <mergeCell ref="F21:G21"/>
    <mergeCell ref="B21:C21"/>
    <mergeCell ref="D21:E21"/>
    <mergeCell ref="B22:C22"/>
    <mergeCell ref="B23:B26"/>
    <mergeCell ref="B28:B31"/>
    <mergeCell ref="H21:I21"/>
    <mergeCell ref="J21:K21"/>
    <mergeCell ref="L21:M21"/>
    <mergeCell ref="N21:P21"/>
    <mergeCell ref="BO3:BU3"/>
    <mergeCell ref="BV3:CB3"/>
    <mergeCell ref="CC3:CI3"/>
    <mergeCell ref="BO2:CI2"/>
    <mergeCell ref="P3:T3"/>
    <mergeCell ref="U3:X3"/>
    <mergeCell ref="P2:X2"/>
    <mergeCell ref="BA2:BN2"/>
    <mergeCell ref="BA3:BG3"/>
    <mergeCell ref="BH3:BN3"/>
    <mergeCell ref="Y3:AE3"/>
    <mergeCell ref="AF3:AL3"/>
    <mergeCell ref="Y2:AL2"/>
    <mergeCell ref="AM2:AZ2"/>
    <mergeCell ref="AM3:AS3"/>
  </mergeCells>
  <pageMargins left="0.7" right="0.7" top="0.75" bottom="0.75" header="0.3" footer="0.3"/>
  <pageSetup orientation="portrait"/>
  <ignoredErrors>
    <ignoredError sqref="E12:X13 E11:T11 V11:W11 E14:W14 D23:E23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P25" sqref="P25"/>
    </sheetView>
  </sheetViews>
  <sheetFormatPr defaultColWidth="8.85546875" defaultRowHeight="15" x14ac:dyDescent="0.25"/>
  <cols>
    <col min="3" max="3" width="24.7109375" customWidth="1"/>
    <col min="16" max="16" width="13.7109375" customWidth="1"/>
  </cols>
  <sheetData>
    <row r="1" spans="1:16" x14ac:dyDescent="0.25">
      <c r="D1" s="268" t="s">
        <v>1</v>
      </c>
      <c r="E1" s="269"/>
      <c r="F1" s="269"/>
      <c r="G1" s="269"/>
      <c r="H1" s="269"/>
      <c r="I1" s="270"/>
      <c r="J1" s="267" t="s">
        <v>2</v>
      </c>
      <c r="K1" s="267"/>
      <c r="L1" s="267"/>
      <c r="M1" s="267"/>
      <c r="N1" s="267"/>
      <c r="O1" s="294"/>
    </row>
    <row r="2" spans="1:16" x14ac:dyDescent="0.25">
      <c r="C2" s="6" t="s">
        <v>10</v>
      </c>
      <c r="D2" s="1">
        <v>41939</v>
      </c>
      <c r="E2" s="2">
        <v>41940</v>
      </c>
      <c r="F2" s="1">
        <v>41941</v>
      </c>
      <c r="G2" s="2">
        <v>41942</v>
      </c>
      <c r="H2" s="1">
        <v>41943</v>
      </c>
      <c r="I2" s="2">
        <v>41944</v>
      </c>
      <c r="J2" s="1">
        <v>41945</v>
      </c>
      <c r="K2" s="2">
        <v>41946</v>
      </c>
      <c r="L2" s="1">
        <v>41947</v>
      </c>
      <c r="M2" s="2">
        <v>41948</v>
      </c>
      <c r="N2" s="1">
        <v>41949</v>
      </c>
      <c r="O2" s="2">
        <v>41950</v>
      </c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</row>
    <row r="4" spans="1:16" x14ac:dyDescent="0.25">
      <c r="B4" s="7" t="s">
        <v>12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 t="s">
        <v>14</v>
      </c>
    </row>
    <row r="5" spans="1:16" x14ac:dyDescent="0.25">
      <c r="A5" s="301" t="s">
        <v>20</v>
      </c>
      <c r="B5" s="295">
        <v>2</v>
      </c>
      <c r="C5" s="10" t="s">
        <v>15</v>
      </c>
      <c r="D5" s="11">
        <f t="shared" ref="D5:O5" si="0">SUM(D6:D8)</f>
        <v>0.75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2.5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2">
        <f>SUM(D5:O5)</f>
        <v>3.25</v>
      </c>
    </row>
    <row r="6" spans="1:16" x14ac:dyDescent="0.25">
      <c r="A6" s="302"/>
      <c r="B6" s="296"/>
      <c r="C6" s="13" t="s">
        <v>7</v>
      </c>
      <c r="D6" s="14">
        <v>0.75</v>
      </c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6">
        <f t="shared" ref="P6:P25" si="1">SUM(D6:O6)</f>
        <v>0.75</v>
      </c>
    </row>
    <row r="7" spans="1:16" x14ac:dyDescent="0.25">
      <c r="A7" s="302"/>
      <c r="B7" s="296"/>
      <c r="C7" s="13" t="s">
        <v>8</v>
      </c>
      <c r="D7" s="14"/>
      <c r="E7" s="14"/>
      <c r="F7" s="15"/>
      <c r="G7" s="15"/>
      <c r="H7" s="15"/>
      <c r="I7" s="15"/>
      <c r="J7" s="15">
        <v>2</v>
      </c>
      <c r="K7" s="15"/>
      <c r="L7" s="15"/>
      <c r="M7" s="15"/>
      <c r="N7" s="15"/>
      <c r="O7" s="15"/>
      <c r="P7" s="16">
        <f t="shared" si="1"/>
        <v>2</v>
      </c>
    </row>
    <row r="8" spans="1:16" x14ac:dyDescent="0.25">
      <c r="A8" s="302"/>
      <c r="B8" s="296"/>
      <c r="C8" s="17" t="s">
        <v>9</v>
      </c>
      <c r="D8" s="18"/>
      <c r="E8" s="18"/>
      <c r="F8" s="19"/>
      <c r="G8" s="19"/>
      <c r="H8" s="19"/>
      <c r="I8" s="19"/>
      <c r="J8" s="19">
        <v>0.5</v>
      </c>
      <c r="K8" s="19"/>
      <c r="L8" s="19"/>
      <c r="M8" s="19"/>
      <c r="N8" s="19"/>
      <c r="O8" s="19"/>
      <c r="P8" s="20">
        <f t="shared" si="1"/>
        <v>0.5</v>
      </c>
    </row>
    <row r="9" spans="1:16" x14ac:dyDescent="0.25">
      <c r="A9" s="302"/>
      <c r="B9" s="296"/>
      <c r="C9" s="21" t="s">
        <v>16</v>
      </c>
      <c r="D9" s="11">
        <f t="shared" ref="D9:O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</v>
      </c>
      <c r="I9" s="11">
        <f t="shared" si="2"/>
        <v>0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1">
        <f t="shared" si="2"/>
        <v>0</v>
      </c>
      <c r="N9" s="11">
        <f t="shared" si="2"/>
        <v>0</v>
      </c>
      <c r="O9" s="11">
        <f t="shared" si="2"/>
        <v>0</v>
      </c>
      <c r="P9" s="12">
        <f t="shared" si="1"/>
        <v>0</v>
      </c>
    </row>
    <row r="10" spans="1:16" x14ac:dyDescent="0.25">
      <c r="A10" s="302"/>
      <c r="B10" s="296"/>
      <c r="C10" s="13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>
        <f t="shared" si="1"/>
        <v>0</v>
      </c>
    </row>
    <row r="11" spans="1:16" x14ac:dyDescent="0.25">
      <c r="A11" s="302"/>
      <c r="B11" s="296"/>
      <c r="C11" s="13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>
        <f t="shared" si="1"/>
        <v>0</v>
      </c>
    </row>
    <row r="12" spans="1:16" x14ac:dyDescent="0.25">
      <c r="A12" s="302"/>
      <c r="B12" s="296"/>
      <c r="C12" s="17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1"/>
        <v>0</v>
      </c>
    </row>
    <row r="13" spans="1:16" x14ac:dyDescent="0.25">
      <c r="A13" s="302"/>
      <c r="B13" s="296"/>
      <c r="C13" s="21" t="s">
        <v>17</v>
      </c>
      <c r="D13" s="11">
        <f t="shared" ref="D13:O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0</v>
      </c>
      <c r="J13" s="11">
        <f t="shared" si="3"/>
        <v>1</v>
      </c>
      <c r="K13" s="11">
        <f t="shared" si="3"/>
        <v>0.5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2">
        <f t="shared" si="1"/>
        <v>1.5</v>
      </c>
    </row>
    <row r="14" spans="1:16" x14ac:dyDescent="0.25">
      <c r="A14" s="302"/>
      <c r="B14" s="296"/>
      <c r="C14" s="13" t="s">
        <v>7</v>
      </c>
      <c r="D14" s="1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>
        <f t="shared" si="1"/>
        <v>0</v>
      </c>
    </row>
    <row r="15" spans="1:16" x14ac:dyDescent="0.25">
      <c r="A15" s="302"/>
      <c r="B15" s="296"/>
      <c r="C15" s="13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>
        <f t="shared" si="1"/>
        <v>0</v>
      </c>
    </row>
    <row r="16" spans="1:16" x14ac:dyDescent="0.25">
      <c r="A16" s="302"/>
      <c r="B16" s="297"/>
      <c r="C16" s="17" t="s">
        <v>9</v>
      </c>
      <c r="D16" s="18"/>
      <c r="E16" s="18"/>
      <c r="F16" s="19"/>
      <c r="G16" s="19"/>
      <c r="H16" s="19"/>
      <c r="I16" s="19"/>
      <c r="J16" s="19">
        <v>1</v>
      </c>
      <c r="K16" s="19">
        <v>0.5</v>
      </c>
      <c r="L16" s="19"/>
      <c r="M16" s="19"/>
      <c r="N16" s="19"/>
      <c r="O16" s="19"/>
      <c r="P16" s="20">
        <f t="shared" si="1"/>
        <v>1.5</v>
      </c>
    </row>
    <row r="17" spans="1:16" x14ac:dyDescent="0.25">
      <c r="A17" s="302"/>
      <c r="B17" s="295">
        <v>3</v>
      </c>
      <c r="C17" s="21" t="s">
        <v>18</v>
      </c>
      <c r="D17" s="11">
        <f t="shared" ref="D17:O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0</v>
      </c>
      <c r="I17" s="11">
        <f t="shared" si="4"/>
        <v>2</v>
      </c>
      <c r="J17" s="11">
        <f t="shared" si="4"/>
        <v>4</v>
      </c>
      <c r="K17" s="11">
        <f t="shared" si="4"/>
        <v>0</v>
      </c>
      <c r="L17" s="11">
        <f t="shared" si="4"/>
        <v>0</v>
      </c>
      <c r="M17" s="11">
        <f t="shared" si="4"/>
        <v>0</v>
      </c>
      <c r="N17" s="11">
        <f t="shared" si="4"/>
        <v>0</v>
      </c>
      <c r="O17" s="11">
        <f t="shared" si="4"/>
        <v>0</v>
      </c>
      <c r="P17" s="12">
        <f t="shared" si="1"/>
        <v>6</v>
      </c>
    </row>
    <row r="18" spans="1:16" x14ac:dyDescent="0.25">
      <c r="A18" s="302"/>
      <c r="B18" s="296"/>
      <c r="C18" s="13" t="s">
        <v>7</v>
      </c>
      <c r="D18" s="14"/>
      <c r="E18" s="14"/>
      <c r="F18" s="15"/>
      <c r="G18" s="15"/>
      <c r="H18" s="15"/>
      <c r="I18" s="15">
        <v>2</v>
      </c>
      <c r="J18" s="15">
        <v>4</v>
      </c>
      <c r="K18" s="15"/>
      <c r="L18" s="15"/>
      <c r="M18" s="15"/>
      <c r="N18" s="15"/>
      <c r="O18" s="15"/>
      <c r="P18" s="16">
        <f t="shared" si="1"/>
        <v>6</v>
      </c>
    </row>
    <row r="19" spans="1:16" x14ac:dyDescent="0.25">
      <c r="A19" s="302"/>
      <c r="B19" s="296"/>
      <c r="C19" s="13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>
        <f t="shared" si="1"/>
        <v>0</v>
      </c>
    </row>
    <row r="20" spans="1:16" x14ac:dyDescent="0.25">
      <c r="A20" s="302"/>
      <c r="B20" s="297"/>
      <c r="C20" s="17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1"/>
        <v>0</v>
      </c>
    </row>
    <row r="21" spans="1:16" x14ac:dyDescent="0.25">
      <c r="A21" s="302"/>
      <c r="B21" s="298"/>
      <c r="C21" s="21" t="s">
        <v>19</v>
      </c>
      <c r="D21" s="22">
        <f t="shared" ref="D21:O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5</v>
      </c>
      <c r="L21" s="22">
        <f t="shared" si="5"/>
        <v>0</v>
      </c>
      <c r="M21" s="22">
        <f t="shared" si="5"/>
        <v>0</v>
      </c>
      <c r="N21" s="22">
        <f t="shared" si="5"/>
        <v>0</v>
      </c>
      <c r="O21" s="22">
        <f t="shared" si="5"/>
        <v>0</v>
      </c>
      <c r="P21" s="12">
        <f>SUM(D21:O21)</f>
        <v>5</v>
      </c>
    </row>
    <row r="22" spans="1:16" x14ac:dyDescent="0.25">
      <c r="A22" s="302"/>
      <c r="B22" s="299"/>
      <c r="C22" s="13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>
        <f t="shared" si="1"/>
        <v>0</v>
      </c>
    </row>
    <row r="23" spans="1:16" x14ac:dyDescent="0.25">
      <c r="A23" s="302"/>
      <c r="B23" s="299"/>
      <c r="C23" s="13" t="s">
        <v>8</v>
      </c>
      <c r="D23" s="14"/>
      <c r="E23" s="14"/>
      <c r="F23" s="15"/>
      <c r="G23" s="15"/>
      <c r="H23" s="15"/>
      <c r="I23" s="15"/>
      <c r="J23" s="15"/>
      <c r="K23" s="15">
        <v>5</v>
      </c>
      <c r="L23" s="15"/>
      <c r="M23" s="15"/>
      <c r="N23" s="15"/>
      <c r="O23" s="15"/>
      <c r="P23" s="16">
        <f t="shared" si="1"/>
        <v>5</v>
      </c>
    </row>
    <row r="24" spans="1:16" x14ac:dyDescent="0.25">
      <c r="A24" s="303"/>
      <c r="B24" s="300"/>
      <c r="C24" s="17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1"/>
        <v>0</v>
      </c>
    </row>
    <row r="25" spans="1:16" x14ac:dyDescent="0.25">
      <c r="C25" s="46" t="s">
        <v>21</v>
      </c>
      <c r="D25" s="47">
        <f t="shared" ref="D25:O25" si="6">SUM(D5,D9,D13,D17,D21)</f>
        <v>0.75</v>
      </c>
      <c r="E25" s="47">
        <f t="shared" si="6"/>
        <v>0</v>
      </c>
      <c r="F25" s="47">
        <f t="shared" si="6"/>
        <v>0</v>
      </c>
      <c r="G25" s="47">
        <f t="shared" si="6"/>
        <v>0</v>
      </c>
      <c r="H25" s="47">
        <f t="shared" si="6"/>
        <v>0</v>
      </c>
      <c r="I25" s="47">
        <f t="shared" si="6"/>
        <v>2</v>
      </c>
      <c r="J25" s="47">
        <f t="shared" si="6"/>
        <v>7.5</v>
      </c>
      <c r="K25" s="47">
        <f t="shared" si="6"/>
        <v>5.5</v>
      </c>
      <c r="L25" s="47">
        <f t="shared" si="6"/>
        <v>0</v>
      </c>
      <c r="M25" s="47">
        <f t="shared" si="6"/>
        <v>0</v>
      </c>
      <c r="N25" s="47">
        <f t="shared" si="6"/>
        <v>0</v>
      </c>
      <c r="O25" s="47">
        <f t="shared" si="6"/>
        <v>0</v>
      </c>
      <c r="P25" s="12">
        <f t="shared" si="1"/>
        <v>15.75</v>
      </c>
    </row>
    <row r="26" spans="1:16" x14ac:dyDescent="0.25">
      <c r="C26" s="13" t="s">
        <v>7</v>
      </c>
      <c r="D26" s="42">
        <f t="shared" ref="D26:P26" si="7">SUM(D6,D10,D14,D18,D22)</f>
        <v>0.75</v>
      </c>
      <c r="E26" s="42">
        <f t="shared" si="7"/>
        <v>0</v>
      </c>
      <c r="F26" s="42">
        <f t="shared" si="7"/>
        <v>0</v>
      </c>
      <c r="G26" s="42">
        <f t="shared" si="7"/>
        <v>0</v>
      </c>
      <c r="H26" s="42">
        <f t="shared" si="7"/>
        <v>0</v>
      </c>
      <c r="I26" s="42">
        <f t="shared" si="7"/>
        <v>2</v>
      </c>
      <c r="J26" s="42">
        <f t="shared" si="7"/>
        <v>4</v>
      </c>
      <c r="K26" s="42">
        <f t="shared" si="7"/>
        <v>0</v>
      </c>
      <c r="L26" s="42">
        <f t="shared" si="7"/>
        <v>0</v>
      </c>
      <c r="M26" s="42">
        <f t="shared" si="7"/>
        <v>0</v>
      </c>
      <c r="N26" s="42">
        <f t="shared" si="7"/>
        <v>0</v>
      </c>
      <c r="O26" s="42">
        <f t="shared" si="7"/>
        <v>0</v>
      </c>
      <c r="P26" s="43">
        <f t="shared" si="7"/>
        <v>6.75</v>
      </c>
    </row>
    <row r="27" spans="1:16" x14ac:dyDescent="0.25">
      <c r="C27" s="13" t="s">
        <v>8</v>
      </c>
      <c r="D27" s="42">
        <f t="shared" ref="D27:P27" si="8">SUM(D7,D11,D15,D19,D23)</f>
        <v>0</v>
      </c>
      <c r="E27" s="42">
        <f t="shared" si="8"/>
        <v>0</v>
      </c>
      <c r="F27" s="42">
        <f t="shared" si="8"/>
        <v>0</v>
      </c>
      <c r="G27" s="42">
        <f t="shared" si="8"/>
        <v>0</v>
      </c>
      <c r="H27" s="42">
        <f t="shared" si="8"/>
        <v>0</v>
      </c>
      <c r="I27" s="42">
        <f t="shared" si="8"/>
        <v>0</v>
      </c>
      <c r="J27" s="42">
        <f t="shared" si="8"/>
        <v>2</v>
      </c>
      <c r="K27" s="42">
        <f t="shared" si="8"/>
        <v>5</v>
      </c>
      <c r="L27" s="42">
        <f t="shared" si="8"/>
        <v>0</v>
      </c>
      <c r="M27" s="42">
        <f t="shared" si="8"/>
        <v>0</v>
      </c>
      <c r="N27" s="42">
        <f t="shared" si="8"/>
        <v>0</v>
      </c>
      <c r="O27" s="42">
        <f t="shared" si="8"/>
        <v>0</v>
      </c>
      <c r="P27" s="43">
        <f t="shared" si="8"/>
        <v>7</v>
      </c>
    </row>
    <row r="28" spans="1:16" x14ac:dyDescent="0.25">
      <c r="C28" s="17" t="s">
        <v>9</v>
      </c>
      <c r="D28" s="44">
        <f t="shared" ref="D28:P28" si="9">SUM(D8,D12,D16,D20,D24)</f>
        <v>0</v>
      </c>
      <c r="E28" s="44">
        <f t="shared" si="9"/>
        <v>0</v>
      </c>
      <c r="F28" s="44">
        <f t="shared" si="9"/>
        <v>0</v>
      </c>
      <c r="G28" s="44">
        <f t="shared" si="9"/>
        <v>0</v>
      </c>
      <c r="H28" s="44">
        <f t="shared" si="9"/>
        <v>0</v>
      </c>
      <c r="I28" s="44">
        <f t="shared" si="9"/>
        <v>0</v>
      </c>
      <c r="J28" s="44">
        <f t="shared" si="9"/>
        <v>1.5</v>
      </c>
      <c r="K28" s="44">
        <f t="shared" si="9"/>
        <v>0.5</v>
      </c>
      <c r="L28" s="44">
        <f t="shared" si="9"/>
        <v>0</v>
      </c>
      <c r="M28" s="44">
        <f t="shared" si="9"/>
        <v>0</v>
      </c>
      <c r="N28" s="44">
        <f t="shared" si="9"/>
        <v>0</v>
      </c>
      <c r="O28" s="44">
        <f t="shared" si="9"/>
        <v>0</v>
      </c>
      <c r="P28" s="45">
        <f t="shared" si="9"/>
        <v>2</v>
      </c>
    </row>
    <row r="30" spans="1:16" ht="15" customHeight="1" x14ac:dyDescent="0.25">
      <c r="A30" s="263" t="s">
        <v>5</v>
      </c>
      <c r="B30" s="48" t="s">
        <v>7</v>
      </c>
      <c r="C30" s="49"/>
      <c r="D30" s="32">
        <f xml:space="preserve"> D26</f>
        <v>0.75</v>
      </c>
      <c r="E30" s="33">
        <f xml:space="preserve"> AVERAGE($D$18:E26)</f>
        <v>0.25</v>
      </c>
      <c r="F30" s="33">
        <f xml:space="preserve"> AVERAGE($D$18:F26)</f>
        <v>0.16666666666666666</v>
      </c>
      <c r="G30" s="33">
        <f xml:space="preserve"> AVERAGE($D$18:G26)</f>
        <v>0.125</v>
      </c>
      <c r="H30" s="33">
        <f xml:space="preserve"> AVERAGE($D$18:H26)</f>
        <v>0.1</v>
      </c>
      <c r="I30" s="33">
        <f xml:space="preserve"> AVERAGE($D$18:I26)</f>
        <v>0.39473684210526316</v>
      </c>
      <c r="J30" s="33">
        <f xml:space="preserve"> AVERAGE($D$18:J26)</f>
        <v>1</v>
      </c>
      <c r="K30" s="33">
        <f xml:space="preserve"> AVERAGE($D$18:K26)</f>
        <v>1.4259259259259258</v>
      </c>
      <c r="L30" s="33">
        <f xml:space="preserve"> AVERAGE($D$18:L26)</f>
        <v>1.2833333333333334</v>
      </c>
      <c r="M30" s="33">
        <f xml:space="preserve"> AVERAGE($D$18:M26)</f>
        <v>1.1666666666666667</v>
      </c>
      <c r="N30" s="33">
        <f xml:space="preserve"> AVERAGE($D$18:N26)</f>
        <v>1.0694444444444444</v>
      </c>
      <c r="O30" s="37">
        <f xml:space="preserve"> AVERAGE($D$18:O26)</f>
        <v>0.98717948717948723</v>
      </c>
    </row>
    <row r="31" spans="1:16" ht="15" customHeight="1" x14ac:dyDescent="0.25">
      <c r="A31" s="264"/>
      <c r="B31" s="50" t="s">
        <v>8</v>
      </c>
      <c r="C31" s="51"/>
      <c r="D31" s="38">
        <f xml:space="preserve"> D27</f>
        <v>0</v>
      </c>
      <c r="E31" s="38">
        <f xml:space="preserve"> AVERAGE($D$27:E27)</f>
        <v>0</v>
      </c>
      <c r="F31" s="38">
        <f xml:space="preserve"> AVERAGE($D$27:F27)</f>
        <v>0</v>
      </c>
      <c r="G31" s="38">
        <f xml:space="preserve"> AVERAGE($D$27:G27)</f>
        <v>0</v>
      </c>
      <c r="H31" s="38">
        <f xml:space="preserve"> AVERAGE($D$27:H27)</f>
        <v>0</v>
      </c>
      <c r="I31" s="38">
        <f xml:space="preserve"> AVERAGE($D$27:I27)</f>
        <v>0</v>
      </c>
      <c r="J31" s="38">
        <f xml:space="preserve"> AVERAGE($D$27:J27)</f>
        <v>0.2857142857142857</v>
      </c>
      <c r="K31" s="38">
        <f xml:space="preserve"> AVERAGE($D$27:K27)</f>
        <v>0.875</v>
      </c>
      <c r="L31" s="38">
        <f xml:space="preserve"> AVERAGE($D$27:L27)</f>
        <v>0.77777777777777779</v>
      </c>
      <c r="M31" s="38">
        <f xml:space="preserve"> AVERAGE($D$27:M27)</f>
        <v>0.7</v>
      </c>
      <c r="N31" s="38">
        <f xml:space="preserve"> AVERAGE($D$27:N27)</f>
        <v>0.63636363636363635</v>
      </c>
      <c r="O31" s="39">
        <f xml:space="preserve"> AVERAGE($D$27:O27)</f>
        <v>0.58333333333333337</v>
      </c>
    </row>
    <row r="32" spans="1:16" ht="15.75" thickBot="1" x14ac:dyDescent="0.3">
      <c r="A32" s="264"/>
      <c r="B32" s="52" t="s">
        <v>9</v>
      </c>
      <c r="C32" s="53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0.21428571428571427</v>
      </c>
      <c r="K32" s="34">
        <f xml:space="preserve"> AVERAGE($D$28:K28)</f>
        <v>0.25</v>
      </c>
      <c r="L32" s="34">
        <f xml:space="preserve"> AVERAGE($D$28:L28)</f>
        <v>0.22222222222222221</v>
      </c>
      <c r="M32" s="34">
        <f xml:space="preserve"> AVERAGE($D$28:M28)</f>
        <v>0.2</v>
      </c>
      <c r="N32" s="34">
        <f xml:space="preserve"> AVERAGE($D$28:N28)</f>
        <v>0.18181818181818182</v>
      </c>
      <c r="O32" s="40">
        <f xml:space="preserve"> AVERAGE($D$28:O28)</f>
        <v>0.16666666666666666</v>
      </c>
    </row>
    <row r="33" spans="1:15" ht="15.75" thickTop="1" x14ac:dyDescent="0.25">
      <c r="A33" s="265"/>
      <c r="B33" s="315" t="s">
        <v>25</v>
      </c>
      <c r="C33" s="316"/>
      <c r="D33" s="35">
        <f xml:space="preserve"> D25</f>
        <v>0.75</v>
      </c>
      <c r="E33" s="36">
        <f xml:space="preserve"> AVERAGE($D$25:E25)</f>
        <v>0.375</v>
      </c>
      <c r="F33" s="36">
        <f xml:space="preserve"> AVERAGE($D$25:F25)</f>
        <v>0.25</v>
      </c>
      <c r="G33" s="36">
        <f xml:space="preserve"> AVERAGE($D$25:G25)</f>
        <v>0.1875</v>
      </c>
      <c r="H33" s="36">
        <f xml:space="preserve"> AVERAGE($D$25:H25)</f>
        <v>0.15</v>
      </c>
      <c r="I33" s="36">
        <f xml:space="preserve"> AVERAGE($D$25:I25)</f>
        <v>0.45833333333333331</v>
      </c>
      <c r="J33" s="36">
        <f xml:space="preserve"> AVERAGE($D$25:J25)</f>
        <v>1.4642857142857142</v>
      </c>
      <c r="K33" s="36">
        <f xml:space="preserve"> AVERAGE($D$25:K25)</f>
        <v>1.96875</v>
      </c>
      <c r="L33" s="36">
        <f xml:space="preserve"> AVERAGE($D$25:L25)</f>
        <v>1.75</v>
      </c>
      <c r="M33" s="36">
        <f xml:space="preserve"> AVERAGE($D$25:M25)</f>
        <v>1.575</v>
      </c>
      <c r="N33" s="36">
        <f xml:space="preserve"> AVERAGE($D$25:N25)</f>
        <v>1.4318181818181819</v>
      </c>
      <c r="O33" s="41">
        <f xml:space="preserve"> AVERAGE($D$25:O25)</f>
        <v>1.3125</v>
      </c>
    </row>
    <row r="35" spans="1:15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5" x14ac:dyDescent="0.25">
      <c r="A36" s="304" t="s">
        <v>24</v>
      </c>
      <c r="B36" s="307" t="s">
        <v>7</v>
      </c>
      <c r="C36" s="308"/>
      <c r="D36" s="26">
        <f xml:space="preserve"> SUM(D26:I26)</f>
        <v>2.75</v>
      </c>
      <c r="E36" s="26">
        <f xml:space="preserve"> SUM(J26:O26)</f>
        <v>4</v>
      </c>
      <c r="F36" s="27">
        <f xml:space="preserve"> SUM(D36:E36)</f>
        <v>6.75</v>
      </c>
    </row>
    <row r="37" spans="1:15" x14ac:dyDescent="0.25">
      <c r="A37" s="305"/>
      <c r="B37" s="309" t="s">
        <v>8</v>
      </c>
      <c r="C37" s="310"/>
      <c r="D37" s="26">
        <f xml:space="preserve"> SUM(D27:I27)</f>
        <v>0</v>
      </c>
      <c r="E37" s="26">
        <f xml:space="preserve"> SUM(J27:O27)</f>
        <v>7</v>
      </c>
      <c r="F37" s="27">
        <f xml:space="preserve"> SUM(D37:E37)</f>
        <v>7</v>
      </c>
    </row>
    <row r="38" spans="1:15" x14ac:dyDescent="0.25">
      <c r="A38" s="305"/>
      <c r="B38" s="311" t="s">
        <v>9</v>
      </c>
      <c r="C38" s="312"/>
      <c r="D38" s="26">
        <f xml:space="preserve"> SUM(D28:I28)</f>
        <v>0</v>
      </c>
      <c r="E38" s="26">
        <f xml:space="preserve"> SUM(J28:O28)</f>
        <v>2</v>
      </c>
      <c r="F38" s="27">
        <f xml:space="preserve"> SUM(D38:E38)</f>
        <v>2</v>
      </c>
    </row>
    <row r="39" spans="1:15" x14ac:dyDescent="0.25">
      <c r="A39" s="306"/>
      <c r="B39" s="313" t="s">
        <v>25</v>
      </c>
      <c r="C39" s="314"/>
      <c r="D39" s="26">
        <f xml:space="preserve"> SUM(D25:I25)</f>
        <v>2.75</v>
      </c>
      <c r="E39" s="26">
        <f xml:space="preserve"> SUM(J25:O25)</f>
        <v>13</v>
      </c>
      <c r="F39" s="27">
        <f xml:space="preserve"> SUM(D39:E39)</f>
        <v>15.75</v>
      </c>
    </row>
    <row r="41" spans="1:15" x14ac:dyDescent="0.25">
      <c r="A41" s="317" t="s">
        <v>26</v>
      </c>
      <c r="B41" s="307" t="s">
        <v>7</v>
      </c>
      <c r="C41" s="308"/>
      <c r="D41" s="31">
        <f xml:space="preserve"> D36</f>
        <v>2.75</v>
      </c>
      <c r="E41" s="31">
        <f xml:space="preserve"> AVERAGE(D36:E36)</f>
        <v>3.375</v>
      </c>
    </row>
    <row r="42" spans="1:15" x14ac:dyDescent="0.25">
      <c r="A42" s="317"/>
      <c r="B42" s="309" t="s">
        <v>8</v>
      </c>
      <c r="C42" s="310"/>
      <c r="D42" s="31">
        <f xml:space="preserve"> D37</f>
        <v>0</v>
      </c>
      <c r="E42" s="31">
        <f xml:space="preserve"> AVERAGE(D37:E37)</f>
        <v>3.5</v>
      </c>
    </row>
    <row r="43" spans="1:15" x14ac:dyDescent="0.25">
      <c r="A43" s="317"/>
      <c r="B43" s="311" t="s">
        <v>9</v>
      </c>
      <c r="C43" s="312"/>
      <c r="D43" s="31">
        <f xml:space="preserve"> D38</f>
        <v>0</v>
      </c>
      <c r="E43" s="31">
        <f xml:space="preserve"> AVERAGE(D38:E38)</f>
        <v>1</v>
      </c>
    </row>
    <row r="44" spans="1:15" x14ac:dyDescent="0.25">
      <c r="A44" s="317"/>
      <c r="B44" s="318" t="s">
        <v>25</v>
      </c>
      <c r="C44" s="319"/>
      <c r="D44" s="31">
        <f xml:space="preserve"> D39</f>
        <v>2.75</v>
      </c>
      <c r="E44" s="31">
        <f xml:space="preserve"> AVERAGE(D39:E39)</f>
        <v>7.875</v>
      </c>
    </row>
  </sheetData>
  <mergeCells count="18">
    <mergeCell ref="A41:A44"/>
    <mergeCell ref="B41:C41"/>
    <mergeCell ref="B42:C42"/>
    <mergeCell ref="B43:C43"/>
    <mergeCell ref="B44:C44"/>
    <mergeCell ref="A5:A24"/>
    <mergeCell ref="A36:A39"/>
    <mergeCell ref="B36:C36"/>
    <mergeCell ref="B37:C37"/>
    <mergeCell ref="B38:C38"/>
    <mergeCell ref="B39:C39"/>
    <mergeCell ref="B33:C33"/>
    <mergeCell ref="A30:A33"/>
    <mergeCell ref="D1:I1"/>
    <mergeCell ref="J1:O1"/>
    <mergeCell ref="B5:B16"/>
    <mergeCell ref="B17:B20"/>
    <mergeCell ref="B21:B2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7" workbookViewId="0">
      <selection activeCell="L18" sqref="L18"/>
    </sheetView>
  </sheetViews>
  <sheetFormatPr defaultColWidth="8.85546875" defaultRowHeight="15" x14ac:dyDescent="0.25"/>
  <cols>
    <col min="3" max="3" width="61.28515625" customWidth="1"/>
    <col min="13" max="13" width="16.28515625" customWidth="1"/>
    <col min="16" max="16" width="15" customWidth="1"/>
  </cols>
  <sheetData>
    <row r="1" spans="1:16" x14ac:dyDescent="0.25">
      <c r="D1" s="268" t="s">
        <v>1</v>
      </c>
      <c r="E1" s="269"/>
      <c r="F1" s="269"/>
      <c r="G1" s="269"/>
      <c r="H1" s="269"/>
      <c r="I1" s="268" t="s">
        <v>2</v>
      </c>
      <c r="J1" s="269"/>
      <c r="K1" s="269"/>
      <c r="L1" s="270"/>
      <c r="M1" s="54"/>
      <c r="N1" s="54"/>
      <c r="O1" s="55"/>
      <c r="P1" s="57"/>
    </row>
    <row r="2" spans="1:16" x14ac:dyDescent="0.25">
      <c r="C2" s="6" t="s">
        <v>10</v>
      </c>
      <c r="D2" s="1">
        <v>41975</v>
      </c>
      <c r="E2" s="1">
        <v>41976</v>
      </c>
      <c r="F2" s="1">
        <v>41977</v>
      </c>
      <c r="G2" s="1">
        <v>41978</v>
      </c>
      <c r="H2" s="1">
        <v>41979</v>
      </c>
      <c r="I2" s="1">
        <v>41980</v>
      </c>
      <c r="J2" s="1">
        <v>41981</v>
      </c>
      <c r="K2" s="1">
        <v>41982</v>
      </c>
      <c r="L2" s="1">
        <v>41983</v>
      </c>
      <c r="M2" s="55"/>
      <c r="N2" s="55"/>
      <c r="O2" s="55"/>
      <c r="P2" s="57"/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56"/>
      <c r="N3" s="55"/>
      <c r="O3" s="55"/>
      <c r="P3" s="57"/>
    </row>
    <row r="4" spans="1:16" x14ac:dyDescent="0.25">
      <c r="B4" s="58" t="s">
        <v>12</v>
      </c>
      <c r="C4" s="58" t="s">
        <v>13</v>
      </c>
      <c r="D4" s="8"/>
      <c r="E4" s="8"/>
      <c r="F4" s="8"/>
      <c r="G4" s="8"/>
      <c r="H4" s="8"/>
      <c r="I4" s="8"/>
      <c r="J4" s="8"/>
      <c r="K4" s="8"/>
      <c r="L4" s="8"/>
      <c r="M4" s="9" t="s">
        <v>14</v>
      </c>
      <c r="N4" s="57"/>
      <c r="O4" s="57"/>
      <c r="P4" s="57"/>
    </row>
    <row r="5" spans="1:16" ht="15" customHeight="1" x14ac:dyDescent="0.25">
      <c r="A5" s="301" t="s">
        <v>30</v>
      </c>
      <c r="B5" s="320">
        <v>1</v>
      </c>
      <c r="C5" s="59" t="s">
        <v>31</v>
      </c>
      <c r="D5" s="11">
        <f t="shared" ref="D5:L5" si="0">SUM(D6:D8)</f>
        <v>0</v>
      </c>
      <c r="E5" s="11">
        <f t="shared" si="0"/>
        <v>4</v>
      </c>
      <c r="F5" s="11">
        <f t="shared" si="0"/>
        <v>0</v>
      </c>
      <c r="G5" s="11">
        <f t="shared" si="0"/>
        <v>0</v>
      </c>
      <c r="H5" s="11">
        <f t="shared" si="0"/>
        <v>4</v>
      </c>
      <c r="I5" s="11">
        <f t="shared" si="0"/>
        <v>2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2">
        <f t="shared" ref="M5:M25" si="1">SUM(D5:L5)</f>
        <v>10</v>
      </c>
    </row>
    <row r="6" spans="1:16" x14ac:dyDescent="0.25">
      <c r="A6" s="302"/>
      <c r="B6" s="321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6">
        <f t="shared" si="1"/>
        <v>0</v>
      </c>
    </row>
    <row r="7" spans="1:16" x14ac:dyDescent="0.25">
      <c r="A7" s="302"/>
      <c r="B7" s="321"/>
      <c r="C7" s="60" t="s">
        <v>8</v>
      </c>
      <c r="D7" s="14"/>
      <c r="E7" s="14">
        <v>4</v>
      </c>
      <c r="F7" s="15"/>
      <c r="G7" s="15"/>
      <c r="H7" s="15">
        <v>4</v>
      </c>
      <c r="I7" s="15">
        <v>2</v>
      </c>
      <c r="J7" s="15"/>
      <c r="K7" s="15"/>
      <c r="L7" s="15"/>
      <c r="M7" s="16">
        <f t="shared" si="1"/>
        <v>10</v>
      </c>
    </row>
    <row r="8" spans="1:16" x14ac:dyDescent="0.25">
      <c r="A8" s="302"/>
      <c r="B8" s="322"/>
      <c r="C8" s="61" t="s">
        <v>9</v>
      </c>
      <c r="D8" s="18"/>
      <c r="E8" s="18"/>
      <c r="F8" s="19"/>
      <c r="G8" s="19"/>
      <c r="H8" s="19"/>
      <c r="I8" s="19"/>
      <c r="J8" s="19"/>
      <c r="K8" s="19"/>
      <c r="L8" s="19"/>
      <c r="M8" s="20">
        <f t="shared" si="1"/>
        <v>0</v>
      </c>
    </row>
    <row r="9" spans="1:16" x14ac:dyDescent="0.25">
      <c r="A9" s="302"/>
      <c r="B9" s="325" t="s">
        <v>32</v>
      </c>
      <c r="C9" s="62" t="s">
        <v>33</v>
      </c>
      <c r="D9" s="11">
        <f t="shared" ref="D9:L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0.5</v>
      </c>
      <c r="I9" s="11">
        <f t="shared" si="2"/>
        <v>1.5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2">
        <f t="shared" si="1"/>
        <v>2</v>
      </c>
    </row>
    <row r="10" spans="1:16" x14ac:dyDescent="0.25">
      <c r="A10" s="302"/>
      <c r="B10" s="326"/>
      <c r="C10" s="60" t="s">
        <v>7</v>
      </c>
      <c r="D10" s="14"/>
      <c r="E10" s="14"/>
      <c r="F10" s="15"/>
      <c r="G10" s="15"/>
      <c r="H10" s="15">
        <v>0.5</v>
      </c>
      <c r="I10" s="15">
        <v>1.5</v>
      </c>
      <c r="J10" s="15"/>
      <c r="K10" s="15"/>
      <c r="L10" s="15"/>
      <c r="M10" s="16">
        <f t="shared" si="1"/>
        <v>2</v>
      </c>
    </row>
    <row r="11" spans="1:16" x14ac:dyDescent="0.25">
      <c r="A11" s="302"/>
      <c r="B11" s="326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6">
        <f t="shared" si="1"/>
        <v>0</v>
      </c>
    </row>
    <row r="12" spans="1:16" x14ac:dyDescent="0.25">
      <c r="A12" s="302"/>
      <c r="B12" s="326"/>
      <c r="C12" s="61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20">
        <f t="shared" si="1"/>
        <v>0</v>
      </c>
    </row>
    <row r="13" spans="1:16" x14ac:dyDescent="0.25">
      <c r="A13" s="302"/>
      <c r="B13" s="326"/>
      <c r="C13" s="63" t="s">
        <v>34</v>
      </c>
      <c r="D13" s="11">
        <f t="shared" ref="D13:L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8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2">
        <f t="shared" si="1"/>
        <v>8</v>
      </c>
    </row>
    <row r="14" spans="1:16" x14ac:dyDescent="0.25">
      <c r="A14" s="302"/>
      <c r="B14" s="326"/>
      <c r="C14" s="60" t="s">
        <v>7</v>
      </c>
      <c r="D14" s="14"/>
      <c r="E14" s="14"/>
      <c r="F14" s="15"/>
      <c r="G14" s="15"/>
      <c r="H14" s="15"/>
      <c r="I14" s="15">
        <v>1.5</v>
      </c>
      <c r="J14" s="15"/>
      <c r="K14" s="15"/>
      <c r="L14" s="15"/>
      <c r="M14" s="16">
        <f t="shared" si="1"/>
        <v>1.5</v>
      </c>
    </row>
    <row r="15" spans="1:16" x14ac:dyDescent="0.25">
      <c r="A15" s="302"/>
      <c r="B15" s="326"/>
      <c r="C15" s="60" t="s">
        <v>8</v>
      </c>
      <c r="D15" s="14"/>
      <c r="E15" s="14"/>
      <c r="F15" s="15"/>
      <c r="G15" s="15"/>
      <c r="H15" s="15"/>
      <c r="I15" s="15">
        <v>6.5</v>
      </c>
      <c r="J15" s="15"/>
      <c r="K15" s="15"/>
      <c r="L15" s="15"/>
      <c r="M15" s="16">
        <f t="shared" si="1"/>
        <v>6.5</v>
      </c>
    </row>
    <row r="16" spans="1:16" x14ac:dyDescent="0.25">
      <c r="A16" s="302"/>
      <c r="B16" s="326"/>
      <c r="C16" s="60" t="s">
        <v>9</v>
      </c>
      <c r="D16" s="18"/>
      <c r="E16" s="18"/>
      <c r="F16" s="19"/>
      <c r="G16" s="19"/>
      <c r="H16" s="19"/>
      <c r="I16" s="19"/>
      <c r="J16" s="19"/>
      <c r="K16" s="19"/>
      <c r="L16" s="19"/>
      <c r="M16" s="20">
        <f t="shared" si="1"/>
        <v>0</v>
      </c>
    </row>
    <row r="17" spans="1:13" ht="15" customHeight="1" x14ac:dyDescent="0.25">
      <c r="A17" s="301" t="s">
        <v>35</v>
      </c>
      <c r="B17" s="295"/>
      <c r="C17" s="59" t="s">
        <v>36</v>
      </c>
      <c r="D17" s="11">
        <f t="shared" ref="D17:L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5.5</v>
      </c>
      <c r="I17" s="11">
        <f t="shared" si="4"/>
        <v>5</v>
      </c>
      <c r="J17" s="11">
        <f t="shared" si="4"/>
        <v>0</v>
      </c>
      <c r="K17" s="11">
        <f t="shared" si="4"/>
        <v>0</v>
      </c>
      <c r="L17" s="11">
        <f t="shared" si="4"/>
        <v>0</v>
      </c>
      <c r="M17" s="12">
        <f t="shared" si="1"/>
        <v>10.5</v>
      </c>
    </row>
    <row r="18" spans="1:13" x14ac:dyDescent="0.25">
      <c r="A18" s="302"/>
      <c r="B18" s="296"/>
      <c r="C18" s="60" t="s">
        <v>7</v>
      </c>
      <c r="D18" s="14"/>
      <c r="E18" s="14"/>
      <c r="F18" s="15"/>
      <c r="G18" s="15"/>
      <c r="H18" s="15">
        <v>5.5</v>
      </c>
      <c r="I18" s="15"/>
      <c r="J18" s="15"/>
      <c r="K18" s="15"/>
      <c r="L18" s="15"/>
      <c r="M18" s="16">
        <f t="shared" si="1"/>
        <v>5.5</v>
      </c>
    </row>
    <row r="19" spans="1:13" x14ac:dyDescent="0.25">
      <c r="A19" s="302"/>
      <c r="B19" s="296"/>
      <c r="C19" s="60" t="s">
        <v>8</v>
      </c>
      <c r="D19" s="14"/>
      <c r="E19" s="14"/>
      <c r="F19" s="15"/>
      <c r="G19" s="15"/>
      <c r="H19" s="15"/>
      <c r="I19" s="15">
        <v>5</v>
      </c>
      <c r="J19" s="15"/>
      <c r="K19" s="15"/>
      <c r="L19" s="15"/>
      <c r="M19" s="16">
        <f t="shared" si="1"/>
        <v>5</v>
      </c>
    </row>
    <row r="20" spans="1:13" x14ac:dyDescent="0.25">
      <c r="A20" s="302"/>
      <c r="B20" s="296"/>
      <c r="C20" s="61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20">
        <f t="shared" si="1"/>
        <v>0</v>
      </c>
    </row>
    <row r="21" spans="1:13" x14ac:dyDescent="0.25">
      <c r="A21" s="302"/>
      <c r="B21" s="323"/>
      <c r="C21" s="64" t="s">
        <v>37</v>
      </c>
      <c r="D21" s="22">
        <f t="shared" ref="D21:L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1.5</v>
      </c>
      <c r="J21" s="22">
        <f t="shared" si="5"/>
        <v>0</v>
      </c>
      <c r="K21" s="22">
        <f t="shared" si="5"/>
        <v>0</v>
      </c>
      <c r="L21" s="22">
        <f t="shared" si="5"/>
        <v>0</v>
      </c>
      <c r="M21" s="12">
        <f t="shared" si="1"/>
        <v>1.5</v>
      </c>
    </row>
    <row r="22" spans="1:13" x14ac:dyDescent="0.25">
      <c r="A22" s="302"/>
      <c r="B22" s="323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6">
        <f t="shared" si="1"/>
        <v>0</v>
      </c>
    </row>
    <row r="23" spans="1:13" x14ac:dyDescent="0.25">
      <c r="A23" s="302"/>
      <c r="B23" s="323"/>
      <c r="C23" s="60" t="s">
        <v>8</v>
      </c>
      <c r="D23" s="14"/>
      <c r="E23" s="14"/>
      <c r="F23" s="15"/>
      <c r="G23" s="15"/>
      <c r="H23" s="15"/>
      <c r="I23" s="15">
        <v>1.5</v>
      </c>
      <c r="J23" s="15"/>
      <c r="K23" s="15"/>
      <c r="L23" s="15"/>
      <c r="M23" s="16">
        <f t="shared" si="1"/>
        <v>1.5</v>
      </c>
    </row>
    <row r="24" spans="1:13" x14ac:dyDescent="0.25">
      <c r="A24" s="303"/>
      <c r="B24" s="324"/>
      <c r="C24" s="61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20">
        <f t="shared" si="1"/>
        <v>0</v>
      </c>
    </row>
    <row r="25" spans="1:13" x14ac:dyDescent="0.25">
      <c r="B25" s="327" t="s">
        <v>38</v>
      </c>
      <c r="C25" s="327"/>
      <c r="D25" s="47">
        <f t="shared" ref="D25:M28" si="6">SUM(D5,D9,D13,D17,D21)</f>
        <v>0</v>
      </c>
      <c r="E25" s="47">
        <f t="shared" si="6"/>
        <v>4</v>
      </c>
      <c r="F25" s="47">
        <f t="shared" si="6"/>
        <v>0</v>
      </c>
      <c r="G25" s="47">
        <f t="shared" si="6"/>
        <v>0</v>
      </c>
      <c r="H25" s="47">
        <f t="shared" si="6"/>
        <v>10</v>
      </c>
      <c r="I25" s="47">
        <f t="shared" si="6"/>
        <v>18</v>
      </c>
      <c r="J25" s="47">
        <f t="shared" si="6"/>
        <v>0</v>
      </c>
      <c r="K25" s="47">
        <f t="shared" si="6"/>
        <v>0</v>
      </c>
      <c r="L25" s="47">
        <f t="shared" si="6"/>
        <v>0</v>
      </c>
      <c r="M25" s="12">
        <f t="shared" si="1"/>
        <v>32</v>
      </c>
    </row>
    <row r="26" spans="1:13" x14ac:dyDescent="0.25">
      <c r="C26" s="29" t="s">
        <v>7</v>
      </c>
      <c r="D26" s="42">
        <f t="shared" si="6"/>
        <v>0</v>
      </c>
      <c r="E26" s="42">
        <f t="shared" si="6"/>
        <v>0</v>
      </c>
      <c r="F26" s="42">
        <f t="shared" si="6"/>
        <v>0</v>
      </c>
      <c r="G26" s="42">
        <f t="shared" si="6"/>
        <v>0</v>
      </c>
      <c r="H26" s="42">
        <f t="shared" si="6"/>
        <v>6</v>
      </c>
      <c r="I26" s="42">
        <f t="shared" si="6"/>
        <v>3</v>
      </c>
      <c r="J26" s="42">
        <f t="shared" si="6"/>
        <v>0</v>
      </c>
      <c r="K26" s="42">
        <f t="shared" si="6"/>
        <v>0</v>
      </c>
      <c r="L26" s="42">
        <f t="shared" si="6"/>
        <v>0</v>
      </c>
      <c r="M26" s="43">
        <f>SUM(M6,M10,M14,M18,M22)</f>
        <v>9</v>
      </c>
    </row>
    <row r="27" spans="1:13" x14ac:dyDescent="0.25">
      <c r="C27" s="29" t="s">
        <v>8</v>
      </c>
      <c r="D27" s="42">
        <f t="shared" si="6"/>
        <v>0</v>
      </c>
      <c r="E27" s="42">
        <f t="shared" si="6"/>
        <v>4</v>
      </c>
      <c r="F27" s="42">
        <f t="shared" si="6"/>
        <v>0</v>
      </c>
      <c r="G27" s="42">
        <f t="shared" si="6"/>
        <v>0</v>
      </c>
      <c r="H27" s="42">
        <f t="shared" si="6"/>
        <v>4</v>
      </c>
      <c r="I27" s="42">
        <f t="shared" si="6"/>
        <v>15</v>
      </c>
      <c r="J27" s="42">
        <f t="shared" si="6"/>
        <v>0</v>
      </c>
      <c r="K27" s="42">
        <f t="shared" si="6"/>
        <v>0</v>
      </c>
      <c r="L27" s="42">
        <f t="shared" si="6"/>
        <v>0</v>
      </c>
      <c r="M27" s="43">
        <f t="shared" si="6"/>
        <v>23</v>
      </c>
    </row>
    <row r="28" spans="1:13" x14ac:dyDescent="0.25">
      <c r="C28" s="30" t="s">
        <v>9</v>
      </c>
      <c r="D28" s="44">
        <f t="shared" si="6"/>
        <v>0</v>
      </c>
      <c r="E28" s="44">
        <f t="shared" si="6"/>
        <v>0</v>
      </c>
      <c r="F28" s="44">
        <f t="shared" si="6"/>
        <v>0</v>
      </c>
      <c r="G28" s="44">
        <f t="shared" si="6"/>
        <v>0</v>
      </c>
      <c r="H28" s="44">
        <f t="shared" si="6"/>
        <v>0</v>
      </c>
      <c r="I28" s="44">
        <f t="shared" si="6"/>
        <v>0</v>
      </c>
      <c r="J28" s="44">
        <f t="shared" si="6"/>
        <v>0</v>
      </c>
      <c r="K28" s="44">
        <f t="shared" si="6"/>
        <v>0</v>
      </c>
      <c r="L28" s="44">
        <f t="shared" si="6"/>
        <v>0</v>
      </c>
      <c r="M28" s="45">
        <f t="shared" si="6"/>
        <v>0</v>
      </c>
    </row>
    <row r="30" spans="1:13" x14ac:dyDescent="0.25">
      <c r="A30" s="263" t="s">
        <v>5</v>
      </c>
      <c r="B30" s="328" t="s">
        <v>7</v>
      </c>
      <c r="C30" s="329"/>
      <c r="D30" s="32">
        <f xml:space="preserve"> D26</f>
        <v>0</v>
      </c>
      <c r="E30" s="33">
        <f xml:space="preserve"> AVERAGE($D$26:E26)</f>
        <v>0</v>
      </c>
      <c r="F30" s="33">
        <f xml:space="preserve"> AVERAGE($D$26:F26)</f>
        <v>0</v>
      </c>
      <c r="G30" s="33">
        <f xml:space="preserve"> AVERAGE($D$26:G26)</f>
        <v>0</v>
      </c>
      <c r="H30" s="33">
        <f xml:space="preserve"> AVERAGE($D$26:H26)</f>
        <v>1.2</v>
      </c>
      <c r="I30" s="33">
        <f xml:space="preserve"> AVERAGE($D$26:I26)</f>
        <v>1.5</v>
      </c>
      <c r="J30" s="33">
        <f xml:space="preserve"> AVERAGE($D$26:J26)</f>
        <v>1.2857142857142858</v>
      </c>
      <c r="K30" s="33">
        <f xml:space="preserve"> AVERAGE($D$26:K26)</f>
        <v>1.125</v>
      </c>
      <c r="L30" s="33">
        <f xml:space="preserve"> AVERAGE($D$26:L26)</f>
        <v>1</v>
      </c>
    </row>
    <row r="31" spans="1:13" x14ac:dyDescent="0.25">
      <c r="A31" s="264"/>
      <c r="B31" s="330" t="s">
        <v>8</v>
      </c>
      <c r="C31" s="310"/>
      <c r="D31" s="38">
        <f xml:space="preserve"> D27</f>
        <v>0</v>
      </c>
      <c r="E31" s="38">
        <f xml:space="preserve"> AVERAGE($D$27:E27)</f>
        <v>2</v>
      </c>
      <c r="F31" s="38">
        <f xml:space="preserve"> AVERAGE($D$27:F27)</f>
        <v>1.3333333333333333</v>
      </c>
      <c r="G31" s="38">
        <f xml:space="preserve"> AVERAGE($D$27:G27)</f>
        <v>1</v>
      </c>
      <c r="H31" s="38">
        <f xml:space="preserve"> AVERAGE($D$27:H27)</f>
        <v>1.6</v>
      </c>
      <c r="I31" s="38">
        <f xml:space="preserve"> AVERAGE($D$27:I27)</f>
        <v>3.8333333333333335</v>
      </c>
      <c r="J31" s="38">
        <f xml:space="preserve"> AVERAGE($D$27:J27)</f>
        <v>3.2857142857142856</v>
      </c>
      <c r="K31" s="38">
        <f xml:space="preserve"> AVERAGE($D$27:K27)</f>
        <v>2.875</v>
      </c>
      <c r="L31" s="38">
        <f xml:space="preserve"> AVERAGE($D$27:L27)</f>
        <v>2.5555555555555554</v>
      </c>
    </row>
    <row r="32" spans="1:13" ht="15.75" thickBot="1" x14ac:dyDescent="0.3">
      <c r="A32" s="264"/>
      <c r="B32" s="331" t="s">
        <v>9</v>
      </c>
      <c r="C32" s="312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</v>
      </c>
      <c r="K32" s="34">
        <f xml:space="preserve"> AVERAGE($D$28:K28)</f>
        <v>0</v>
      </c>
      <c r="L32" s="34">
        <f xml:space="preserve"> AVERAGE($D$28:L28)</f>
        <v>0</v>
      </c>
    </row>
    <row r="33" spans="1:12" ht="15.75" thickTop="1" x14ac:dyDescent="0.25">
      <c r="A33" s="265"/>
      <c r="B33" s="315" t="s">
        <v>25</v>
      </c>
      <c r="C33" s="316"/>
      <c r="D33" s="35">
        <f xml:space="preserve"> D25</f>
        <v>0</v>
      </c>
      <c r="E33" s="36">
        <f xml:space="preserve"> AVERAGE($D$25:E25)</f>
        <v>2</v>
      </c>
      <c r="F33" s="36">
        <f xml:space="preserve"> AVERAGE($D$25:F25)</f>
        <v>1.3333333333333333</v>
      </c>
      <c r="G33" s="36">
        <f xml:space="preserve"> AVERAGE($D$25:G25)</f>
        <v>1</v>
      </c>
      <c r="H33" s="36">
        <f xml:space="preserve"> AVERAGE($D$25:H25)</f>
        <v>2.8</v>
      </c>
      <c r="I33" s="36">
        <f xml:space="preserve"> AVERAGE($D$25:I25)</f>
        <v>5.333333333333333</v>
      </c>
      <c r="J33" s="36">
        <f xml:space="preserve"> AVERAGE($D$25:J25)</f>
        <v>4.5714285714285712</v>
      </c>
      <c r="K33" s="36">
        <f xml:space="preserve"> AVERAGE($D$25:K25)</f>
        <v>4</v>
      </c>
      <c r="L33" s="41">
        <f xml:space="preserve"> AVERAGE($D$25:L25)</f>
        <v>3.5555555555555554</v>
      </c>
    </row>
    <row r="35" spans="1:12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2" x14ac:dyDescent="0.25">
      <c r="A36" s="304" t="s">
        <v>24</v>
      </c>
      <c r="B36" s="307" t="s">
        <v>7</v>
      </c>
      <c r="C36" s="308"/>
      <c r="D36" s="26">
        <f xml:space="preserve"> SUM(D26:H26)</f>
        <v>6</v>
      </c>
      <c r="E36" s="26">
        <f xml:space="preserve"> SUM(I26:L26)</f>
        <v>3</v>
      </c>
      <c r="F36" s="27">
        <f xml:space="preserve"> SUM(D36:E36)</f>
        <v>9</v>
      </c>
    </row>
    <row r="37" spans="1:12" x14ac:dyDescent="0.25">
      <c r="A37" s="305"/>
      <c r="B37" s="309" t="s">
        <v>8</v>
      </c>
      <c r="C37" s="310"/>
      <c r="D37" s="26">
        <f t="shared" ref="D37:D38" si="7" xml:space="preserve"> SUM(D27:H27)</f>
        <v>8</v>
      </c>
      <c r="E37" s="26">
        <f t="shared" ref="E37:E38" si="8" xml:space="preserve"> SUM(I27:L27)</f>
        <v>15</v>
      </c>
      <c r="F37" s="27">
        <f xml:space="preserve"> SUM(D37:E37)</f>
        <v>23</v>
      </c>
    </row>
    <row r="38" spans="1:12" x14ac:dyDescent="0.25">
      <c r="A38" s="305"/>
      <c r="B38" s="311" t="s">
        <v>9</v>
      </c>
      <c r="C38" s="312"/>
      <c r="D38" s="26">
        <f t="shared" si="7"/>
        <v>0</v>
      </c>
      <c r="E38" s="26">
        <f t="shared" si="8"/>
        <v>0</v>
      </c>
      <c r="F38" s="27">
        <f xml:space="preserve"> SUM(D38:E38)</f>
        <v>0</v>
      </c>
    </row>
    <row r="39" spans="1:12" x14ac:dyDescent="0.25">
      <c r="A39" s="306"/>
      <c r="B39" s="313" t="s">
        <v>25</v>
      </c>
      <c r="C39" s="314"/>
      <c r="D39" s="26">
        <f xml:space="preserve"> SUM(D25:H25)</f>
        <v>14</v>
      </c>
      <c r="E39" s="26">
        <f xml:space="preserve"> SUM(I25:L25)</f>
        <v>18</v>
      </c>
      <c r="F39" s="27">
        <f xml:space="preserve"> SUM(D39:E39)</f>
        <v>32</v>
      </c>
    </row>
    <row r="41" spans="1:12" x14ac:dyDescent="0.25">
      <c r="A41" s="317" t="s">
        <v>26</v>
      </c>
      <c r="B41" s="307" t="s">
        <v>7</v>
      </c>
      <c r="C41" s="308"/>
      <c r="D41" s="31">
        <f xml:space="preserve"> D36</f>
        <v>6</v>
      </c>
      <c r="E41" s="31">
        <f xml:space="preserve"> AVERAGE(D36:E36)</f>
        <v>4.5</v>
      </c>
    </row>
    <row r="42" spans="1:12" x14ac:dyDescent="0.25">
      <c r="A42" s="317"/>
      <c r="B42" s="309" t="s">
        <v>8</v>
      </c>
      <c r="C42" s="310"/>
      <c r="D42" s="31">
        <f xml:space="preserve"> D37</f>
        <v>8</v>
      </c>
      <c r="E42" s="31">
        <f xml:space="preserve"> AVERAGE(D37:E37)</f>
        <v>11.5</v>
      </c>
    </row>
    <row r="43" spans="1:12" x14ac:dyDescent="0.25">
      <c r="A43" s="317"/>
      <c r="B43" s="311" t="s">
        <v>9</v>
      </c>
      <c r="C43" s="312"/>
      <c r="D43" s="31">
        <f xml:space="preserve"> D38</f>
        <v>0</v>
      </c>
      <c r="E43" s="31">
        <f xml:space="preserve"> AVERAGE(D38:E38)</f>
        <v>0</v>
      </c>
    </row>
    <row r="44" spans="1:12" x14ac:dyDescent="0.25">
      <c r="A44" s="317"/>
      <c r="B44" s="318" t="s">
        <v>25</v>
      </c>
      <c r="C44" s="319"/>
      <c r="D44" s="31">
        <f xml:space="preserve"> D39</f>
        <v>14</v>
      </c>
      <c r="E44" s="31">
        <f xml:space="preserve"> AVERAGE(D39:E39)</f>
        <v>16</v>
      </c>
    </row>
  </sheetData>
  <mergeCells count="24">
    <mergeCell ref="D1:H1"/>
    <mergeCell ref="I1:L1"/>
    <mergeCell ref="A5:A16"/>
    <mergeCell ref="B5:B8"/>
    <mergeCell ref="A30:A33"/>
    <mergeCell ref="B33:C33"/>
    <mergeCell ref="B17:B20"/>
    <mergeCell ref="B21:B24"/>
    <mergeCell ref="B9:B16"/>
    <mergeCell ref="A17:A24"/>
    <mergeCell ref="B25:C25"/>
    <mergeCell ref="B30:C30"/>
    <mergeCell ref="B31:C31"/>
    <mergeCell ref="B32:C32"/>
    <mergeCell ref="A41:A44"/>
    <mergeCell ref="B41:C41"/>
    <mergeCell ref="B42:C42"/>
    <mergeCell ref="B43:C43"/>
    <mergeCell ref="B44:C44"/>
    <mergeCell ref="A36:A39"/>
    <mergeCell ref="B36:C36"/>
    <mergeCell ref="B37:C37"/>
    <mergeCell ref="B38:C38"/>
    <mergeCell ref="B39:C3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91" workbookViewId="0">
      <selection activeCell="G46" sqref="G46"/>
    </sheetView>
  </sheetViews>
  <sheetFormatPr defaultColWidth="8.85546875" defaultRowHeight="15" x14ac:dyDescent="0.25"/>
  <cols>
    <col min="2" max="2" width="12.28515625" customWidth="1"/>
    <col min="3" max="3" width="41.28515625" customWidth="1"/>
  </cols>
  <sheetData>
    <row r="1" spans="1:18" x14ac:dyDescent="0.25">
      <c r="D1" s="257" t="s">
        <v>1</v>
      </c>
      <c r="E1" s="258"/>
      <c r="F1" s="258"/>
      <c r="G1" s="258"/>
      <c r="H1" s="258"/>
      <c r="I1" s="258"/>
      <c r="J1" s="258"/>
      <c r="K1" s="257" t="s">
        <v>2</v>
      </c>
      <c r="L1" s="258"/>
      <c r="M1" s="258"/>
      <c r="N1" s="258"/>
      <c r="O1" s="258"/>
      <c r="P1" s="258"/>
      <c r="Q1" s="259"/>
    </row>
    <row r="2" spans="1:18" x14ac:dyDescent="0.25">
      <c r="C2" s="6" t="s">
        <v>10</v>
      </c>
      <c r="D2" s="104">
        <v>42022</v>
      </c>
      <c r="E2" s="104">
        <v>42023</v>
      </c>
      <c r="F2" s="104">
        <v>42024</v>
      </c>
      <c r="G2" s="104">
        <v>42025</v>
      </c>
      <c r="H2" s="104">
        <v>42026</v>
      </c>
      <c r="I2" s="104">
        <v>42027</v>
      </c>
      <c r="J2" s="104">
        <v>42028</v>
      </c>
      <c r="K2" s="104">
        <v>42029</v>
      </c>
      <c r="L2" s="104">
        <v>42030</v>
      </c>
      <c r="M2" s="104">
        <v>42031</v>
      </c>
      <c r="N2" s="104">
        <v>42032</v>
      </c>
      <c r="O2" s="104">
        <v>42033</v>
      </c>
      <c r="P2" s="104">
        <v>42034</v>
      </c>
      <c r="Q2" s="104">
        <v>42035</v>
      </c>
    </row>
    <row r="3" spans="1:18" x14ac:dyDescent="0.25">
      <c r="C3" s="6" t="s">
        <v>11</v>
      </c>
      <c r="D3" s="105">
        <v>1</v>
      </c>
      <c r="E3" s="105">
        <v>2</v>
      </c>
      <c r="F3" s="105">
        <v>3</v>
      </c>
      <c r="G3" s="105">
        <v>4</v>
      </c>
      <c r="H3" s="105">
        <v>5</v>
      </c>
      <c r="I3" s="105">
        <v>6</v>
      </c>
      <c r="J3" s="105">
        <v>7</v>
      </c>
      <c r="K3" s="105">
        <v>8</v>
      </c>
      <c r="L3" s="105">
        <v>9</v>
      </c>
      <c r="M3" s="105">
        <v>10</v>
      </c>
      <c r="N3" s="105">
        <v>11</v>
      </c>
      <c r="O3" s="105">
        <v>12</v>
      </c>
      <c r="P3" s="105">
        <v>13</v>
      </c>
      <c r="Q3" s="105">
        <v>14</v>
      </c>
    </row>
    <row r="4" spans="1:18" x14ac:dyDescent="0.25">
      <c r="B4" s="106" t="s">
        <v>12</v>
      </c>
      <c r="C4" s="106" t="s">
        <v>13</v>
      </c>
      <c r="D4" s="107"/>
      <c r="E4" s="107"/>
      <c r="F4" s="107"/>
      <c r="G4" s="107"/>
      <c r="H4" s="107"/>
      <c r="I4" s="107"/>
      <c r="J4" s="107"/>
      <c r="K4" s="107"/>
      <c r="L4" s="107"/>
      <c r="M4" s="108"/>
      <c r="N4" s="108"/>
      <c r="O4" s="108"/>
      <c r="P4" s="108"/>
      <c r="Q4" s="108"/>
      <c r="R4" s="109" t="s">
        <v>14</v>
      </c>
    </row>
    <row r="5" spans="1:18" x14ac:dyDescent="0.25">
      <c r="A5" s="332" t="s">
        <v>30</v>
      </c>
      <c r="B5" s="339">
        <v>12</v>
      </c>
      <c r="C5" s="110" t="s">
        <v>43</v>
      </c>
      <c r="D5" s="111">
        <f t="shared" ref="D5:Q5" si="0">SUM(D6:D8)</f>
        <v>0</v>
      </c>
      <c r="E5" s="111">
        <f t="shared" si="0"/>
        <v>0</v>
      </c>
      <c r="F5" s="111">
        <f t="shared" si="0"/>
        <v>0</v>
      </c>
      <c r="G5" s="111">
        <f t="shared" si="0"/>
        <v>1</v>
      </c>
      <c r="H5" s="111">
        <f t="shared" si="0"/>
        <v>0</v>
      </c>
      <c r="I5" s="111">
        <f t="shared" si="0"/>
        <v>0</v>
      </c>
      <c r="J5" s="111">
        <f t="shared" si="0"/>
        <v>0</v>
      </c>
      <c r="K5" s="111">
        <f t="shared" si="0"/>
        <v>0</v>
      </c>
      <c r="L5" s="111">
        <f t="shared" si="0"/>
        <v>0</v>
      </c>
      <c r="M5" s="111">
        <f t="shared" si="0"/>
        <v>0</v>
      </c>
      <c r="N5" s="111">
        <f t="shared" si="0"/>
        <v>0</v>
      </c>
      <c r="O5" s="111">
        <f t="shared" si="0"/>
        <v>0</v>
      </c>
      <c r="P5" s="111">
        <f t="shared" si="0"/>
        <v>0</v>
      </c>
      <c r="Q5" s="111">
        <f t="shared" si="0"/>
        <v>0</v>
      </c>
      <c r="R5" s="112">
        <f>SUM(D5:Q5)</f>
        <v>1</v>
      </c>
    </row>
    <row r="6" spans="1:18" x14ac:dyDescent="0.25">
      <c r="A6" s="333"/>
      <c r="B6" s="321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>
        <f t="shared" ref="R6:R32" si="1">SUM(D6:Q6)</f>
        <v>0</v>
      </c>
    </row>
    <row r="7" spans="1:18" x14ac:dyDescent="0.25">
      <c r="A7" s="333"/>
      <c r="B7" s="321"/>
      <c r="C7" s="60" t="s">
        <v>8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6">
        <f t="shared" si="1"/>
        <v>0</v>
      </c>
    </row>
    <row r="8" spans="1:18" x14ac:dyDescent="0.25">
      <c r="A8" s="333"/>
      <c r="B8" s="340"/>
      <c r="C8" s="114" t="s">
        <v>9</v>
      </c>
      <c r="D8" s="115"/>
      <c r="E8" s="115"/>
      <c r="F8" s="116"/>
      <c r="G8" s="116">
        <v>1</v>
      </c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7">
        <f t="shared" si="1"/>
        <v>1</v>
      </c>
    </row>
    <row r="9" spans="1:18" x14ac:dyDescent="0.25">
      <c r="A9" s="333"/>
      <c r="B9" s="341">
        <v>15</v>
      </c>
      <c r="C9" s="118" t="s">
        <v>44</v>
      </c>
      <c r="D9" s="111">
        <f t="shared" ref="D9:Q9" si="2">SUM(D10:D12)</f>
        <v>0</v>
      </c>
      <c r="E9" s="111">
        <f t="shared" si="2"/>
        <v>0</v>
      </c>
      <c r="F9" s="111">
        <f t="shared" si="2"/>
        <v>0</v>
      </c>
      <c r="G9" s="111">
        <f t="shared" si="2"/>
        <v>0</v>
      </c>
      <c r="H9" s="111">
        <f t="shared" si="2"/>
        <v>0</v>
      </c>
      <c r="I9" s="111">
        <f t="shared" si="2"/>
        <v>0</v>
      </c>
      <c r="J9" s="111">
        <f t="shared" si="2"/>
        <v>0</v>
      </c>
      <c r="K9" s="111">
        <f t="shared" si="2"/>
        <v>0</v>
      </c>
      <c r="L9" s="111">
        <f t="shared" si="2"/>
        <v>0</v>
      </c>
      <c r="M9" s="111">
        <f t="shared" si="2"/>
        <v>0</v>
      </c>
      <c r="N9" s="111">
        <f t="shared" si="2"/>
        <v>4.75</v>
      </c>
      <c r="O9" s="111">
        <f t="shared" si="2"/>
        <v>2.75</v>
      </c>
      <c r="P9" s="111">
        <f t="shared" si="2"/>
        <v>0.5</v>
      </c>
      <c r="Q9" s="111">
        <f t="shared" si="2"/>
        <v>0</v>
      </c>
      <c r="R9" s="112">
        <f t="shared" si="1"/>
        <v>8</v>
      </c>
    </row>
    <row r="10" spans="1:18" x14ac:dyDescent="0.25">
      <c r="A10" s="333"/>
      <c r="B10" s="342"/>
      <c r="C10" s="60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>
        <f t="shared" si="1"/>
        <v>0</v>
      </c>
    </row>
    <row r="11" spans="1:18" x14ac:dyDescent="0.25">
      <c r="A11" s="333"/>
      <c r="B11" s="342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>
        <f t="shared" si="1"/>
        <v>0</v>
      </c>
    </row>
    <row r="12" spans="1:18" x14ac:dyDescent="0.25">
      <c r="A12" s="333"/>
      <c r="B12" s="343"/>
      <c r="C12" s="114" t="s">
        <v>9</v>
      </c>
      <c r="D12" s="115"/>
      <c r="E12" s="115"/>
      <c r="F12" s="116"/>
      <c r="G12" s="116"/>
      <c r="H12" s="116"/>
      <c r="I12" s="116"/>
      <c r="J12" s="116"/>
      <c r="K12" s="116"/>
      <c r="L12" s="116"/>
      <c r="M12" s="116"/>
      <c r="N12" s="116">
        <v>4.75</v>
      </c>
      <c r="O12" s="116">
        <v>2.75</v>
      </c>
      <c r="P12" s="116">
        <v>0.5</v>
      </c>
      <c r="Q12" s="116"/>
      <c r="R12" s="117">
        <f t="shared" si="1"/>
        <v>8</v>
      </c>
    </row>
    <row r="13" spans="1:18" x14ac:dyDescent="0.25">
      <c r="A13" s="333"/>
      <c r="B13" s="341">
        <v>21</v>
      </c>
      <c r="C13" s="119" t="s">
        <v>45</v>
      </c>
      <c r="D13" s="111">
        <f t="shared" ref="D13:Q13" si="3">SUM(D14:D16)</f>
        <v>0</v>
      </c>
      <c r="E13" s="111">
        <f t="shared" si="3"/>
        <v>0</v>
      </c>
      <c r="F13" s="111">
        <f t="shared" si="3"/>
        <v>0</v>
      </c>
      <c r="G13" s="111">
        <f t="shared" si="3"/>
        <v>0</v>
      </c>
      <c r="H13" s="111">
        <f t="shared" si="3"/>
        <v>0</v>
      </c>
      <c r="I13" s="111">
        <f t="shared" si="3"/>
        <v>1</v>
      </c>
      <c r="J13" s="111">
        <f t="shared" si="3"/>
        <v>1</v>
      </c>
      <c r="K13" s="111">
        <f t="shared" si="3"/>
        <v>2</v>
      </c>
      <c r="L13" s="111">
        <f t="shared" si="3"/>
        <v>0</v>
      </c>
      <c r="M13" s="111">
        <f t="shared" si="3"/>
        <v>0</v>
      </c>
      <c r="N13" s="111">
        <f t="shared" si="3"/>
        <v>0</v>
      </c>
      <c r="O13" s="111">
        <f t="shared" si="3"/>
        <v>0</v>
      </c>
      <c r="P13" s="111">
        <f t="shared" si="3"/>
        <v>0</v>
      </c>
      <c r="Q13" s="111">
        <f t="shared" si="3"/>
        <v>0</v>
      </c>
      <c r="R13" s="112">
        <f t="shared" si="1"/>
        <v>4</v>
      </c>
    </row>
    <row r="14" spans="1:18" x14ac:dyDescent="0.25">
      <c r="A14" s="333"/>
      <c r="B14" s="342"/>
      <c r="C14" s="60" t="s">
        <v>7</v>
      </c>
      <c r="D14" s="14"/>
      <c r="E14" s="14"/>
      <c r="F14" s="15"/>
      <c r="G14" s="15"/>
      <c r="H14" s="15"/>
      <c r="I14" s="15">
        <v>1</v>
      </c>
      <c r="J14" s="15">
        <v>1</v>
      </c>
      <c r="K14" s="15">
        <v>2</v>
      </c>
      <c r="L14" s="15"/>
      <c r="M14" s="15"/>
      <c r="N14" s="15"/>
      <c r="O14" s="15"/>
      <c r="P14" s="15"/>
      <c r="Q14" s="15"/>
      <c r="R14" s="16">
        <f t="shared" si="1"/>
        <v>4</v>
      </c>
    </row>
    <row r="15" spans="1:18" x14ac:dyDescent="0.25">
      <c r="A15" s="333"/>
      <c r="B15" s="342"/>
      <c r="C15" s="60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>
        <f t="shared" si="1"/>
        <v>0</v>
      </c>
    </row>
    <row r="16" spans="1:18" x14ac:dyDescent="0.25">
      <c r="A16" s="333"/>
      <c r="B16" s="343"/>
      <c r="C16" s="114" t="s">
        <v>9</v>
      </c>
      <c r="D16" s="115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7">
        <f t="shared" si="1"/>
        <v>0</v>
      </c>
    </row>
    <row r="17" spans="1:18" x14ac:dyDescent="0.25">
      <c r="A17" s="333"/>
      <c r="B17" s="341">
        <v>18</v>
      </c>
      <c r="C17" s="119" t="s">
        <v>46</v>
      </c>
      <c r="D17" s="111">
        <f t="shared" ref="D17:Q17" si="4">SUM(D18:D20)</f>
        <v>0</v>
      </c>
      <c r="E17" s="111">
        <f t="shared" si="4"/>
        <v>0</v>
      </c>
      <c r="F17" s="111">
        <f t="shared" si="4"/>
        <v>0</v>
      </c>
      <c r="G17" s="111">
        <f t="shared" si="4"/>
        <v>0</v>
      </c>
      <c r="H17" s="111">
        <f t="shared" si="4"/>
        <v>0</v>
      </c>
      <c r="I17" s="111">
        <f t="shared" si="4"/>
        <v>0</v>
      </c>
      <c r="J17" s="111">
        <f t="shared" si="4"/>
        <v>1</v>
      </c>
      <c r="K17" s="111">
        <f t="shared" si="4"/>
        <v>2</v>
      </c>
      <c r="L17" s="111">
        <f t="shared" si="4"/>
        <v>1</v>
      </c>
      <c r="M17" s="111">
        <f t="shared" si="4"/>
        <v>0</v>
      </c>
      <c r="N17" s="111">
        <f t="shared" si="4"/>
        <v>0</v>
      </c>
      <c r="O17" s="111">
        <f t="shared" si="4"/>
        <v>0</v>
      </c>
      <c r="P17" s="111">
        <f t="shared" si="4"/>
        <v>0</v>
      </c>
      <c r="Q17" s="111">
        <f t="shared" si="4"/>
        <v>0</v>
      </c>
      <c r="R17" s="112">
        <f t="shared" si="1"/>
        <v>4</v>
      </c>
    </row>
    <row r="18" spans="1:18" x14ac:dyDescent="0.25">
      <c r="A18" s="333"/>
      <c r="B18" s="342"/>
      <c r="C18" s="60" t="s">
        <v>7</v>
      </c>
      <c r="D18" s="14"/>
      <c r="E18" s="14"/>
      <c r="F18" s="15"/>
      <c r="G18" s="15"/>
      <c r="H18" s="15"/>
      <c r="I18" s="15"/>
      <c r="J18" s="15">
        <v>1</v>
      </c>
      <c r="K18" s="15">
        <v>2</v>
      </c>
      <c r="L18" s="15">
        <v>1</v>
      </c>
      <c r="M18" s="15"/>
      <c r="N18" s="15"/>
      <c r="O18" s="15"/>
      <c r="P18" s="15"/>
      <c r="Q18" s="15"/>
      <c r="R18" s="16">
        <f t="shared" si="1"/>
        <v>4</v>
      </c>
    </row>
    <row r="19" spans="1:18" x14ac:dyDescent="0.25">
      <c r="A19" s="333"/>
      <c r="B19" s="342"/>
      <c r="C19" s="60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>
        <f t="shared" si="1"/>
        <v>0</v>
      </c>
    </row>
    <row r="20" spans="1:18" x14ac:dyDescent="0.25">
      <c r="A20" s="333"/>
      <c r="B20" s="343"/>
      <c r="C20" s="114" t="s">
        <v>9</v>
      </c>
      <c r="D20" s="115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7">
        <f t="shared" si="1"/>
        <v>0</v>
      </c>
    </row>
    <row r="21" spans="1:18" x14ac:dyDescent="0.25">
      <c r="A21" s="333"/>
      <c r="B21" s="344" t="s">
        <v>47</v>
      </c>
      <c r="C21" s="119" t="s">
        <v>48</v>
      </c>
      <c r="D21" s="111">
        <f t="shared" ref="D21:Q21" si="5">SUM(D22:D24)</f>
        <v>0</v>
      </c>
      <c r="E21" s="111">
        <f t="shared" si="5"/>
        <v>0</v>
      </c>
      <c r="F21" s="111">
        <f t="shared" si="5"/>
        <v>0</v>
      </c>
      <c r="G21" s="111">
        <f t="shared" si="5"/>
        <v>0</v>
      </c>
      <c r="H21" s="111">
        <f t="shared" si="5"/>
        <v>0</v>
      </c>
      <c r="I21" s="111">
        <f t="shared" si="5"/>
        <v>0</v>
      </c>
      <c r="J21" s="111">
        <f t="shared" si="5"/>
        <v>4</v>
      </c>
      <c r="K21" s="111">
        <f t="shared" si="5"/>
        <v>0</v>
      </c>
      <c r="L21" s="111">
        <f t="shared" si="5"/>
        <v>0</v>
      </c>
      <c r="M21" s="111">
        <f t="shared" si="5"/>
        <v>0</v>
      </c>
      <c r="N21" s="111">
        <f t="shared" si="5"/>
        <v>0</v>
      </c>
      <c r="O21" s="111">
        <f t="shared" si="5"/>
        <v>0</v>
      </c>
      <c r="P21" s="111">
        <f t="shared" si="5"/>
        <v>0</v>
      </c>
      <c r="Q21" s="111">
        <f t="shared" si="5"/>
        <v>3.5</v>
      </c>
      <c r="R21" s="112">
        <f t="shared" si="1"/>
        <v>7.5</v>
      </c>
    </row>
    <row r="22" spans="1:18" x14ac:dyDescent="0.25">
      <c r="A22" s="333"/>
      <c r="B22" s="345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>
        <f t="shared" si="1"/>
        <v>0</v>
      </c>
    </row>
    <row r="23" spans="1:18" x14ac:dyDescent="0.25">
      <c r="A23" s="333"/>
      <c r="B23" s="345"/>
      <c r="C23" s="60" t="s">
        <v>8</v>
      </c>
      <c r="D23" s="14"/>
      <c r="E23" s="14"/>
      <c r="F23" s="15"/>
      <c r="G23" s="15"/>
      <c r="H23" s="15"/>
      <c r="I23" s="15"/>
      <c r="J23" s="15">
        <v>4</v>
      </c>
      <c r="K23" s="15"/>
      <c r="L23" s="15"/>
      <c r="M23" s="15"/>
      <c r="N23" s="15"/>
      <c r="O23" s="15"/>
      <c r="P23" s="15"/>
      <c r="Q23" s="15">
        <v>3.5</v>
      </c>
      <c r="R23" s="16">
        <f t="shared" si="1"/>
        <v>7.5</v>
      </c>
    </row>
    <row r="24" spans="1:18" x14ac:dyDescent="0.25">
      <c r="A24" s="333"/>
      <c r="B24" s="346"/>
      <c r="C24" s="114" t="s">
        <v>9</v>
      </c>
      <c r="D24" s="115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7">
        <f t="shared" si="1"/>
        <v>0</v>
      </c>
    </row>
    <row r="25" spans="1:18" x14ac:dyDescent="0.25">
      <c r="A25" s="333"/>
      <c r="B25" s="344" t="s">
        <v>53</v>
      </c>
      <c r="C25" s="119" t="s">
        <v>49</v>
      </c>
      <c r="D25" s="111">
        <f t="shared" ref="D25:Q25" si="6">SUM(D26:D28)</f>
        <v>0</v>
      </c>
      <c r="E25" s="111">
        <f t="shared" si="6"/>
        <v>0</v>
      </c>
      <c r="F25" s="111">
        <f t="shared" si="6"/>
        <v>0</v>
      </c>
      <c r="G25" s="111">
        <f t="shared" si="6"/>
        <v>0</v>
      </c>
      <c r="H25" s="111">
        <f t="shared" si="6"/>
        <v>0</v>
      </c>
      <c r="I25" s="111">
        <f t="shared" si="6"/>
        <v>0</v>
      </c>
      <c r="J25" s="111">
        <f t="shared" si="6"/>
        <v>0</v>
      </c>
      <c r="K25" s="111">
        <f t="shared" si="6"/>
        <v>0</v>
      </c>
      <c r="L25" s="111">
        <f t="shared" si="6"/>
        <v>0</v>
      </c>
      <c r="M25" s="111">
        <f t="shared" si="6"/>
        <v>0</v>
      </c>
      <c r="N25" s="111">
        <f t="shared" si="6"/>
        <v>0</v>
      </c>
      <c r="O25" s="111">
        <f t="shared" si="6"/>
        <v>0</v>
      </c>
      <c r="P25" s="111">
        <f t="shared" si="6"/>
        <v>0</v>
      </c>
      <c r="Q25" s="111">
        <f t="shared" si="6"/>
        <v>1.5</v>
      </c>
      <c r="R25" s="112">
        <f t="shared" si="1"/>
        <v>1.5</v>
      </c>
    </row>
    <row r="26" spans="1:18" x14ac:dyDescent="0.25">
      <c r="A26" s="333"/>
      <c r="B26" s="345"/>
      <c r="C26" s="60" t="s">
        <v>7</v>
      </c>
      <c r="D26" s="1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>
        <f t="shared" si="1"/>
        <v>0</v>
      </c>
    </row>
    <row r="27" spans="1:18" x14ac:dyDescent="0.25">
      <c r="A27" s="333"/>
      <c r="B27" s="345"/>
      <c r="C27" s="60" t="s">
        <v>8</v>
      </c>
      <c r="D27" s="14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>
        <v>1.5</v>
      </c>
      <c r="R27" s="16">
        <f t="shared" si="1"/>
        <v>1.5</v>
      </c>
    </row>
    <row r="28" spans="1:18" x14ac:dyDescent="0.25">
      <c r="A28" s="333"/>
      <c r="B28" s="346"/>
      <c r="C28" s="114" t="s">
        <v>9</v>
      </c>
      <c r="D28" s="115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7">
        <f t="shared" si="1"/>
        <v>0</v>
      </c>
    </row>
    <row r="29" spans="1:18" x14ac:dyDescent="0.25">
      <c r="A29" s="333"/>
      <c r="B29" s="344">
        <v>31</v>
      </c>
      <c r="C29" s="119" t="s">
        <v>50</v>
      </c>
      <c r="D29" s="111">
        <f t="shared" ref="D29:Q29" si="7">SUM(D30:D32)</f>
        <v>0</v>
      </c>
      <c r="E29" s="111">
        <f t="shared" si="7"/>
        <v>0</v>
      </c>
      <c r="F29" s="111">
        <f t="shared" si="7"/>
        <v>1</v>
      </c>
      <c r="G29" s="111">
        <f t="shared" si="7"/>
        <v>3</v>
      </c>
      <c r="H29" s="111">
        <f t="shared" si="7"/>
        <v>0</v>
      </c>
      <c r="I29" s="111">
        <f t="shared" si="7"/>
        <v>0</v>
      </c>
      <c r="J29" s="111">
        <f t="shared" si="7"/>
        <v>0</v>
      </c>
      <c r="K29" s="111">
        <f t="shared" si="7"/>
        <v>0</v>
      </c>
      <c r="L29" s="111">
        <f t="shared" si="7"/>
        <v>0</v>
      </c>
      <c r="M29" s="111">
        <f t="shared" si="7"/>
        <v>0</v>
      </c>
      <c r="N29" s="111">
        <f t="shared" si="7"/>
        <v>0</v>
      </c>
      <c r="O29" s="111">
        <f t="shared" si="7"/>
        <v>0</v>
      </c>
      <c r="P29" s="111">
        <f t="shared" si="7"/>
        <v>0</v>
      </c>
      <c r="Q29" s="111">
        <f t="shared" si="7"/>
        <v>0</v>
      </c>
      <c r="R29" s="112">
        <f t="shared" si="1"/>
        <v>4</v>
      </c>
    </row>
    <row r="30" spans="1:18" x14ac:dyDescent="0.25">
      <c r="A30" s="333"/>
      <c r="B30" s="345"/>
      <c r="C30" s="60" t="s">
        <v>7</v>
      </c>
      <c r="D30" s="14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>
        <f t="shared" si="1"/>
        <v>0</v>
      </c>
    </row>
    <row r="31" spans="1:18" x14ac:dyDescent="0.25">
      <c r="A31" s="333"/>
      <c r="B31" s="345"/>
      <c r="C31" s="60" t="s">
        <v>8</v>
      </c>
      <c r="D31" s="14"/>
      <c r="E31" s="14"/>
      <c r="F31" s="15">
        <v>1</v>
      </c>
      <c r="G31" s="15">
        <v>3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>
        <f t="shared" si="1"/>
        <v>4</v>
      </c>
    </row>
    <row r="32" spans="1:18" x14ac:dyDescent="0.25">
      <c r="A32" s="334"/>
      <c r="B32" s="346"/>
      <c r="C32" s="114" t="s">
        <v>9</v>
      </c>
      <c r="D32" s="115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>
        <f t="shared" si="1"/>
        <v>0</v>
      </c>
    </row>
    <row r="33" spans="1:18" x14ac:dyDescent="0.25">
      <c r="A33" s="332" t="s">
        <v>35</v>
      </c>
      <c r="B33" s="335"/>
      <c r="C33" s="110" t="s">
        <v>51</v>
      </c>
      <c r="D33" s="111">
        <f t="shared" ref="D33:Q33" si="8">SUM(D34:D36)</f>
        <v>0</v>
      </c>
      <c r="E33" s="111">
        <f t="shared" si="8"/>
        <v>1</v>
      </c>
      <c r="F33" s="111">
        <f t="shared" si="8"/>
        <v>0</v>
      </c>
      <c r="G33" s="111">
        <f t="shared" si="8"/>
        <v>0</v>
      </c>
      <c r="H33" s="111">
        <f t="shared" si="8"/>
        <v>0</v>
      </c>
      <c r="I33" s="111">
        <f t="shared" si="8"/>
        <v>0</v>
      </c>
      <c r="J33" s="111">
        <f t="shared" si="8"/>
        <v>0</v>
      </c>
      <c r="K33" s="111">
        <f t="shared" si="8"/>
        <v>0</v>
      </c>
      <c r="L33" s="111">
        <f t="shared" si="8"/>
        <v>0</v>
      </c>
      <c r="M33" s="111">
        <f t="shared" si="8"/>
        <v>0</v>
      </c>
      <c r="N33" s="111">
        <f t="shared" si="8"/>
        <v>0</v>
      </c>
      <c r="O33" s="111">
        <f t="shared" si="8"/>
        <v>0</v>
      </c>
      <c r="P33" s="111">
        <f t="shared" si="8"/>
        <v>0</v>
      </c>
      <c r="Q33" s="111">
        <f t="shared" si="8"/>
        <v>0</v>
      </c>
      <c r="R33" s="112">
        <f>SUM(D33:Q33)</f>
        <v>1</v>
      </c>
    </row>
    <row r="34" spans="1:18" x14ac:dyDescent="0.25">
      <c r="A34" s="333"/>
      <c r="B34" s="296"/>
      <c r="C34" s="60" t="s">
        <v>7</v>
      </c>
      <c r="D34" s="14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>
        <f>SUM(D34:Q34)</f>
        <v>0</v>
      </c>
    </row>
    <row r="35" spans="1:18" x14ac:dyDescent="0.25">
      <c r="A35" s="333"/>
      <c r="B35" s="296"/>
      <c r="C35" s="60" t="s">
        <v>8</v>
      </c>
      <c r="D35" s="14"/>
      <c r="E35" s="14">
        <v>1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>
        <f t="shared" ref="R35:R36" si="9">SUM(D35:Q35)</f>
        <v>1</v>
      </c>
    </row>
    <row r="36" spans="1:18" x14ac:dyDescent="0.25">
      <c r="A36" s="333"/>
      <c r="B36" s="296"/>
      <c r="C36" s="60" t="s">
        <v>9</v>
      </c>
      <c r="D36" s="1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>
        <f t="shared" si="9"/>
        <v>0</v>
      </c>
    </row>
    <row r="37" spans="1:18" x14ac:dyDescent="0.25">
      <c r="A37" s="333"/>
      <c r="B37" s="336"/>
      <c r="C37" s="110" t="s">
        <v>52</v>
      </c>
      <c r="D37" s="120">
        <f t="shared" ref="D37:Q37" si="10">SUM(D38:D40)</f>
        <v>0</v>
      </c>
      <c r="E37" s="120">
        <f t="shared" si="10"/>
        <v>4</v>
      </c>
      <c r="F37" s="120">
        <f t="shared" si="10"/>
        <v>5</v>
      </c>
      <c r="G37" s="120">
        <f t="shared" si="10"/>
        <v>0</v>
      </c>
      <c r="H37" s="120">
        <f t="shared" si="10"/>
        <v>0</v>
      </c>
      <c r="I37" s="120">
        <f t="shared" si="10"/>
        <v>0</v>
      </c>
      <c r="J37" s="120">
        <f t="shared" si="10"/>
        <v>0</v>
      </c>
      <c r="K37" s="120">
        <f t="shared" si="10"/>
        <v>0</v>
      </c>
      <c r="L37" s="120">
        <f t="shared" si="10"/>
        <v>0</v>
      </c>
      <c r="M37" s="120">
        <f t="shared" si="10"/>
        <v>0</v>
      </c>
      <c r="N37" s="120">
        <f t="shared" si="10"/>
        <v>0</v>
      </c>
      <c r="O37" s="120">
        <f t="shared" si="10"/>
        <v>0</v>
      </c>
      <c r="P37" s="120">
        <f t="shared" si="10"/>
        <v>0</v>
      </c>
      <c r="Q37" s="120">
        <f t="shared" si="10"/>
        <v>0</v>
      </c>
      <c r="R37" s="112">
        <f>SUM(D37:Q37)</f>
        <v>9</v>
      </c>
    </row>
    <row r="38" spans="1:18" x14ac:dyDescent="0.25">
      <c r="A38" s="333"/>
      <c r="B38" s="337"/>
      <c r="C38" s="60" t="s">
        <v>7</v>
      </c>
      <c r="D38" s="14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>
        <f>SUM(D38:Q38)</f>
        <v>0</v>
      </c>
    </row>
    <row r="39" spans="1:18" x14ac:dyDescent="0.25">
      <c r="A39" s="333"/>
      <c r="B39" s="337"/>
      <c r="C39" s="60" t="s">
        <v>8</v>
      </c>
      <c r="D39" s="14"/>
      <c r="E39" s="14">
        <v>4</v>
      </c>
      <c r="F39" s="15">
        <v>5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>
        <f t="shared" ref="R39:R40" si="11">SUM(D39:Q39)</f>
        <v>9</v>
      </c>
    </row>
    <row r="40" spans="1:18" x14ac:dyDescent="0.25">
      <c r="A40" s="334"/>
      <c r="B40" s="338"/>
      <c r="C40" s="114" t="s">
        <v>9</v>
      </c>
      <c r="D40" s="115"/>
      <c r="E40" s="115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7">
        <f t="shared" si="11"/>
        <v>0</v>
      </c>
    </row>
    <row r="41" spans="1:18" x14ac:dyDescent="0.25">
      <c r="B41" s="327" t="s">
        <v>38</v>
      </c>
      <c r="C41" s="327"/>
      <c r="D41" s="47">
        <f t="shared" ref="D41:Q41" si="12">SUM(D21,D25,D29,D33,D37,D17,D13,D9,D5)</f>
        <v>0</v>
      </c>
      <c r="E41" s="47">
        <f t="shared" si="12"/>
        <v>5</v>
      </c>
      <c r="F41" s="47">
        <f t="shared" si="12"/>
        <v>6</v>
      </c>
      <c r="G41" s="47">
        <f t="shared" si="12"/>
        <v>4</v>
      </c>
      <c r="H41" s="47">
        <f t="shared" si="12"/>
        <v>0</v>
      </c>
      <c r="I41" s="47">
        <f t="shared" si="12"/>
        <v>1</v>
      </c>
      <c r="J41" s="47">
        <f t="shared" si="12"/>
        <v>6</v>
      </c>
      <c r="K41" s="47">
        <f t="shared" si="12"/>
        <v>4</v>
      </c>
      <c r="L41" s="47">
        <f t="shared" si="12"/>
        <v>1</v>
      </c>
      <c r="M41" s="47">
        <f t="shared" si="12"/>
        <v>0</v>
      </c>
      <c r="N41" s="47">
        <f t="shared" si="12"/>
        <v>4.75</v>
      </c>
      <c r="O41" s="47">
        <f t="shared" si="12"/>
        <v>2.75</v>
      </c>
      <c r="P41" s="47">
        <f t="shared" si="12"/>
        <v>0.5</v>
      </c>
      <c r="Q41" s="47">
        <f t="shared" si="12"/>
        <v>5</v>
      </c>
      <c r="R41" s="121">
        <f>SUM(D41:Q41)</f>
        <v>40</v>
      </c>
    </row>
    <row r="42" spans="1:18" x14ac:dyDescent="0.25">
      <c r="C42" s="100" t="s">
        <v>7</v>
      </c>
      <c r="D42" s="42">
        <f t="shared" ref="D42:R44" si="13">SUM(D22,D26,D30,D34,D38,D18,D14,D10,D6)</f>
        <v>0</v>
      </c>
      <c r="E42" s="42">
        <f t="shared" si="13"/>
        <v>0</v>
      </c>
      <c r="F42" s="42">
        <f t="shared" si="13"/>
        <v>0</v>
      </c>
      <c r="G42" s="42">
        <f t="shared" si="13"/>
        <v>0</v>
      </c>
      <c r="H42" s="42">
        <f t="shared" si="13"/>
        <v>0</v>
      </c>
      <c r="I42" s="42">
        <f t="shared" si="13"/>
        <v>1</v>
      </c>
      <c r="J42" s="42">
        <f t="shared" si="13"/>
        <v>2</v>
      </c>
      <c r="K42" s="42">
        <f t="shared" si="13"/>
        <v>4</v>
      </c>
      <c r="L42" s="42">
        <f t="shared" si="13"/>
        <v>1</v>
      </c>
      <c r="M42" s="42">
        <f t="shared" si="13"/>
        <v>0</v>
      </c>
      <c r="N42" s="42">
        <f t="shared" si="13"/>
        <v>0</v>
      </c>
      <c r="O42" s="42">
        <f t="shared" si="13"/>
        <v>0</v>
      </c>
      <c r="P42" s="42">
        <f t="shared" si="13"/>
        <v>0</v>
      </c>
      <c r="Q42" s="42">
        <f t="shared" si="13"/>
        <v>0</v>
      </c>
      <c r="R42" s="42">
        <f t="shared" si="13"/>
        <v>8</v>
      </c>
    </row>
    <row r="43" spans="1:18" x14ac:dyDescent="0.25">
      <c r="C43" s="100" t="s">
        <v>8</v>
      </c>
      <c r="D43" s="42">
        <f t="shared" si="13"/>
        <v>0</v>
      </c>
      <c r="E43" s="42">
        <f t="shared" si="13"/>
        <v>5</v>
      </c>
      <c r="F43" s="42">
        <f t="shared" si="13"/>
        <v>6</v>
      </c>
      <c r="G43" s="42">
        <f t="shared" si="13"/>
        <v>3</v>
      </c>
      <c r="H43" s="42">
        <f t="shared" si="13"/>
        <v>0</v>
      </c>
      <c r="I43" s="42">
        <f t="shared" si="13"/>
        <v>0</v>
      </c>
      <c r="J43" s="42">
        <f t="shared" si="13"/>
        <v>4</v>
      </c>
      <c r="K43" s="42">
        <f t="shared" si="13"/>
        <v>0</v>
      </c>
      <c r="L43" s="42">
        <f t="shared" si="13"/>
        <v>0</v>
      </c>
      <c r="M43" s="42">
        <f t="shared" si="13"/>
        <v>0</v>
      </c>
      <c r="N43" s="42">
        <f t="shared" si="13"/>
        <v>0</v>
      </c>
      <c r="O43" s="42">
        <f t="shared" si="13"/>
        <v>0</v>
      </c>
      <c r="P43" s="42">
        <f t="shared" si="13"/>
        <v>0</v>
      </c>
      <c r="Q43" s="42">
        <f t="shared" si="13"/>
        <v>5</v>
      </c>
      <c r="R43" s="42">
        <f>SUM(R23,R27,R31,R35,R39,R19,R15,R11,R7)</f>
        <v>23</v>
      </c>
    </row>
    <row r="44" spans="1:18" x14ac:dyDescent="0.25">
      <c r="C44" s="101" t="s">
        <v>9</v>
      </c>
      <c r="D44" s="42">
        <f t="shared" si="13"/>
        <v>0</v>
      </c>
      <c r="E44" s="42">
        <f t="shared" si="13"/>
        <v>0</v>
      </c>
      <c r="F44" s="42">
        <f t="shared" si="13"/>
        <v>0</v>
      </c>
      <c r="G44" s="42">
        <f t="shared" si="13"/>
        <v>1</v>
      </c>
      <c r="H44" s="42">
        <f t="shared" si="13"/>
        <v>0</v>
      </c>
      <c r="I44" s="42">
        <f t="shared" si="13"/>
        <v>0</v>
      </c>
      <c r="J44" s="42">
        <f t="shared" si="13"/>
        <v>0</v>
      </c>
      <c r="K44" s="42">
        <f t="shared" si="13"/>
        <v>0</v>
      </c>
      <c r="L44" s="42">
        <f t="shared" si="13"/>
        <v>0</v>
      </c>
      <c r="M44" s="42">
        <f t="shared" si="13"/>
        <v>0</v>
      </c>
      <c r="N44" s="42">
        <f t="shared" si="13"/>
        <v>4.75</v>
      </c>
      <c r="O44" s="42">
        <f t="shared" si="13"/>
        <v>2.75</v>
      </c>
      <c r="P44" s="42">
        <f t="shared" si="13"/>
        <v>0.5</v>
      </c>
      <c r="Q44" s="42">
        <f t="shared" si="13"/>
        <v>0</v>
      </c>
      <c r="R44" s="42">
        <f t="shared" si="13"/>
        <v>9</v>
      </c>
    </row>
    <row r="46" spans="1:18" x14ac:dyDescent="0.25">
      <c r="A46" s="263" t="s">
        <v>5</v>
      </c>
      <c r="B46" s="328" t="s">
        <v>7</v>
      </c>
      <c r="C46" s="329"/>
      <c r="D46" s="32">
        <f>D42</f>
        <v>0</v>
      </c>
      <c r="E46" s="33">
        <f xml:space="preserve"> AVERAGE($D$42:E42)</f>
        <v>0</v>
      </c>
      <c r="F46" s="33">
        <f xml:space="preserve"> AVERAGE($D$42:F42)</f>
        <v>0</v>
      </c>
      <c r="G46" s="33">
        <f xml:space="preserve"> AVERAGE($D$42:G42)</f>
        <v>0</v>
      </c>
      <c r="H46" s="33">
        <f xml:space="preserve"> AVERAGE($D$42:H42)</f>
        <v>0</v>
      </c>
      <c r="I46" s="33">
        <f xml:space="preserve"> AVERAGE($D$42:I42)</f>
        <v>0.16666666666666666</v>
      </c>
      <c r="J46" s="33">
        <f xml:space="preserve"> AVERAGE($D$42:J42)</f>
        <v>0.42857142857142855</v>
      </c>
      <c r="K46" s="33">
        <f xml:space="preserve"> AVERAGE($D$42:K42)</f>
        <v>0.875</v>
      </c>
      <c r="L46" s="33">
        <f xml:space="preserve"> AVERAGE($D$42:L42)</f>
        <v>0.88888888888888884</v>
      </c>
      <c r="M46" s="33">
        <f xml:space="preserve"> AVERAGE($D$42:M42)</f>
        <v>0.8</v>
      </c>
      <c r="N46" s="33">
        <f xml:space="preserve"> AVERAGE($D$42:N42)</f>
        <v>0.72727272727272729</v>
      </c>
      <c r="O46" s="33">
        <f xml:space="preserve"> AVERAGE($D$42:O42)</f>
        <v>0.66666666666666663</v>
      </c>
      <c r="P46" s="33">
        <f xml:space="preserve"> AVERAGE($D$42:P42)</f>
        <v>0.61538461538461542</v>
      </c>
      <c r="Q46" s="33">
        <f xml:space="preserve"> AVERAGE($D$42:Q42)</f>
        <v>0.5714285714285714</v>
      </c>
      <c r="R46" s="38"/>
    </row>
    <row r="47" spans="1:18" x14ac:dyDescent="0.25">
      <c r="A47" s="264"/>
      <c r="B47" s="330" t="s">
        <v>8</v>
      </c>
      <c r="C47" s="310"/>
      <c r="D47" s="38">
        <f>D43</f>
        <v>0</v>
      </c>
      <c r="E47" s="33">
        <f xml:space="preserve"> AVERAGE($D$43:E43)</f>
        <v>2.5</v>
      </c>
      <c r="F47" s="33">
        <f xml:space="preserve"> AVERAGE($D$43:F43)</f>
        <v>3.6666666666666665</v>
      </c>
      <c r="G47" s="33">
        <f xml:space="preserve"> AVERAGE($D$43:G43)</f>
        <v>3.5</v>
      </c>
      <c r="H47" s="33">
        <f xml:space="preserve"> AVERAGE($D$43:H43)</f>
        <v>2.8</v>
      </c>
      <c r="I47" s="33">
        <f xml:space="preserve"> AVERAGE($D$43:I43)</f>
        <v>2.3333333333333335</v>
      </c>
      <c r="J47" s="33">
        <f xml:space="preserve"> AVERAGE($D$43:J43)</f>
        <v>2.5714285714285716</v>
      </c>
      <c r="K47" s="33">
        <f xml:space="preserve"> AVERAGE($D$43:K43)</f>
        <v>2.25</v>
      </c>
      <c r="L47" s="33">
        <f xml:space="preserve"> AVERAGE($D$43:L43)</f>
        <v>2</v>
      </c>
      <c r="M47" s="33">
        <f xml:space="preserve"> AVERAGE($D$43:M43)</f>
        <v>1.8</v>
      </c>
      <c r="N47" s="33">
        <f xml:space="preserve"> AVERAGE($D$43:N43)</f>
        <v>1.6363636363636365</v>
      </c>
      <c r="O47" s="33">
        <f xml:space="preserve"> AVERAGE($D$43:O43)</f>
        <v>1.5</v>
      </c>
      <c r="P47" s="33">
        <f xml:space="preserve"> AVERAGE($D$43:P43)</f>
        <v>1.3846153846153846</v>
      </c>
      <c r="Q47" s="33">
        <f xml:space="preserve"> AVERAGE($D$43:Q43)</f>
        <v>1.6428571428571428</v>
      </c>
      <c r="R47" s="38"/>
    </row>
    <row r="48" spans="1:18" ht="15.75" thickBot="1" x14ac:dyDescent="0.3">
      <c r="A48" s="264"/>
      <c r="B48" s="331" t="s">
        <v>9</v>
      </c>
      <c r="C48" s="312"/>
      <c r="D48" s="34">
        <f>D44</f>
        <v>0</v>
      </c>
      <c r="E48" s="33">
        <f xml:space="preserve"> AVERAGE($D$44:E44)</f>
        <v>0</v>
      </c>
      <c r="F48" s="33">
        <f xml:space="preserve"> AVERAGE($D$44:F44)</f>
        <v>0</v>
      </c>
      <c r="G48" s="33">
        <f xml:space="preserve"> AVERAGE($D$44:G44)</f>
        <v>0.25</v>
      </c>
      <c r="H48" s="33">
        <f xml:space="preserve"> AVERAGE($D$44:H44)</f>
        <v>0.2</v>
      </c>
      <c r="I48" s="33">
        <f xml:space="preserve"> AVERAGE($D$44:I44)</f>
        <v>0.16666666666666666</v>
      </c>
      <c r="J48" s="33">
        <f xml:space="preserve"> AVERAGE($D$44:J44)</f>
        <v>0.14285714285714285</v>
      </c>
      <c r="K48" s="33">
        <f xml:space="preserve"> AVERAGE($D$44:K44)</f>
        <v>0.125</v>
      </c>
      <c r="L48" s="33">
        <f xml:space="preserve"> AVERAGE($D$44:L44)</f>
        <v>0.1111111111111111</v>
      </c>
      <c r="M48" s="33">
        <f xml:space="preserve"> AVERAGE($D$44:M44)</f>
        <v>0.1</v>
      </c>
      <c r="N48" s="33">
        <f xml:space="preserve"> AVERAGE($D$44:N44)</f>
        <v>0.52272727272727271</v>
      </c>
      <c r="O48" s="33">
        <f xml:space="preserve"> AVERAGE($D$44:O44)</f>
        <v>0.70833333333333337</v>
      </c>
      <c r="P48" s="33">
        <f xml:space="preserve"> AVERAGE($D$44:P44)</f>
        <v>0.69230769230769229</v>
      </c>
      <c r="Q48" s="33">
        <f xml:space="preserve"> AVERAGE($D$44:Q44)</f>
        <v>0.6428571428571429</v>
      </c>
      <c r="R48" s="38"/>
    </row>
    <row r="49" spans="1:18" ht="15.75" thickTop="1" x14ac:dyDescent="0.25">
      <c r="A49" s="265"/>
      <c r="B49" s="315" t="s">
        <v>25</v>
      </c>
      <c r="C49" s="316"/>
      <c r="D49" s="35">
        <f>D41</f>
        <v>0</v>
      </c>
      <c r="E49" s="33">
        <f xml:space="preserve"> AVERAGE($D$41:E41)</f>
        <v>2.5</v>
      </c>
      <c r="F49" s="33">
        <f xml:space="preserve"> AVERAGE($D$41:F41)</f>
        <v>3.6666666666666665</v>
      </c>
      <c r="G49" s="33">
        <f xml:space="preserve"> AVERAGE($D$41:G41)</f>
        <v>3.75</v>
      </c>
      <c r="H49" s="33">
        <f xml:space="preserve"> AVERAGE($D$41:H41)</f>
        <v>3</v>
      </c>
      <c r="I49" s="33">
        <f xml:space="preserve"> AVERAGE($D$41:I41)</f>
        <v>2.6666666666666665</v>
      </c>
      <c r="J49" s="33">
        <f xml:space="preserve"> AVERAGE($D$41:J41)</f>
        <v>3.1428571428571428</v>
      </c>
      <c r="K49" s="33">
        <f xml:space="preserve"> AVERAGE($D$41:K41)</f>
        <v>3.25</v>
      </c>
      <c r="L49" s="33">
        <f xml:space="preserve"> AVERAGE($D$41:L41)</f>
        <v>3</v>
      </c>
      <c r="M49" s="33">
        <f xml:space="preserve"> AVERAGE($D$41:M41)</f>
        <v>2.7</v>
      </c>
      <c r="N49" s="33">
        <f xml:space="preserve"> AVERAGE($D$41:N41)</f>
        <v>2.8863636363636362</v>
      </c>
      <c r="O49" s="33">
        <f xml:space="preserve"> AVERAGE($D$41:O41)</f>
        <v>2.875</v>
      </c>
      <c r="P49" s="33">
        <f xml:space="preserve"> AVERAGE($D$41:P41)</f>
        <v>2.6923076923076925</v>
      </c>
      <c r="Q49" s="33">
        <f xml:space="preserve"> AVERAGE($D$41:Q41)</f>
        <v>2.8571428571428572</v>
      </c>
      <c r="R49" s="57"/>
    </row>
    <row r="51" spans="1:18" ht="30" x14ac:dyDescent="0.25">
      <c r="C51" s="23" t="s">
        <v>22</v>
      </c>
      <c r="D51" s="24">
        <v>1</v>
      </c>
      <c r="E51" s="24">
        <v>2</v>
      </c>
      <c r="F51" s="25" t="s">
        <v>23</v>
      </c>
    </row>
    <row r="52" spans="1:18" x14ac:dyDescent="0.25">
      <c r="A52" s="304" t="s">
        <v>24</v>
      </c>
      <c r="B52" s="307" t="s">
        <v>7</v>
      </c>
      <c r="C52" s="308"/>
      <c r="D52" s="26">
        <f xml:space="preserve"> SUM(D42:J42)</f>
        <v>3</v>
      </c>
      <c r="E52" s="26">
        <f xml:space="preserve"> SUM(K42:Q42)</f>
        <v>5</v>
      </c>
      <c r="F52" s="27">
        <f xml:space="preserve"> SUM(D52:E52)</f>
        <v>8</v>
      </c>
    </row>
    <row r="53" spans="1:18" x14ac:dyDescent="0.25">
      <c r="A53" s="305"/>
      <c r="B53" s="309" t="s">
        <v>8</v>
      </c>
      <c r="C53" s="310"/>
      <c r="D53" s="26">
        <f t="shared" ref="D53:D54" si="14" xml:space="preserve"> SUM(D43:J43)</f>
        <v>18</v>
      </c>
      <c r="E53" s="26">
        <f t="shared" ref="E53:E54" si="15" xml:space="preserve"> SUM(K43:Q43)</f>
        <v>5</v>
      </c>
      <c r="F53" s="27">
        <f xml:space="preserve"> SUM(D53:E53)</f>
        <v>23</v>
      </c>
    </row>
    <row r="54" spans="1:18" x14ac:dyDescent="0.25">
      <c r="A54" s="305"/>
      <c r="B54" s="311" t="s">
        <v>9</v>
      </c>
      <c r="C54" s="312"/>
      <c r="D54" s="26">
        <f t="shared" si="14"/>
        <v>1</v>
      </c>
      <c r="E54" s="26">
        <f t="shared" si="15"/>
        <v>8</v>
      </c>
      <c r="F54" s="27">
        <f xml:space="preserve"> SUM(D54:E54)</f>
        <v>9</v>
      </c>
    </row>
    <row r="55" spans="1:18" x14ac:dyDescent="0.25">
      <c r="A55" s="306"/>
      <c r="B55" s="313" t="s">
        <v>25</v>
      </c>
      <c r="C55" s="314"/>
      <c r="D55" s="26">
        <f xml:space="preserve"> SUM(D41:J41)</f>
        <v>22</v>
      </c>
      <c r="E55" s="26">
        <f xml:space="preserve"> SUM(K41:Q41)</f>
        <v>18</v>
      </c>
      <c r="F55" s="27">
        <f xml:space="preserve"> SUM(D55:E55)</f>
        <v>40</v>
      </c>
    </row>
    <row r="57" spans="1:18" x14ac:dyDescent="0.25">
      <c r="A57" s="317" t="s">
        <v>26</v>
      </c>
      <c r="B57" s="307" t="s">
        <v>7</v>
      </c>
      <c r="C57" s="308"/>
      <c r="D57" s="31">
        <f xml:space="preserve"> D52</f>
        <v>3</v>
      </c>
      <c r="E57" s="31">
        <f xml:space="preserve"> AVERAGE(D52:E52)</f>
        <v>4</v>
      </c>
    </row>
    <row r="58" spans="1:18" x14ac:dyDescent="0.25">
      <c r="A58" s="317"/>
      <c r="B58" s="309" t="s">
        <v>8</v>
      </c>
      <c r="C58" s="310"/>
      <c r="D58" s="31">
        <f xml:space="preserve"> D53</f>
        <v>18</v>
      </c>
      <c r="E58" s="31">
        <f xml:space="preserve"> AVERAGE(D53:E53)</f>
        <v>11.5</v>
      </c>
    </row>
    <row r="59" spans="1:18" x14ac:dyDescent="0.25">
      <c r="A59" s="317"/>
      <c r="B59" s="311" t="s">
        <v>9</v>
      </c>
      <c r="C59" s="312"/>
      <c r="D59" s="31">
        <f xml:space="preserve"> D54</f>
        <v>1</v>
      </c>
      <c r="E59" s="31">
        <f xml:space="preserve"> AVERAGE(D54:E54)</f>
        <v>4.5</v>
      </c>
    </row>
    <row r="60" spans="1:18" x14ac:dyDescent="0.25">
      <c r="A60" s="317"/>
      <c r="B60" s="318" t="s">
        <v>25</v>
      </c>
      <c r="C60" s="319"/>
      <c r="D60" s="31">
        <f xml:space="preserve"> D55</f>
        <v>22</v>
      </c>
      <c r="E60" s="31">
        <f xml:space="preserve"> AVERAGE(D55:E55)</f>
        <v>20</v>
      </c>
    </row>
    <row r="62" spans="1:18" x14ac:dyDescent="0.25">
      <c r="B62" s="122"/>
    </row>
  </sheetData>
  <mergeCells count="29">
    <mergeCell ref="D1:J1"/>
    <mergeCell ref="K1:Q1"/>
    <mergeCell ref="A5:A32"/>
    <mergeCell ref="B5:B8"/>
    <mergeCell ref="B9:B12"/>
    <mergeCell ref="B13:B16"/>
    <mergeCell ref="B17:B20"/>
    <mergeCell ref="B21:B24"/>
    <mergeCell ref="B25:B28"/>
    <mergeCell ref="B29:B32"/>
    <mergeCell ref="A33:A40"/>
    <mergeCell ref="B33:B36"/>
    <mergeCell ref="B37:B40"/>
    <mergeCell ref="B41:C41"/>
    <mergeCell ref="A46:A49"/>
    <mergeCell ref="B46:C46"/>
    <mergeCell ref="B47:C47"/>
    <mergeCell ref="B48:C48"/>
    <mergeCell ref="B49:C49"/>
    <mergeCell ref="A57:A60"/>
    <mergeCell ref="B57:C57"/>
    <mergeCell ref="B58:C58"/>
    <mergeCell ref="B59:C59"/>
    <mergeCell ref="B60:C60"/>
    <mergeCell ref="A52:A55"/>
    <mergeCell ref="B52:C52"/>
    <mergeCell ref="B53:C53"/>
    <mergeCell ref="B54:C54"/>
    <mergeCell ref="B55:C55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A91" workbookViewId="0">
      <selection activeCell="Q50" sqref="Q50"/>
    </sheetView>
  </sheetViews>
  <sheetFormatPr defaultColWidth="8.85546875" defaultRowHeight="15" x14ac:dyDescent="0.25"/>
  <cols>
    <col min="2" max="2" width="12.28515625" customWidth="1"/>
    <col min="3" max="3" width="41.28515625" customWidth="1"/>
    <col min="18" max="18" width="10.85546875" customWidth="1"/>
  </cols>
  <sheetData>
    <row r="1" spans="1:18" x14ac:dyDescent="0.25">
      <c r="D1" s="257" t="s">
        <v>1</v>
      </c>
      <c r="E1" s="258"/>
      <c r="F1" s="258"/>
      <c r="G1" s="258"/>
      <c r="H1" s="258"/>
      <c r="I1" s="258"/>
      <c r="J1" s="258"/>
      <c r="K1" s="257" t="s">
        <v>2</v>
      </c>
      <c r="L1" s="258"/>
      <c r="M1" s="258"/>
      <c r="N1" s="258"/>
      <c r="O1" s="258"/>
      <c r="P1" s="258"/>
      <c r="Q1" s="259"/>
    </row>
    <row r="2" spans="1:18" x14ac:dyDescent="0.25">
      <c r="C2" s="6" t="s">
        <v>10</v>
      </c>
      <c r="D2" s="104">
        <v>42064</v>
      </c>
      <c r="E2" s="104">
        <v>42065</v>
      </c>
      <c r="F2" s="104">
        <v>42066</v>
      </c>
      <c r="G2" s="104">
        <v>42067</v>
      </c>
      <c r="H2" s="104">
        <v>42068</v>
      </c>
      <c r="I2" s="104">
        <v>42069</v>
      </c>
      <c r="J2" s="104">
        <v>42070</v>
      </c>
      <c r="K2" s="104">
        <v>42071</v>
      </c>
      <c r="L2" s="104">
        <v>42072</v>
      </c>
      <c r="M2" s="104">
        <v>42073</v>
      </c>
      <c r="N2" s="104">
        <v>42074</v>
      </c>
      <c r="O2" s="104">
        <v>42075</v>
      </c>
      <c r="P2" s="104">
        <v>42076</v>
      </c>
      <c r="Q2" s="104">
        <v>42077</v>
      </c>
    </row>
    <row r="3" spans="1:18" x14ac:dyDescent="0.25">
      <c r="C3" s="6" t="s">
        <v>11</v>
      </c>
      <c r="D3" s="156">
        <v>1</v>
      </c>
      <c r="E3" s="156">
        <v>2</v>
      </c>
      <c r="F3" s="156">
        <v>3</v>
      </c>
      <c r="G3" s="156">
        <v>4</v>
      </c>
      <c r="H3" s="156">
        <v>5</v>
      </c>
      <c r="I3" s="156">
        <v>6</v>
      </c>
      <c r="J3" s="156">
        <v>7</v>
      </c>
      <c r="K3" s="156">
        <v>8</v>
      </c>
      <c r="L3" s="156">
        <v>9</v>
      </c>
      <c r="M3" s="156">
        <v>10</v>
      </c>
      <c r="N3" s="156">
        <v>11</v>
      </c>
      <c r="O3" s="156">
        <v>12</v>
      </c>
      <c r="P3" s="156">
        <v>13</v>
      </c>
      <c r="Q3" s="156">
        <v>14</v>
      </c>
    </row>
    <row r="4" spans="1:18" x14ac:dyDescent="0.25">
      <c r="B4" s="106" t="s">
        <v>12</v>
      </c>
      <c r="C4" s="106" t="s">
        <v>13</v>
      </c>
      <c r="D4" s="168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70"/>
      <c r="R4" s="162" t="s">
        <v>14</v>
      </c>
    </row>
    <row r="5" spans="1:18" ht="15" customHeight="1" x14ac:dyDescent="0.25">
      <c r="A5" s="347" t="s">
        <v>30</v>
      </c>
      <c r="B5" s="358">
        <v>28</v>
      </c>
      <c r="C5" s="151" t="s">
        <v>56</v>
      </c>
      <c r="D5" s="171">
        <f t="shared" ref="D5:Q5" si="0">SUM(D6:D8)</f>
        <v>0</v>
      </c>
      <c r="E5" s="154">
        <f t="shared" si="0"/>
        <v>0</v>
      </c>
      <c r="F5" s="154">
        <f t="shared" si="0"/>
        <v>0</v>
      </c>
      <c r="G5" s="154">
        <f t="shared" si="0"/>
        <v>0</v>
      </c>
      <c r="H5" s="154">
        <f t="shared" si="0"/>
        <v>0</v>
      </c>
      <c r="I5" s="154">
        <f t="shared" si="0"/>
        <v>0</v>
      </c>
      <c r="J5" s="154">
        <f t="shared" si="0"/>
        <v>0</v>
      </c>
      <c r="K5" s="154">
        <f t="shared" si="0"/>
        <v>0</v>
      </c>
      <c r="L5" s="154">
        <f t="shared" si="0"/>
        <v>0</v>
      </c>
      <c r="M5" s="154">
        <f t="shared" si="0"/>
        <v>0</v>
      </c>
      <c r="N5" s="154">
        <f t="shared" si="0"/>
        <v>0</v>
      </c>
      <c r="O5" s="154">
        <f t="shared" si="0"/>
        <v>0</v>
      </c>
      <c r="P5" s="154">
        <f t="shared" si="0"/>
        <v>1</v>
      </c>
      <c r="Q5" s="172">
        <f t="shared" si="0"/>
        <v>0</v>
      </c>
      <c r="R5" s="163">
        <f>SUM(D5:Q5)</f>
        <v>1</v>
      </c>
    </row>
    <row r="6" spans="1:18" x14ac:dyDescent="0.25">
      <c r="A6" s="333"/>
      <c r="B6" s="321"/>
      <c r="C6" s="60" t="s">
        <v>7</v>
      </c>
      <c r="D6" s="173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>
        <v>1</v>
      </c>
      <c r="Q6" s="174"/>
      <c r="R6" s="164">
        <f t="shared" ref="R6:R32" si="1">SUM(D6:Q6)</f>
        <v>1</v>
      </c>
    </row>
    <row r="7" spans="1:18" x14ac:dyDescent="0.25">
      <c r="A7" s="333"/>
      <c r="B7" s="321"/>
      <c r="C7" s="60" t="s">
        <v>8</v>
      </c>
      <c r="D7" s="175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76"/>
      <c r="R7" s="164">
        <f t="shared" si="1"/>
        <v>0</v>
      </c>
    </row>
    <row r="8" spans="1:18" x14ac:dyDescent="0.25">
      <c r="A8" s="333"/>
      <c r="B8" s="340"/>
      <c r="C8" s="114" t="s">
        <v>9</v>
      </c>
      <c r="D8" s="177"/>
      <c r="E8" s="115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78"/>
      <c r="R8" s="165">
        <f t="shared" si="1"/>
        <v>0</v>
      </c>
    </row>
    <row r="9" spans="1:18" x14ac:dyDescent="0.25">
      <c r="A9" s="333"/>
      <c r="B9" s="362">
        <v>16</v>
      </c>
      <c r="C9" s="152" t="s">
        <v>57</v>
      </c>
      <c r="D9" s="171">
        <f t="shared" ref="D9:Q9" si="2">SUM(D10:D12)</f>
        <v>0</v>
      </c>
      <c r="E9" s="154">
        <f t="shared" si="2"/>
        <v>0</v>
      </c>
      <c r="F9" s="154">
        <f t="shared" si="2"/>
        <v>0</v>
      </c>
      <c r="G9" s="154">
        <f t="shared" si="2"/>
        <v>0</v>
      </c>
      <c r="H9" s="154">
        <f t="shared" si="2"/>
        <v>0</v>
      </c>
      <c r="I9" s="154">
        <f t="shared" si="2"/>
        <v>0</v>
      </c>
      <c r="J9" s="154">
        <f t="shared" si="2"/>
        <v>0</v>
      </c>
      <c r="K9" s="154">
        <f t="shared" si="2"/>
        <v>0</v>
      </c>
      <c r="L9" s="154">
        <f t="shared" si="2"/>
        <v>0</v>
      </c>
      <c r="M9" s="154">
        <f t="shared" si="2"/>
        <v>1</v>
      </c>
      <c r="N9" s="154">
        <f t="shared" si="2"/>
        <v>0</v>
      </c>
      <c r="O9" s="154">
        <f t="shared" si="2"/>
        <v>0</v>
      </c>
      <c r="P9" s="154">
        <f t="shared" si="2"/>
        <v>0</v>
      </c>
      <c r="Q9" s="172">
        <f t="shared" si="2"/>
        <v>0</v>
      </c>
      <c r="R9" s="163">
        <f t="shared" si="1"/>
        <v>1</v>
      </c>
    </row>
    <row r="10" spans="1:18" x14ac:dyDescent="0.25">
      <c r="A10" s="333"/>
      <c r="B10" s="342"/>
      <c r="C10" s="60" t="s">
        <v>7</v>
      </c>
      <c r="D10" s="173"/>
      <c r="E10" s="14"/>
      <c r="F10" s="15"/>
      <c r="G10" s="15"/>
      <c r="H10" s="15"/>
      <c r="I10" s="15"/>
      <c r="J10" s="15"/>
      <c r="K10" s="15"/>
      <c r="L10" s="15"/>
      <c r="M10" s="15">
        <v>1</v>
      </c>
      <c r="N10" s="15"/>
      <c r="O10" s="15"/>
      <c r="P10" s="15"/>
      <c r="Q10" s="174"/>
      <c r="R10" s="164">
        <f t="shared" si="1"/>
        <v>1</v>
      </c>
    </row>
    <row r="11" spans="1:18" x14ac:dyDescent="0.25">
      <c r="A11" s="333"/>
      <c r="B11" s="342"/>
      <c r="C11" s="60" t="s">
        <v>8</v>
      </c>
      <c r="D11" s="173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74"/>
      <c r="R11" s="164">
        <f t="shared" si="1"/>
        <v>0</v>
      </c>
    </row>
    <row r="12" spans="1:18" x14ac:dyDescent="0.25">
      <c r="A12" s="333"/>
      <c r="B12" s="343"/>
      <c r="C12" s="114" t="s">
        <v>9</v>
      </c>
      <c r="D12" s="177"/>
      <c r="E12" s="115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78"/>
      <c r="R12" s="165">
        <f t="shared" si="1"/>
        <v>0</v>
      </c>
    </row>
    <row r="13" spans="1:18" x14ac:dyDescent="0.25">
      <c r="A13" s="333"/>
      <c r="B13" s="362">
        <v>9</v>
      </c>
      <c r="C13" s="145" t="s">
        <v>58</v>
      </c>
      <c r="D13" s="171">
        <f t="shared" ref="D13:Q13" si="3">SUM(D14:D16)</f>
        <v>0</v>
      </c>
      <c r="E13" s="154">
        <f t="shared" si="3"/>
        <v>0</v>
      </c>
      <c r="F13" s="154">
        <f t="shared" si="3"/>
        <v>0</v>
      </c>
      <c r="G13" s="154">
        <f t="shared" si="3"/>
        <v>0</v>
      </c>
      <c r="H13" s="154">
        <f t="shared" si="3"/>
        <v>0</v>
      </c>
      <c r="I13" s="154">
        <f t="shared" si="3"/>
        <v>0</v>
      </c>
      <c r="J13" s="154">
        <f t="shared" si="3"/>
        <v>0</v>
      </c>
      <c r="K13" s="154">
        <f t="shared" si="3"/>
        <v>0</v>
      </c>
      <c r="L13" s="154">
        <f t="shared" si="3"/>
        <v>0</v>
      </c>
      <c r="M13" s="154">
        <f t="shared" si="3"/>
        <v>0</v>
      </c>
      <c r="N13" s="154">
        <f t="shared" si="3"/>
        <v>0</v>
      </c>
      <c r="O13" s="154">
        <f t="shared" si="3"/>
        <v>3.75</v>
      </c>
      <c r="P13" s="154">
        <f t="shared" si="3"/>
        <v>0</v>
      </c>
      <c r="Q13" s="172">
        <f t="shared" si="3"/>
        <v>0</v>
      </c>
      <c r="R13" s="163">
        <f t="shared" si="1"/>
        <v>3.75</v>
      </c>
    </row>
    <row r="14" spans="1:18" x14ac:dyDescent="0.25">
      <c r="A14" s="333"/>
      <c r="B14" s="342"/>
      <c r="C14" s="60" t="s">
        <v>7</v>
      </c>
      <c r="D14" s="173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>
        <v>3.5</v>
      </c>
      <c r="P14" s="15"/>
      <c r="Q14" s="174"/>
      <c r="R14" s="164">
        <f t="shared" si="1"/>
        <v>3.5</v>
      </c>
    </row>
    <row r="15" spans="1:18" x14ac:dyDescent="0.25">
      <c r="A15" s="333"/>
      <c r="B15" s="342"/>
      <c r="C15" s="60" t="s">
        <v>8</v>
      </c>
      <c r="D15" s="173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>
        <v>0.25</v>
      </c>
      <c r="P15" s="15"/>
      <c r="Q15" s="174"/>
      <c r="R15" s="164">
        <f t="shared" si="1"/>
        <v>0.25</v>
      </c>
    </row>
    <row r="16" spans="1:18" x14ac:dyDescent="0.25">
      <c r="A16" s="333"/>
      <c r="B16" s="343"/>
      <c r="C16" s="114" t="s">
        <v>9</v>
      </c>
      <c r="D16" s="177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78"/>
      <c r="R16" s="165">
        <f t="shared" si="1"/>
        <v>0</v>
      </c>
    </row>
    <row r="17" spans="1:18" x14ac:dyDescent="0.25">
      <c r="A17" s="333"/>
      <c r="B17" s="362" t="s">
        <v>59</v>
      </c>
      <c r="C17" s="151" t="s">
        <v>60</v>
      </c>
      <c r="D17" s="171">
        <f t="shared" ref="D17:Q17" si="4">SUM(D18:D20)</f>
        <v>0</v>
      </c>
      <c r="E17" s="154">
        <f t="shared" si="4"/>
        <v>0</v>
      </c>
      <c r="F17" s="154">
        <f t="shared" si="4"/>
        <v>0</v>
      </c>
      <c r="G17" s="154">
        <f t="shared" si="4"/>
        <v>0</v>
      </c>
      <c r="H17" s="154">
        <f t="shared" si="4"/>
        <v>0</v>
      </c>
      <c r="I17" s="154">
        <f t="shared" si="4"/>
        <v>0</v>
      </c>
      <c r="J17" s="154">
        <f t="shared" si="4"/>
        <v>0</v>
      </c>
      <c r="K17" s="154">
        <f t="shared" si="4"/>
        <v>0</v>
      </c>
      <c r="L17" s="154">
        <f t="shared" si="4"/>
        <v>0</v>
      </c>
      <c r="M17" s="154">
        <f t="shared" si="4"/>
        <v>0</v>
      </c>
      <c r="N17" s="154">
        <f t="shared" si="4"/>
        <v>0</v>
      </c>
      <c r="O17" s="154">
        <f t="shared" si="4"/>
        <v>0</v>
      </c>
      <c r="P17" s="154">
        <f t="shared" si="4"/>
        <v>0</v>
      </c>
      <c r="Q17" s="172">
        <f t="shared" si="4"/>
        <v>8</v>
      </c>
      <c r="R17" s="163">
        <f t="shared" si="1"/>
        <v>8</v>
      </c>
    </row>
    <row r="18" spans="1:18" x14ac:dyDescent="0.25">
      <c r="A18" s="333"/>
      <c r="B18" s="342"/>
      <c r="C18" s="60" t="s">
        <v>7</v>
      </c>
      <c r="D18" s="173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74"/>
      <c r="R18" s="164">
        <f t="shared" si="1"/>
        <v>0</v>
      </c>
    </row>
    <row r="19" spans="1:18" x14ac:dyDescent="0.25">
      <c r="A19" s="333"/>
      <c r="B19" s="342"/>
      <c r="C19" s="60" t="s">
        <v>8</v>
      </c>
      <c r="D19" s="173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74"/>
      <c r="R19" s="164">
        <f t="shared" si="1"/>
        <v>0</v>
      </c>
    </row>
    <row r="20" spans="1:18" x14ac:dyDescent="0.25">
      <c r="A20" s="333"/>
      <c r="B20" s="343"/>
      <c r="C20" s="114" t="s">
        <v>9</v>
      </c>
      <c r="D20" s="177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78">
        <v>8</v>
      </c>
      <c r="R20" s="165">
        <f t="shared" si="1"/>
        <v>8</v>
      </c>
    </row>
    <row r="21" spans="1:18" x14ac:dyDescent="0.25">
      <c r="A21" s="333"/>
      <c r="B21" s="358" t="s">
        <v>61</v>
      </c>
      <c r="C21" s="151" t="s">
        <v>62</v>
      </c>
      <c r="D21" s="171">
        <f t="shared" ref="D21:Q21" si="5">SUM(D22:D24)</f>
        <v>0</v>
      </c>
      <c r="E21" s="154">
        <f t="shared" si="5"/>
        <v>0</v>
      </c>
      <c r="F21" s="154">
        <f t="shared" si="5"/>
        <v>0</v>
      </c>
      <c r="G21" s="154">
        <f t="shared" si="5"/>
        <v>0</v>
      </c>
      <c r="H21" s="154">
        <f t="shared" si="5"/>
        <v>0</v>
      </c>
      <c r="I21" s="154">
        <f t="shared" si="5"/>
        <v>0</v>
      </c>
      <c r="J21" s="154">
        <f t="shared" si="5"/>
        <v>0</v>
      </c>
      <c r="K21" s="154">
        <f t="shared" si="5"/>
        <v>0</v>
      </c>
      <c r="L21" s="154">
        <f t="shared" si="5"/>
        <v>1</v>
      </c>
      <c r="M21" s="154">
        <f t="shared" si="5"/>
        <v>3</v>
      </c>
      <c r="N21" s="154">
        <f t="shared" si="5"/>
        <v>0</v>
      </c>
      <c r="O21" s="154">
        <f t="shared" si="5"/>
        <v>0</v>
      </c>
      <c r="P21" s="154">
        <f t="shared" si="5"/>
        <v>5</v>
      </c>
      <c r="Q21" s="172">
        <f t="shared" si="5"/>
        <v>1</v>
      </c>
      <c r="R21" s="163">
        <f t="shared" si="1"/>
        <v>10</v>
      </c>
    </row>
    <row r="22" spans="1:18" x14ac:dyDescent="0.25">
      <c r="A22" s="333"/>
      <c r="B22" s="321"/>
      <c r="C22" s="60" t="s">
        <v>7</v>
      </c>
      <c r="D22" s="173"/>
      <c r="E22" s="14"/>
      <c r="F22" s="15"/>
      <c r="G22" s="15"/>
      <c r="H22" s="15"/>
      <c r="I22" s="15"/>
      <c r="J22" s="15"/>
      <c r="K22" s="15"/>
      <c r="L22" s="15">
        <v>1</v>
      </c>
      <c r="M22" s="15">
        <v>3</v>
      </c>
      <c r="N22" s="15"/>
      <c r="O22" s="15"/>
      <c r="P22" s="15">
        <v>1</v>
      </c>
      <c r="Q22" s="174">
        <v>1</v>
      </c>
      <c r="R22" s="164">
        <f t="shared" si="1"/>
        <v>6</v>
      </c>
    </row>
    <row r="23" spans="1:18" x14ac:dyDescent="0.25">
      <c r="A23" s="333"/>
      <c r="B23" s="321"/>
      <c r="C23" s="60" t="s">
        <v>8</v>
      </c>
      <c r="D23" s="173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>
        <v>4</v>
      </c>
      <c r="Q23" s="174"/>
      <c r="R23" s="164">
        <f t="shared" si="1"/>
        <v>4</v>
      </c>
    </row>
    <row r="24" spans="1:18" x14ac:dyDescent="0.25">
      <c r="A24" s="333"/>
      <c r="B24" s="340"/>
      <c r="C24" s="114" t="s">
        <v>9</v>
      </c>
      <c r="D24" s="177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78"/>
      <c r="R24" s="165">
        <f t="shared" si="1"/>
        <v>0</v>
      </c>
    </row>
    <row r="25" spans="1:18" x14ac:dyDescent="0.25">
      <c r="A25" s="347" t="s">
        <v>35</v>
      </c>
      <c r="B25" s="153"/>
      <c r="C25" s="145" t="s">
        <v>63</v>
      </c>
      <c r="D25" s="171">
        <f t="shared" ref="D25:Q25" si="6">SUM(D26:D28)</f>
        <v>0</v>
      </c>
      <c r="E25" s="154">
        <f t="shared" si="6"/>
        <v>0</v>
      </c>
      <c r="F25" s="154">
        <f t="shared" si="6"/>
        <v>0</v>
      </c>
      <c r="G25" s="154">
        <f t="shared" si="6"/>
        <v>0</v>
      </c>
      <c r="H25" s="154">
        <f t="shared" si="6"/>
        <v>0</v>
      </c>
      <c r="I25" s="154">
        <f t="shared" si="6"/>
        <v>0</v>
      </c>
      <c r="J25" s="154">
        <f t="shared" si="6"/>
        <v>0</v>
      </c>
      <c r="K25" s="154">
        <f t="shared" si="6"/>
        <v>0</v>
      </c>
      <c r="L25" s="154">
        <f t="shared" si="6"/>
        <v>0</v>
      </c>
      <c r="M25" s="154">
        <f t="shared" si="6"/>
        <v>0</v>
      </c>
      <c r="N25" s="154">
        <f t="shared" si="6"/>
        <v>0</v>
      </c>
      <c r="O25" s="154">
        <f t="shared" si="6"/>
        <v>0</v>
      </c>
      <c r="P25" s="154">
        <f t="shared" si="6"/>
        <v>1</v>
      </c>
      <c r="Q25" s="172">
        <f t="shared" si="6"/>
        <v>0</v>
      </c>
      <c r="R25" s="163">
        <f t="shared" si="1"/>
        <v>1</v>
      </c>
    </row>
    <row r="26" spans="1:18" x14ac:dyDescent="0.25">
      <c r="A26" s="333"/>
      <c r="B26" s="149"/>
      <c r="C26" s="60" t="s">
        <v>7</v>
      </c>
      <c r="D26" s="173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>
        <v>1</v>
      </c>
      <c r="Q26" s="174"/>
      <c r="R26" s="164">
        <f t="shared" si="1"/>
        <v>1</v>
      </c>
    </row>
    <row r="27" spans="1:18" x14ac:dyDescent="0.25">
      <c r="A27" s="333"/>
      <c r="B27" s="149"/>
      <c r="C27" s="60" t="s">
        <v>8</v>
      </c>
      <c r="D27" s="173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74"/>
      <c r="R27" s="164">
        <f t="shared" si="1"/>
        <v>0</v>
      </c>
    </row>
    <row r="28" spans="1:18" x14ac:dyDescent="0.25">
      <c r="A28" s="333"/>
      <c r="B28" s="150"/>
      <c r="C28" s="114" t="s">
        <v>9</v>
      </c>
      <c r="D28" s="177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78"/>
      <c r="R28" s="165">
        <f t="shared" si="1"/>
        <v>0</v>
      </c>
    </row>
    <row r="29" spans="1:18" x14ac:dyDescent="0.25">
      <c r="A29" s="333"/>
      <c r="B29" s="348"/>
      <c r="C29" s="145" t="s">
        <v>64</v>
      </c>
      <c r="D29" s="171">
        <f t="shared" ref="D29:Q29" si="7">SUM(D30:D32)</f>
        <v>0</v>
      </c>
      <c r="E29" s="154">
        <f t="shared" si="7"/>
        <v>0</v>
      </c>
      <c r="F29" s="154">
        <f t="shared" si="7"/>
        <v>0</v>
      </c>
      <c r="G29" s="154">
        <f t="shared" si="7"/>
        <v>0</v>
      </c>
      <c r="H29" s="154">
        <f t="shared" si="7"/>
        <v>0</v>
      </c>
      <c r="I29" s="154">
        <f t="shared" si="7"/>
        <v>0</v>
      </c>
      <c r="J29" s="154">
        <f t="shared" si="7"/>
        <v>0</v>
      </c>
      <c r="K29" s="154">
        <f t="shared" si="7"/>
        <v>0</v>
      </c>
      <c r="L29" s="154">
        <f t="shared" si="7"/>
        <v>0</v>
      </c>
      <c r="M29" s="154">
        <f t="shared" si="7"/>
        <v>0</v>
      </c>
      <c r="N29" s="154">
        <f t="shared" si="7"/>
        <v>0</v>
      </c>
      <c r="O29" s="154">
        <f t="shared" si="7"/>
        <v>0</v>
      </c>
      <c r="P29" s="154">
        <f t="shared" si="7"/>
        <v>1</v>
      </c>
      <c r="Q29" s="172">
        <f t="shared" si="7"/>
        <v>0</v>
      </c>
      <c r="R29" s="163">
        <f t="shared" si="1"/>
        <v>1</v>
      </c>
    </row>
    <row r="30" spans="1:18" x14ac:dyDescent="0.25">
      <c r="A30" s="333"/>
      <c r="B30" s="345"/>
      <c r="C30" s="60" t="s">
        <v>7</v>
      </c>
      <c r="D30" s="173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>
        <v>1</v>
      </c>
      <c r="Q30" s="174"/>
      <c r="R30" s="164">
        <f t="shared" si="1"/>
        <v>1</v>
      </c>
    </row>
    <row r="31" spans="1:18" x14ac:dyDescent="0.25">
      <c r="A31" s="333"/>
      <c r="B31" s="345"/>
      <c r="C31" s="60" t="s">
        <v>8</v>
      </c>
      <c r="D31" s="173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74"/>
      <c r="R31" s="164">
        <f t="shared" si="1"/>
        <v>0</v>
      </c>
    </row>
    <row r="32" spans="1:18" x14ac:dyDescent="0.25">
      <c r="A32" s="333"/>
      <c r="B32" s="346"/>
      <c r="C32" s="114" t="s">
        <v>9</v>
      </c>
      <c r="D32" s="177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78"/>
      <c r="R32" s="165">
        <f t="shared" si="1"/>
        <v>0</v>
      </c>
    </row>
    <row r="33" spans="1:18" ht="15" customHeight="1" x14ac:dyDescent="0.25">
      <c r="A33" s="333"/>
      <c r="B33" s="358"/>
      <c r="C33" s="145" t="s">
        <v>65</v>
      </c>
      <c r="D33" s="171">
        <f t="shared" ref="D33:Q33" si="8">SUM(D34:D36)</f>
        <v>0</v>
      </c>
      <c r="E33" s="154">
        <f t="shared" si="8"/>
        <v>0</v>
      </c>
      <c r="F33" s="154">
        <f t="shared" si="8"/>
        <v>0</v>
      </c>
      <c r="G33" s="154">
        <f t="shared" si="8"/>
        <v>0</v>
      </c>
      <c r="H33" s="154">
        <f t="shared" si="8"/>
        <v>0</v>
      </c>
      <c r="I33" s="154">
        <f t="shared" si="8"/>
        <v>0</v>
      </c>
      <c r="J33" s="154">
        <f t="shared" si="8"/>
        <v>0</v>
      </c>
      <c r="K33" s="154">
        <f t="shared" si="8"/>
        <v>0</v>
      </c>
      <c r="L33" s="154">
        <f t="shared" si="8"/>
        <v>0</v>
      </c>
      <c r="M33" s="154">
        <f t="shared" si="8"/>
        <v>2</v>
      </c>
      <c r="N33" s="154">
        <f t="shared" si="8"/>
        <v>0</v>
      </c>
      <c r="O33" s="154">
        <f t="shared" si="8"/>
        <v>0.5</v>
      </c>
      <c r="P33" s="154">
        <f t="shared" si="8"/>
        <v>3</v>
      </c>
      <c r="Q33" s="172">
        <f t="shared" si="8"/>
        <v>5.5</v>
      </c>
      <c r="R33" s="163">
        <f>SUM(D33:Q33)</f>
        <v>11</v>
      </c>
    </row>
    <row r="34" spans="1:18" x14ac:dyDescent="0.25">
      <c r="A34" s="333"/>
      <c r="B34" s="321"/>
      <c r="C34" s="60" t="s">
        <v>7</v>
      </c>
      <c r="D34" s="173"/>
      <c r="E34" s="14"/>
      <c r="F34" s="15"/>
      <c r="G34" s="15"/>
      <c r="H34" s="15"/>
      <c r="I34" s="15"/>
      <c r="J34" s="15"/>
      <c r="K34" s="15"/>
      <c r="L34" s="15"/>
      <c r="M34" s="15">
        <v>2</v>
      </c>
      <c r="N34" s="15"/>
      <c r="O34" s="15"/>
      <c r="P34" s="15">
        <v>1</v>
      </c>
      <c r="Q34" s="174">
        <v>1</v>
      </c>
      <c r="R34" s="164">
        <f>SUM(D34:Q34)</f>
        <v>4</v>
      </c>
    </row>
    <row r="35" spans="1:18" x14ac:dyDescent="0.25">
      <c r="A35" s="333"/>
      <c r="B35" s="321"/>
      <c r="C35" s="60" t="s">
        <v>8</v>
      </c>
      <c r="D35" s="173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>
        <v>0.5</v>
      </c>
      <c r="P35" s="15">
        <v>2</v>
      </c>
      <c r="Q35" s="174">
        <v>4.5</v>
      </c>
      <c r="R35" s="164">
        <f t="shared" ref="R35:R36" si="9">SUM(D35:Q35)</f>
        <v>7</v>
      </c>
    </row>
    <row r="36" spans="1:18" x14ac:dyDescent="0.25">
      <c r="A36" s="333"/>
      <c r="B36" s="340"/>
      <c r="C36" s="60" t="s">
        <v>9</v>
      </c>
      <c r="D36" s="173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74"/>
      <c r="R36" s="164">
        <f t="shared" si="9"/>
        <v>0</v>
      </c>
    </row>
    <row r="37" spans="1:18" x14ac:dyDescent="0.25">
      <c r="A37" s="333"/>
      <c r="B37" s="348"/>
      <c r="C37" s="145" t="s">
        <v>66</v>
      </c>
      <c r="D37" s="179">
        <f t="shared" ref="D37:Q37" si="10">SUM(D38:D40)</f>
        <v>0</v>
      </c>
      <c r="E37" s="155">
        <f t="shared" si="10"/>
        <v>0</v>
      </c>
      <c r="F37" s="155">
        <f t="shared" si="10"/>
        <v>0</v>
      </c>
      <c r="G37" s="155">
        <f t="shared" si="10"/>
        <v>0</v>
      </c>
      <c r="H37" s="155">
        <f t="shared" si="10"/>
        <v>0</v>
      </c>
      <c r="I37" s="155">
        <f t="shared" si="10"/>
        <v>0</v>
      </c>
      <c r="J37" s="155">
        <f t="shared" si="10"/>
        <v>0</v>
      </c>
      <c r="K37" s="155">
        <f t="shared" si="10"/>
        <v>0</v>
      </c>
      <c r="L37" s="155">
        <f t="shared" si="10"/>
        <v>0</v>
      </c>
      <c r="M37" s="155">
        <f t="shared" si="10"/>
        <v>0</v>
      </c>
      <c r="N37" s="155">
        <f t="shared" si="10"/>
        <v>0</v>
      </c>
      <c r="O37" s="155">
        <f t="shared" si="10"/>
        <v>5.5</v>
      </c>
      <c r="P37" s="155">
        <f t="shared" si="10"/>
        <v>2.5</v>
      </c>
      <c r="Q37" s="180">
        <f t="shared" si="10"/>
        <v>0</v>
      </c>
      <c r="R37" s="163">
        <f>SUM(D37:Q37)</f>
        <v>8</v>
      </c>
    </row>
    <row r="38" spans="1:18" x14ac:dyDescent="0.25">
      <c r="A38" s="333"/>
      <c r="B38" s="345"/>
      <c r="C38" s="60" t="s">
        <v>7</v>
      </c>
      <c r="D38" s="173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>
        <v>2</v>
      </c>
      <c r="P38" s="15"/>
      <c r="Q38" s="174"/>
      <c r="R38" s="164">
        <f>SUM(D38:Q38)</f>
        <v>2</v>
      </c>
    </row>
    <row r="39" spans="1:18" x14ac:dyDescent="0.25">
      <c r="A39" s="333"/>
      <c r="B39" s="345"/>
      <c r="C39" s="60" t="s">
        <v>8</v>
      </c>
      <c r="D39" s="173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>
        <v>3.5</v>
      </c>
      <c r="P39" s="15">
        <v>2.5</v>
      </c>
      <c r="Q39" s="174"/>
      <c r="R39" s="164">
        <f t="shared" ref="R39:R40" si="11">SUM(D39:Q39)</f>
        <v>6</v>
      </c>
    </row>
    <row r="40" spans="1:18" x14ac:dyDescent="0.25">
      <c r="A40" s="333"/>
      <c r="B40" s="346"/>
      <c r="C40" s="114" t="s">
        <v>9</v>
      </c>
      <c r="D40" s="177"/>
      <c r="E40" s="115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78"/>
      <c r="R40" s="165">
        <f t="shared" si="11"/>
        <v>0</v>
      </c>
    </row>
    <row r="41" spans="1:18" x14ac:dyDescent="0.25">
      <c r="A41" s="333"/>
      <c r="B41" s="348"/>
      <c r="C41" s="145" t="s">
        <v>67</v>
      </c>
      <c r="D41" s="171">
        <f t="shared" ref="D41:Q41" si="12">SUM(D42:D44)</f>
        <v>0</v>
      </c>
      <c r="E41" s="154">
        <f t="shared" si="12"/>
        <v>0</v>
      </c>
      <c r="F41" s="154">
        <f t="shared" si="12"/>
        <v>0</v>
      </c>
      <c r="G41" s="154">
        <f t="shared" si="12"/>
        <v>0</v>
      </c>
      <c r="H41" s="154">
        <f t="shared" si="12"/>
        <v>0</v>
      </c>
      <c r="I41" s="154">
        <f t="shared" si="12"/>
        <v>0</v>
      </c>
      <c r="J41" s="154">
        <f t="shared" si="12"/>
        <v>0</v>
      </c>
      <c r="K41" s="154">
        <f t="shared" si="12"/>
        <v>0</v>
      </c>
      <c r="L41" s="154">
        <f t="shared" si="12"/>
        <v>0</v>
      </c>
      <c r="M41" s="154">
        <f t="shared" si="12"/>
        <v>0</v>
      </c>
      <c r="N41" s="154">
        <f t="shared" si="12"/>
        <v>0</v>
      </c>
      <c r="O41" s="154">
        <f t="shared" si="12"/>
        <v>0</v>
      </c>
      <c r="P41" s="154">
        <f t="shared" si="12"/>
        <v>1.5</v>
      </c>
      <c r="Q41" s="172">
        <f t="shared" si="12"/>
        <v>1.25</v>
      </c>
      <c r="R41" s="163">
        <f>SUM(D41:Q41)</f>
        <v>2.75</v>
      </c>
    </row>
    <row r="42" spans="1:18" x14ac:dyDescent="0.25">
      <c r="A42" s="333"/>
      <c r="B42" s="345"/>
      <c r="C42" s="60" t="s">
        <v>7</v>
      </c>
      <c r="D42" s="173"/>
      <c r="E42" s="14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74"/>
      <c r="R42" s="164">
        <f>SUM(D42:Q42)</f>
        <v>0</v>
      </c>
    </row>
    <row r="43" spans="1:18" x14ac:dyDescent="0.25">
      <c r="A43" s="333"/>
      <c r="B43" s="345"/>
      <c r="C43" s="60" t="s">
        <v>8</v>
      </c>
      <c r="D43" s="173"/>
      <c r="E43" s="14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>
        <v>1.5</v>
      </c>
      <c r="Q43" s="174">
        <v>1.25</v>
      </c>
      <c r="R43" s="164">
        <f t="shared" ref="R43:R44" si="13">SUM(D43:Q43)</f>
        <v>2.75</v>
      </c>
    </row>
    <row r="44" spans="1:18" x14ac:dyDescent="0.25">
      <c r="A44" s="333"/>
      <c r="B44" s="346"/>
      <c r="C44" s="114" t="s">
        <v>9</v>
      </c>
      <c r="D44" s="177"/>
      <c r="E44" s="115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78"/>
      <c r="R44" s="165">
        <f t="shared" si="13"/>
        <v>0</v>
      </c>
    </row>
    <row r="45" spans="1:18" x14ac:dyDescent="0.25">
      <c r="A45" s="333"/>
      <c r="B45" s="348"/>
      <c r="C45" s="145" t="s">
        <v>68</v>
      </c>
      <c r="D45" s="171">
        <f t="shared" ref="D45:Q45" si="14">SUM(D46:D48)</f>
        <v>0</v>
      </c>
      <c r="E45" s="154">
        <f t="shared" si="14"/>
        <v>0</v>
      </c>
      <c r="F45" s="154">
        <f t="shared" si="14"/>
        <v>0</v>
      </c>
      <c r="G45" s="154">
        <f t="shared" si="14"/>
        <v>0</v>
      </c>
      <c r="H45" s="154">
        <f t="shared" si="14"/>
        <v>4</v>
      </c>
      <c r="I45" s="154">
        <f t="shared" si="14"/>
        <v>0</v>
      </c>
      <c r="J45" s="154">
        <f t="shared" si="14"/>
        <v>0</v>
      </c>
      <c r="K45" s="154">
        <f t="shared" si="14"/>
        <v>0</v>
      </c>
      <c r="L45" s="154">
        <f t="shared" si="14"/>
        <v>2</v>
      </c>
      <c r="M45" s="154">
        <f t="shared" si="14"/>
        <v>0</v>
      </c>
      <c r="N45" s="154">
        <f t="shared" si="14"/>
        <v>0</v>
      </c>
      <c r="O45" s="154">
        <f t="shared" si="14"/>
        <v>0</v>
      </c>
      <c r="P45" s="154">
        <f t="shared" si="14"/>
        <v>0</v>
      </c>
      <c r="Q45" s="172">
        <f t="shared" si="14"/>
        <v>0</v>
      </c>
      <c r="R45" s="163">
        <f>SUM(D45:Q45)</f>
        <v>6</v>
      </c>
    </row>
    <row r="46" spans="1:18" x14ac:dyDescent="0.25">
      <c r="A46" s="333"/>
      <c r="B46" s="345"/>
      <c r="C46" s="60" t="s">
        <v>7</v>
      </c>
      <c r="D46" s="173"/>
      <c r="E46" s="14"/>
      <c r="F46" s="15"/>
      <c r="G46" s="15"/>
      <c r="H46" s="15"/>
      <c r="I46" s="15"/>
      <c r="J46" s="15"/>
      <c r="K46" s="15"/>
      <c r="L46" s="15">
        <v>2</v>
      </c>
      <c r="M46" s="15"/>
      <c r="N46" s="15"/>
      <c r="O46" s="15"/>
      <c r="P46" s="15"/>
      <c r="Q46" s="174"/>
      <c r="R46" s="164">
        <f>SUM(D46:Q46)</f>
        <v>2</v>
      </c>
    </row>
    <row r="47" spans="1:18" x14ac:dyDescent="0.25">
      <c r="A47" s="333"/>
      <c r="B47" s="345"/>
      <c r="C47" s="60" t="s">
        <v>8</v>
      </c>
      <c r="D47" s="173"/>
      <c r="E47" s="14"/>
      <c r="F47" s="15"/>
      <c r="G47" s="15"/>
      <c r="H47" s="15">
        <v>4</v>
      </c>
      <c r="I47" s="15"/>
      <c r="J47" s="15"/>
      <c r="K47" s="15"/>
      <c r="L47" s="15"/>
      <c r="M47" s="15"/>
      <c r="N47" s="15"/>
      <c r="O47" s="15"/>
      <c r="P47" s="15"/>
      <c r="Q47" s="174"/>
      <c r="R47" s="164">
        <f t="shared" ref="R47:R48" si="15">SUM(D47:Q47)</f>
        <v>4</v>
      </c>
    </row>
    <row r="48" spans="1:18" x14ac:dyDescent="0.25">
      <c r="A48" s="334"/>
      <c r="B48" s="346"/>
      <c r="C48" s="114" t="s">
        <v>9</v>
      </c>
      <c r="D48" s="177"/>
      <c r="E48" s="115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78"/>
      <c r="R48" s="165">
        <f t="shared" si="15"/>
        <v>0</v>
      </c>
    </row>
    <row r="49" spans="1:18" x14ac:dyDescent="0.25">
      <c r="B49" s="327" t="s">
        <v>38</v>
      </c>
      <c r="C49" s="327"/>
      <c r="D49" s="159">
        <f>SUM(D5,D9,D29,D33,D37,D41,D45,D25,D21,D17,D13)</f>
        <v>0</v>
      </c>
      <c r="E49" s="159">
        <f t="shared" ref="E49:R49" si="16">SUM(E5,E9,E29,E33,E37,E41,E45,E25,E21,E17,E13)</f>
        <v>0</v>
      </c>
      <c r="F49" s="159">
        <f t="shared" si="16"/>
        <v>0</v>
      </c>
      <c r="G49" s="159">
        <f t="shared" si="16"/>
        <v>0</v>
      </c>
      <c r="H49" s="159">
        <f>SUM(H5,H9,H29,H33,H37,H41,H45,H25,H21,H17,H13)</f>
        <v>4</v>
      </c>
      <c r="I49" s="159">
        <f t="shared" si="16"/>
        <v>0</v>
      </c>
      <c r="J49" s="159">
        <f t="shared" si="16"/>
        <v>0</v>
      </c>
      <c r="K49" s="159">
        <f t="shared" si="16"/>
        <v>0</v>
      </c>
      <c r="L49" s="159">
        <f t="shared" si="16"/>
        <v>3</v>
      </c>
      <c r="M49" s="159">
        <f t="shared" si="16"/>
        <v>6</v>
      </c>
      <c r="N49" s="159">
        <f t="shared" si="16"/>
        <v>0</v>
      </c>
      <c r="O49" s="159">
        <f t="shared" si="16"/>
        <v>9.75</v>
      </c>
      <c r="P49" s="159">
        <f t="shared" si="16"/>
        <v>15</v>
      </c>
      <c r="Q49" s="159">
        <f t="shared" si="16"/>
        <v>15.75</v>
      </c>
      <c r="R49" s="183">
        <f t="shared" si="16"/>
        <v>53.5</v>
      </c>
    </row>
    <row r="50" spans="1:18" x14ac:dyDescent="0.25">
      <c r="C50" s="147" t="s">
        <v>7</v>
      </c>
      <c r="D50" s="181">
        <f>SUM(D6,D10,D30,D34,D38,D42,D46,D26,D22,D18,D14)</f>
        <v>0</v>
      </c>
      <c r="E50" s="182">
        <f t="shared" ref="E50:Q50" si="17">SUM(E6,E10,E30,E34,E38,E42,E46,E26,E22,E18,E14)</f>
        <v>0</v>
      </c>
      <c r="F50" s="182">
        <f t="shared" si="17"/>
        <v>0</v>
      </c>
      <c r="G50" s="182">
        <f t="shared" si="17"/>
        <v>0</v>
      </c>
      <c r="H50" s="182">
        <f t="shared" si="17"/>
        <v>0</v>
      </c>
      <c r="I50" s="182">
        <f t="shared" si="17"/>
        <v>0</v>
      </c>
      <c r="J50" s="182">
        <f t="shared" si="17"/>
        <v>0</v>
      </c>
      <c r="K50" s="182">
        <f t="shared" si="17"/>
        <v>0</v>
      </c>
      <c r="L50" s="182">
        <f t="shared" si="17"/>
        <v>3</v>
      </c>
      <c r="M50" s="182">
        <f t="shared" si="17"/>
        <v>6</v>
      </c>
      <c r="N50" s="182">
        <f t="shared" si="17"/>
        <v>0</v>
      </c>
      <c r="O50" s="182">
        <f t="shared" si="17"/>
        <v>5.5</v>
      </c>
      <c r="P50" s="182">
        <f t="shared" si="17"/>
        <v>5</v>
      </c>
      <c r="Q50" s="157">
        <f t="shared" si="17"/>
        <v>2</v>
      </c>
      <c r="R50" s="184">
        <f>SUM(R6,R10,R30,R34,R38,R42,R46,R26,R22,R18,R14)</f>
        <v>21.5</v>
      </c>
    </row>
    <row r="51" spans="1:18" x14ac:dyDescent="0.25">
      <c r="C51" s="147" t="s">
        <v>8</v>
      </c>
      <c r="D51" s="71">
        <f>SUM(D7,D11,D31,D35,D39,D43,D47,D27,D23,D19,D15)</f>
        <v>0</v>
      </c>
      <c r="E51" s="42">
        <f t="shared" ref="E51:R51" si="18">SUM(E7,E11,E31,E35,E39,E43,E47,E27,E23,E19,E15)</f>
        <v>0</v>
      </c>
      <c r="F51" s="42">
        <f t="shared" si="18"/>
        <v>0</v>
      </c>
      <c r="G51" s="42">
        <f t="shared" si="18"/>
        <v>0</v>
      </c>
      <c r="H51" s="42">
        <f t="shared" si="18"/>
        <v>4</v>
      </c>
      <c r="I51" s="42">
        <f t="shared" si="18"/>
        <v>0</v>
      </c>
      <c r="J51" s="42">
        <f t="shared" si="18"/>
        <v>0</v>
      </c>
      <c r="K51" s="42">
        <f t="shared" si="18"/>
        <v>0</v>
      </c>
      <c r="L51" s="42">
        <f t="shared" si="18"/>
        <v>0</v>
      </c>
      <c r="M51" s="42">
        <f t="shared" si="18"/>
        <v>0</v>
      </c>
      <c r="N51" s="42">
        <f t="shared" si="18"/>
        <v>0</v>
      </c>
      <c r="O51" s="42">
        <f t="shared" si="18"/>
        <v>4.25</v>
      </c>
      <c r="P51" s="42">
        <f t="shared" si="18"/>
        <v>10</v>
      </c>
      <c r="Q51" s="43">
        <f t="shared" si="18"/>
        <v>5.75</v>
      </c>
      <c r="R51" s="166">
        <f t="shared" si="18"/>
        <v>24</v>
      </c>
    </row>
    <row r="52" spans="1:18" x14ac:dyDescent="0.25">
      <c r="C52" s="148" t="s">
        <v>9</v>
      </c>
      <c r="D52" s="160">
        <f>SUM(D8,D12,D32,D36,D40,D44,D48,D28,D24,D20,D16)</f>
        <v>0</v>
      </c>
      <c r="E52" s="161">
        <f t="shared" ref="E52:R52" si="19">SUM(E8,E12,E32,E36,E40,E44,E48,E28,E24,E20,E16)</f>
        <v>0</v>
      </c>
      <c r="F52" s="161">
        <f t="shared" si="19"/>
        <v>0</v>
      </c>
      <c r="G52" s="161">
        <f t="shared" si="19"/>
        <v>0</v>
      </c>
      <c r="H52" s="161">
        <f t="shared" si="19"/>
        <v>0</v>
      </c>
      <c r="I52" s="161">
        <f t="shared" si="19"/>
        <v>0</v>
      </c>
      <c r="J52" s="161">
        <f t="shared" si="19"/>
        <v>0</v>
      </c>
      <c r="K52" s="161">
        <f t="shared" si="19"/>
        <v>0</v>
      </c>
      <c r="L52" s="161">
        <f t="shared" si="19"/>
        <v>0</v>
      </c>
      <c r="M52" s="161">
        <f t="shared" si="19"/>
        <v>0</v>
      </c>
      <c r="N52" s="161">
        <f t="shared" si="19"/>
        <v>0</v>
      </c>
      <c r="O52" s="161">
        <f t="shared" si="19"/>
        <v>0</v>
      </c>
      <c r="P52" s="161">
        <f t="shared" si="19"/>
        <v>0</v>
      </c>
      <c r="Q52" s="158">
        <f t="shared" si="19"/>
        <v>8</v>
      </c>
      <c r="R52" s="167">
        <f t="shared" si="19"/>
        <v>8</v>
      </c>
    </row>
    <row r="53" spans="1:18" x14ac:dyDescent="0.25">
      <c r="C53" s="60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5" spans="1:18" x14ac:dyDescent="0.25">
      <c r="A55" s="263" t="s">
        <v>5</v>
      </c>
      <c r="B55" s="352" t="s">
        <v>7</v>
      </c>
      <c r="C55" s="359"/>
      <c r="D55" s="185">
        <f>D50</f>
        <v>0</v>
      </c>
      <c r="E55" s="186">
        <f xml:space="preserve"> AVERAGE($D$50:E50)</f>
        <v>0</v>
      </c>
      <c r="F55" s="186">
        <f xml:space="preserve"> AVERAGE($D$50:F50)</f>
        <v>0</v>
      </c>
      <c r="G55" s="186">
        <f xml:space="preserve"> AVERAGE($D$50:G50)</f>
        <v>0</v>
      </c>
      <c r="H55" s="186">
        <f xml:space="preserve"> AVERAGE($D$50:H50)</f>
        <v>0</v>
      </c>
      <c r="I55" s="186">
        <f xml:space="preserve"> AVERAGE($D$50:I50)</f>
        <v>0</v>
      </c>
      <c r="J55" s="186">
        <f xml:space="preserve"> AVERAGE($D$50:J50)</f>
        <v>0</v>
      </c>
      <c r="K55" s="186">
        <f xml:space="preserve"> AVERAGE($D$50:K50)</f>
        <v>0</v>
      </c>
      <c r="L55" s="186">
        <f xml:space="preserve"> AVERAGE($D$50:L50)</f>
        <v>0.33333333333333331</v>
      </c>
      <c r="M55" s="186">
        <f xml:space="preserve"> AVERAGE($D$50:M50)</f>
        <v>0.9</v>
      </c>
      <c r="N55" s="186">
        <f xml:space="preserve"> AVERAGE($D$50:N50)</f>
        <v>0.81818181818181823</v>
      </c>
      <c r="O55" s="186">
        <f xml:space="preserve"> AVERAGE($D$50:O50)</f>
        <v>1.2083333333333333</v>
      </c>
      <c r="P55" s="186">
        <f xml:space="preserve"> AVERAGE($D$50:P50)</f>
        <v>1.5</v>
      </c>
      <c r="Q55" s="187">
        <f xml:space="preserve"> AVERAGE($D$50:Q50)</f>
        <v>1.5357142857142858</v>
      </c>
      <c r="R55" s="38"/>
    </row>
    <row r="56" spans="1:18" x14ac:dyDescent="0.25">
      <c r="A56" s="264"/>
      <c r="B56" s="330" t="s">
        <v>8</v>
      </c>
      <c r="C56" s="360"/>
      <c r="D56" s="103">
        <f>D51</f>
        <v>0</v>
      </c>
      <c r="E56" s="38">
        <f xml:space="preserve"> AVERAGE($D$51:E51)</f>
        <v>0</v>
      </c>
      <c r="F56" s="38">
        <f xml:space="preserve"> AVERAGE($D$51:F51)</f>
        <v>0</v>
      </c>
      <c r="G56" s="38">
        <f xml:space="preserve"> AVERAGE($D$51:G51)</f>
        <v>0</v>
      </c>
      <c r="H56" s="38">
        <f xml:space="preserve"> AVERAGE($D$51:H51)</f>
        <v>0.8</v>
      </c>
      <c r="I56" s="38">
        <f xml:space="preserve"> AVERAGE($D$51:I51)</f>
        <v>0.66666666666666663</v>
      </c>
      <c r="J56" s="38">
        <f xml:space="preserve"> AVERAGE($D$51:J51)</f>
        <v>0.5714285714285714</v>
      </c>
      <c r="K56" s="38">
        <f xml:space="preserve"> AVERAGE($D$51:K51)</f>
        <v>0.5</v>
      </c>
      <c r="L56" s="38">
        <f xml:space="preserve"> AVERAGE($D$51:L51)</f>
        <v>0.44444444444444442</v>
      </c>
      <c r="M56" s="38">
        <f xml:space="preserve"> AVERAGE($D$51:M51)</f>
        <v>0.4</v>
      </c>
      <c r="N56" s="38">
        <f xml:space="preserve"> AVERAGE($D$51:N51)</f>
        <v>0.36363636363636365</v>
      </c>
      <c r="O56" s="38">
        <f xml:space="preserve"> AVERAGE($D$51:O51)</f>
        <v>0.6875</v>
      </c>
      <c r="P56" s="38">
        <f xml:space="preserve"> AVERAGE($D$51:P51)</f>
        <v>1.4038461538461537</v>
      </c>
      <c r="Q56" s="39">
        <f xml:space="preserve"> AVERAGE($D$51:Q51)</f>
        <v>1.7142857142857142</v>
      </c>
      <c r="R56" s="38"/>
    </row>
    <row r="57" spans="1:18" x14ac:dyDescent="0.25">
      <c r="A57" s="264"/>
      <c r="B57" s="330" t="s">
        <v>9</v>
      </c>
      <c r="C57" s="360"/>
      <c r="D57" s="103">
        <f>D48</f>
        <v>0</v>
      </c>
      <c r="E57" s="38">
        <f xml:space="preserve"> AVERAGE($D$52:E52)</f>
        <v>0</v>
      </c>
      <c r="F57" s="38">
        <f xml:space="preserve"> AVERAGE($D$52:F52)</f>
        <v>0</v>
      </c>
      <c r="G57" s="38">
        <f xml:space="preserve"> AVERAGE($D$52:G52)</f>
        <v>0</v>
      </c>
      <c r="H57" s="38">
        <f xml:space="preserve"> AVERAGE($D$52:H52)</f>
        <v>0</v>
      </c>
      <c r="I57" s="38">
        <f xml:space="preserve"> AVERAGE($D$52:I52)</f>
        <v>0</v>
      </c>
      <c r="J57" s="38">
        <f xml:space="preserve"> AVERAGE($D$52:J52)</f>
        <v>0</v>
      </c>
      <c r="K57" s="38">
        <f xml:space="preserve"> AVERAGE($D$52:K52)</f>
        <v>0</v>
      </c>
      <c r="L57" s="38">
        <f xml:space="preserve"> AVERAGE($D$52:L52)</f>
        <v>0</v>
      </c>
      <c r="M57" s="38">
        <f xml:space="preserve"> AVERAGE($D$52:M52)</f>
        <v>0</v>
      </c>
      <c r="N57" s="38">
        <f xml:space="preserve"> AVERAGE($D$52:N52)</f>
        <v>0</v>
      </c>
      <c r="O57" s="38">
        <f xml:space="preserve"> AVERAGE($D$52:O52)</f>
        <v>0</v>
      </c>
      <c r="P57" s="38">
        <f xml:space="preserve"> AVERAGE($D$52:P52)</f>
        <v>0</v>
      </c>
      <c r="Q57" s="39">
        <f xml:space="preserve"> AVERAGE($D$52:Q52)</f>
        <v>0.5714285714285714</v>
      </c>
      <c r="R57" s="38"/>
    </row>
    <row r="58" spans="1:18" x14ac:dyDescent="0.25">
      <c r="A58" s="273"/>
      <c r="B58" s="354" t="s">
        <v>25</v>
      </c>
      <c r="C58" s="361"/>
      <c r="D58" s="188">
        <f>D41</f>
        <v>0</v>
      </c>
      <c r="E58" s="189">
        <f xml:space="preserve"> AVERAGE($D$49:E49)</f>
        <v>0</v>
      </c>
      <c r="F58" s="189">
        <f xml:space="preserve"> AVERAGE($D$49:F49)</f>
        <v>0</v>
      </c>
      <c r="G58" s="189">
        <f xml:space="preserve"> AVERAGE($D$49:G49)</f>
        <v>0</v>
      </c>
      <c r="H58" s="189">
        <f xml:space="preserve"> AVERAGE($D$49:H49)</f>
        <v>0.8</v>
      </c>
      <c r="I58" s="189">
        <f xml:space="preserve"> AVERAGE($D$49:I49)</f>
        <v>0.66666666666666663</v>
      </c>
      <c r="J58" s="189">
        <f xml:space="preserve"> AVERAGE($D$49:J49)</f>
        <v>0.5714285714285714</v>
      </c>
      <c r="K58" s="189">
        <f xml:space="preserve"> AVERAGE($D$49:K49)</f>
        <v>0.5</v>
      </c>
      <c r="L58" s="189">
        <f xml:space="preserve"> AVERAGE($D$49:L49)</f>
        <v>0.77777777777777779</v>
      </c>
      <c r="M58" s="189">
        <f xml:space="preserve"> AVERAGE($D$49:M49)</f>
        <v>1.3</v>
      </c>
      <c r="N58" s="189">
        <f xml:space="preserve"> AVERAGE($D$49:N49)</f>
        <v>1.1818181818181819</v>
      </c>
      <c r="O58" s="189">
        <f xml:space="preserve"> AVERAGE($D$49:O49)</f>
        <v>1.8958333333333333</v>
      </c>
      <c r="P58" s="189">
        <f xml:space="preserve"> AVERAGE($D$49:P49)</f>
        <v>2.9038461538461537</v>
      </c>
      <c r="Q58" s="190">
        <f xml:space="preserve"> AVERAGE($D$49:Q49)</f>
        <v>3.8214285714285716</v>
      </c>
      <c r="R58" s="57"/>
    </row>
    <row r="60" spans="1:18" ht="30" x14ac:dyDescent="0.25">
      <c r="C60" s="23" t="s">
        <v>22</v>
      </c>
      <c r="D60" s="24">
        <v>1</v>
      </c>
      <c r="E60" s="24">
        <v>2</v>
      </c>
      <c r="F60" s="25" t="s">
        <v>23</v>
      </c>
    </row>
    <row r="61" spans="1:18" x14ac:dyDescent="0.25">
      <c r="A61" s="304" t="s">
        <v>24</v>
      </c>
      <c r="B61" s="357" t="s">
        <v>7</v>
      </c>
      <c r="C61" s="353"/>
      <c r="D61" s="26">
        <f xml:space="preserve"> SUM(D50:J50)</f>
        <v>0</v>
      </c>
      <c r="E61" s="26">
        <f xml:space="preserve"> SUM(K50:Q50)</f>
        <v>21.5</v>
      </c>
      <c r="F61" s="27">
        <f xml:space="preserve"> SUM(D61:E61)</f>
        <v>21.5</v>
      </c>
    </row>
    <row r="62" spans="1:18" x14ac:dyDescent="0.25">
      <c r="A62" s="305"/>
      <c r="B62" s="309" t="s">
        <v>8</v>
      </c>
      <c r="C62" s="310"/>
      <c r="D62" s="26">
        <f xml:space="preserve"> SUM(D51:J51)</f>
        <v>4</v>
      </c>
      <c r="E62" s="26">
        <f xml:space="preserve"> SUM(K51:Q51)</f>
        <v>20</v>
      </c>
      <c r="F62" s="27">
        <f xml:space="preserve"> SUM(D62:E62)</f>
        <v>24</v>
      </c>
    </row>
    <row r="63" spans="1:18" x14ac:dyDescent="0.25">
      <c r="A63" s="305"/>
      <c r="B63" s="356" t="s">
        <v>9</v>
      </c>
      <c r="C63" s="351"/>
      <c r="D63" s="26">
        <f xml:space="preserve"> SUM(D52:J52)</f>
        <v>0</v>
      </c>
      <c r="E63" s="26">
        <f xml:space="preserve"> SUM(K52:Q52)</f>
        <v>8</v>
      </c>
      <c r="F63" s="27">
        <f xml:space="preserve"> SUM(D63:E63)</f>
        <v>8</v>
      </c>
    </row>
    <row r="64" spans="1:18" x14ac:dyDescent="0.25">
      <c r="A64" s="306"/>
      <c r="B64" s="354" t="s">
        <v>25</v>
      </c>
      <c r="C64" s="355"/>
      <c r="D64" s="26">
        <f xml:space="preserve"> SUM(D49:J49)</f>
        <v>4</v>
      </c>
      <c r="E64" s="26">
        <f xml:space="preserve"> SUM(K49:Q49)</f>
        <v>49.5</v>
      </c>
      <c r="F64" s="27">
        <f xml:space="preserve"> SUM(D64:E64)</f>
        <v>53.5</v>
      </c>
    </row>
    <row r="66" spans="1:5" x14ac:dyDescent="0.25">
      <c r="A66" s="317" t="s">
        <v>26</v>
      </c>
      <c r="B66" s="352" t="s">
        <v>7</v>
      </c>
      <c r="C66" s="353"/>
      <c r="D66" s="31">
        <f xml:space="preserve"> D61</f>
        <v>0</v>
      </c>
      <c r="E66" s="31">
        <f xml:space="preserve"> AVERAGE(D61:E61)</f>
        <v>10.75</v>
      </c>
    </row>
    <row r="67" spans="1:5" x14ac:dyDescent="0.25">
      <c r="A67" s="317"/>
      <c r="B67" s="330" t="s">
        <v>8</v>
      </c>
      <c r="C67" s="310"/>
      <c r="D67" s="31">
        <f xml:space="preserve"> D62</f>
        <v>4</v>
      </c>
      <c r="E67" s="31">
        <f xml:space="preserve"> AVERAGE(D62:E62)</f>
        <v>12</v>
      </c>
    </row>
    <row r="68" spans="1:5" x14ac:dyDescent="0.25">
      <c r="A68" s="317"/>
      <c r="B68" s="331" t="s">
        <v>9</v>
      </c>
      <c r="C68" s="351"/>
      <c r="D68" s="31">
        <f xml:space="preserve"> D63</f>
        <v>0</v>
      </c>
      <c r="E68" s="31">
        <f xml:space="preserve"> AVERAGE(D63:E63)</f>
        <v>4</v>
      </c>
    </row>
    <row r="69" spans="1:5" x14ac:dyDescent="0.25">
      <c r="A69" s="317"/>
      <c r="B69" s="349" t="s">
        <v>25</v>
      </c>
      <c r="C69" s="350"/>
      <c r="D69" s="31">
        <f xml:space="preserve"> D64</f>
        <v>4</v>
      </c>
      <c r="E69" s="31">
        <f xml:space="preserve"> AVERAGE(D64:E64)</f>
        <v>26.75</v>
      </c>
    </row>
    <row r="71" spans="1:5" x14ac:dyDescent="0.25">
      <c r="B71" s="122"/>
    </row>
  </sheetData>
  <mergeCells count="30">
    <mergeCell ref="B41:B44"/>
    <mergeCell ref="D1:J1"/>
    <mergeCell ref="K1:Q1"/>
    <mergeCell ref="B5:B8"/>
    <mergeCell ref="B9:B12"/>
    <mergeCell ref="B13:B16"/>
    <mergeCell ref="B17:B20"/>
    <mergeCell ref="B21:B24"/>
    <mergeCell ref="B29:B32"/>
    <mergeCell ref="A55:A58"/>
    <mergeCell ref="B55:C55"/>
    <mergeCell ref="B56:C56"/>
    <mergeCell ref="B57:C57"/>
    <mergeCell ref="B58:C58"/>
    <mergeCell ref="A5:A24"/>
    <mergeCell ref="A25:A48"/>
    <mergeCell ref="B49:C49"/>
    <mergeCell ref="B45:B48"/>
    <mergeCell ref="B69:C69"/>
    <mergeCell ref="B68:C68"/>
    <mergeCell ref="B67:C67"/>
    <mergeCell ref="B66:C66"/>
    <mergeCell ref="B64:C64"/>
    <mergeCell ref="B63:C63"/>
    <mergeCell ref="B62:C62"/>
    <mergeCell ref="B61:C61"/>
    <mergeCell ref="A61:A64"/>
    <mergeCell ref="A66:A69"/>
    <mergeCell ref="B33:B36"/>
    <mergeCell ref="B37:B40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Q30" sqref="Q30"/>
    </sheetView>
  </sheetViews>
  <sheetFormatPr defaultColWidth="8.85546875" defaultRowHeight="15" x14ac:dyDescent="0.25"/>
  <cols>
    <col min="2" max="2" width="12.28515625" customWidth="1"/>
    <col min="3" max="3" width="41.28515625" customWidth="1"/>
    <col min="18" max="18" width="10.85546875" customWidth="1"/>
  </cols>
  <sheetData>
    <row r="1" spans="1:18" x14ac:dyDescent="0.25">
      <c r="D1" s="363" t="s">
        <v>1</v>
      </c>
      <c r="E1" s="258"/>
      <c r="F1" s="258"/>
      <c r="G1" s="258"/>
      <c r="H1" s="258"/>
      <c r="I1" s="258"/>
      <c r="J1" s="258"/>
      <c r="K1" s="363" t="s">
        <v>2</v>
      </c>
      <c r="L1" s="258"/>
      <c r="M1" s="258"/>
      <c r="N1" s="258"/>
      <c r="O1" s="258"/>
      <c r="P1" s="258"/>
      <c r="Q1" s="364"/>
    </row>
    <row r="2" spans="1:18" x14ac:dyDescent="0.25">
      <c r="C2" s="6" t="s">
        <v>10</v>
      </c>
      <c r="D2" s="199">
        <v>42079</v>
      </c>
      <c r="E2" s="199">
        <v>42080</v>
      </c>
      <c r="F2" s="199">
        <v>42081</v>
      </c>
      <c r="G2" s="199">
        <v>42082</v>
      </c>
      <c r="H2" s="199">
        <v>42083</v>
      </c>
      <c r="I2" s="199">
        <v>42084</v>
      </c>
      <c r="J2" s="199">
        <v>42085</v>
      </c>
      <c r="K2" s="199">
        <v>42086</v>
      </c>
      <c r="L2" s="199">
        <v>42087</v>
      </c>
      <c r="M2" s="199">
        <v>42088</v>
      </c>
      <c r="N2" s="199">
        <v>42089</v>
      </c>
      <c r="O2" s="199">
        <v>42090</v>
      </c>
      <c r="P2" s="199">
        <v>42091</v>
      </c>
      <c r="Q2" s="199">
        <v>42092</v>
      </c>
    </row>
    <row r="3" spans="1:18" x14ac:dyDescent="0.25">
      <c r="C3" s="6" t="s">
        <v>11</v>
      </c>
      <c r="D3" s="156">
        <v>1</v>
      </c>
      <c r="E3" s="156">
        <v>2</v>
      </c>
      <c r="F3" s="156">
        <v>3</v>
      </c>
      <c r="G3" s="156">
        <v>4</v>
      </c>
      <c r="H3" s="156">
        <v>5</v>
      </c>
      <c r="I3" s="156">
        <v>6</v>
      </c>
      <c r="J3" s="156">
        <v>7</v>
      </c>
      <c r="K3" s="156">
        <v>8</v>
      </c>
      <c r="L3" s="156">
        <v>9</v>
      </c>
      <c r="M3" s="156">
        <v>10</v>
      </c>
      <c r="N3" s="156">
        <v>11</v>
      </c>
      <c r="O3" s="156">
        <v>12</v>
      </c>
      <c r="P3" s="156">
        <v>13</v>
      </c>
      <c r="Q3" s="156">
        <v>14</v>
      </c>
    </row>
    <row r="4" spans="1:18" x14ac:dyDescent="0.25">
      <c r="B4" s="106" t="s">
        <v>12</v>
      </c>
      <c r="C4" s="106" t="s">
        <v>13</v>
      </c>
      <c r="D4" s="168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70"/>
      <c r="R4" s="162" t="s">
        <v>14</v>
      </c>
    </row>
    <row r="5" spans="1:18" ht="15" customHeight="1" x14ac:dyDescent="0.25">
      <c r="A5" s="347" t="s">
        <v>30</v>
      </c>
      <c r="B5" s="365" t="s">
        <v>73</v>
      </c>
      <c r="C5" s="204" t="s">
        <v>74</v>
      </c>
      <c r="D5" s="171">
        <f t="shared" ref="D5:Q5" si="0">SUM(D6:D8)</f>
        <v>2</v>
      </c>
      <c r="E5" s="154">
        <f t="shared" si="0"/>
        <v>0</v>
      </c>
      <c r="F5" s="154">
        <f t="shared" si="0"/>
        <v>3</v>
      </c>
      <c r="G5" s="154">
        <f t="shared" si="0"/>
        <v>0</v>
      </c>
      <c r="H5" s="154">
        <f t="shared" si="0"/>
        <v>0</v>
      </c>
      <c r="I5" s="154">
        <f t="shared" si="0"/>
        <v>0</v>
      </c>
      <c r="J5" s="154">
        <f t="shared" si="0"/>
        <v>3</v>
      </c>
      <c r="K5" s="154">
        <f t="shared" si="0"/>
        <v>0.5</v>
      </c>
      <c r="L5" s="154">
        <f t="shared" si="0"/>
        <v>0</v>
      </c>
      <c r="M5" s="154">
        <f t="shared" si="0"/>
        <v>0</v>
      </c>
      <c r="N5" s="154">
        <f t="shared" si="0"/>
        <v>0</v>
      </c>
      <c r="O5" s="154">
        <f t="shared" si="0"/>
        <v>0</v>
      </c>
      <c r="P5" s="154">
        <f t="shared" si="0"/>
        <v>0</v>
      </c>
      <c r="Q5" s="172">
        <f t="shared" si="0"/>
        <v>0</v>
      </c>
      <c r="R5" s="163">
        <f>SUM(D5:Q5)</f>
        <v>8.5</v>
      </c>
    </row>
    <row r="6" spans="1:18" x14ac:dyDescent="0.25">
      <c r="A6" s="333"/>
      <c r="B6" s="366"/>
      <c r="C6" s="205" t="s">
        <v>7</v>
      </c>
      <c r="D6" s="173">
        <v>2</v>
      </c>
      <c r="E6" s="14"/>
      <c r="F6" s="15"/>
      <c r="G6" s="15"/>
      <c r="H6" s="15"/>
      <c r="I6" s="15"/>
      <c r="J6" s="15"/>
      <c r="K6" s="15">
        <v>0.5</v>
      </c>
      <c r="L6" s="15"/>
      <c r="M6" s="15"/>
      <c r="N6" s="15"/>
      <c r="O6" s="15"/>
      <c r="P6" s="15"/>
      <c r="Q6" s="174"/>
      <c r="R6" s="164">
        <f t="shared" ref="R6:R28" si="1">SUM(D6:Q6)</f>
        <v>2.5</v>
      </c>
    </row>
    <row r="7" spans="1:18" x14ac:dyDescent="0.25">
      <c r="A7" s="333"/>
      <c r="B7" s="366"/>
      <c r="C7" s="205" t="s">
        <v>8</v>
      </c>
      <c r="D7" s="175"/>
      <c r="E7" s="113"/>
      <c r="F7" s="113">
        <v>3</v>
      </c>
      <c r="G7" s="113"/>
      <c r="H7" s="113"/>
      <c r="I7" s="113"/>
      <c r="J7" s="113">
        <v>3</v>
      </c>
      <c r="K7" s="113"/>
      <c r="L7" s="113"/>
      <c r="M7" s="113"/>
      <c r="N7" s="113"/>
      <c r="O7" s="113"/>
      <c r="P7" s="113"/>
      <c r="Q7" s="176"/>
      <c r="R7" s="164">
        <f t="shared" si="1"/>
        <v>6</v>
      </c>
    </row>
    <row r="8" spans="1:18" x14ac:dyDescent="0.25">
      <c r="A8" s="333"/>
      <c r="B8" s="367"/>
      <c r="C8" s="206" t="s">
        <v>9</v>
      </c>
      <c r="D8" s="177"/>
      <c r="E8" s="115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78"/>
      <c r="R8" s="165">
        <f t="shared" si="1"/>
        <v>0</v>
      </c>
    </row>
    <row r="9" spans="1:18" x14ac:dyDescent="0.25">
      <c r="A9" s="333"/>
      <c r="B9" s="368">
        <v>26</v>
      </c>
      <c r="C9" s="207" t="s">
        <v>75</v>
      </c>
      <c r="D9" s="171">
        <f t="shared" ref="D9:Q9" si="2">SUM(D10:D12)</f>
        <v>0</v>
      </c>
      <c r="E9" s="154">
        <f t="shared" si="2"/>
        <v>0</v>
      </c>
      <c r="F9" s="154">
        <f t="shared" si="2"/>
        <v>0</v>
      </c>
      <c r="G9" s="154">
        <f t="shared" si="2"/>
        <v>0</v>
      </c>
      <c r="H9" s="154">
        <f t="shared" si="2"/>
        <v>0</v>
      </c>
      <c r="I9" s="154">
        <f t="shared" si="2"/>
        <v>0</v>
      </c>
      <c r="J9" s="154">
        <f t="shared" si="2"/>
        <v>0</v>
      </c>
      <c r="K9" s="154">
        <f t="shared" si="2"/>
        <v>0</v>
      </c>
      <c r="L9" s="154">
        <f t="shared" si="2"/>
        <v>2</v>
      </c>
      <c r="M9" s="154">
        <f t="shared" si="2"/>
        <v>1</v>
      </c>
      <c r="N9" s="154">
        <f t="shared" si="2"/>
        <v>2</v>
      </c>
      <c r="O9" s="154">
        <f t="shared" si="2"/>
        <v>1</v>
      </c>
      <c r="P9" s="154">
        <f t="shared" si="2"/>
        <v>1</v>
      </c>
      <c r="Q9" s="172">
        <f t="shared" si="2"/>
        <v>2</v>
      </c>
      <c r="R9" s="163">
        <f t="shared" si="1"/>
        <v>9</v>
      </c>
    </row>
    <row r="10" spans="1:18" x14ac:dyDescent="0.25">
      <c r="A10" s="333"/>
      <c r="B10" s="369"/>
      <c r="C10" s="205" t="s">
        <v>7</v>
      </c>
      <c r="D10" s="173"/>
      <c r="E10" s="14"/>
      <c r="F10" s="15"/>
      <c r="G10" s="15"/>
      <c r="H10" s="15"/>
      <c r="I10" s="15"/>
      <c r="J10" s="15"/>
      <c r="K10" s="15"/>
      <c r="L10" s="15">
        <v>2</v>
      </c>
      <c r="M10" s="15">
        <v>1</v>
      </c>
      <c r="N10" s="15">
        <v>2</v>
      </c>
      <c r="O10" s="15">
        <v>1</v>
      </c>
      <c r="P10" s="15">
        <v>1</v>
      </c>
      <c r="Q10" s="174">
        <v>2</v>
      </c>
      <c r="R10" s="164">
        <f t="shared" si="1"/>
        <v>9</v>
      </c>
    </row>
    <row r="11" spans="1:18" x14ac:dyDescent="0.25">
      <c r="A11" s="333"/>
      <c r="B11" s="369"/>
      <c r="C11" s="205" t="s">
        <v>8</v>
      </c>
      <c r="D11" s="173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74"/>
      <c r="R11" s="164">
        <f t="shared" si="1"/>
        <v>0</v>
      </c>
    </row>
    <row r="12" spans="1:18" x14ac:dyDescent="0.25">
      <c r="A12" s="333"/>
      <c r="B12" s="370"/>
      <c r="C12" s="206" t="s">
        <v>9</v>
      </c>
      <c r="D12" s="177"/>
      <c r="E12" s="115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78"/>
      <c r="R12" s="165">
        <f t="shared" si="1"/>
        <v>0</v>
      </c>
    </row>
    <row r="13" spans="1:18" x14ac:dyDescent="0.25">
      <c r="A13" s="333"/>
      <c r="B13" s="368">
        <v>26</v>
      </c>
      <c r="C13" s="208" t="s">
        <v>76</v>
      </c>
      <c r="D13" s="171">
        <f t="shared" ref="D13:Q13" si="3">SUM(D14:D16)</f>
        <v>0</v>
      </c>
      <c r="E13" s="154">
        <f t="shared" si="3"/>
        <v>0.75</v>
      </c>
      <c r="F13" s="154">
        <f t="shared" si="3"/>
        <v>0</v>
      </c>
      <c r="G13" s="154">
        <f t="shared" si="3"/>
        <v>0</v>
      </c>
      <c r="H13" s="154">
        <f t="shared" si="3"/>
        <v>0</v>
      </c>
      <c r="I13" s="154">
        <f t="shared" si="3"/>
        <v>0</v>
      </c>
      <c r="J13" s="154">
        <f t="shared" si="3"/>
        <v>5</v>
      </c>
      <c r="K13" s="154">
        <f t="shared" si="3"/>
        <v>2.5</v>
      </c>
      <c r="L13" s="154">
        <f t="shared" si="3"/>
        <v>3</v>
      </c>
      <c r="M13" s="154">
        <f t="shared" si="3"/>
        <v>7.5</v>
      </c>
      <c r="N13" s="154">
        <f t="shared" si="3"/>
        <v>2.5</v>
      </c>
      <c r="O13" s="154">
        <f t="shared" si="3"/>
        <v>3</v>
      </c>
      <c r="P13" s="154">
        <f t="shared" si="3"/>
        <v>3</v>
      </c>
      <c r="Q13" s="172">
        <f t="shared" si="3"/>
        <v>6</v>
      </c>
      <c r="R13" s="163">
        <f t="shared" si="1"/>
        <v>33.25</v>
      </c>
    </row>
    <row r="14" spans="1:18" x14ac:dyDescent="0.25">
      <c r="A14" s="333"/>
      <c r="B14" s="369"/>
      <c r="C14" s="205" t="s">
        <v>7</v>
      </c>
      <c r="D14" s="173"/>
      <c r="E14" s="14"/>
      <c r="F14" s="15"/>
      <c r="G14" s="15"/>
      <c r="H14" s="15"/>
      <c r="I14" s="15"/>
      <c r="J14" s="15"/>
      <c r="K14" s="15">
        <v>2</v>
      </c>
      <c r="L14" s="15">
        <v>3</v>
      </c>
      <c r="M14" s="15">
        <v>7.5</v>
      </c>
      <c r="N14" s="15">
        <v>2.5</v>
      </c>
      <c r="O14" s="15">
        <v>3</v>
      </c>
      <c r="P14" s="15">
        <v>3</v>
      </c>
      <c r="Q14" s="174"/>
      <c r="R14" s="164">
        <f t="shared" si="1"/>
        <v>21</v>
      </c>
    </row>
    <row r="15" spans="1:18" x14ac:dyDescent="0.25">
      <c r="A15" s="333"/>
      <c r="B15" s="369"/>
      <c r="C15" s="205" t="s">
        <v>8</v>
      </c>
      <c r="D15" s="173"/>
      <c r="E15" s="14">
        <v>0.75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74"/>
      <c r="R15" s="164">
        <f t="shared" si="1"/>
        <v>0.75</v>
      </c>
    </row>
    <row r="16" spans="1:18" x14ac:dyDescent="0.25">
      <c r="A16" s="333"/>
      <c r="B16" s="370"/>
      <c r="C16" s="206" t="s">
        <v>9</v>
      </c>
      <c r="D16" s="177"/>
      <c r="E16" s="115"/>
      <c r="F16" s="116"/>
      <c r="G16" s="116"/>
      <c r="H16" s="116"/>
      <c r="I16" s="116"/>
      <c r="J16" s="116">
        <v>5</v>
      </c>
      <c r="K16" s="116">
        <v>0.5</v>
      </c>
      <c r="L16" s="116"/>
      <c r="M16" s="116"/>
      <c r="N16" s="116"/>
      <c r="O16" s="116"/>
      <c r="P16" s="116"/>
      <c r="Q16" s="178">
        <v>6</v>
      </c>
      <c r="R16" s="165">
        <f t="shared" si="1"/>
        <v>11.5</v>
      </c>
    </row>
    <row r="17" spans="1:18" x14ac:dyDescent="0.25">
      <c r="A17" s="333"/>
      <c r="B17" s="368" t="s">
        <v>77</v>
      </c>
      <c r="C17" s="204" t="s">
        <v>78</v>
      </c>
      <c r="D17" s="171">
        <f t="shared" ref="D17:Q17" si="4">SUM(D18:D20)</f>
        <v>0</v>
      </c>
      <c r="E17" s="154">
        <f t="shared" si="4"/>
        <v>3.5</v>
      </c>
      <c r="F17" s="154">
        <f t="shared" si="4"/>
        <v>2.5</v>
      </c>
      <c r="G17" s="154">
        <f t="shared" si="4"/>
        <v>0</v>
      </c>
      <c r="H17" s="154">
        <f t="shared" si="4"/>
        <v>0</v>
      </c>
      <c r="I17" s="154">
        <f t="shared" si="4"/>
        <v>0</v>
      </c>
      <c r="J17" s="154">
        <f t="shared" si="4"/>
        <v>2</v>
      </c>
      <c r="K17" s="154">
        <f t="shared" si="4"/>
        <v>0</v>
      </c>
      <c r="L17" s="154">
        <f t="shared" si="4"/>
        <v>0</v>
      </c>
      <c r="M17" s="154">
        <f t="shared" si="4"/>
        <v>0</v>
      </c>
      <c r="N17" s="154">
        <f t="shared" si="4"/>
        <v>0</v>
      </c>
      <c r="O17" s="154">
        <f t="shared" si="4"/>
        <v>0</v>
      </c>
      <c r="P17" s="154">
        <f t="shared" si="4"/>
        <v>0</v>
      </c>
      <c r="Q17" s="172">
        <f t="shared" si="4"/>
        <v>0</v>
      </c>
      <c r="R17" s="163">
        <f t="shared" si="1"/>
        <v>8</v>
      </c>
    </row>
    <row r="18" spans="1:18" x14ac:dyDescent="0.25">
      <c r="A18" s="333"/>
      <c r="B18" s="369"/>
      <c r="C18" s="205" t="s">
        <v>7</v>
      </c>
      <c r="D18" s="173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74"/>
      <c r="R18" s="164">
        <f t="shared" si="1"/>
        <v>0</v>
      </c>
    </row>
    <row r="19" spans="1:18" x14ac:dyDescent="0.25">
      <c r="A19" s="333"/>
      <c r="B19" s="369"/>
      <c r="C19" s="205" t="s">
        <v>8</v>
      </c>
      <c r="D19" s="173"/>
      <c r="E19" s="14">
        <v>3.5</v>
      </c>
      <c r="F19" s="15">
        <v>2.5</v>
      </c>
      <c r="G19" s="15"/>
      <c r="H19" s="15"/>
      <c r="I19" s="15"/>
      <c r="J19" s="15">
        <v>2</v>
      </c>
      <c r="K19" s="15"/>
      <c r="L19" s="15"/>
      <c r="M19" s="15"/>
      <c r="N19" s="15"/>
      <c r="O19" s="15"/>
      <c r="P19" s="15"/>
      <c r="Q19" s="174"/>
      <c r="R19" s="164">
        <f t="shared" si="1"/>
        <v>8</v>
      </c>
    </row>
    <row r="20" spans="1:18" x14ac:dyDescent="0.25">
      <c r="A20" s="333"/>
      <c r="B20" s="370"/>
      <c r="C20" s="206" t="s">
        <v>9</v>
      </c>
      <c r="D20" s="177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78"/>
      <c r="R20" s="165">
        <f t="shared" si="1"/>
        <v>0</v>
      </c>
    </row>
    <row r="21" spans="1:18" x14ac:dyDescent="0.25">
      <c r="A21" s="347" t="s">
        <v>35</v>
      </c>
      <c r="B21" s="365"/>
      <c r="C21" s="204" t="s">
        <v>79</v>
      </c>
      <c r="D21" s="171">
        <f t="shared" ref="D21:Q21" si="5">SUM(D22:D24)</f>
        <v>0</v>
      </c>
      <c r="E21" s="154">
        <f t="shared" si="5"/>
        <v>1</v>
      </c>
      <c r="F21" s="154">
        <f t="shared" si="5"/>
        <v>0.5</v>
      </c>
      <c r="G21" s="154">
        <f t="shared" si="5"/>
        <v>0</v>
      </c>
      <c r="H21" s="154">
        <f t="shared" si="5"/>
        <v>0</v>
      </c>
      <c r="I21" s="154">
        <f t="shared" si="5"/>
        <v>0</v>
      </c>
      <c r="J21" s="154">
        <f t="shared" si="5"/>
        <v>2</v>
      </c>
      <c r="K21" s="154">
        <f t="shared" si="5"/>
        <v>0</v>
      </c>
      <c r="L21" s="154">
        <f t="shared" si="5"/>
        <v>1</v>
      </c>
      <c r="M21" s="154">
        <f t="shared" si="5"/>
        <v>0</v>
      </c>
      <c r="N21" s="154">
        <f t="shared" si="5"/>
        <v>2</v>
      </c>
      <c r="O21" s="154">
        <f t="shared" si="5"/>
        <v>3</v>
      </c>
      <c r="P21" s="154">
        <f t="shared" si="5"/>
        <v>0</v>
      </c>
      <c r="Q21" s="172">
        <f t="shared" si="5"/>
        <v>0</v>
      </c>
      <c r="R21" s="163">
        <f t="shared" si="1"/>
        <v>9.5</v>
      </c>
    </row>
    <row r="22" spans="1:18" x14ac:dyDescent="0.25">
      <c r="A22" s="333"/>
      <c r="B22" s="366"/>
      <c r="C22" s="205" t="s">
        <v>7</v>
      </c>
      <c r="D22" s="173"/>
      <c r="E22" s="14"/>
      <c r="F22" s="15"/>
      <c r="G22" s="15"/>
      <c r="H22" s="15"/>
      <c r="I22" s="15"/>
      <c r="J22" s="15"/>
      <c r="K22" s="15"/>
      <c r="L22" s="15">
        <v>1</v>
      </c>
      <c r="M22" s="15"/>
      <c r="N22" s="15">
        <v>2</v>
      </c>
      <c r="O22" s="15"/>
      <c r="P22" s="15"/>
      <c r="Q22" s="174"/>
      <c r="R22" s="164">
        <f t="shared" si="1"/>
        <v>3</v>
      </c>
    </row>
    <row r="23" spans="1:18" x14ac:dyDescent="0.25">
      <c r="A23" s="333"/>
      <c r="B23" s="366"/>
      <c r="C23" s="205" t="s">
        <v>8</v>
      </c>
      <c r="D23" s="173"/>
      <c r="E23" s="14">
        <v>1</v>
      </c>
      <c r="F23" s="15">
        <v>0.5</v>
      </c>
      <c r="G23" s="15"/>
      <c r="H23" s="15"/>
      <c r="I23" s="15"/>
      <c r="J23" s="15">
        <v>2</v>
      </c>
      <c r="K23" s="15"/>
      <c r="L23" s="15"/>
      <c r="M23" s="15"/>
      <c r="N23" s="15"/>
      <c r="O23" s="15">
        <v>3</v>
      </c>
      <c r="P23" s="15"/>
      <c r="Q23" s="174"/>
      <c r="R23" s="164">
        <f t="shared" si="1"/>
        <v>6.5</v>
      </c>
    </row>
    <row r="24" spans="1:18" x14ac:dyDescent="0.25">
      <c r="A24" s="333"/>
      <c r="B24" s="367"/>
      <c r="C24" s="206" t="s">
        <v>9</v>
      </c>
      <c r="D24" s="177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78"/>
      <c r="R24" s="165">
        <f t="shared" si="1"/>
        <v>0</v>
      </c>
    </row>
    <row r="25" spans="1:18" ht="15" customHeight="1" x14ac:dyDescent="0.25">
      <c r="A25" s="333"/>
      <c r="B25" s="209"/>
      <c r="C25" s="208" t="s">
        <v>80</v>
      </c>
      <c r="D25" s="171">
        <f t="shared" ref="D25:Q25" si="6">SUM(D26:D28)</f>
        <v>9</v>
      </c>
      <c r="E25" s="154">
        <f t="shared" si="6"/>
        <v>4.5</v>
      </c>
      <c r="F25" s="154">
        <f t="shared" si="6"/>
        <v>1</v>
      </c>
      <c r="G25" s="154">
        <f t="shared" si="6"/>
        <v>1</v>
      </c>
      <c r="H25" s="154">
        <f t="shared" si="6"/>
        <v>0</v>
      </c>
      <c r="I25" s="154">
        <f t="shared" si="6"/>
        <v>0</v>
      </c>
      <c r="J25" s="154">
        <f t="shared" si="6"/>
        <v>0</v>
      </c>
      <c r="K25" s="154">
        <f t="shared" si="6"/>
        <v>1</v>
      </c>
      <c r="L25" s="154">
        <f t="shared" si="6"/>
        <v>0</v>
      </c>
      <c r="M25" s="154">
        <f t="shared" si="6"/>
        <v>0</v>
      </c>
      <c r="N25" s="154">
        <f t="shared" si="6"/>
        <v>0</v>
      </c>
      <c r="O25" s="154">
        <f t="shared" si="6"/>
        <v>0</v>
      </c>
      <c r="P25" s="154">
        <f t="shared" si="6"/>
        <v>0</v>
      </c>
      <c r="Q25" s="172">
        <f t="shared" si="6"/>
        <v>3</v>
      </c>
      <c r="R25" s="163">
        <f t="shared" si="1"/>
        <v>19.5</v>
      </c>
    </row>
    <row r="26" spans="1:18" x14ac:dyDescent="0.25">
      <c r="A26" s="333"/>
      <c r="B26" s="210"/>
      <c r="C26" s="205" t="s">
        <v>7</v>
      </c>
      <c r="D26" s="173">
        <v>3</v>
      </c>
      <c r="E26" s="14">
        <v>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74">
        <v>3</v>
      </c>
      <c r="R26" s="164">
        <f t="shared" si="1"/>
        <v>8</v>
      </c>
    </row>
    <row r="27" spans="1:18" x14ac:dyDescent="0.25">
      <c r="A27" s="333"/>
      <c r="B27" s="210"/>
      <c r="C27" s="205" t="s">
        <v>8</v>
      </c>
      <c r="D27" s="173">
        <v>3</v>
      </c>
      <c r="E27" s="14">
        <v>1.5</v>
      </c>
      <c r="F27" s="15">
        <v>1</v>
      </c>
      <c r="G27" s="15">
        <v>1</v>
      </c>
      <c r="H27" s="15"/>
      <c r="I27" s="15"/>
      <c r="J27" s="15"/>
      <c r="K27" s="15">
        <v>1</v>
      </c>
      <c r="L27" s="15"/>
      <c r="M27" s="15"/>
      <c r="N27" s="15"/>
      <c r="O27" s="15"/>
      <c r="P27" s="15"/>
      <c r="Q27" s="174"/>
      <c r="R27" s="164">
        <f t="shared" si="1"/>
        <v>7.5</v>
      </c>
    </row>
    <row r="28" spans="1:18" x14ac:dyDescent="0.25">
      <c r="A28" s="334"/>
      <c r="B28" s="211"/>
      <c r="C28" s="206" t="s">
        <v>9</v>
      </c>
      <c r="D28" s="177">
        <v>3</v>
      </c>
      <c r="E28" s="115">
        <v>1</v>
      </c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78"/>
      <c r="R28" s="165">
        <f t="shared" si="1"/>
        <v>4</v>
      </c>
    </row>
    <row r="29" spans="1:18" x14ac:dyDescent="0.25">
      <c r="A29" s="202"/>
      <c r="B29" s="359" t="s">
        <v>38</v>
      </c>
      <c r="C29" s="353"/>
      <c r="D29" s="203">
        <f t="shared" ref="D29:Q29" si="7">SUM(D5,D9,D25,D21,D17,D13)</f>
        <v>11</v>
      </c>
      <c r="E29" s="203">
        <f t="shared" si="7"/>
        <v>9.75</v>
      </c>
      <c r="F29" s="203">
        <f t="shared" si="7"/>
        <v>7</v>
      </c>
      <c r="G29" s="203">
        <f t="shared" si="7"/>
        <v>1</v>
      </c>
      <c r="H29" s="203">
        <f t="shared" si="7"/>
        <v>0</v>
      </c>
      <c r="I29" s="203">
        <f t="shared" si="7"/>
        <v>0</v>
      </c>
      <c r="J29" s="203">
        <f t="shared" si="7"/>
        <v>12</v>
      </c>
      <c r="K29" s="203">
        <f t="shared" si="7"/>
        <v>4</v>
      </c>
      <c r="L29" s="203">
        <f t="shared" si="7"/>
        <v>6</v>
      </c>
      <c r="M29" s="203">
        <f t="shared" si="7"/>
        <v>8.5</v>
      </c>
      <c r="N29" s="203">
        <f t="shared" si="7"/>
        <v>6.5</v>
      </c>
      <c r="O29" s="203">
        <f t="shared" si="7"/>
        <v>7</v>
      </c>
      <c r="P29" s="203">
        <f t="shared" si="7"/>
        <v>4</v>
      </c>
      <c r="Q29" s="203">
        <f t="shared" si="7"/>
        <v>11</v>
      </c>
      <c r="R29" s="203">
        <f>SUM(R5,R9,R25,R21,R17,R13)</f>
        <v>87.75</v>
      </c>
    </row>
    <row r="30" spans="1:18" x14ac:dyDescent="0.25">
      <c r="A30" s="202"/>
      <c r="B30" s="200"/>
      <c r="C30" s="201" t="s">
        <v>7</v>
      </c>
      <c r="D30" s="181">
        <f t="shared" ref="D30:P30" si="8">SUM(D6,D10,D26,D22,D18,D14)</f>
        <v>5</v>
      </c>
      <c r="E30" s="182">
        <f t="shared" si="8"/>
        <v>2</v>
      </c>
      <c r="F30" s="182">
        <f t="shared" si="8"/>
        <v>0</v>
      </c>
      <c r="G30" s="182">
        <f t="shared" si="8"/>
        <v>0</v>
      </c>
      <c r="H30" s="182">
        <f t="shared" si="8"/>
        <v>0</v>
      </c>
      <c r="I30" s="182">
        <f t="shared" si="8"/>
        <v>0</v>
      </c>
      <c r="J30" s="182">
        <f t="shared" si="8"/>
        <v>0</v>
      </c>
      <c r="K30" s="182">
        <f t="shared" si="8"/>
        <v>2.5</v>
      </c>
      <c r="L30" s="182">
        <f t="shared" si="8"/>
        <v>6</v>
      </c>
      <c r="M30" s="182">
        <f t="shared" si="8"/>
        <v>8.5</v>
      </c>
      <c r="N30" s="182">
        <f t="shared" si="8"/>
        <v>6.5</v>
      </c>
      <c r="O30" s="182">
        <f t="shared" si="8"/>
        <v>4</v>
      </c>
      <c r="P30" s="182">
        <f t="shared" si="8"/>
        <v>4</v>
      </c>
      <c r="Q30" s="182">
        <f>SUM(Q6,Q10,Q26,Q22,Q18,Q14)</f>
        <v>5</v>
      </c>
      <c r="R30" s="184">
        <f>SUM(R6,R10,R26,R22,R18,R14)</f>
        <v>43.5</v>
      </c>
    </row>
    <row r="31" spans="1:18" x14ac:dyDescent="0.25">
      <c r="A31" s="202"/>
      <c r="B31" s="200"/>
      <c r="C31" s="201" t="s">
        <v>8</v>
      </c>
      <c r="D31" s="71">
        <f t="shared" ref="D31:P32" si="9">SUM(D7,D11,D27,D23,D19,D15)</f>
        <v>3</v>
      </c>
      <c r="E31" s="42">
        <f t="shared" si="9"/>
        <v>6.75</v>
      </c>
      <c r="F31" s="42">
        <f t="shared" si="9"/>
        <v>7</v>
      </c>
      <c r="G31" s="42">
        <f t="shared" si="9"/>
        <v>1</v>
      </c>
      <c r="H31" s="42">
        <f t="shared" si="9"/>
        <v>0</v>
      </c>
      <c r="I31" s="42">
        <f t="shared" si="9"/>
        <v>0</v>
      </c>
      <c r="J31" s="42">
        <f t="shared" si="9"/>
        <v>7</v>
      </c>
      <c r="K31" s="42">
        <f t="shared" si="9"/>
        <v>1</v>
      </c>
      <c r="L31" s="42">
        <f t="shared" si="9"/>
        <v>0</v>
      </c>
      <c r="M31" s="42">
        <f t="shared" si="9"/>
        <v>0</v>
      </c>
      <c r="N31" s="42">
        <f t="shared" si="9"/>
        <v>0</v>
      </c>
      <c r="O31" s="42">
        <f t="shared" si="9"/>
        <v>3</v>
      </c>
      <c r="P31" s="42">
        <f t="shared" si="9"/>
        <v>0</v>
      </c>
      <c r="Q31" s="42">
        <f>SUM(Q7,Q11,Q27,Q23,Q19,Q15)</f>
        <v>0</v>
      </c>
      <c r="R31" s="166">
        <f t="shared" ref="R31:R32" si="10">SUM(R7,R11,R27,R23,R19,R15)</f>
        <v>28.75</v>
      </c>
    </row>
    <row r="32" spans="1:18" x14ac:dyDescent="0.25">
      <c r="A32" s="202"/>
      <c r="B32" s="200"/>
      <c r="C32" s="198" t="s">
        <v>9</v>
      </c>
      <c r="D32" s="160">
        <f t="shared" si="9"/>
        <v>3</v>
      </c>
      <c r="E32" s="161">
        <f t="shared" si="9"/>
        <v>1</v>
      </c>
      <c r="F32" s="161">
        <f t="shared" si="9"/>
        <v>0</v>
      </c>
      <c r="G32" s="161">
        <f t="shared" si="9"/>
        <v>0</v>
      </c>
      <c r="H32" s="161">
        <f t="shared" si="9"/>
        <v>0</v>
      </c>
      <c r="I32" s="161">
        <f t="shared" si="9"/>
        <v>0</v>
      </c>
      <c r="J32" s="161">
        <f t="shared" si="9"/>
        <v>5</v>
      </c>
      <c r="K32" s="161">
        <f t="shared" si="9"/>
        <v>0.5</v>
      </c>
      <c r="L32" s="161">
        <f t="shared" si="9"/>
        <v>0</v>
      </c>
      <c r="M32" s="161">
        <f t="shared" si="9"/>
        <v>0</v>
      </c>
      <c r="N32" s="161">
        <f t="shared" si="9"/>
        <v>0</v>
      </c>
      <c r="O32" s="161">
        <f t="shared" si="9"/>
        <v>0</v>
      </c>
      <c r="P32" s="161">
        <f t="shared" si="9"/>
        <v>0</v>
      </c>
      <c r="Q32" s="161">
        <f t="shared" ref="Q32" si="11">SUM(Q8,Q12,Q28,Q24,Q20,Q16)</f>
        <v>6</v>
      </c>
      <c r="R32" s="167">
        <f t="shared" si="10"/>
        <v>15.5</v>
      </c>
    </row>
    <row r="33" spans="1:18" ht="15" customHeight="1" x14ac:dyDescent="0.25">
      <c r="C33" s="194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</row>
    <row r="35" spans="1:18" x14ac:dyDescent="0.25">
      <c r="A35" s="263" t="s">
        <v>5</v>
      </c>
      <c r="B35" s="352" t="s">
        <v>7</v>
      </c>
      <c r="C35" s="359"/>
      <c r="D35" s="185">
        <f>D30</f>
        <v>5</v>
      </c>
      <c r="E35" s="186">
        <f xml:space="preserve"> AVERAGE($D$30:E30)</f>
        <v>3.5</v>
      </c>
      <c r="F35" s="186">
        <f xml:space="preserve"> AVERAGE($D$30:F30)</f>
        <v>2.3333333333333335</v>
      </c>
      <c r="G35" s="186">
        <f xml:space="preserve"> AVERAGE($D$30:G30)</f>
        <v>1.75</v>
      </c>
      <c r="H35" s="186">
        <f xml:space="preserve"> AVERAGE($D$30:H30)</f>
        <v>1.4</v>
      </c>
      <c r="I35" s="186">
        <f xml:space="preserve"> AVERAGE($D$30:I30)</f>
        <v>1.1666666666666667</v>
      </c>
      <c r="J35" s="186">
        <f xml:space="preserve"> AVERAGE($D$30:J30)</f>
        <v>1</v>
      </c>
      <c r="K35" s="186">
        <f xml:space="preserve"> AVERAGE($D$30:K30)</f>
        <v>1.1875</v>
      </c>
      <c r="L35" s="186">
        <f xml:space="preserve"> AVERAGE($D$30:L30)</f>
        <v>1.7222222222222223</v>
      </c>
      <c r="M35" s="186">
        <f xml:space="preserve"> AVERAGE($D$30:M30)</f>
        <v>2.4</v>
      </c>
      <c r="N35" s="186">
        <f xml:space="preserve"> AVERAGE($D$30:N30)</f>
        <v>2.7727272727272729</v>
      </c>
      <c r="O35" s="186">
        <f xml:space="preserve"> AVERAGE($D$30:O30)</f>
        <v>2.875</v>
      </c>
      <c r="P35" s="186">
        <f xml:space="preserve"> AVERAGE($D$30:P30)</f>
        <v>2.9615384615384617</v>
      </c>
      <c r="Q35" s="187">
        <f xml:space="preserve"> AVERAGE($D$30:Q30)</f>
        <v>3.1071428571428572</v>
      </c>
      <c r="R35" s="38"/>
    </row>
    <row r="36" spans="1:18" x14ac:dyDescent="0.25">
      <c r="A36" s="264"/>
      <c r="B36" s="330" t="s">
        <v>8</v>
      </c>
      <c r="C36" s="360"/>
      <c r="D36" s="103">
        <f>D31</f>
        <v>3</v>
      </c>
      <c r="E36" s="38">
        <f xml:space="preserve"> AVERAGE($D$31:E31)</f>
        <v>4.875</v>
      </c>
      <c r="F36" s="38">
        <f xml:space="preserve"> AVERAGE($D$31:F31)</f>
        <v>5.583333333333333</v>
      </c>
      <c r="G36" s="38">
        <f xml:space="preserve"> AVERAGE($D$31:G31)</f>
        <v>4.4375</v>
      </c>
      <c r="H36" s="38">
        <f xml:space="preserve"> AVERAGE($D$31:H31)</f>
        <v>3.55</v>
      </c>
      <c r="I36" s="38">
        <f xml:space="preserve"> AVERAGE($D$31:I31)</f>
        <v>2.9583333333333335</v>
      </c>
      <c r="J36" s="38">
        <f xml:space="preserve"> AVERAGE($D$31:J31)</f>
        <v>3.5357142857142856</v>
      </c>
      <c r="K36" s="38">
        <f xml:space="preserve"> AVERAGE($D$31:K31)</f>
        <v>3.21875</v>
      </c>
      <c r="L36" s="38">
        <f xml:space="preserve"> AVERAGE($D$31:L31)</f>
        <v>2.8611111111111112</v>
      </c>
      <c r="M36" s="38">
        <f xml:space="preserve"> AVERAGE($D$31:M31)</f>
        <v>2.5750000000000002</v>
      </c>
      <c r="N36" s="38">
        <f xml:space="preserve"> AVERAGE($D$31:N31)</f>
        <v>2.3409090909090908</v>
      </c>
      <c r="O36" s="38">
        <f xml:space="preserve"> AVERAGE($D$31:O31)</f>
        <v>2.3958333333333335</v>
      </c>
      <c r="P36" s="38">
        <f xml:space="preserve"> AVERAGE($D$31:P31)</f>
        <v>2.2115384615384617</v>
      </c>
      <c r="Q36" s="39">
        <f xml:space="preserve"> AVERAGE($D$31:Q31)</f>
        <v>2.0535714285714284</v>
      </c>
      <c r="R36" s="38"/>
    </row>
    <row r="37" spans="1:18" x14ac:dyDescent="0.25">
      <c r="A37" s="264"/>
      <c r="B37" s="330" t="s">
        <v>9</v>
      </c>
      <c r="C37" s="360"/>
      <c r="D37" s="103">
        <f>D32</f>
        <v>3</v>
      </c>
      <c r="E37" s="38">
        <f xml:space="preserve"> AVERAGE($D$32:E32)</f>
        <v>2</v>
      </c>
      <c r="F37" s="38">
        <f xml:space="preserve"> AVERAGE($D$32:F32)</f>
        <v>1.3333333333333333</v>
      </c>
      <c r="G37" s="38">
        <f xml:space="preserve"> AVERAGE($D$32:G32)</f>
        <v>1</v>
      </c>
      <c r="H37" s="38">
        <f xml:space="preserve"> AVERAGE($D$32:H32)</f>
        <v>0.8</v>
      </c>
      <c r="I37" s="38">
        <f xml:space="preserve"> AVERAGE($D$32:I32)</f>
        <v>0.66666666666666663</v>
      </c>
      <c r="J37" s="38">
        <f xml:space="preserve"> AVERAGE($D$32:J32)</f>
        <v>1.2857142857142858</v>
      </c>
      <c r="K37" s="38">
        <f xml:space="preserve"> AVERAGE($D$32:K32)</f>
        <v>1.1875</v>
      </c>
      <c r="L37" s="38">
        <f xml:space="preserve"> AVERAGE($D$32:L32)</f>
        <v>1.0555555555555556</v>
      </c>
      <c r="M37" s="38">
        <f xml:space="preserve"> AVERAGE($D$32:M32)</f>
        <v>0.95</v>
      </c>
      <c r="N37" s="38">
        <f xml:space="preserve"> AVERAGE($D$32:N32)</f>
        <v>0.86363636363636365</v>
      </c>
      <c r="O37" s="38">
        <f xml:space="preserve"> AVERAGE($D$32:O32)</f>
        <v>0.79166666666666663</v>
      </c>
      <c r="P37" s="38">
        <f xml:space="preserve"> AVERAGE($D$32:P32)</f>
        <v>0.73076923076923073</v>
      </c>
      <c r="Q37" s="39">
        <f xml:space="preserve"> AVERAGE($D$32:Q32)</f>
        <v>1.1071428571428572</v>
      </c>
      <c r="R37" s="38"/>
    </row>
    <row r="38" spans="1:18" x14ac:dyDescent="0.25">
      <c r="A38" s="273"/>
      <c r="B38" s="354" t="s">
        <v>25</v>
      </c>
      <c r="C38" s="361"/>
      <c r="D38" s="188">
        <f>D29</f>
        <v>11</v>
      </c>
      <c r="E38" s="189">
        <f xml:space="preserve"> AVERAGE($D$29:E29)</f>
        <v>10.375</v>
      </c>
      <c r="F38" s="189">
        <f xml:space="preserve"> AVERAGE($D$29:F29)</f>
        <v>9.25</v>
      </c>
      <c r="G38" s="189">
        <f xml:space="preserve"> AVERAGE($D$29:G29)</f>
        <v>7.1875</v>
      </c>
      <c r="H38" s="189">
        <f xml:space="preserve"> AVERAGE($D$29:H29)</f>
        <v>5.75</v>
      </c>
      <c r="I38" s="189">
        <f xml:space="preserve"> AVERAGE($D$29:I29)</f>
        <v>4.791666666666667</v>
      </c>
      <c r="J38" s="189">
        <f xml:space="preserve"> AVERAGE($D$29:J29)</f>
        <v>5.8214285714285712</v>
      </c>
      <c r="K38" s="189">
        <f xml:space="preserve"> AVERAGE($D$29:K29)</f>
        <v>5.59375</v>
      </c>
      <c r="L38" s="189">
        <f xml:space="preserve"> AVERAGE($D$29:L29)</f>
        <v>5.6388888888888893</v>
      </c>
      <c r="M38" s="189">
        <f xml:space="preserve"> AVERAGE($D$29:M29)</f>
        <v>5.9249999999999998</v>
      </c>
      <c r="N38" s="189">
        <f xml:space="preserve"> AVERAGE($D$29:N29)</f>
        <v>5.9772727272727275</v>
      </c>
      <c r="O38" s="189">
        <f xml:space="preserve"> AVERAGE($D$29:O29)</f>
        <v>6.0625</v>
      </c>
      <c r="P38" s="189">
        <f xml:space="preserve"> AVERAGE($D$29:P29)</f>
        <v>5.9038461538461542</v>
      </c>
      <c r="Q38" s="190">
        <f xml:space="preserve"> AVERAGE($D$29:Q29)</f>
        <v>6.2678571428571432</v>
      </c>
      <c r="R38" s="57"/>
    </row>
    <row r="40" spans="1:18" ht="30" x14ac:dyDescent="0.25">
      <c r="C40" s="23" t="s">
        <v>22</v>
      </c>
      <c r="D40" s="24">
        <v>1</v>
      </c>
      <c r="E40" s="24">
        <v>2</v>
      </c>
      <c r="F40" s="25" t="s">
        <v>23</v>
      </c>
    </row>
    <row r="41" spans="1:18" x14ac:dyDescent="0.25">
      <c r="A41" s="304" t="s">
        <v>24</v>
      </c>
      <c r="B41" s="357" t="s">
        <v>7</v>
      </c>
      <c r="C41" s="353"/>
      <c r="D41" s="26">
        <f xml:space="preserve"> SUM(D30:J30)</f>
        <v>7</v>
      </c>
      <c r="E41" s="26">
        <f xml:space="preserve"> SUM(K30:Q30)</f>
        <v>36.5</v>
      </c>
      <c r="F41" s="27">
        <f xml:space="preserve"> SUM(D41:E41)</f>
        <v>43.5</v>
      </c>
    </row>
    <row r="42" spans="1:18" x14ac:dyDescent="0.25">
      <c r="A42" s="305"/>
      <c r="B42" s="309" t="s">
        <v>8</v>
      </c>
      <c r="C42" s="310"/>
      <c r="D42" s="26">
        <f xml:space="preserve"> SUM(D31:J31)</f>
        <v>24.75</v>
      </c>
      <c r="E42" s="26">
        <f xml:space="preserve"> SUM(K31:Q31)</f>
        <v>4</v>
      </c>
      <c r="F42" s="27">
        <f xml:space="preserve"> SUM(D42:E42)</f>
        <v>28.75</v>
      </c>
    </row>
    <row r="43" spans="1:18" x14ac:dyDescent="0.25">
      <c r="A43" s="305"/>
      <c r="B43" s="356" t="s">
        <v>9</v>
      </c>
      <c r="C43" s="351"/>
      <c r="D43" s="26">
        <f xml:space="preserve"> SUM(D32:J32)</f>
        <v>9</v>
      </c>
      <c r="E43" s="26">
        <f xml:space="preserve"> SUM(K32:Q32)</f>
        <v>6.5</v>
      </c>
      <c r="F43" s="27">
        <f xml:space="preserve"> SUM(D43:E43)</f>
        <v>15.5</v>
      </c>
      <c r="G43" t="s">
        <v>81</v>
      </c>
    </row>
    <row r="44" spans="1:18" x14ac:dyDescent="0.25">
      <c r="A44" s="306"/>
      <c r="B44" s="354" t="s">
        <v>25</v>
      </c>
      <c r="C44" s="355"/>
      <c r="D44" s="26">
        <f xml:space="preserve"> SUM(D29:J29)</f>
        <v>40.75</v>
      </c>
      <c r="E44" s="26">
        <f xml:space="preserve"> SUM(K29:Q29)</f>
        <v>47</v>
      </c>
      <c r="F44" s="27">
        <f xml:space="preserve"> SUM(D44:E44)</f>
        <v>87.75</v>
      </c>
    </row>
    <row r="46" spans="1:18" x14ac:dyDescent="0.25">
      <c r="A46" s="317" t="s">
        <v>26</v>
      </c>
      <c r="B46" s="352" t="s">
        <v>7</v>
      </c>
      <c r="C46" s="353"/>
      <c r="D46" s="31">
        <f xml:space="preserve"> D41</f>
        <v>7</v>
      </c>
      <c r="E46" s="31">
        <f xml:space="preserve"> AVERAGE(D41:E41)</f>
        <v>21.75</v>
      </c>
    </row>
    <row r="47" spans="1:18" x14ac:dyDescent="0.25">
      <c r="A47" s="317"/>
      <c r="B47" s="330" t="s">
        <v>8</v>
      </c>
      <c r="C47" s="310"/>
      <c r="D47" s="31">
        <f xml:space="preserve"> D42</f>
        <v>24.75</v>
      </c>
      <c r="E47" s="31">
        <f xml:space="preserve"> AVERAGE(D42:E42)</f>
        <v>14.375</v>
      </c>
    </row>
    <row r="48" spans="1:18" x14ac:dyDescent="0.25">
      <c r="A48" s="317"/>
      <c r="B48" s="331" t="s">
        <v>9</v>
      </c>
      <c r="C48" s="351"/>
      <c r="D48" s="31">
        <f xml:space="preserve"> D43</f>
        <v>9</v>
      </c>
      <c r="E48" s="31">
        <f xml:space="preserve"> AVERAGE(D43:E43)</f>
        <v>7.75</v>
      </c>
    </row>
    <row r="49" spans="1:5" x14ac:dyDescent="0.25">
      <c r="A49" s="317"/>
      <c r="B49" s="349" t="s">
        <v>25</v>
      </c>
      <c r="C49" s="350"/>
      <c r="D49" s="31">
        <f xml:space="preserve"> D44</f>
        <v>40.75</v>
      </c>
      <c r="E49" s="31">
        <f xml:space="preserve"> AVERAGE(D44:E44)</f>
        <v>43.875</v>
      </c>
    </row>
    <row r="51" spans="1:5" x14ac:dyDescent="0.25">
      <c r="B51" s="122"/>
    </row>
  </sheetData>
  <mergeCells count="25">
    <mergeCell ref="D1:J1"/>
    <mergeCell ref="K1:Q1"/>
    <mergeCell ref="B29:C29"/>
    <mergeCell ref="A35:A38"/>
    <mergeCell ref="B35:C35"/>
    <mergeCell ref="B36:C36"/>
    <mergeCell ref="B37:C37"/>
    <mergeCell ref="B38:C38"/>
    <mergeCell ref="A21:A28"/>
    <mergeCell ref="B5:B8"/>
    <mergeCell ref="B9:B12"/>
    <mergeCell ref="B13:B16"/>
    <mergeCell ref="B17:B20"/>
    <mergeCell ref="B21:B24"/>
    <mergeCell ref="A5:A20"/>
    <mergeCell ref="A46:A49"/>
    <mergeCell ref="B46:C46"/>
    <mergeCell ref="B47:C47"/>
    <mergeCell ref="B48:C48"/>
    <mergeCell ref="B49:C49"/>
    <mergeCell ref="A41:A44"/>
    <mergeCell ref="B41:C41"/>
    <mergeCell ref="B42:C42"/>
    <mergeCell ref="B43:C43"/>
    <mergeCell ref="B44:C4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abSelected="1" zoomScale="85" zoomScaleNormal="85" workbookViewId="0">
      <selection activeCell="A5" sqref="A5:A36"/>
    </sheetView>
  </sheetViews>
  <sheetFormatPr defaultColWidth="8.85546875" defaultRowHeight="15" x14ac:dyDescent="0.25"/>
  <cols>
    <col min="1" max="1" width="8.85546875" style="202"/>
    <col min="2" max="2" width="12.28515625" style="202" customWidth="1"/>
    <col min="3" max="3" width="41.28515625" style="202" customWidth="1"/>
    <col min="4" max="17" width="8.85546875" style="202"/>
    <col min="18" max="18" width="10.85546875" style="202" customWidth="1"/>
    <col min="19" max="24" width="8.85546875" style="202"/>
    <col min="25" max="25" width="10.42578125" style="202" customWidth="1"/>
    <col min="26" max="16384" width="8.85546875" style="202"/>
  </cols>
  <sheetData>
    <row r="1" spans="1:25" x14ac:dyDescent="0.25">
      <c r="D1" s="363" t="s">
        <v>1</v>
      </c>
      <c r="E1" s="258"/>
      <c r="F1" s="258"/>
      <c r="G1" s="258"/>
      <c r="H1" s="258"/>
      <c r="I1" s="258"/>
      <c r="J1" s="261"/>
      <c r="K1" s="260" t="s">
        <v>2</v>
      </c>
      <c r="L1" s="261"/>
      <c r="M1" s="261"/>
      <c r="N1" s="261"/>
      <c r="O1" s="261"/>
      <c r="P1" s="261"/>
      <c r="Q1" s="262"/>
      <c r="R1" s="261" t="s">
        <v>40</v>
      </c>
      <c r="S1" s="258"/>
      <c r="T1" s="258"/>
      <c r="U1" s="258"/>
      <c r="V1" s="258"/>
      <c r="W1" s="258"/>
      <c r="X1" s="364"/>
    </row>
    <row r="2" spans="1:25" x14ac:dyDescent="0.25">
      <c r="C2" s="6" t="s">
        <v>10</v>
      </c>
      <c r="D2" s="199">
        <v>42101</v>
      </c>
      <c r="E2" s="199">
        <v>42102</v>
      </c>
      <c r="F2" s="199">
        <v>42103</v>
      </c>
      <c r="G2" s="199">
        <v>42104</v>
      </c>
      <c r="H2" s="199">
        <v>42105</v>
      </c>
      <c r="I2" s="199">
        <v>42106</v>
      </c>
      <c r="J2" s="228">
        <v>42107</v>
      </c>
      <c r="K2" s="235">
        <v>42108</v>
      </c>
      <c r="L2" s="235">
        <v>42109</v>
      </c>
      <c r="M2" s="235">
        <v>42110</v>
      </c>
      <c r="N2" s="235">
        <v>42111</v>
      </c>
      <c r="O2" s="235">
        <v>42112</v>
      </c>
      <c r="P2" s="235">
        <v>42113</v>
      </c>
      <c r="Q2" s="235">
        <v>42114</v>
      </c>
      <c r="R2" s="233">
        <v>42115</v>
      </c>
      <c r="S2" s="199">
        <v>42116</v>
      </c>
      <c r="T2" s="199">
        <v>42117</v>
      </c>
      <c r="U2" s="199">
        <v>42118</v>
      </c>
      <c r="V2" s="199">
        <v>42119</v>
      </c>
      <c r="W2" s="199">
        <v>42120</v>
      </c>
      <c r="X2" s="199">
        <v>42121</v>
      </c>
    </row>
    <row r="3" spans="1:25" x14ac:dyDescent="0.25">
      <c r="C3" s="6" t="s">
        <v>11</v>
      </c>
      <c r="D3" s="156">
        <v>1</v>
      </c>
      <c r="E3" s="156">
        <v>2</v>
      </c>
      <c r="F3" s="156">
        <v>3</v>
      </c>
      <c r="G3" s="156">
        <v>4</v>
      </c>
      <c r="H3" s="156">
        <v>5</v>
      </c>
      <c r="I3" s="156">
        <v>6</v>
      </c>
      <c r="J3" s="229">
        <v>7</v>
      </c>
      <c r="K3" s="236">
        <v>8</v>
      </c>
      <c r="L3" s="236">
        <v>9</v>
      </c>
      <c r="M3" s="236">
        <v>10</v>
      </c>
      <c r="N3" s="236">
        <v>11</v>
      </c>
      <c r="O3" s="236">
        <v>12</v>
      </c>
      <c r="P3" s="236">
        <v>13</v>
      </c>
      <c r="Q3" s="236">
        <v>14</v>
      </c>
      <c r="R3" s="234">
        <v>15</v>
      </c>
      <c r="S3" s="156">
        <v>16</v>
      </c>
      <c r="T3" s="156">
        <v>17</v>
      </c>
      <c r="U3" s="156">
        <v>18</v>
      </c>
      <c r="V3" s="156">
        <v>19</v>
      </c>
      <c r="W3" s="156">
        <v>20</v>
      </c>
      <c r="X3" s="156">
        <v>21</v>
      </c>
    </row>
    <row r="4" spans="1:25" x14ac:dyDescent="0.25">
      <c r="B4" s="106" t="s">
        <v>12</v>
      </c>
      <c r="C4" s="106" t="s">
        <v>13</v>
      </c>
      <c r="D4" s="169"/>
      <c r="E4" s="169"/>
      <c r="F4" s="169"/>
      <c r="G4" s="169"/>
      <c r="H4" s="169"/>
      <c r="I4" s="169"/>
      <c r="J4" s="230"/>
      <c r="K4" s="237"/>
      <c r="L4" s="230"/>
      <c r="M4" s="238"/>
      <c r="N4" s="238"/>
      <c r="O4" s="238"/>
      <c r="P4" s="238"/>
      <c r="Q4" s="239"/>
      <c r="R4" s="230"/>
      <c r="S4" s="169"/>
      <c r="T4" s="108"/>
      <c r="U4" s="108"/>
      <c r="V4" s="108"/>
      <c r="W4" s="108"/>
      <c r="X4" s="108"/>
      <c r="Y4" s="162" t="s">
        <v>14</v>
      </c>
    </row>
    <row r="5" spans="1:25" ht="15" customHeight="1" x14ac:dyDescent="0.25">
      <c r="A5" s="379" t="s">
        <v>30</v>
      </c>
      <c r="B5" s="365" t="s">
        <v>85</v>
      </c>
      <c r="C5" s="204" t="s">
        <v>86</v>
      </c>
      <c r="D5" s="154">
        <f t="shared" ref="D5:X5" si="0">SUM(D6:D8)</f>
        <v>0</v>
      </c>
      <c r="E5" s="154">
        <f t="shared" si="0"/>
        <v>0</v>
      </c>
      <c r="F5" s="154">
        <f t="shared" si="0"/>
        <v>0</v>
      </c>
      <c r="G5" s="154">
        <f t="shared" si="0"/>
        <v>0</v>
      </c>
      <c r="H5" s="154">
        <f t="shared" si="0"/>
        <v>0</v>
      </c>
      <c r="I5" s="154">
        <f t="shared" si="0"/>
        <v>0</v>
      </c>
      <c r="J5" s="231">
        <f t="shared" si="0"/>
        <v>0</v>
      </c>
      <c r="K5" s="240">
        <f t="shared" si="0"/>
        <v>0</v>
      </c>
      <c r="L5" s="231">
        <f t="shared" si="0"/>
        <v>0</v>
      </c>
      <c r="M5" s="231">
        <f t="shared" si="0"/>
        <v>0</v>
      </c>
      <c r="N5" s="231">
        <f t="shared" si="0"/>
        <v>0</v>
      </c>
      <c r="O5" s="231">
        <f t="shared" si="0"/>
        <v>0</v>
      </c>
      <c r="P5" s="231">
        <f t="shared" si="0"/>
        <v>0</v>
      </c>
      <c r="Q5" s="241">
        <f t="shared" si="0"/>
        <v>0</v>
      </c>
      <c r="R5" s="231">
        <f t="shared" si="0"/>
        <v>0</v>
      </c>
      <c r="S5" s="154">
        <f t="shared" si="0"/>
        <v>0</v>
      </c>
      <c r="T5" s="154">
        <f t="shared" si="0"/>
        <v>2</v>
      </c>
      <c r="U5" s="154">
        <f t="shared" si="0"/>
        <v>0</v>
      </c>
      <c r="V5" s="154">
        <f t="shared" si="0"/>
        <v>0</v>
      </c>
      <c r="W5" s="154">
        <f t="shared" si="0"/>
        <v>0</v>
      </c>
      <c r="X5" s="154">
        <f t="shared" si="0"/>
        <v>0</v>
      </c>
      <c r="Y5" s="163">
        <f>SUM(D5:X5)</f>
        <v>2</v>
      </c>
    </row>
    <row r="6" spans="1:25" x14ac:dyDescent="0.25">
      <c r="A6" s="380"/>
      <c r="B6" s="366"/>
      <c r="C6" s="214" t="s">
        <v>7</v>
      </c>
      <c r="D6" s="14"/>
      <c r="E6" s="14"/>
      <c r="F6" s="15"/>
      <c r="G6" s="15"/>
      <c r="H6" s="15"/>
      <c r="I6" s="15"/>
      <c r="J6" s="15"/>
      <c r="K6" s="242"/>
      <c r="L6" s="15"/>
      <c r="M6" s="15"/>
      <c r="N6" s="15"/>
      <c r="O6" s="15"/>
      <c r="P6" s="15"/>
      <c r="Q6" s="174"/>
      <c r="R6" s="15"/>
      <c r="S6" s="15"/>
      <c r="T6" s="15">
        <v>2</v>
      </c>
      <c r="U6" s="15"/>
      <c r="V6" s="15"/>
      <c r="W6" s="15"/>
      <c r="X6" s="15"/>
      <c r="Y6" s="164">
        <f>SUM(D6:X6)</f>
        <v>2</v>
      </c>
    </row>
    <row r="7" spans="1:25" x14ac:dyDescent="0.25">
      <c r="A7" s="380"/>
      <c r="B7" s="366"/>
      <c r="C7" s="214" t="s">
        <v>8</v>
      </c>
      <c r="D7" s="113"/>
      <c r="E7" s="113"/>
      <c r="F7" s="113"/>
      <c r="G7" s="113"/>
      <c r="H7" s="113"/>
      <c r="I7" s="113"/>
      <c r="J7" s="113"/>
      <c r="K7" s="175"/>
      <c r="L7" s="113"/>
      <c r="M7" s="113"/>
      <c r="N7" s="113"/>
      <c r="O7" s="113"/>
      <c r="P7" s="113"/>
      <c r="Q7" s="176"/>
      <c r="R7" s="113"/>
      <c r="S7" s="113"/>
      <c r="T7" s="113"/>
      <c r="U7" s="113"/>
      <c r="V7" s="113"/>
      <c r="W7" s="113"/>
      <c r="X7" s="113"/>
      <c r="Y7" s="164">
        <f t="shared" ref="Y7:Y8" si="1">SUM(D7:X7)</f>
        <v>0</v>
      </c>
    </row>
    <row r="8" spans="1:25" x14ac:dyDescent="0.25">
      <c r="A8" s="380"/>
      <c r="B8" s="367"/>
      <c r="C8" s="206" t="s">
        <v>9</v>
      </c>
      <c r="D8" s="115"/>
      <c r="E8" s="115"/>
      <c r="F8" s="116"/>
      <c r="G8" s="116"/>
      <c r="H8" s="116"/>
      <c r="I8" s="116"/>
      <c r="J8" s="116"/>
      <c r="K8" s="243"/>
      <c r="L8" s="116"/>
      <c r="M8" s="116"/>
      <c r="N8" s="116"/>
      <c r="O8" s="116"/>
      <c r="P8" s="116"/>
      <c r="Q8" s="178"/>
      <c r="R8" s="116"/>
      <c r="S8" s="116"/>
      <c r="T8" s="116"/>
      <c r="U8" s="116"/>
      <c r="V8" s="116"/>
      <c r="W8" s="116"/>
      <c r="X8" s="116"/>
      <c r="Y8" s="164">
        <f t="shared" si="1"/>
        <v>0</v>
      </c>
    </row>
    <row r="9" spans="1:25" x14ac:dyDescent="0.25">
      <c r="A9" s="380"/>
      <c r="B9" s="365" t="s">
        <v>87</v>
      </c>
      <c r="C9" s="204" t="s">
        <v>88</v>
      </c>
      <c r="D9" s="154">
        <f t="shared" ref="D9:X9" si="2">SUM(D10:D12)</f>
        <v>2</v>
      </c>
      <c r="E9" s="154">
        <f t="shared" si="2"/>
        <v>0</v>
      </c>
      <c r="F9" s="154">
        <f t="shared" si="2"/>
        <v>0</v>
      </c>
      <c r="G9" s="154">
        <f t="shared" si="2"/>
        <v>0</v>
      </c>
      <c r="H9" s="154">
        <f t="shared" si="2"/>
        <v>0</v>
      </c>
      <c r="I9" s="154">
        <f t="shared" si="2"/>
        <v>0</v>
      </c>
      <c r="J9" s="231">
        <f t="shared" si="2"/>
        <v>0</v>
      </c>
      <c r="K9" s="240">
        <f t="shared" si="2"/>
        <v>1.5</v>
      </c>
      <c r="L9" s="231">
        <f t="shared" si="2"/>
        <v>8</v>
      </c>
      <c r="M9" s="231">
        <f t="shared" si="2"/>
        <v>2</v>
      </c>
      <c r="N9" s="231">
        <f t="shared" si="2"/>
        <v>1.75</v>
      </c>
      <c r="O9" s="231">
        <f t="shared" si="2"/>
        <v>0</v>
      </c>
      <c r="P9" s="231">
        <f t="shared" si="2"/>
        <v>0</v>
      </c>
      <c r="Q9" s="241">
        <f t="shared" si="2"/>
        <v>3</v>
      </c>
      <c r="R9" s="231">
        <f t="shared" si="2"/>
        <v>3</v>
      </c>
      <c r="S9" s="154">
        <f t="shared" si="2"/>
        <v>0</v>
      </c>
      <c r="T9" s="154">
        <f t="shared" si="2"/>
        <v>3</v>
      </c>
      <c r="U9" s="154">
        <f t="shared" si="2"/>
        <v>0</v>
      </c>
      <c r="V9" s="154">
        <f t="shared" si="2"/>
        <v>4.5</v>
      </c>
      <c r="W9" s="154">
        <f t="shared" si="2"/>
        <v>1.5</v>
      </c>
      <c r="X9" s="154">
        <f t="shared" si="2"/>
        <v>0.75</v>
      </c>
      <c r="Y9" s="163">
        <f>SUM(D9:X9)</f>
        <v>31</v>
      </c>
    </row>
    <row r="10" spans="1:25" x14ac:dyDescent="0.25">
      <c r="A10" s="380"/>
      <c r="B10" s="366"/>
      <c r="C10" s="214" t="s">
        <v>7</v>
      </c>
      <c r="D10" s="14"/>
      <c r="E10" s="14"/>
      <c r="F10" s="15"/>
      <c r="G10" s="15"/>
      <c r="H10" s="15"/>
      <c r="I10" s="15"/>
      <c r="J10" s="15"/>
      <c r="K10" s="242"/>
      <c r="L10" s="15"/>
      <c r="M10" s="15"/>
      <c r="N10" s="15"/>
      <c r="O10" s="15"/>
      <c r="P10" s="15"/>
      <c r="Q10" s="174"/>
      <c r="R10" s="15">
        <v>0.5</v>
      </c>
      <c r="S10" s="15"/>
      <c r="T10" s="15">
        <v>2</v>
      </c>
      <c r="U10" s="15"/>
      <c r="V10" s="15">
        <v>1</v>
      </c>
      <c r="W10" s="15">
        <v>1.5</v>
      </c>
      <c r="X10" s="15"/>
      <c r="Y10" s="164">
        <f>SUM(D10:X10)</f>
        <v>5</v>
      </c>
    </row>
    <row r="11" spans="1:25" x14ac:dyDescent="0.25">
      <c r="A11" s="380"/>
      <c r="B11" s="366"/>
      <c r="C11" s="214" t="s">
        <v>8</v>
      </c>
      <c r="D11" s="113">
        <v>2</v>
      </c>
      <c r="E11" s="113"/>
      <c r="F11" s="113"/>
      <c r="G11" s="113"/>
      <c r="H11" s="113"/>
      <c r="I11" s="113"/>
      <c r="J11" s="113"/>
      <c r="K11" s="175">
        <v>1.5</v>
      </c>
      <c r="L11" s="113">
        <v>8</v>
      </c>
      <c r="M11" s="113">
        <v>2</v>
      </c>
      <c r="N11" s="113">
        <v>1.75</v>
      </c>
      <c r="O11" s="113"/>
      <c r="P11" s="113"/>
      <c r="Q11" s="176">
        <v>3</v>
      </c>
      <c r="R11" s="113">
        <v>2.5</v>
      </c>
      <c r="S11" s="113"/>
      <c r="T11" s="113">
        <v>1</v>
      </c>
      <c r="U11" s="113"/>
      <c r="V11" s="113">
        <v>3.5</v>
      </c>
      <c r="W11" s="113"/>
      <c r="X11" s="113">
        <v>0.75</v>
      </c>
      <c r="Y11" s="164">
        <f t="shared" ref="Y11:Y12" si="3">SUM(D11:X11)</f>
        <v>26</v>
      </c>
    </row>
    <row r="12" spans="1:25" x14ac:dyDescent="0.25">
      <c r="A12" s="380"/>
      <c r="B12" s="367"/>
      <c r="C12" s="206" t="s">
        <v>9</v>
      </c>
      <c r="D12" s="115"/>
      <c r="E12" s="115"/>
      <c r="F12" s="116"/>
      <c r="G12" s="116"/>
      <c r="H12" s="116"/>
      <c r="I12" s="116"/>
      <c r="J12" s="116"/>
      <c r="K12" s="243"/>
      <c r="L12" s="116"/>
      <c r="M12" s="116"/>
      <c r="N12" s="116"/>
      <c r="O12" s="116"/>
      <c r="P12" s="116"/>
      <c r="Q12" s="178"/>
      <c r="R12" s="116"/>
      <c r="S12" s="116"/>
      <c r="T12" s="116"/>
      <c r="U12" s="116"/>
      <c r="V12" s="116"/>
      <c r="W12" s="116"/>
      <c r="X12" s="116"/>
      <c r="Y12" s="164">
        <f t="shared" si="3"/>
        <v>0</v>
      </c>
    </row>
    <row r="13" spans="1:25" x14ac:dyDescent="0.25">
      <c r="A13" s="380"/>
      <c r="B13" s="368" t="s">
        <v>89</v>
      </c>
      <c r="C13" s="207" t="s">
        <v>90</v>
      </c>
      <c r="D13" s="154">
        <f t="shared" ref="D13:X13" si="4">SUM(D14:D16)</f>
        <v>1.25</v>
      </c>
      <c r="E13" s="154">
        <f t="shared" si="4"/>
        <v>0</v>
      </c>
      <c r="F13" s="154">
        <f t="shared" si="4"/>
        <v>0</v>
      </c>
      <c r="G13" s="154">
        <f t="shared" si="4"/>
        <v>0</v>
      </c>
      <c r="H13" s="154">
        <f t="shared" si="4"/>
        <v>0</v>
      </c>
      <c r="I13" s="154">
        <f t="shared" si="4"/>
        <v>0</v>
      </c>
      <c r="J13" s="231">
        <f t="shared" si="4"/>
        <v>0</v>
      </c>
      <c r="K13" s="240">
        <f t="shared" si="4"/>
        <v>0.5</v>
      </c>
      <c r="L13" s="231">
        <f t="shared" si="4"/>
        <v>0</v>
      </c>
      <c r="M13" s="231">
        <f t="shared" si="4"/>
        <v>0</v>
      </c>
      <c r="N13" s="231">
        <f t="shared" si="4"/>
        <v>1</v>
      </c>
      <c r="O13" s="231">
        <f t="shared" si="4"/>
        <v>0</v>
      </c>
      <c r="P13" s="231">
        <f t="shared" si="4"/>
        <v>3</v>
      </c>
      <c r="Q13" s="241">
        <f t="shared" si="4"/>
        <v>8</v>
      </c>
      <c r="R13" s="231">
        <f t="shared" si="4"/>
        <v>9.25</v>
      </c>
      <c r="S13" s="154">
        <f t="shared" si="4"/>
        <v>10</v>
      </c>
      <c r="T13" s="154">
        <f t="shared" si="4"/>
        <v>11.75</v>
      </c>
      <c r="U13" s="154">
        <f t="shared" si="4"/>
        <v>0</v>
      </c>
      <c r="V13" s="154">
        <f t="shared" si="4"/>
        <v>5.5</v>
      </c>
      <c r="W13" s="154">
        <f t="shared" si="4"/>
        <v>0</v>
      </c>
      <c r="X13" s="154">
        <f t="shared" si="4"/>
        <v>0</v>
      </c>
      <c r="Y13" s="163">
        <f>SUM(D13:X13)</f>
        <v>50.25</v>
      </c>
    </row>
    <row r="14" spans="1:25" x14ac:dyDescent="0.25">
      <c r="A14" s="380"/>
      <c r="B14" s="369"/>
      <c r="C14" s="214" t="s">
        <v>7</v>
      </c>
      <c r="D14" s="14"/>
      <c r="E14" s="14"/>
      <c r="F14" s="15"/>
      <c r="G14" s="15"/>
      <c r="H14" s="15"/>
      <c r="I14" s="15"/>
      <c r="J14" s="15"/>
      <c r="K14" s="242"/>
      <c r="L14" s="15"/>
      <c r="M14" s="15"/>
      <c r="N14" s="15"/>
      <c r="O14" s="15"/>
      <c r="P14" s="15">
        <v>3</v>
      </c>
      <c r="Q14" s="174"/>
      <c r="R14" s="15">
        <v>1.5</v>
      </c>
      <c r="S14" s="15">
        <v>3.5</v>
      </c>
      <c r="T14" s="15"/>
      <c r="U14" s="15"/>
      <c r="V14" s="15">
        <v>2.5</v>
      </c>
      <c r="W14" s="15"/>
      <c r="X14" s="15"/>
      <c r="Y14" s="164">
        <f>SUM(D14:X14)</f>
        <v>10.5</v>
      </c>
    </row>
    <row r="15" spans="1:25" x14ac:dyDescent="0.25">
      <c r="A15" s="380"/>
      <c r="B15" s="369"/>
      <c r="C15" s="214" t="s">
        <v>8</v>
      </c>
      <c r="D15" s="14">
        <v>1.25</v>
      </c>
      <c r="E15" s="14"/>
      <c r="F15" s="15"/>
      <c r="G15" s="15"/>
      <c r="H15" s="15"/>
      <c r="I15" s="15"/>
      <c r="J15" s="15"/>
      <c r="K15" s="242">
        <v>0.5</v>
      </c>
      <c r="L15" s="15"/>
      <c r="M15" s="15"/>
      <c r="N15" s="15">
        <v>1</v>
      </c>
      <c r="O15" s="15"/>
      <c r="P15" s="15"/>
      <c r="Q15" s="174"/>
      <c r="R15" s="15">
        <v>5.75</v>
      </c>
      <c r="S15" s="15">
        <v>6.5</v>
      </c>
      <c r="T15" s="15">
        <v>2.5</v>
      </c>
      <c r="U15" s="15"/>
      <c r="V15" s="15">
        <v>2</v>
      </c>
      <c r="W15" s="15"/>
      <c r="X15" s="15"/>
      <c r="Y15" s="164">
        <f t="shared" ref="Y15:Y16" si="5">SUM(D15:X15)</f>
        <v>19.5</v>
      </c>
    </row>
    <row r="16" spans="1:25" x14ac:dyDescent="0.25">
      <c r="A16" s="380"/>
      <c r="B16" s="370"/>
      <c r="C16" s="206" t="s">
        <v>9</v>
      </c>
      <c r="D16" s="115"/>
      <c r="E16" s="115"/>
      <c r="F16" s="116"/>
      <c r="G16" s="116"/>
      <c r="H16" s="116"/>
      <c r="I16" s="116"/>
      <c r="J16" s="116"/>
      <c r="K16" s="243"/>
      <c r="L16" s="116"/>
      <c r="M16" s="116"/>
      <c r="N16" s="116"/>
      <c r="O16" s="116"/>
      <c r="P16" s="116"/>
      <c r="Q16" s="178">
        <v>8</v>
      </c>
      <c r="R16" s="116">
        <v>2</v>
      </c>
      <c r="S16" s="116"/>
      <c r="T16" s="116">
        <v>9.25</v>
      </c>
      <c r="U16" s="116"/>
      <c r="V16" s="116">
        <v>1</v>
      </c>
      <c r="W16" s="116"/>
      <c r="X16" s="116"/>
      <c r="Y16" s="164">
        <f t="shared" si="5"/>
        <v>20.25</v>
      </c>
    </row>
    <row r="17" spans="1:25" x14ac:dyDescent="0.25">
      <c r="A17" s="380"/>
      <c r="B17" s="365">
        <v>39</v>
      </c>
      <c r="C17" s="204" t="s">
        <v>96</v>
      </c>
      <c r="D17" s="154">
        <f t="shared" ref="D17:X17" si="6">SUM(D18:D20)</f>
        <v>0</v>
      </c>
      <c r="E17" s="154">
        <f t="shared" si="6"/>
        <v>0</v>
      </c>
      <c r="F17" s="154">
        <f t="shared" si="6"/>
        <v>0</v>
      </c>
      <c r="G17" s="154">
        <f t="shared" si="6"/>
        <v>0</v>
      </c>
      <c r="H17" s="154">
        <f t="shared" si="6"/>
        <v>0</v>
      </c>
      <c r="I17" s="154">
        <f t="shared" si="6"/>
        <v>0</v>
      </c>
      <c r="J17" s="231">
        <f t="shared" si="6"/>
        <v>0</v>
      </c>
      <c r="K17" s="240">
        <f t="shared" si="6"/>
        <v>0</v>
      </c>
      <c r="L17" s="231">
        <f t="shared" si="6"/>
        <v>0</v>
      </c>
      <c r="M17" s="231">
        <f t="shared" si="6"/>
        <v>0</v>
      </c>
      <c r="N17" s="231">
        <f t="shared" si="6"/>
        <v>0</v>
      </c>
      <c r="O17" s="231">
        <f t="shared" si="6"/>
        <v>0</v>
      </c>
      <c r="P17" s="231">
        <f t="shared" si="6"/>
        <v>0</v>
      </c>
      <c r="Q17" s="241">
        <f t="shared" si="6"/>
        <v>0</v>
      </c>
      <c r="R17" s="231">
        <f t="shared" si="6"/>
        <v>0</v>
      </c>
      <c r="S17" s="154">
        <f t="shared" si="6"/>
        <v>0</v>
      </c>
      <c r="T17" s="154">
        <f t="shared" si="6"/>
        <v>8</v>
      </c>
      <c r="U17" s="154">
        <f t="shared" si="6"/>
        <v>0</v>
      </c>
      <c r="V17" s="154">
        <f t="shared" si="6"/>
        <v>4</v>
      </c>
      <c r="W17" s="154">
        <f t="shared" si="6"/>
        <v>0</v>
      </c>
      <c r="X17" s="154">
        <f t="shared" si="6"/>
        <v>0</v>
      </c>
      <c r="Y17" s="163">
        <f>SUM(D17:X17)</f>
        <v>12</v>
      </c>
    </row>
    <row r="18" spans="1:25" x14ac:dyDescent="0.25">
      <c r="A18" s="380"/>
      <c r="B18" s="366"/>
      <c r="C18" s="214" t="s">
        <v>7</v>
      </c>
      <c r="D18" s="14"/>
      <c r="E18" s="14"/>
      <c r="F18" s="15"/>
      <c r="G18" s="15"/>
      <c r="H18" s="15"/>
      <c r="I18" s="15"/>
      <c r="J18" s="15"/>
      <c r="K18" s="242"/>
      <c r="L18" s="15"/>
      <c r="M18" s="15"/>
      <c r="N18" s="15"/>
      <c r="O18" s="15"/>
      <c r="P18" s="15"/>
      <c r="Q18" s="174"/>
      <c r="R18" s="15"/>
      <c r="S18" s="15"/>
      <c r="T18" s="15"/>
      <c r="U18" s="15"/>
      <c r="V18" s="15"/>
      <c r="W18" s="15"/>
      <c r="X18" s="15"/>
      <c r="Y18" s="164">
        <f>SUM(D18:X18)</f>
        <v>0</v>
      </c>
    </row>
    <row r="19" spans="1:25" x14ac:dyDescent="0.25">
      <c r="A19" s="380"/>
      <c r="B19" s="366"/>
      <c r="C19" s="214" t="s">
        <v>8</v>
      </c>
      <c r="D19" s="113"/>
      <c r="E19" s="113"/>
      <c r="F19" s="113"/>
      <c r="G19" s="113"/>
      <c r="H19" s="113"/>
      <c r="I19" s="113"/>
      <c r="J19" s="113"/>
      <c r="K19" s="175"/>
      <c r="L19" s="113"/>
      <c r="M19" s="113"/>
      <c r="N19" s="113"/>
      <c r="O19" s="113"/>
      <c r="P19" s="113"/>
      <c r="Q19" s="176"/>
      <c r="R19" s="113"/>
      <c r="S19" s="113"/>
      <c r="T19" s="113"/>
      <c r="U19" s="113"/>
      <c r="V19" s="113"/>
      <c r="W19" s="113"/>
      <c r="X19" s="113"/>
      <c r="Y19" s="164">
        <f t="shared" ref="Y19:Y20" si="7">SUM(D19:X19)</f>
        <v>0</v>
      </c>
    </row>
    <row r="20" spans="1:25" x14ac:dyDescent="0.25">
      <c r="A20" s="380"/>
      <c r="B20" s="367"/>
      <c r="C20" s="206" t="s">
        <v>9</v>
      </c>
      <c r="D20" s="115"/>
      <c r="E20" s="115"/>
      <c r="F20" s="116"/>
      <c r="G20" s="116"/>
      <c r="H20" s="116"/>
      <c r="I20" s="116"/>
      <c r="J20" s="116"/>
      <c r="K20" s="243"/>
      <c r="L20" s="116"/>
      <c r="M20" s="116"/>
      <c r="N20" s="116"/>
      <c r="O20" s="116"/>
      <c r="P20" s="116"/>
      <c r="Q20" s="178"/>
      <c r="R20" s="116"/>
      <c r="S20" s="116"/>
      <c r="T20" s="116">
        <v>8</v>
      </c>
      <c r="U20" s="116"/>
      <c r="V20" s="116">
        <v>4</v>
      </c>
      <c r="W20" s="116"/>
      <c r="X20" s="116"/>
      <c r="Y20" s="164">
        <f t="shared" si="7"/>
        <v>12</v>
      </c>
    </row>
    <row r="21" spans="1:25" ht="15" customHeight="1" x14ac:dyDescent="0.25">
      <c r="A21" s="380"/>
      <c r="B21" s="365" t="s">
        <v>91</v>
      </c>
      <c r="C21" s="204" t="s">
        <v>92</v>
      </c>
      <c r="D21" s="154">
        <f t="shared" ref="D21:X21" si="8">SUM(D22:D24)</f>
        <v>1</v>
      </c>
      <c r="E21" s="154">
        <f t="shared" si="8"/>
        <v>0</v>
      </c>
      <c r="F21" s="154">
        <f t="shared" si="8"/>
        <v>0</v>
      </c>
      <c r="G21" s="154">
        <f t="shared" si="8"/>
        <v>0</v>
      </c>
      <c r="H21" s="154">
        <f t="shared" si="8"/>
        <v>0</v>
      </c>
      <c r="I21" s="154">
        <f t="shared" si="8"/>
        <v>0</v>
      </c>
      <c r="J21" s="231">
        <f t="shared" si="8"/>
        <v>0</v>
      </c>
      <c r="K21" s="240">
        <f t="shared" si="8"/>
        <v>1</v>
      </c>
      <c r="L21" s="231">
        <f t="shared" si="8"/>
        <v>0</v>
      </c>
      <c r="M21" s="231">
        <f t="shared" si="8"/>
        <v>2</v>
      </c>
      <c r="N21" s="231">
        <f t="shared" si="8"/>
        <v>4</v>
      </c>
      <c r="O21" s="231">
        <f t="shared" si="8"/>
        <v>0</v>
      </c>
      <c r="P21" s="231">
        <f t="shared" si="8"/>
        <v>2</v>
      </c>
      <c r="Q21" s="241">
        <f t="shared" si="8"/>
        <v>2.75</v>
      </c>
      <c r="R21" s="231">
        <f t="shared" si="8"/>
        <v>4</v>
      </c>
      <c r="S21" s="154">
        <f t="shared" si="8"/>
        <v>1</v>
      </c>
      <c r="T21" s="154">
        <f t="shared" si="8"/>
        <v>1.5</v>
      </c>
      <c r="U21" s="154">
        <f t="shared" si="8"/>
        <v>4.5</v>
      </c>
      <c r="V21" s="154">
        <f t="shared" si="8"/>
        <v>7.5</v>
      </c>
      <c r="W21" s="154">
        <f t="shared" si="8"/>
        <v>5.5</v>
      </c>
      <c r="X21" s="154">
        <f t="shared" si="8"/>
        <v>0</v>
      </c>
      <c r="Y21" s="163">
        <f>SUM(D21:X21)</f>
        <v>36.75</v>
      </c>
    </row>
    <row r="22" spans="1:25" x14ac:dyDescent="0.25">
      <c r="A22" s="380"/>
      <c r="B22" s="366"/>
      <c r="C22" s="214" t="s">
        <v>7</v>
      </c>
      <c r="D22" s="14"/>
      <c r="E22" s="14"/>
      <c r="F22" s="15"/>
      <c r="G22" s="15"/>
      <c r="H22" s="15"/>
      <c r="I22" s="15"/>
      <c r="J22" s="15"/>
      <c r="K22" s="242"/>
      <c r="L22" s="15"/>
      <c r="M22" s="15"/>
      <c r="N22" s="15"/>
      <c r="O22" s="15"/>
      <c r="P22" s="15">
        <v>2</v>
      </c>
      <c r="Q22" s="174"/>
      <c r="R22" s="15">
        <v>1</v>
      </c>
      <c r="S22" s="15">
        <v>1</v>
      </c>
      <c r="T22" s="15">
        <v>0.5</v>
      </c>
      <c r="U22" s="15">
        <v>4.5</v>
      </c>
      <c r="V22" s="15">
        <v>5.5</v>
      </c>
      <c r="W22" s="15">
        <v>5.5</v>
      </c>
      <c r="X22" s="15"/>
      <c r="Y22" s="164">
        <f>SUM(D22:X22)</f>
        <v>20</v>
      </c>
    </row>
    <row r="23" spans="1:25" x14ac:dyDescent="0.25">
      <c r="A23" s="380"/>
      <c r="B23" s="366"/>
      <c r="C23" s="214" t="s">
        <v>8</v>
      </c>
      <c r="D23" s="113">
        <v>1</v>
      </c>
      <c r="E23" s="113"/>
      <c r="F23" s="113"/>
      <c r="G23" s="113"/>
      <c r="H23" s="113"/>
      <c r="I23" s="113"/>
      <c r="J23" s="113"/>
      <c r="K23" s="175">
        <v>1</v>
      </c>
      <c r="L23" s="113"/>
      <c r="M23" s="113">
        <v>2</v>
      </c>
      <c r="N23" s="113">
        <v>4</v>
      </c>
      <c r="O23" s="113"/>
      <c r="P23" s="113"/>
      <c r="Q23" s="176">
        <v>2.75</v>
      </c>
      <c r="R23" s="113">
        <v>3</v>
      </c>
      <c r="S23" s="113"/>
      <c r="T23" s="113">
        <v>1</v>
      </c>
      <c r="U23" s="113"/>
      <c r="V23" s="113">
        <v>2</v>
      </c>
      <c r="W23" s="113"/>
      <c r="X23" s="113"/>
      <c r="Y23" s="164">
        <f t="shared" ref="Y23:Y24" si="9">SUM(D23:X23)</f>
        <v>16.75</v>
      </c>
    </row>
    <row r="24" spans="1:25" x14ac:dyDescent="0.25">
      <c r="A24" s="380"/>
      <c r="B24" s="367"/>
      <c r="C24" s="206" t="s">
        <v>9</v>
      </c>
      <c r="D24" s="115"/>
      <c r="E24" s="115"/>
      <c r="F24" s="116"/>
      <c r="G24" s="116"/>
      <c r="H24" s="116"/>
      <c r="I24" s="116"/>
      <c r="J24" s="116"/>
      <c r="K24" s="243"/>
      <c r="L24" s="116"/>
      <c r="M24" s="116"/>
      <c r="N24" s="116"/>
      <c r="O24" s="116"/>
      <c r="P24" s="116"/>
      <c r="Q24" s="178"/>
      <c r="R24" s="116"/>
      <c r="S24" s="116"/>
      <c r="T24" s="116"/>
      <c r="U24" s="116"/>
      <c r="V24" s="116"/>
      <c r="W24" s="116"/>
      <c r="X24" s="116"/>
      <c r="Y24" s="164">
        <f t="shared" si="9"/>
        <v>0</v>
      </c>
    </row>
    <row r="25" spans="1:25" ht="15" customHeight="1" x14ac:dyDescent="0.25">
      <c r="A25" s="380"/>
      <c r="B25" s="368" t="s">
        <v>93</v>
      </c>
      <c r="C25" s="207" t="s">
        <v>79</v>
      </c>
      <c r="D25" s="154">
        <f t="shared" ref="D25:X25" si="10">SUM(D26:D28)</f>
        <v>0</v>
      </c>
      <c r="E25" s="154">
        <f t="shared" si="10"/>
        <v>0</v>
      </c>
      <c r="F25" s="154">
        <f t="shared" si="10"/>
        <v>0</v>
      </c>
      <c r="G25" s="154">
        <f t="shared" si="10"/>
        <v>0</v>
      </c>
      <c r="H25" s="154">
        <f t="shared" si="10"/>
        <v>2</v>
      </c>
      <c r="I25" s="154">
        <f t="shared" si="10"/>
        <v>0</v>
      </c>
      <c r="J25" s="231">
        <f t="shared" si="10"/>
        <v>0</v>
      </c>
      <c r="K25" s="240">
        <f t="shared" si="10"/>
        <v>2</v>
      </c>
      <c r="L25" s="231">
        <f t="shared" si="10"/>
        <v>0</v>
      </c>
      <c r="M25" s="231">
        <f t="shared" si="10"/>
        <v>1</v>
      </c>
      <c r="N25" s="231">
        <f t="shared" si="10"/>
        <v>0</v>
      </c>
      <c r="O25" s="231">
        <f t="shared" si="10"/>
        <v>0</v>
      </c>
      <c r="P25" s="231">
        <f t="shared" si="10"/>
        <v>0</v>
      </c>
      <c r="Q25" s="241">
        <f t="shared" si="10"/>
        <v>0</v>
      </c>
      <c r="R25" s="231">
        <f t="shared" si="10"/>
        <v>0</v>
      </c>
      <c r="S25" s="154">
        <f t="shared" si="10"/>
        <v>0</v>
      </c>
      <c r="T25" s="154">
        <f t="shared" si="10"/>
        <v>3</v>
      </c>
      <c r="U25" s="154">
        <f t="shared" si="10"/>
        <v>0</v>
      </c>
      <c r="V25" s="154">
        <f t="shared" si="10"/>
        <v>0</v>
      </c>
      <c r="W25" s="154">
        <f t="shared" si="10"/>
        <v>0</v>
      </c>
      <c r="X25" s="154">
        <f t="shared" si="10"/>
        <v>0</v>
      </c>
      <c r="Y25" s="163">
        <f>SUM(D25:X25)</f>
        <v>8</v>
      </c>
    </row>
    <row r="26" spans="1:25" x14ac:dyDescent="0.25">
      <c r="A26" s="380"/>
      <c r="B26" s="369"/>
      <c r="C26" s="214" t="s">
        <v>7</v>
      </c>
      <c r="D26" s="14"/>
      <c r="E26" s="14"/>
      <c r="F26" s="15"/>
      <c r="G26" s="15"/>
      <c r="H26" s="15">
        <v>2</v>
      </c>
      <c r="I26" s="15"/>
      <c r="J26" s="15"/>
      <c r="K26" s="242"/>
      <c r="L26" s="15"/>
      <c r="M26" s="15"/>
      <c r="N26" s="15"/>
      <c r="O26" s="15"/>
      <c r="P26" s="15"/>
      <c r="Q26" s="174"/>
      <c r="R26" s="15"/>
      <c r="S26" s="15"/>
      <c r="T26" s="15">
        <v>3</v>
      </c>
      <c r="U26" s="15"/>
      <c r="V26" s="15"/>
      <c r="W26" s="15"/>
      <c r="X26" s="15"/>
      <c r="Y26" s="164">
        <f>SUM(D26:X26)</f>
        <v>5</v>
      </c>
    </row>
    <row r="27" spans="1:25" x14ac:dyDescent="0.25">
      <c r="A27" s="380"/>
      <c r="B27" s="369"/>
      <c r="C27" s="214" t="s">
        <v>8</v>
      </c>
      <c r="D27" s="14"/>
      <c r="E27" s="14"/>
      <c r="F27" s="15"/>
      <c r="G27" s="15"/>
      <c r="H27" s="15"/>
      <c r="I27" s="15"/>
      <c r="J27" s="15"/>
      <c r="K27" s="242">
        <v>2</v>
      </c>
      <c r="L27" s="15"/>
      <c r="M27" s="15">
        <v>1</v>
      </c>
      <c r="N27" s="15"/>
      <c r="O27" s="15"/>
      <c r="P27" s="15"/>
      <c r="Q27" s="174"/>
      <c r="R27" s="15"/>
      <c r="S27" s="15"/>
      <c r="T27" s="15"/>
      <c r="U27" s="15"/>
      <c r="V27" s="15"/>
      <c r="W27" s="15"/>
      <c r="X27" s="15"/>
      <c r="Y27" s="164">
        <f t="shared" ref="Y27:Y28" si="11">SUM(D27:X27)</f>
        <v>3</v>
      </c>
    </row>
    <row r="28" spans="1:25" x14ac:dyDescent="0.25">
      <c r="A28" s="380"/>
      <c r="B28" s="370"/>
      <c r="C28" s="206" t="s">
        <v>9</v>
      </c>
      <c r="D28" s="115"/>
      <c r="E28" s="115"/>
      <c r="F28" s="116"/>
      <c r="G28" s="116"/>
      <c r="H28" s="116"/>
      <c r="I28" s="116"/>
      <c r="J28" s="116"/>
      <c r="K28" s="243"/>
      <c r="L28" s="116"/>
      <c r="M28" s="116"/>
      <c r="N28" s="116"/>
      <c r="O28" s="116"/>
      <c r="P28" s="116"/>
      <c r="Q28" s="178"/>
      <c r="R28" s="116"/>
      <c r="S28" s="116"/>
      <c r="T28" s="116"/>
      <c r="U28" s="116"/>
      <c r="V28" s="116"/>
      <c r="W28" s="116"/>
      <c r="X28" s="116"/>
      <c r="Y28" s="164">
        <f t="shared" si="11"/>
        <v>0</v>
      </c>
    </row>
    <row r="29" spans="1:25" x14ac:dyDescent="0.25">
      <c r="A29" s="380"/>
      <c r="B29" s="368">
        <v>40</v>
      </c>
      <c r="C29" s="208" t="s">
        <v>94</v>
      </c>
      <c r="D29" s="154">
        <f t="shared" ref="D29:X29" si="12">SUM(D30:D32)</f>
        <v>0</v>
      </c>
      <c r="E29" s="154">
        <f t="shared" si="12"/>
        <v>0</v>
      </c>
      <c r="F29" s="154">
        <f t="shared" si="12"/>
        <v>0</v>
      </c>
      <c r="G29" s="154">
        <f t="shared" si="12"/>
        <v>0</v>
      </c>
      <c r="H29" s="154">
        <f t="shared" si="12"/>
        <v>0</v>
      </c>
      <c r="I29" s="154">
        <f t="shared" si="12"/>
        <v>0</v>
      </c>
      <c r="J29" s="231">
        <f t="shared" si="12"/>
        <v>0</v>
      </c>
      <c r="K29" s="240">
        <f t="shared" si="12"/>
        <v>0</v>
      </c>
      <c r="L29" s="231">
        <f t="shared" si="12"/>
        <v>0</v>
      </c>
      <c r="M29" s="231">
        <f t="shared" si="12"/>
        <v>0</v>
      </c>
      <c r="N29" s="231">
        <f t="shared" si="12"/>
        <v>1</v>
      </c>
      <c r="O29" s="231">
        <f t="shared" si="12"/>
        <v>0</v>
      </c>
      <c r="P29" s="231">
        <f t="shared" si="12"/>
        <v>1</v>
      </c>
      <c r="Q29" s="241">
        <f t="shared" si="12"/>
        <v>0</v>
      </c>
      <c r="R29" s="231">
        <f t="shared" si="12"/>
        <v>0.5</v>
      </c>
      <c r="S29" s="154">
        <f t="shared" si="12"/>
        <v>0.25</v>
      </c>
      <c r="T29" s="154">
        <f t="shared" si="12"/>
        <v>0</v>
      </c>
      <c r="U29" s="154">
        <f t="shared" si="12"/>
        <v>0</v>
      </c>
      <c r="V29" s="154">
        <f t="shared" si="12"/>
        <v>0.25</v>
      </c>
      <c r="W29" s="154">
        <f t="shared" si="12"/>
        <v>0</v>
      </c>
      <c r="X29" s="154">
        <f t="shared" si="12"/>
        <v>1.25</v>
      </c>
      <c r="Y29" s="163">
        <f>SUM(D29:X29)</f>
        <v>4.25</v>
      </c>
    </row>
    <row r="30" spans="1:25" x14ac:dyDescent="0.25">
      <c r="A30" s="380"/>
      <c r="B30" s="369"/>
      <c r="C30" s="214" t="s">
        <v>7</v>
      </c>
      <c r="D30" s="14"/>
      <c r="E30" s="14"/>
      <c r="F30" s="15"/>
      <c r="G30" s="15"/>
      <c r="H30" s="15"/>
      <c r="I30" s="15"/>
      <c r="J30" s="15"/>
      <c r="K30" s="242"/>
      <c r="L30" s="15"/>
      <c r="M30" s="15"/>
      <c r="N30" s="15"/>
      <c r="O30" s="15"/>
      <c r="P30" s="15">
        <v>1</v>
      </c>
      <c r="Q30" s="174"/>
      <c r="R30" s="15">
        <v>0.5</v>
      </c>
      <c r="S30" s="15">
        <v>0.25</v>
      </c>
      <c r="T30" s="15"/>
      <c r="U30" s="15"/>
      <c r="V30" s="15"/>
      <c r="W30" s="15"/>
      <c r="X30" s="15"/>
      <c r="Y30" s="164">
        <f>SUM(D30:X30)</f>
        <v>1.75</v>
      </c>
    </row>
    <row r="31" spans="1:25" x14ac:dyDescent="0.25">
      <c r="A31" s="380"/>
      <c r="B31" s="369"/>
      <c r="C31" s="214" t="s">
        <v>8</v>
      </c>
      <c r="D31" s="14"/>
      <c r="E31" s="14"/>
      <c r="F31" s="15"/>
      <c r="G31" s="15"/>
      <c r="H31" s="15"/>
      <c r="I31" s="15"/>
      <c r="J31" s="15"/>
      <c r="K31" s="242"/>
      <c r="L31" s="15"/>
      <c r="M31" s="15"/>
      <c r="N31" s="15">
        <v>1</v>
      </c>
      <c r="O31" s="15"/>
      <c r="P31" s="15"/>
      <c r="Q31" s="174"/>
      <c r="R31" s="15"/>
      <c r="S31" s="15"/>
      <c r="T31" s="15"/>
      <c r="U31" s="15"/>
      <c r="V31" s="15">
        <v>0.25</v>
      </c>
      <c r="W31" s="15"/>
      <c r="X31" s="15">
        <v>1.25</v>
      </c>
      <c r="Y31" s="164">
        <f t="shared" ref="Y31:Y32" si="13">SUM(D31:X31)</f>
        <v>2.5</v>
      </c>
    </row>
    <row r="32" spans="1:25" x14ac:dyDescent="0.25">
      <c r="A32" s="380"/>
      <c r="B32" s="370"/>
      <c r="C32" s="206" t="s">
        <v>9</v>
      </c>
      <c r="D32" s="115"/>
      <c r="E32" s="115"/>
      <c r="F32" s="116"/>
      <c r="G32" s="116"/>
      <c r="H32" s="116"/>
      <c r="I32" s="116"/>
      <c r="J32" s="116"/>
      <c r="K32" s="243"/>
      <c r="L32" s="116"/>
      <c r="M32" s="116"/>
      <c r="N32" s="116"/>
      <c r="O32" s="116"/>
      <c r="P32" s="116"/>
      <c r="Q32" s="178"/>
      <c r="R32" s="116"/>
      <c r="S32" s="116"/>
      <c r="T32" s="116"/>
      <c r="U32" s="116"/>
      <c r="V32" s="116"/>
      <c r="W32" s="116"/>
      <c r="X32" s="116"/>
      <c r="Y32" s="164">
        <f t="shared" si="13"/>
        <v>0</v>
      </c>
    </row>
    <row r="33" spans="1:25" ht="15" customHeight="1" x14ac:dyDescent="0.25">
      <c r="A33" s="380"/>
      <c r="B33" s="368">
        <v>41</v>
      </c>
      <c r="C33" s="204" t="s">
        <v>95</v>
      </c>
      <c r="D33" s="154">
        <f t="shared" ref="D33:Q33" si="14">SUM(D34:D36)</f>
        <v>2</v>
      </c>
      <c r="E33" s="154">
        <f t="shared" si="14"/>
        <v>0</v>
      </c>
      <c r="F33" s="154">
        <f t="shared" si="14"/>
        <v>0</v>
      </c>
      <c r="G33" s="154">
        <f t="shared" si="14"/>
        <v>0</v>
      </c>
      <c r="H33" s="154">
        <f t="shared" si="14"/>
        <v>0</v>
      </c>
      <c r="I33" s="154">
        <f t="shared" si="14"/>
        <v>0</v>
      </c>
      <c r="J33" s="231">
        <f t="shared" si="14"/>
        <v>0</v>
      </c>
      <c r="K33" s="240">
        <f t="shared" si="14"/>
        <v>0</v>
      </c>
      <c r="L33" s="231">
        <f t="shared" si="14"/>
        <v>0</v>
      </c>
      <c r="M33" s="231">
        <f t="shared" si="14"/>
        <v>0</v>
      </c>
      <c r="N33" s="231">
        <f t="shared" si="14"/>
        <v>0</v>
      </c>
      <c r="O33" s="231">
        <f t="shared" si="14"/>
        <v>0</v>
      </c>
      <c r="P33" s="231">
        <f t="shared" si="14"/>
        <v>0</v>
      </c>
      <c r="Q33" s="241">
        <f t="shared" si="14"/>
        <v>0</v>
      </c>
      <c r="R33" s="231">
        <f t="shared" ref="R33:X33" si="15">SUM(R34:R36)</f>
        <v>0</v>
      </c>
      <c r="S33" s="154">
        <f t="shared" si="15"/>
        <v>0</v>
      </c>
      <c r="T33" s="154">
        <f t="shared" si="15"/>
        <v>0</v>
      </c>
      <c r="U33" s="154">
        <f t="shared" si="15"/>
        <v>0</v>
      </c>
      <c r="V33" s="154">
        <f t="shared" si="15"/>
        <v>0</v>
      </c>
      <c r="W33" s="154">
        <f t="shared" si="15"/>
        <v>0</v>
      </c>
      <c r="X33" s="154">
        <f t="shared" si="15"/>
        <v>0</v>
      </c>
      <c r="Y33" s="163">
        <f>SUM(D33:X33)</f>
        <v>2</v>
      </c>
    </row>
    <row r="34" spans="1:25" x14ac:dyDescent="0.25">
      <c r="A34" s="380"/>
      <c r="B34" s="369"/>
      <c r="C34" s="214" t="s">
        <v>7</v>
      </c>
      <c r="D34" s="14">
        <v>2</v>
      </c>
      <c r="E34" s="14"/>
      <c r="F34" s="15"/>
      <c r="G34" s="15"/>
      <c r="H34" s="15"/>
      <c r="I34" s="15"/>
      <c r="J34" s="15"/>
      <c r="K34" s="242"/>
      <c r="L34" s="15"/>
      <c r="M34" s="15"/>
      <c r="N34" s="15"/>
      <c r="O34" s="15"/>
      <c r="P34" s="15"/>
      <c r="Q34" s="174"/>
      <c r="R34" s="15"/>
      <c r="S34" s="15"/>
      <c r="T34" s="15"/>
      <c r="U34" s="15"/>
      <c r="V34" s="15"/>
      <c r="W34" s="15"/>
      <c r="X34" s="15"/>
      <c r="Y34" s="164">
        <f>SUM(D34:X34)</f>
        <v>2</v>
      </c>
    </row>
    <row r="35" spans="1:25" x14ac:dyDescent="0.25">
      <c r="A35" s="380"/>
      <c r="B35" s="369"/>
      <c r="C35" s="214" t="s">
        <v>8</v>
      </c>
      <c r="D35" s="14"/>
      <c r="E35" s="14"/>
      <c r="F35" s="15"/>
      <c r="G35" s="15"/>
      <c r="H35" s="15"/>
      <c r="I35" s="15"/>
      <c r="J35" s="15"/>
      <c r="K35" s="242"/>
      <c r="L35" s="15"/>
      <c r="M35" s="15"/>
      <c r="N35" s="15"/>
      <c r="O35" s="15"/>
      <c r="P35" s="15"/>
      <c r="Q35" s="174"/>
      <c r="R35" s="15"/>
      <c r="S35" s="15"/>
      <c r="T35" s="15"/>
      <c r="U35" s="15"/>
      <c r="V35" s="15"/>
      <c r="W35" s="15"/>
      <c r="X35" s="15"/>
      <c r="Y35" s="164">
        <f t="shared" ref="Y35:Y36" si="16">SUM(D35:X35)</f>
        <v>0</v>
      </c>
    </row>
    <row r="36" spans="1:25" x14ac:dyDescent="0.25">
      <c r="A36" s="380"/>
      <c r="B36" s="370"/>
      <c r="C36" s="206" t="s">
        <v>9</v>
      </c>
      <c r="D36" s="14"/>
      <c r="E36" s="14"/>
      <c r="F36" s="15"/>
      <c r="G36" s="15"/>
      <c r="H36" s="15"/>
      <c r="I36" s="15"/>
      <c r="J36" s="15"/>
      <c r="K36" s="242"/>
      <c r="L36" s="15"/>
      <c r="M36" s="15"/>
      <c r="N36" s="15"/>
      <c r="O36" s="15"/>
      <c r="P36" s="15"/>
      <c r="Q36" s="174"/>
      <c r="R36" s="15"/>
      <c r="S36" s="15"/>
      <c r="T36" s="15"/>
      <c r="U36" s="15"/>
      <c r="V36" s="15"/>
      <c r="W36" s="15"/>
      <c r="X36" s="15"/>
      <c r="Y36" s="164">
        <f t="shared" si="16"/>
        <v>0</v>
      </c>
    </row>
    <row r="37" spans="1:25" x14ac:dyDescent="0.25">
      <c r="B37" s="359" t="s">
        <v>38</v>
      </c>
      <c r="C37" s="371"/>
      <c r="D37" s="217">
        <f>SUM(D5,D9,D25,D21,D17,D13,D29,D33)</f>
        <v>6.25</v>
      </c>
      <c r="E37" s="218">
        <f t="shared" ref="E37:X37" si="17">SUM(E5,E9,E25,E21,E17,E13,E29,E33)</f>
        <v>0</v>
      </c>
      <c r="F37" s="218">
        <f t="shared" si="17"/>
        <v>0</v>
      </c>
      <c r="G37" s="218">
        <f t="shared" si="17"/>
        <v>0</v>
      </c>
      <c r="H37" s="218">
        <f t="shared" si="17"/>
        <v>2</v>
      </c>
      <c r="I37" s="218">
        <f t="shared" si="17"/>
        <v>0</v>
      </c>
      <c r="J37" s="218">
        <f t="shared" si="17"/>
        <v>0</v>
      </c>
      <c r="K37" s="217">
        <f t="shared" si="17"/>
        <v>5</v>
      </c>
      <c r="L37" s="218">
        <f t="shared" si="17"/>
        <v>8</v>
      </c>
      <c r="M37" s="218">
        <f t="shared" si="17"/>
        <v>5</v>
      </c>
      <c r="N37" s="218">
        <f t="shared" si="17"/>
        <v>7.75</v>
      </c>
      <c r="O37" s="218">
        <f t="shared" si="17"/>
        <v>0</v>
      </c>
      <c r="P37" s="218">
        <f t="shared" si="17"/>
        <v>6</v>
      </c>
      <c r="Q37" s="221">
        <f t="shared" si="17"/>
        <v>13.75</v>
      </c>
      <c r="R37" s="218">
        <f t="shared" si="17"/>
        <v>16.75</v>
      </c>
      <c r="S37" s="218">
        <f t="shared" si="17"/>
        <v>11.25</v>
      </c>
      <c r="T37" s="218">
        <f t="shared" si="17"/>
        <v>29.25</v>
      </c>
      <c r="U37" s="218">
        <f t="shared" si="17"/>
        <v>4.5</v>
      </c>
      <c r="V37" s="218">
        <f t="shared" si="17"/>
        <v>21.75</v>
      </c>
      <c r="W37" s="218">
        <f t="shared" si="17"/>
        <v>7</v>
      </c>
      <c r="X37" s="221">
        <f t="shared" si="17"/>
        <v>2</v>
      </c>
      <c r="Y37" s="219">
        <f>SUM(D37:X37)</f>
        <v>146.25</v>
      </c>
    </row>
    <row r="38" spans="1:25" x14ac:dyDescent="0.25">
      <c r="C38" s="212" t="s">
        <v>7</v>
      </c>
      <c r="D38" s="216">
        <f>SUM(D6,D10,D26,D22,D18,D14,D30,D34)</f>
        <v>2</v>
      </c>
      <c r="E38" s="215">
        <f t="shared" ref="E38:Y40" si="18">SUM(E6,E10,E26,E22,E18,E14,E30,E34)</f>
        <v>0</v>
      </c>
      <c r="F38" s="215">
        <f t="shared" si="18"/>
        <v>0</v>
      </c>
      <c r="G38" s="215">
        <f t="shared" si="18"/>
        <v>0</v>
      </c>
      <c r="H38" s="215">
        <f t="shared" si="18"/>
        <v>2</v>
      </c>
      <c r="I38" s="215">
        <f t="shared" si="18"/>
        <v>0</v>
      </c>
      <c r="J38" s="232">
        <f t="shared" si="18"/>
        <v>0</v>
      </c>
      <c r="K38" s="244">
        <f t="shared" si="18"/>
        <v>0</v>
      </c>
      <c r="L38" s="232">
        <f t="shared" si="18"/>
        <v>0</v>
      </c>
      <c r="M38" s="232">
        <f t="shared" si="18"/>
        <v>0</v>
      </c>
      <c r="N38" s="232">
        <f t="shared" si="18"/>
        <v>0</v>
      </c>
      <c r="O38" s="232">
        <f t="shared" si="18"/>
        <v>0</v>
      </c>
      <c r="P38" s="232">
        <f t="shared" si="18"/>
        <v>6</v>
      </c>
      <c r="Q38" s="245">
        <f t="shared" si="18"/>
        <v>0</v>
      </c>
      <c r="R38" s="232">
        <f t="shared" si="18"/>
        <v>3.5</v>
      </c>
      <c r="S38" s="215">
        <f t="shared" si="18"/>
        <v>4.75</v>
      </c>
      <c r="T38" s="215">
        <f t="shared" si="18"/>
        <v>7.5</v>
      </c>
      <c r="U38" s="215">
        <f t="shared" si="18"/>
        <v>4.5</v>
      </c>
      <c r="V38" s="215">
        <f t="shared" si="18"/>
        <v>9</v>
      </c>
      <c r="W38" s="215">
        <f t="shared" si="18"/>
        <v>7</v>
      </c>
      <c r="X38" s="220">
        <f t="shared" si="18"/>
        <v>0</v>
      </c>
      <c r="Y38" s="220">
        <f t="shared" si="18"/>
        <v>46.25</v>
      </c>
    </row>
    <row r="39" spans="1:25" x14ac:dyDescent="0.25">
      <c r="C39" s="212" t="s">
        <v>8</v>
      </c>
      <c r="D39" s="71">
        <f t="shared" ref="D39:S40" si="19">SUM(D7,D11,D27,D23,D19,D15,D31,D35)</f>
        <v>4.25</v>
      </c>
      <c r="E39" s="42">
        <f t="shared" si="19"/>
        <v>0</v>
      </c>
      <c r="F39" s="42">
        <f t="shared" si="19"/>
        <v>0</v>
      </c>
      <c r="G39" s="42">
        <f t="shared" si="19"/>
        <v>0</v>
      </c>
      <c r="H39" s="42">
        <f t="shared" si="19"/>
        <v>0</v>
      </c>
      <c r="I39" s="42">
        <f t="shared" si="19"/>
        <v>0</v>
      </c>
      <c r="J39" s="42">
        <f t="shared" si="19"/>
        <v>0</v>
      </c>
      <c r="K39" s="71">
        <f t="shared" si="19"/>
        <v>5</v>
      </c>
      <c r="L39" s="42">
        <f t="shared" si="19"/>
        <v>8</v>
      </c>
      <c r="M39" s="42">
        <f t="shared" si="19"/>
        <v>5</v>
      </c>
      <c r="N39" s="42">
        <f t="shared" si="19"/>
        <v>7.75</v>
      </c>
      <c r="O39" s="42">
        <f t="shared" si="19"/>
        <v>0</v>
      </c>
      <c r="P39" s="42">
        <f t="shared" si="19"/>
        <v>0</v>
      </c>
      <c r="Q39" s="43">
        <f t="shared" si="19"/>
        <v>5.75</v>
      </c>
      <c r="R39" s="42">
        <f t="shared" si="19"/>
        <v>11.25</v>
      </c>
      <c r="S39" s="42">
        <f t="shared" si="19"/>
        <v>6.5</v>
      </c>
      <c r="T39" s="42">
        <f t="shared" si="18"/>
        <v>4.5</v>
      </c>
      <c r="U39" s="42">
        <f t="shared" si="18"/>
        <v>0</v>
      </c>
      <c r="V39" s="42">
        <f t="shared" si="18"/>
        <v>7.75</v>
      </c>
      <c r="W39" s="42">
        <f t="shared" si="18"/>
        <v>0</v>
      </c>
      <c r="X39" s="43">
        <f t="shared" si="18"/>
        <v>2</v>
      </c>
      <c r="Y39" s="43">
        <f t="shared" si="18"/>
        <v>67.75</v>
      </c>
    </row>
    <row r="40" spans="1:25" x14ac:dyDescent="0.25">
      <c r="C40" s="213" t="s">
        <v>9</v>
      </c>
      <c r="D40" s="160">
        <f t="shared" si="19"/>
        <v>0</v>
      </c>
      <c r="E40" s="161">
        <f t="shared" si="18"/>
        <v>0</v>
      </c>
      <c r="F40" s="161">
        <f t="shared" si="18"/>
        <v>0</v>
      </c>
      <c r="G40" s="161">
        <f t="shared" si="18"/>
        <v>0</v>
      </c>
      <c r="H40" s="161">
        <f t="shared" si="18"/>
        <v>0</v>
      </c>
      <c r="I40" s="161">
        <f t="shared" si="18"/>
        <v>0</v>
      </c>
      <c r="J40" s="161">
        <f t="shared" si="18"/>
        <v>0</v>
      </c>
      <c r="K40" s="160">
        <f t="shared" si="18"/>
        <v>0</v>
      </c>
      <c r="L40" s="161">
        <f t="shared" si="18"/>
        <v>0</v>
      </c>
      <c r="M40" s="161">
        <f t="shared" si="18"/>
        <v>0</v>
      </c>
      <c r="N40" s="161">
        <f t="shared" si="18"/>
        <v>0</v>
      </c>
      <c r="O40" s="161">
        <f t="shared" si="18"/>
        <v>0</v>
      </c>
      <c r="P40" s="161">
        <f t="shared" si="18"/>
        <v>0</v>
      </c>
      <c r="Q40" s="158">
        <f t="shared" si="18"/>
        <v>8</v>
      </c>
      <c r="R40" s="161">
        <f t="shared" si="18"/>
        <v>2</v>
      </c>
      <c r="S40" s="161">
        <f t="shared" si="18"/>
        <v>0</v>
      </c>
      <c r="T40" s="161">
        <f t="shared" si="18"/>
        <v>17.25</v>
      </c>
      <c r="U40" s="161">
        <f t="shared" si="18"/>
        <v>0</v>
      </c>
      <c r="V40" s="161">
        <f t="shared" si="18"/>
        <v>5</v>
      </c>
      <c r="W40" s="161">
        <f t="shared" si="18"/>
        <v>0</v>
      </c>
      <c r="X40" s="158">
        <f t="shared" si="18"/>
        <v>0</v>
      </c>
      <c r="Y40" s="158">
        <f t="shared" si="18"/>
        <v>32.25</v>
      </c>
    </row>
    <row r="41" spans="1:25" x14ac:dyDescent="0.25">
      <c r="C41" s="21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38"/>
    </row>
    <row r="42" spans="1:25" x14ac:dyDescent="0.25">
      <c r="R42" s="57"/>
    </row>
    <row r="43" spans="1:25" x14ac:dyDescent="0.25">
      <c r="A43" s="372" t="s">
        <v>5</v>
      </c>
      <c r="B43" s="375" t="s">
        <v>7</v>
      </c>
      <c r="C43" s="376"/>
      <c r="D43" s="222">
        <f>D38</f>
        <v>2</v>
      </c>
      <c r="E43" s="223">
        <f xml:space="preserve"> AVERAGE($D$38:E38)</f>
        <v>1</v>
      </c>
      <c r="F43" s="223">
        <f xml:space="preserve"> AVERAGE($D$38:F38)</f>
        <v>0.66666666666666663</v>
      </c>
      <c r="G43" s="223">
        <f xml:space="preserve"> AVERAGE($D$38:G38)</f>
        <v>0.5</v>
      </c>
      <c r="H43" s="223">
        <f xml:space="preserve"> AVERAGE($D$38:H38)</f>
        <v>0.8</v>
      </c>
      <c r="I43" s="223">
        <f xml:space="preserve"> AVERAGE($D$38:I38)</f>
        <v>0.66666666666666663</v>
      </c>
      <c r="J43" s="223">
        <f xml:space="preserve"> AVERAGE($D$38:J38)</f>
        <v>0.5714285714285714</v>
      </c>
      <c r="K43" s="222">
        <f xml:space="preserve"> AVERAGE($D$38:K38)</f>
        <v>0.5</v>
      </c>
      <c r="L43" s="223">
        <f xml:space="preserve"> AVERAGE($D$38:L38)</f>
        <v>0.44444444444444442</v>
      </c>
      <c r="M43" s="223">
        <f xml:space="preserve"> AVERAGE($D$38:M38)</f>
        <v>0.4</v>
      </c>
      <c r="N43" s="223">
        <f xml:space="preserve"> AVERAGE($D$38:N38)</f>
        <v>0.36363636363636365</v>
      </c>
      <c r="O43" s="223">
        <f xml:space="preserve"> AVERAGE($D$38:O38)</f>
        <v>0.33333333333333331</v>
      </c>
      <c r="P43" s="223">
        <f xml:space="preserve"> AVERAGE($D$38:P38)</f>
        <v>0.76923076923076927</v>
      </c>
      <c r="Q43" s="224">
        <f xml:space="preserve"> AVERAGE($D$38:Q38)</f>
        <v>0.7142857142857143</v>
      </c>
      <c r="R43" s="223">
        <f xml:space="preserve"> AVERAGE($D$38:R38)</f>
        <v>0.9</v>
      </c>
      <c r="S43" s="223">
        <f xml:space="preserve"> AVERAGE($D$38:S38)</f>
        <v>1.140625</v>
      </c>
      <c r="T43" s="223">
        <f xml:space="preserve"> AVERAGE($D$38:T38)</f>
        <v>1.5147058823529411</v>
      </c>
      <c r="U43" s="223">
        <f xml:space="preserve"> AVERAGE($D$38:U38)</f>
        <v>1.6805555555555556</v>
      </c>
      <c r="V43" s="223">
        <f xml:space="preserve"> AVERAGE($D$38:V38)</f>
        <v>2.0657894736842106</v>
      </c>
      <c r="W43" s="223">
        <f xml:space="preserve"> AVERAGE($D$38:W38)</f>
        <v>2.3125</v>
      </c>
      <c r="X43" s="224">
        <f xml:space="preserve"> AVERAGE($D$38:X38)</f>
        <v>2.2023809523809526</v>
      </c>
    </row>
    <row r="44" spans="1:25" x14ac:dyDescent="0.25">
      <c r="A44" s="373"/>
      <c r="B44" s="309" t="s">
        <v>8</v>
      </c>
      <c r="C44" s="310"/>
      <c r="D44" s="103">
        <f>D39</f>
        <v>4.25</v>
      </c>
      <c r="E44" s="38">
        <f xml:space="preserve"> AVERAGE($D$39:E39)</f>
        <v>2.125</v>
      </c>
      <c r="F44" s="38">
        <f xml:space="preserve"> AVERAGE($D$39:F39)</f>
        <v>1.4166666666666667</v>
      </c>
      <c r="G44" s="38">
        <f xml:space="preserve"> AVERAGE($D$39:G39)</f>
        <v>1.0625</v>
      </c>
      <c r="H44" s="38">
        <f xml:space="preserve"> AVERAGE($D$39:H39)</f>
        <v>0.85</v>
      </c>
      <c r="I44" s="38">
        <f xml:space="preserve"> AVERAGE($D$39:I39)</f>
        <v>0.70833333333333337</v>
      </c>
      <c r="J44" s="38">
        <f xml:space="preserve"> AVERAGE($D$39:J39)</f>
        <v>0.6071428571428571</v>
      </c>
      <c r="K44" s="103">
        <f xml:space="preserve"> AVERAGE($D$39:K39)</f>
        <v>1.15625</v>
      </c>
      <c r="L44" s="38">
        <f xml:space="preserve"> AVERAGE($D$39:L39)</f>
        <v>1.9166666666666667</v>
      </c>
      <c r="M44" s="38">
        <f xml:space="preserve"> AVERAGE($D$39:M39)</f>
        <v>2.2250000000000001</v>
      </c>
      <c r="N44" s="38">
        <f xml:space="preserve"> AVERAGE($D$39:N39)</f>
        <v>2.7272727272727271</v>
      </c>
      <c r="O44" s="38">
        <f xml:space="preserve"> AVERAGE($D$39:O39)</f>
        <v>2.5</v>
      </c>
      <c r="P44" s="38">
        <f xml:space="preserve"> AVERAGE($D$39:P39)</f>
        <v>2.3076923076923075</v>
      </c>
      <c r="Q44" s="39">
        <f xml:space="preserve"> AVERAGE($D$39:Q39)</f>
        <v>2.5535714285714284</v>
      </c>
      <c r="R44" s="38">
        <f xml:space="preserve"> AVERAGE($D$39:R39)</f>
        <v>3.1333333333333333</v>
      </c>
      <c r="S44" s="38">
        <f xml:space="preserve"> AVERAGE($D$39:S39)</f>
        <v>3.34375</v>
      </c>
      <c r="T44" s="38">
        <f xml:space="preserve"> AVERAGE($D$39:T39)</f>
        <v>3.4117647058823528</v>
      </c>
      <c r="U44" s="38">
        <f xml:space="preserve"> AVERAGE($D$39:U39)</f>
        <v>3.2222222222222223</v>
      </c>
      <c r="V44" s="38">
        <f xml:space="preserve"> AVERAGE($D$39:V39)</f>
        <v>3.4605263157894739</v>
      </c>
      <c r="W44" s="38">
        <f xml:space="preserve"> AVERAGE($D$39:W39)</f>
        <v>3.2875000000000001</v>
      </c>
      <c r="X44" s="39">
        <f xml:space="preserve"> AVERAGE($D$39:X39)</f>
        <v>3.2261904761904763</v>
      </c>
    </row>
    <row r="45" spans="1:25" x14ac:dyDescent="0.25">
      <c r="A45" s="373"/>
      <c r="B45" s="309" t="s">
        <v>9</v>
      </c>
      <c r="C45" s="310"/>
      <c r="D45" s="103">
        <f t="shared" ref="D45:D46" si="20">D40</f>
        <v>0</v>
      </c>
      <c r="E45" s="38">
        <f xml:space="preserve"> AVERAGE($D$39:E40)</f>
        <v>1.0625</v>
      </c>
      <c r="F45" s="38">
        <f xml:space="preserve"> AVERAGE($D$39:F40)</f>
        <v>0.70833333333333337</v>
      </c>
      <c r="G45" s="38">
        <f xml:space="preserve"> AVERAGE($D$39:G40)</f>
        <v>0.53125</v>
      </c>
      <c r="H45" s="38">
        <f xml:space="preserve"> AVERAGE($D$39:H40)</f>
        <v>0.42499999999999999</v>
      </c>
      <c r="I45" s="38">
        <f xml:space="preserve"> AVERAGE($D$39:I40)</f>
        <v>0.35416666666666669</v>
      </c>
      <c r="J45" s="38">
        <f xml:space="preserve"> AVERAGE($D$39:J40)</f>
        <v>0.30357142857142855</v>
      </c>
      <c r="K45" s="103">
        <f xml:space="preserve"> AVERAGE($D$39:K40)</f>
        <v>0.578125</v>
      </c>
      <c r="L45" s="38">
        <f xml:space="preserve"> AVERAGE($D$39:L40)</f>
        <v>0.95833333333333337</v>
      </c>
      <c r="M45" s="38">
        <f xml:space="preserve"> AVERAGE($D$39:M40)</f>
        <v>1.1125</v>
      </c>
      <c r="N45" s="38">
        <f xml:space="preserve"> AVERAGE($D$39:N40)</f>
        <v>1.3636363636363635</v>
      </c>
      <c r="O45" s="38">
        <f xml:space="preserve"> AVERAGE($D$39:O40)</f>
        <v>1.25</v>
      </c>
      <c r="P45" s="38">
        <f xml:space="preserve"> AVERAGE($D$39:P40)</f>
        <v>1.1538461538461537</v>
      </c>
      <c r="Q45" s="39">
        <f xml:space="preserve"> AVERAGE($D$39:Q40)</f>
        <v>1.5625</v>
      </c>
      <c r="R45" s="38">
        <f xml:space="preserve"> AVERAGE($D$39:R40)</f>
        <v>1.9</v>
      </c>
      <c r="S45" s="38">
        <f xml:space="preserve"> AVERAGE($D$39:S40)</f>
        <v>1.984375</v>
      </c>
      <c r="T45" s="38">
        <f xml:space="preserve"> AVERAGE($D$39:T40)</f>
        <v>2.5073529411764706</v>
      </c>
      <c r="U45" s="38">
        <f xml:space="preserve"> AVERAGE($D$39:U40)</f>
        <v>2.3680555555555554</v>
      </c>
      <c r="V45" s="38">
        <f xml:space="preserve"> AVERAGE($D$39:V40)</f>
        <v>2.5789473684210527</v>
      </c>
      <c r="W45" s="38">
        <f xml:space="preserve"> AVERAGE($D$39:W40)</f>
        <v>2.4500000000000002</v>
      </c>
      <c r="X45" s="39">
        <f xml:space="preserve"> AVERAGE($D$39:X40)</f>
        <v>2.3809523809523809</v>
      </c>
    </row>
    <row r="46" spans="1:25" x14ac:dyDescent="0.25">
      <c r="A46" s="374"/>
      <c r="B46" s="377" t="s">
        <v>25</v>
      </c>
      <c r="C46" s="378"/>
      <c r="D46" s="225">
        <f t="shared" si="20"/>
        <v>0</v>
      </c>
      <c r="E46" s="226">
        <f xml:space="preserve"> AVERAGE($D$39:E41)</f>
        <v>1.0625</v>
      </c>
      <c r="F46" s="226">
        <f xml:space="preserve"> AVERAGE($D$39:F41)</f>
        <v>0.70833333333333337</v>
      </c>
      <c r="G46" s="226">
        <f xml:space="preserve"> AVERAGE($D$39:G41)</f>
        <v>0.53125</v>
      </c>
      <c r="H46" s="226">
        <f xml:space="preserve"> AVERAGE($D$39:H41)</f>
        <v>0.42499999999999999</v>
      </c>
      <c r="I46" s="226">
        <f xml:space="preserve"> AVERAGE($D$39:I41)</f>
        <v>0.35416666666666669</v>
      </c>
      <c r="J46" s="226">
        <f xml:space="preserve"> AVERAGE($D$39:J41)</f>
        <v>0.30357142857142855</v>
      </c>
      <c r="K46" s="225">
        <f xml:space="preserve"> AVERAGE($D$39:K41)</f>
        <v>0.578125</v>
      </c>
      <c r="L46" s="226">
        <f xml:space="preserve"> AVERAGE($D$39:L41)</f>
        <v>0.95833333333333337</v>
      </c>
      <c r="M46" s="226">
        <f xml:space="preserve"> AVERAGE($D$39:M41)</f>
        <v>1.1125</v>
      </c>
      <c r="N46" s="226">
        <f xml:space="preserve"> AVERAGE($D$39:N41)</f>
        <v>1.3636363636363635</v>
      </c>
      <c r="O46" s="226">
        <f xml:space="preserve"> AVERAGE($D$39:O41)</f>
        <v>1.25</v>
      </c>
      <c r="P46" s="226">
        <f xml:space="preserve"> AVERAGE($D$39:P41)</f>
        <v>1.1538461538461537</v>
      </c>
      <c r="Q46" s="227">
        <f xml:space="preserve"> AVERAGE($D$39:Q41)</f>
        <v>1.5625</v>
      </c>
      <c r="R46" s="226">
        <f xml:space="preserve"> AVERAGE($D$39:R41)</f>
        <v>1.9</v>
      </c>
      <c r="S46" s="226">
        <f xml:space="preserve"> AVERAGE($D$39:S41)</f>
        <v>1.984375</v>
      </c>
      <c r="T46" s="226">
        <f xml:space="preserve"> AVERAGE($D$39:T41)</f>
        <v>2.5073529411764706</v>
      </c>
      <c r="U46" s="226">
        <f xml:space="preserve"> AVERAGE($D$39:U41)</f>
        <v>2.3680555555555554</v>
      </c>
      <c r="V46" s="226">
        <f xml:space="preserve"> AVERAGE($D$39:V41)</f>
        <v>2.5789473684210527</v>
      </c>
      <c r="W46" s="226">
        <f xml:space="preserve"> AVERAGE($D$39:W41)</f>
        <v>2.4500000000000002</v>
      </c>
      <c r="X46" s="227">
        <f xml:space="preserve"> AVERAGE($D$39:X41)</f>
        <v>2.3809523809523809</v>
      </c>
    </row>
    <row r="48" spans="1:25" ht="30" x14ac:dyDescent="0.25">
      <c r="C48" s="23" t="s">
        <v>22</v>
      </c>
      <c r="D48" s="24">
        <v>1</v>
      </c>
      <c r="E48" s="24">
        <v>2</v>
      </c>
      <c r="F48" s="24">
        <v>3</v>
      </c>
      <c r="G48" s="25" t="s">
        <v>23</v>
      </c>
    </row>
    <row r="49" spans="1:7" x14ac:dyDescent="0.25">
      <c r="A49" s="304" t="s">
        <v>24</v>
      </c>
      <c r="B49" s="357" t="s">
        <v>7</v>
      </c>
      <c r="C49" s="353"/>
      <c r="D49" s="26">
        <f xml:space="preserve"> SUM(D38:J38)</f>
        <v>4</v>
      </c>
      <c r="E49" s="26">
        <f xml:space="preserve"> SUM(K38:Q38)</f>
        <v>6</v>
      </c>
      <c r="F49" s="26">
        <f xml:space="preserve"> SUM(R38:X38)</f>
        <v>36.25</v>
      </c>
      <c r="G49" s="27">
        <f xml:space="preserve"> SUM(D49:F49)</f>
        <v>46.25</v>
      </c>
    </row>
    <row r="50" spans="1:7" x14ac:dyDescent="0.25">
      <c r="A50" s="305"/>
      <c r="B50" s="309" t="s">
        <v>8</v>
      </c>
      <c r="C50" s="310"/>
      <c r="D50" s="26">
        <f xml:space="preserve"> SUM(D39:J39)</f>
        <v>4.25</v>
      </c>
      <c r="E50" s="26">
        <f xml:space="preserve"> SUM(K39:Q39)</f>
        <v>31.5</v>
      </c>
      <c r="F50" s="26">
        <f xml:space="preserve"> SUM(R39:X39)</f>
        <v>32</v>
      </c>
      <c r="G50" s="27">
        <f t="shared" ref="G50:G52" si="21" xml:space="preserve"> SUM(D50:F50)</f>
        <v>67.75</v>
      </c>
    </row>
    <row r="51" spans="1:7" x14ac:dyDescent="0.25">
      <c r="A51" s="305"/>
      <c r="B51" s="356" t="s">
        <v>9</v>
      </c>
      <c r="C51" s="351"/>
      <c r="D51" s="26">
        <f xml:space="preserve"> SUM(D40:J40)</f>
        <v>0</v>
      </c>
      <c r="E51" s="26">
        <f xml:space="preserve"> SUM(K40:Q40)</f>
        <v>8</v>
      </c>
      <c r="F51" s="26">
        <f t="shared" ref="F51" si="22" xml:space="preserve"> SUM(R40:X40)</f>
        <v>24.25</v>
      </c>
      <c r="G51" s="27">
        <f t="shared" si="21"/>
        <v>32.25</v>
      </c>
    </row>
    <row r="52" spans="1:7" x14ac:dyDescent="0.25">
      <c r="A52" s="306"/>
      <c r="B52" s="354" t="s">
        <v>25</v>
      </c>
      <c r="C52" s="355"/>
      <c r="D52" s="26">
        <f xml:space="preserve"> SUM(D37:J37)</f>
        <v>8.25</v>
      </c>
      <c r="E52" s="26">
        <f xml:space="preserve"> SUM(K37:Q37)</f>
        <v>45.5</v>
      </c>
      <c r="F52" s="26">
        <f xml:space="preserve"> SUM(R37:X37)</f>
        <v>92.5</v>
      </c>
      <c r="G52" s="27">
        <f t="shared" si="21"/>
        <v>146.25</v>
      </c>
    </row>
    <row r="54" spans="1:7" x14ac:dyDescent="0.25">
      <c r="A54" s="317" t="s">
        <v>26</v>
      </c>
      <c r="B54" s="352" t="s">
        <v>7</v>
      </c>
      <c r="C54" s="353"/>
      <c r="D54" s="31">
        <f xml:space="preserve"> D49</f>
        <v>4</v>
      </c>
      <c r="E54" s="31">
        <f xml:space="preserve"> AVERAGE(D49:E49)</f>
        <v>5</v>
      </c>
      <c r="F54" s="31">
        <f xml:space="preserve"> AVERAGE(D49:F49)</f>
        <v>15.416666666666666</v>
      </c>
    </row>
    <row r="55" spans="1:7" x14ac:dyDescent="0.25">
      <c r="A55" s="317"/>
      <c r="B55" s="330" t="s">
        <v>8</v>
      </c>
      <c r="C55" s="310"/>
      <c r="D55" s="31">
        <f xml:space="preserve"> D50</f>
        <v>4.25</v>
      </c>
      <c r="E55" s="31">
        <f xml:space="preserve"> AVERAGE(D50:E50)</f>
        <v>17.875</v>
      </c>
      <c r="F55" s="31">
        <f t="shared" ref="F55:F57" si="23" xml:space="preserve"> AVERAGE(D50:F50)</f>
        <v>22.583333333333332</v>
      </c>
    </row>
    <row r="56" spans="1:7" x14ac:dyDescent="0.25">
      <c r="A56" s="317"/>
      <c r="B56" s="331" t="s">
        <v>9</v>
      </c>
      <c r="C56" s="351"/>
      <c r="D56" s="31">
        <f xml:space="preserve"> D51</f>
        <v>0</v>
      </c>
      <c r="E56" s="31">
        <f xml:space="preserve"> AVERAGE(D51:E51)</f>
        <v>4</v>
      </c>
      <c r="F56" s="31">
        <f t="shared" si="23"/>
        <v>10.75</v>
      </c>
    </row>
    <row r="57" spans="1:7" x14ac:dyDescent="0.25">
      <c r="A57" s="317"/>
      <c r="B57" s="349" t="s">
        <v>25</v>
      </c>
      <c r="C57" s="350"/>
      <c r="D57" s="31">
        <f xml:space="preserve"> D52</f>
        <v>8.25</v>
      </c>
      <c r="E57" s="31">
        <f xml:space="preserve"> AVERAGE(D52:E52)</f>
        <v>26.875</v>
      </c>
      <c r="F57" s="31">
        <f t="shared" si="23"/>
        <v>48.75</v>
      </c>
    </row>
    <row r="59" spans="1:7" x14ac:dyDescent="0.25">
      <c r="B59" s="122"/>
    </row>
  </sheetData>
  <mergeCells count="28">
    <mergeCell ref="B25:B28"/>
    <mergeCell ref="D1:J1"/>
    <mergeCell ref="K1:Q1"/>
    <mergeCell ref="B5:B8"/>
    <mergeCell ref="B9:B12"/>
    <mergeCell ref="B13:B16"/>
    <mergeCell ref="B17:B20"/>
    <mergeCell ref="A54:A57"/>
    <mergeCell ref="B54:C54"/>
    <mergeCell ref="B55:C55"/>
    <mergeCell ref="B56:C56"/>
    <mergeCell ref="B57:C57"/>
    <mergeCell ref="B29:B32"/>
    <mergeCell ref="B33:B36"/>
    <mergeCell ref="R1:X1"/>
    <mergeCell ref="A49:A52"/>
    <mergeCell ref="B49:C49"/>
    <mergeCell ref="B50:C50"/>
    <mergeCell ref="B51:C51"/>
    <mergeCell ref="B52:C52"/>
    <mergeCell ref="B21:B24"/>
    <mergeCell ref="B37:C37"/>
    <mergeCell ref="A43:A46"/>
    <mergeCell ref="B43:C43"/>
    <mergeCell ref="B44:C44"/>
    <mergeCell ref="B45:C45"/>
    <mergeCell ref="B46:C46"/>
    <mergeCell ref="A5:A36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</vt:lpstr>
      <vt:lpstr>Sp1</vt:lpstr>
      <vt:lpstr>Sp2</vt:lpstr>
      <vt:lpstr>Sp3</vt:lpstr>
      <vt:lpstr>Sp4</vt:lpstr>
      <vt:lpstr>Sp5</vt:lpstr>
      <vt:lpstr>Sp6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2015-04-28T03:31:51Z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2001c0dc-37cc-44c3-aa2f-ac065def1050</vt:lpwstr>
  </property>
</Properties>
</file>