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385" tabRatio="295"/>
  </bookViews>
  <sheets>
    <sheet name="Product" sheetId="1" r:id="rId1"/>
    <sheet name="Sp1" sheetId="3" r:id="rId2"/>
    <sheet name="Sp2" sheetId="4" r:id="rId3"/>
    <sheet name="Sp3" sheetId="5" r:id="rId4"/>
    <sheet name="Sp4" sheetId="6" r:id="rId5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M25" i="1"/>
  <c r="M26" i="1"/>
  <c r="M23" i="1"/>
  <c r="J33" i="1"/>
  <c r="K30" i="1"/>
  <c r="J29" i="1"/>
  <c r="J28" i="1"/>
  <c r="K24" i="1"/>
  <c r="K25" i="1"/>
  <c r="K26" i="1"/>
  <c r="K23" i="1"/>
  <c r="J24" i="1"/>
  <c r="J25" i="1"/>
  <c r="J26" i="1"/>
  <c r="J23" i="1"/>
  <c r="J36" i="1"/>
  <c r="K36" i="1"/>
  <c r="J35" i="1"/>
  <c r="K35" i="1"/>
  <c r="J34" i="1"/>
  <c r="K34" i="1"/>
  <c r="K33" i="1"/>
  <c r="K31" i="1"/>
  <c r="J31" i="1"/>
  <c r="J30" i="1"/>
  <c r="K29" i="1"/>
  <c r="K28" i="1"/>
  <c r="AO16" i="1"/>
  <c r="AO13" i="1"/>
  <c r="AU11" i="1"/>
  <c r="AP11" i="1"/>
  <c r="AM11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M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M7" i="1"/>
  <c r="AM8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M6" i="1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M16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E66" i="6"/>
  <c r="D66" i="6"/>
  <c r="Q17" i="6"/>
  <c r="Q33" i="6"/>
  <c r="Q21" i="6"/>
  <c r="Q49" i="6"/>
  <c r="M21" i="6"/>
  <c r="M33" i="6"/>
  <c r="M9" i="6"/>
  <c r="M13" i="6"/>
  <c r="M49" i="6"/>
  <c r="L21" i="6"/>
  <c r="L45" i="6"/>
  <c r="L49" i="6"/>
  <c r="O37" i="6"/>
  <c r="O13" i="6"/>
  <c r="O33" i="6"/>
  <c r="O49" i="6"/>
  <c r="P21" i="6"/>
  <c r="P5" i="6"/>
  <c r="P25" i="6"/>
  <c r="P29" i="6"/>
  <c r="P33" i="6"/>
  <c r="P49" i="6"/>
  <c r="E64" i="6"/>
  <c r="E63" i="6"/>
  <c r="E62" i="6"/>
  <c r="D64" i="6"/>
  <c r="D63" i="6"/>
  <c r="D61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51" i="6"/>
  <c r="R20" i="6"/>
  <c r="R52" i="6"/>
  <c r="R22" i="6"/>
  <c r="R34" i="6"/>
  <c r="R10" i="6"/>
  <c r="R14" i="6"/>
  <c r="R46" i="6"/>
  <c r="R38" i="6"/>
  <c r="R6" i="6"/>
  <c r="R26" i="6"/>
  <c r="R30" i="6"/>
  <c r="R50" i="6"/>
  <c r="H49" i="6"/>
  <c r="E49" i="6"/>
  <c r="F49" i="6"/>
  <c r="G49" i="6"/>
  <c r="I49" i="6"/>
  <c r="J49" i="6"/>
  <c r="K49" i="6"/>
  <c r="N49" i="6"/>
  <c r="R17" i="6"/>
  <c r="R21" i="6"/>
  <c r="R33" i="6"/>
  <c r="R9" i="6"/>
  <c r="R13" i="6"/>
  <c r="R45" i="6"/>
  <c r="R37" i="6"/>
  <c r="R5" i="6"/>
  <c r="R25" i="6"/>
  <c r="R29" i="6"/>
  <c r="R49" i="6"/>
  <c r="D49" i="6"/>
  <c r="R48" i="6"/>
  <c r="R47" i="6"/>
  <c r="R44" i="6"/>
  <c r="R43" i="6"/>
  <c r="R42" i="6"/>
  <c r="P41" i="6"/>
  <c r="Q41" i="6"/>
  <c r="R41" i="6"/>
  <c r="K45" i="6"/>
  <c r="H45" i="6"/>
  <c r="R32" i="6"/>
  <c r="R36" i="6"/>
  <c r="R40" i="6"/>
  <c r="R24" i="6"/>
  <c r="R28" i="6"/>
  <c r="R16" i="6"/>
  <c r="R12" i="6"/>
  <c r="R8" i="6"/>
  <c r="R31" i="6"/>
  <c r="R35" i="6"/>
  <c r="R39" i="6"/>
  <c r="R23" i="6"/>
  <c r="R27" i="6"/>
  <c r="R19" i="6"/>
  <c r="R15" i="6"/>
  <c r="R11" i="6"/>
  <c r="R7" i="6"/>
  <c r="R18" i="6"/>
  <c r="D29" i="6"/>
  <c r="D33" i="6"/>
  <c r="D37" i="6"/>
  <c r="D41" i="6"/>
  <c r="D45" i="6"/>
  <c r="D25" i="6"/>
  <c r="D21" i="6"/>
  <c r="D17" i="6"/>
  <c r="D13" i="6"/>
  <c r="E29" i="6"/>
  <c r="E33" i="6"/>
  <c r="E37" i="6"/>
  <c r="E41" i="6"/>
  <c r="E45" i="6"/>
  <c r="E25" i="6"/>
  <c r="E21" i="6"/>
  <c r="E17" i="6"/>
  <c r="E13" i="6"/>
  <c r="F29" i="6"/>
  <c r="F33" i="6"/>
  <c r="F37" i="6"/>
  <c r="F41" i="6"/>
  <c r="F45" i="6"/>
  <c r="F25" i="6"/>
  <c r="F21" i="6"/>
  <c r="F17" i="6"/>
  <c r="F13" i="6"/>
  <c r="G29" i="6"/>
  <c r="G33" i="6"/>
  <c r="G37" i="6"/>
  <c r="G41" i="6"/>
  <c r="G45" i="6"/>
  <c r="G25" i="6"/>
  <c r="G21" i="6"/>
  <c r="G17" i="6"/>
  <c r="G13" i="6"/>
  <c r="H29" i="6"/>
  <c r="H33" i="6"/>
  <c r="H37" i="6"/>
  <c r="H41" i="6"/>
  <c r="H25" i="6"/>
  <c r="H21" i="6"/>
  <c r="H17" i="6"/>
  <c r="H13" i="6"/>
  <c r="I29" i="6"/>
  <c r="I33" i="6"/>
  <c r="I37" i="6"/>
  <c r="I41" i="6"/>
  <c r="I45" i="6"/>
  <c r="I25" i="6"/>
  <c r="I21" i="6"/>
  <c r="I17" i="6"/>
  <c r="I13" i="6"/>
  <c r="J29" i="6"/>
  <c r="J33" i="6"/>
  <c r="J37" i="6"/>
  <c r="J41" i="6"/>
  <c r="J45" i="6"/>
  <c r="J25" i="6"/>
  <c r="J21" i="6"/>
  <c r="J17" i="6"/>
  <c r="J13" i="6"/>
  <c r="K29" i="6"/>
  <c r="K33" i="6"/>
  <c r="K37" i="6"/>
  <c r="K41" i="6"/>
  <c r="K25" i="6"/>
  <c r="K21" i="6"/>
  <c r="K17" i="6"/>
  <c r="K13" i="6"/>
  <c r="L29" i="6"/>
  <c r="L33" i="6"/>
  <c r="L37" i="6"/>
  <c r="L41" i="6"/>
  <c r="L25" i="6"/>
  <c r="L17" i="6"/>
  <c r="L13" i="6"/>
  <c r="M29" i="6"/>
  <c r="M37" i="6"/>
  <c r="M41" i="6"/>
  <c r="M45" i="6"/>
  <c r="M25" i="6"/>
  <c r="M17" i="6"/>
  <c r="N29" i="6"/>
  <c r="N33" i="6"/>
  <c r="N37" i="6"/>
  <c r="N41" i="6"/>
  <c r="N45" i="6"/>
  <c r="N25" i="6"/>
  <c r="N21" i="6"/>
  <c r="N17" i="6"/>
  <c r="N13" i="6"/>
  <c r="O29" i="6"/>
  <c r="O41" i="6"/>
  <c r="O45" i="6"/>
  <c r="O25" i="6"/>
  <c r="O21" i="6"/>
  <c r="O17" i="6"/>
  <c r="P37" i="6"/>
  <c r="P45" i="6"/>
  <c r="P17" i="6"/>
  <c r="P13" i="6"/>
  <c r="Q29" i="6"/>
  <c r="Q37" i="6"/>
  <c r="Q45" i="6"/>
  <c r="Q25" i="6"/>
  <c r="Q13" i="6"/>
  <c r="Q9" i="6"/>
  <c r="P9" i="6"/>
  <c r="O9" i="6"/>
  <c r="N9" i="6"/>
  <c r="L9" i="6"/>
  <c r="K9" i="6"/>
  <c r="J9" i="6"/>
  <c r="I9" i="6"/>
  <c r="H9" i="6"/>
  <c r="G9" i="6"/>
  <c r="F9" i="6"/>
  <c r="E9" i="6"/>
  <c r="D9" i="6"/>
  <c r="Q5" i="6"/>
  <c r="O5" i="6"/>
  <c r="N5" i="6"/>
  <c r="M5" i="6"/>
  <c r="L5" i="6"/>
  <c r="K5" i="6"/>
  <c r="J5" i="6"/>
  <c r="I5" i="6"/>
  <c r="H5" i="6"/>
  <c r="G5" i="6"/>
  <c r="F5" i="6"/>
  <c r="E5" i="6"/>
  <c r="D5" i="6"/>
  <c r="E69" i="6"/>
  <c r="D69" i="6"/>
  <c r="E68" i="6"/>
  <c r="D68" i="6"/>
  <c r="E67" i="6"/>
  <c r="D67" i="6"/>
  <c r="F64" i="6"/>
  <c r="F63" i="6"/>
  <c r="F62" i="6"/>
  <c r="F61" i="6"/>
  <c r="D58" i="6"/>
  <c r="D57" i="6"/>
  <c r="D56" i="6"/>
  <c r="D55" i="6"/>
  <c r="H24" i="1"/>
  <c r="AB6" i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D8" i="1"/>
  <c r="AE8" i="1"/>
  <c r="AF8" i="1"/>
  <c r="AG8" i="1"/>
  <c r="AH8" i="1"/>
  <c r="AI8" i="1"/>
  <c r="AJ8" i="1"/>
  <c r="AK8" i="1"/>
  <c r="AL8" i="1"/>
  <c r="Y8" i="1"/>
  <c r="Z8" i="1"/>
  <c r="AA8" i="1"/>
  <c r="D24" i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H43" i="5"/>
  <c r="I43" i="5"/>
  <c r="J43" i="5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H42" i="5"/>
  <c r="I42" i="5"/>
  <c r="J42" i="5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H25" i="1"/>
  <c r="I25" i="1"/>
  <c r="I30" i="1"/>
  <c r="H30" i="1"/>
  <c r="K43" i="5"/>
  <c r="L43" i="5"/>
  <c r="M43" i="5"/>
  <c r="N43" i="5"/>
  <c r="O43" i="5"/>
  <c r="P43" i="5"/>
  <c r="Q43" i="5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L42" i="5"/>
  <c r="M42" i="5"/>
  <c r="N42" i="5"/>
  <c r="O42" i="5"/>
  <c r="P42" i="5"/>
  <c r="Q42" i="5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<sst xmlns="http://schemas.openxmlformats.org/spreadsheetml/2006/main" count="289" uniqueCount="73">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</sst>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0" fontId="0" fillId="0" borderId="64" xfId="0" applyNumberFormat="1" applyFill="1" applyBorder="1" applyAlignment="1">
      <alignment horizontal="center" vertical="center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9584"/>
        <c:axId val="65301120"/>
      </c:lineChart>
      <c:dateAx>
        <c:axId val="652995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301120"/>
        <c:crosses val="autoZero"/>
        <c:auto val="1"/>
        <c:lblOffset val="100"/>
        <c:baseTimeUnit val="days"/>
      </c:dateAx>
      <c:valAx>
        <c:axId val="65301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2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89056"/>
        <c:axId val="106990976"/>
      </c:lineChart>
      <c:catAx>
        <c:axId val="1069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90976"/>
        <c:crosses val="autoZero"/>
        <c:auto val="1"/>
        <c:lblAlgn val="ctr"/>
        <c:lblOffset val="100"/>
        <c:noMultiLvlLbl val="1"/>
      </c:catAx>
      <c:valAx>
        <c:axId val="10699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9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4256"/>
        <c:axId val="97585792"/>
      </c:lineChart>
      <c:dateAx>
        <c:axId val="97584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585792"/>
        <c:crosses val="autoZero"/>
        <c:auto val="1"/>
        <c:lblOffset val="100"/>
        <c:baseTimeUnit val="days"/>
      </c:dateAx>
      <c:valAx>
        <c:axId val="9758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5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4752"/>
        <c:axId val="97617024"/>
      </c:lineChart>
      <c:dateAx>
        <c:axId val="975947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617024"/>
        <c:crosses val="autoZero"/>
        <c:auto val="1"/>
        <c:lblOffset val="100"/>
        <c:baseTimeUnit val="days"/>
      </c:dateAx>
      <c:valAx>
        <c:axId val="97617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5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2368"/>
        <c:axId val="97643904"/>
      </c:lineChart>
      <c:dateAx>
        <c:axId val="97642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643904"/>
        <c:crosses val="autoZero"/>
        <c:auto val="1"/>
        <c:lblOffset val="100"/>
        <c:baseTimeUnit val="days"/>
      </c:dateAx>
      <c:valAx>
        <c:axId val="97643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1792"/>
        <c:axId val="97683328"/>
      </c:lineChart>
      <c:dateAx>
        <c:axId val="976817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683328"/>
        <c:crosses val="autoZero"/>
        <c:auto val="1"/>
        <c:lblOffset val="100"/>
        <c:baseTimeUnit val="days"/>
      </c:dateAx>
      <c:valAx>
        <c:axId val="97683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6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9056"/>
        <c:axId val="107037440"/>
      </c:lineChart>
      <c:dateAx>
        <c:axId val="977090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7037440"/>
        <c:crosses val="autoZero"/>
        <c:auto val="1"/>
        <c:lblOffset val="100"/>
        <c:baseTimeUnit val="days"/>
      </c:dateAx>
      <c:valAx>
        <c:axId val="10703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7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6880"/>
        <c:axId val="107068416"/>
      </c:lineChart>
      <c:dateAx>
        <c:axId val="107066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7068416"/>
        <c:crosses val="autoZero"/>
        <c:auto val="1"/>
        <c:lblOffset val="100"/>
        <c:baseTimeUnit val="days"/>
      </c:dateAx>
      <c:valAx>
        <c:axId val="107068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0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6304"/>
        <c:axId val="107107840"/>
      </c:lineChart>
      <c:dateAx>
        <c:axId val="107106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7107840"/>
        <c:crosses val="autoZero"/>
        <c:auto val="1"/>
        <c:lblOffset val="100"/>
        <c:baseTimeUnit val="days"/>
      </c:dateAx>
      <c:valAx>
        <c:axId val="10710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29088"/>
        <c:axId val="107143168"/>
      </c:lineChart>
      <c:dateAx>
        <c:axId val="1071290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7143168"/>
        <c:crosses val="autoZero"/>
        <c:auto val="1"/>
        <c:lblOffset val="100"/>
        <c:baseTimeUnit val="days"/>
      </c:dateAx>
      <c:valAx>
        <c:axId val="10714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1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6256"/>
        <c:axId val="108337792"/>
      </c:lineChart>
      <c:dateAx>
        <c:axId val="108336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8337792"/>
        <c:crosses val="autoZero"/>
        <c:auto val="1"/>
        <c:lblOffset val="100"/>
        <c:baseTimeUnit val="days"/>
      </c:dateAx>
      <c:valAx>
        <c:axId val="108337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26464"/>
        <c:axId val="65328256"/>
      </c:lineChart>
      <c:dateAx>
        <c:axId val="653264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328256"/>
        <c:crosses val="autoZero"/>
        <c:auto val="1"/>
        <c:lblOffset val="100"/>
        <c:baseTimeUnit val="days"/>
      </c:dateAx>
      <c:valAx>
        <c:axId val="6532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3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63136"/>
        <c:axId val="108373120"/>
      </c:lineChart>
      <c:dateAx>
        <c:axId val="1083631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8373120"/>
        <c:crosses val="autoZero"/>
        <c:auto val="1"/>
        <c:lblOffset val="100"/>
        <c:baseTimeUnit val="days"/>
      </c:dateAx>
      <c:valAx>
        <c:axId val="108373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3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0272"/>
        <c:axId val="108391808"/>
      </c:lineChart>
      <c:dateAx>
        <c:axId val="108390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8391808"/>
        <c:crosses val="autoZero"/>
        <c:auto val="1"/>
        <c:lblOffset val="100"/>
        <c:baseTimeUnit val="days"/>
      </c:dateAx>
      <c:valAx>
        <c:axId val="108391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3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41984"/>
        <c:axId val="108443520"/>
      </c:lineChart>
      <c:dateAx>
        <c:axId val="1084419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8443520"/>
        <c:crosses val="autoZero"/>
        <c:auto val="1"/>
        <c:lblOffset val="100"/>
        <c:baseTimeUnit val="days"/>
      </c:dateAx>
      <c:valAx>
        <c:axId val="10844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4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9936"/>
        <c:axId val="108602112"/>
      </c:lineChart>
      <c:catAx>
        <c:axId val="1085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02112"/>
        <c:crosses val="autoZero"/>
        <c:auto val="1"/>
        <c:lblAlgn val="ctr"/>
        <c:lblOffset val="100"/>
        <c:noMultiLvlLbl val="1"/>
      </c:catAx>
      <c:valAx>
        <c:axId val="10860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5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4224"/>
        <c:axId val="108654592"/>
      </c:lineChart>
      <c:catAx>
        <c:axId val="1086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54592"/>
        <c:crosses val="autoZero"/>
        <c:auto val="1"/>
        <c:lblAlgn val="ctr"/>
        <c:lblOffset val="100"/>
        <c:noMultiLvlLbl val="1"/>
      </c:catAx>
      <c:valAx>
        <c:axId val="1086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6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84416"/>
        <c:axId val="108686336"/>
      </c:lineChart>
      <c:catAx>
        <c:axId val="1086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86336"/>
        <c:crosses val="autoZero"/>
        <c:auto val="1"/>
        <c:lblAlgn val="ctr"/>
        <c:lblOffset val="100"/>
        <c:noMultiLvlLbl val="1"/>
      </c:catAx>
      <c:valAx>
        <c:axId val="10868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6416"/>
        <c:axId val="108718336"/>
      </c:lineChart>
      <c:catAx>
        <c:axId val="1087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18336"/>
        <c:crosses val="autoZero"/>
        <c:auto val="1"/>
        <c:lblAlgn val="ctr"/>
        <c:lblOffset val="100"/>
        <c:noMultiLvlLbl val="1"/>
      </c:catAx>
      <c:valAx>
        <c:axId val="1087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87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6384"/>
        <c:axId val="110097920"/>
      </c:lineChart>
      <c:dateAx>
        <c:axId val="1100963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0097920"/>
        <c:crosses val="autoZero"/>
        <c:auto val="1"/>
        <c:lblOffset val="100"/>
        <c:baseTimeUnit val="days"/>
      </c:dateAx>
      <c:valAx>
        <c:axId val="110097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0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88800"/>
        <c:axId val="110198784"/>
      </c:lineChart>
      <c:dateAx>
        <c:axId val="1101888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0198784"/>
        <c:crosses val="autoZero"/>
        <c:auto val="1"/>
        <c:lblOffset val="100"/>
        <c:baseTimeUnit val="days"/>
      </c:dateAx>
      <c:valAx>
        <c:axId val="11019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18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28224"/>
        <c:axId val="110229760"/>
      </c:lineChart>
      <c:dateAx>
        <c:axId val="1102282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0229760"/>
        <c:crosses val="autoZero"/>
        <c:auto val="1"/>
        <c:lblOffset val="100"/>
        <c:baseTimeUnit val="days"/>
      </c:dateAx>
      <c:valAx>
        <c:axId val="110229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2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0944"/>
        <c:axId val="65412480"/>
      </c:lineChart>
      <c:dateAx>
        <c:axId val="654109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65412480"/>
        <c:crosses val="autoZero"/>
        <c:auto val="1"/>
        <c:lblOffset val="100"/>
        <c:baseTimeUnit val="days"/>
      </c:dateAx>
      <c:valAx>
        <c:axId val="65412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4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3296"/>
        <c:axId val="110273280"/>
      </c:lineChart>
      <c:dateAx>
        <c:axId val="1102632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0273280"/>
        <c:crosses val="autoZero"/>
        <c:auto val="1"/>
        <c:lblOffset val="100"/>
        <c:baseTimeUnit val="days"/>
      </c:dateAx>
      <c:valAx>
        <c:axId val="110273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2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8624"/>
        <c:axId val="110300544"/>
      </c:lineChart>
      <c:catAx>
        <c:axId val="1102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00544"/>
        <c:crosses val="autoZero"/>
        <c:auto val="1"/>
        <c:lblAlgn val="ctr"/>
        <c:lblOffset val="100"/>
        <c:noMultiLvlLbl val="1"/>
      </c:catAx>
      <c:valAx>
        <c:axId val="1103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2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4720"/>
        <c:axId val="110336640"/>
      </c:lineChart>
      <c:catAx>
        <c:axId val="1103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36640"/>
        <c:crosses val="autoZero"/>
        <c:auto val="1"/>
        <c:lblAlgn val="ctr"/>
        <c:lblOffset val="100"/>
        <c:noMultiLvlLbl val="1"/>
      </c:catAx>
      <c:valAx>
        <c:axId val="11033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3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8160"/>
        <c:axId val="110430080"/>
      </c:lineChart>
      <c:catAx>
        <c:axId val="1104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30080"/>
        <c:crosses val="autoZero"/>
        <c:auto val="1"/>
        <c:lblAlgn val="ctr"/>
        <c:lblOffset val="100"/>
        <c:noMultiLvlLbl val="1"/>
      </c:catAx>
      <c:valAx>
        <c:axId val="11043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4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2096"/>
        <c:axId val="110466560"/>
      </c:lineChart>
      <c:catAx>
        <c:axId val="1104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66560"/>
        <c:crosses val="autoZero"/>
        <c:auto val="1"/>
        <c:lblAlgn val="ctr"/>
        <c:lblOffset val="100"/>
        <c:noMultiLvlLbl val="1"/>
      </c:catAx>
      <c:valAx>
        <c:axId val="11046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45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3456"/>
        <c:axId val="97924992"/>
      </c:lineChart>
      <c:dateAx>
        <c:axId val="979234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924992"/>
        <c:crosses val="autoZero"/>
        <c:auto val="1"/>
        <c:lblOffset val="100"/>
        <c:baseTimeUnit val="days"/>
      </c:dateAx>
      <c:valAx>
        <c:axId val="97924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9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8416"/>
        <c:axId val="97950336"/>
      </c:lineChart>
      <c:catAx>
        <c:axId val="979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50336"/>
        <c:crosses val="autoZero"/>
        <c:auto val="1"/>
        <c:lblAlgn val="ctr"/>
        <c:lblOffset val="100"/>
        <c:noMultiLvlLbl val="1"/>
      </c:catAx>
      <c:valAx>
        <c:axId val="979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79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0752"/>
        <c:axId val="98252672"/>
      </c:lineChart>
      <c:catAx>
        <c:axId val="982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2672"/>
        <c:crosses val="autoZero"/>
        <c:auto val="1"/>
        <c:lblAlgn val="ctr"/>
        <c:lblOffset val="100"/>
        <c:noMultiLvlLbl val="1"/>
      </c:catAx>
      <c:valAx>
        <c:axId val="9825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825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86592"/>
        <c:axId val="98288768"/>
      </c:lineChart>
      <c:catAx>
        <c:axId val="982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88768"/>
        <c:crosses val="autoZero"/>
        <c:auto val="1"/>
        <c:lblAlgn val="ctr"/>
        <c:lblOffset val="100"/>
        <c:noMultiLvlLbl val="1"/>
      </c:catAx>
      <c:valAx>
        <c:axId val="9828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828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46464"/>
        <c:axId val="106852736"/>
      </c:lineChart>
      <c:catAx>
        <c:axId val="1068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52736"/>
        <c:crosses val="autoZero"/>
        <c:auto val="1"/>
        <c:lblAlgn val="ctr"/>
        <c:lblOffset val="100"/>
        <c:noMultiLvlLbl val="1"/>
      </c:catAx>
      <c:valAx>
        <c:axId val="1068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8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81792"/>
        <c:axId val="106883712"/>
      </c:lineChart>
      <c:catAx>
        <c:axId val="1068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83712"/>
        <c:crosses val="autoZero"/>
        <c:auto val="1"/>
        <c:lblAlgn val="ctr"/>
        <c:lblOffset val="100"/>
        <c:noMultiLvlLbl val="1"/>
      </c:catAx>
      <c:valAx>
        <c:axId val="10688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8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36"/>
  <sheetViews>
    <sheetView tabSelected="1" topLeftCell="D10" zoomScaleNormal="100" workbookViewId="0">
      <selection activeCell="R29" sqref="R29"/>
    </sheetView>
  </sheetViews>
  <sheetFormatPr defaultColWidth="8.85546875" defaultRowHeight="15" x14ac:dyDescent="0.25"/>
  <cols>
    <col min="3" max="3" width="15" customWidth="1"/>
  </cols>
  <sheetData>
    <row r="2" spans="2:52" x14ac:dyDescent="0.25">
      <c r="D2" s="204" t="s">
        <v>0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6"/>
      <c r="P2" s="204" t="s">
        <v>39</v>
      </c>
      <c r="Q2" s="205"/>
      <c r="R2" s="205"/>
      <c r="S2" s="205"/>
      <c r="T2" s="205"/>
      <c r="U2" s="205"/>
      <c r="V2" s="205"/>
      <c r="W2" s="205"/>
      <c r="X2" s="197"/>
      <c r="Y2" s="196" t="s">
        <v>42</v>
      </c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8"/>
      <c r="AM2" s="196" t="s">
        <v>71</v>
      </c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8"/>
    </row>
    <row r="3" spans="2:52" x14ac:dyDescent="0.25">
      <c r="D3" s="202" t="s">
        <v>1</v>
      </c>
      <c r="E3" s="203"/>
      <c r="F3" s="203"/>
      <c r="G3" s="203"/>
      <c r="H3" s="203"/>
      <c r="I3" s="203"/>
      <c r="J3" s="204" t="s">
        <v>2</v>
      </c>
      <c r="K3" s="205"/>
      <c r="L3" s="205"/>
      <c r="M3" s="205"/>
      <c r="N3" s="205"/>
      <c r="O3" s="206"/>
      <c r="P3" s="204" t="s">
        <v>40</v>
      </c>
      <c r="Q3" s="205"/>
      <c r="R3" s="205"/>
      <c r="S3" s="205"/>
      <c r="T3" s="205"/>
      <c r="U3" s="204" t="s">
        <v>41</v>
      </c>
      <c r="V3" s="205"/>
      <c r="W3" s="205"/>
      <c r="X3" s="197"/>
      <c r="Y3" s="223" t="s">
        <v>54</v>
      </c>
      <c r="Z3" s="224"/>
      <c r="AA3" s="224"/>
      <c r="AB3" s="224"/>
      <c r="AC3" s="224"/>
      <c r="AD3" s="224"/>
      <c r="AE3" s="225"/>
      <c r="AF3" s="223" t="s">
        <v>55</v>
      </c>
      <c r="AG3" s="224"/>
      <c r="AH3" s="224"/>
      <c r="AI3" s="224"/>
      <c r="AJ3" s="224"/>
      <c r="AK3" s="224"/>
      <c r="AL3" s="225"/>
      <c r="AM3" s="196" t="s">
        <v>69</v>
      </c>
      <c r="AN3" s="197"/>
      <c r="AO3" s="197"/>
      <c r="AP3" s="197"/>
      <c r="AQ3" s="197"/>
      <c r="AR3" s="197"/>
      <c r="AS3" s="197"/>
      <c r="AT3" s="196" t="s">
        <v>70</v>
      </c>
      <c r="AU3" s="197"/>
      <c r="AV3" s="197"/>
      <c r="AW3" s="197"/>
      <c r="AX3" s="197"/>
      <c r="AY3" s="197"/>
      <c r="AZ3" s="198"/>
    </row>
    <row r="4" spans="2:52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</row>
    <row r="5" spans="2:52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</row>
    <row r="6" spans="2:52" x14ac:dyDescent="0.25">
      <c r="B6" s="207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146">
        <f>'Sp4'!Q50</f>
        <v>2</v>
      </c>
    </row>
    <row r="7" spans="2:52" x14ac:dyDescent="0.25">
      <c r="B7" s="208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6">
        <f>'Sp4'!Q51</f>
        <v>5.75</v>
      </c>
    </row>
    <row r="8" spans="2:52" x14ac:dyDescent="0.25">
      <c r="B8" s="208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6">
        <f>'Sp4'!Q52</f>
        <v>8</v>
      </c>
    </row>
    <row r="9" spans="2:52" x14ac:dyDescent="0.25">
      <c r="B9" s="209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30">
        <f>'Sp4'!Q49</f>
        <v>15.75</v>
      </c>
    </row>
    <row r="10" spans="2:52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</row>
    <row r="11" spans="2:52" ht="15" customHeight="1" x14ac:dyDescent="0.25">
      <c r="B11" s="207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</row>
    <row r="12" spans="2:52" x14ac:dyDescent="0.25">
      <c r="B12" s="208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</row>
    <row r="13" spans="2:52" x14ac:dyDescent="0.25">
      <c r="B13" s="208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</row>
    <row r="14" spans="2:52" x14ac:dyDescent="0.25">
      <c r="B14" s="209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</row>
    <row r="15" spans="2:52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</row>
    <row r="16" spans="2:52" x14ac:dyDescent="0.25">
      <c r="B16" s="199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</row>
    <row r="17" spans="2:52" x14ac:dyDescent="0.25">
      <c r="B17" s="200"/>
      <c r="C17" s="70" t="s">
        <v>8</v>
      </c>
      <c r="D17" s="67">
        <f t="shared" ref="D17:D19" si="36">D7</f>
        <v>0</v>
      </c>
      <c r="E17" s="57">
        <f t="shared" ref="E17:P19" si="37">D17+E7</f>
        <v>0</v>
      </c>
      <c r="F17" s="57">
        <f t="shared" si="37"/>
        <v>0</v>
      </c>
      <c r="G17" s="57">
        <f t="shared" si="37"/>
        <v>0</v>
      </c>
      <c r="H17" s="57">
        <f t="shared" si="37"/>
        <v>0</v>
      </c>
      <c r="I17" s="57">
        <f t="shared" si="37"/>
        <v>0</v>
      </c>
      <c r="J17" s="57">
        <f t="shared" si="37"/>
        <v>2</v>
      </c>
      <c r="K17" s="57">
        <f t="shared" si="37"/>
        <v>7</v>
      </c>
      <c r="L17" s="57">
        <f t="shared" si="37"/>
        <v>7</v>
      </c>
      <c r="M17" s="57">
        <f t="shared" si="37"/>
        <v>7</v>
      </c>
      <c r="N17" s="57">
        <f t="shared" si="37"/>
        <v>7</v>
      </c>
      <c r="O17" s="57">
        <f t="shared" si="37"/>
        <v>7</v>
      </c>
      <c r="P17" s="67">
        <f t="shared" si="37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38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</row>
    <row r="18" spans="2:52" x14ac:dyDescent="0.25">
      <c r="B18" s="200"/>
      <c r="C18" s="70" t="s">
        <v>9</v>
      </c>
      <c r="D18" s="67">
        <f t="shared" si="36"/>
        <v>0</v>
      </c>
      <c r="E18" s="57">
        <f t="shared" si="37"/>
        <v>0</v>
      </c>
      <c r="F18" s="57">
        <f t="shared" si="37"/>
        <v>0</v>
      </c>
      <c r="G18" s="57">
        <f t="shared" si="37"/>
        <v>0</v>
      </c>
      <c r="H18" s="57">
        <f t="shared" si="37"/>
        <v>0</v>
      </c>
      <c r="I18" s="57">
        <f t="shared" si="37"/>
        <v>0</v>
      </c>
      <c r="J18" s="57">
        <f t="shared" si="37"/>
        <v>1.5</v>
      </c>
      <c r="K18" s="57">
        <f t="shared" si="37"/>
        <v>2</v>
      </c>
      <c r="L18" s="57">
        <f t="shared" si="37"/>
        <v>2</v>
      </c>
      <c r="M18" s="57">
        <f t="shared" si="37"/>
        <v>2</v>
      </c>
      <c r="N18" s="57">
        <f t="shared" si="37"/>
        <v>2</v>
      </c>
      <c r="O18" s="57">
        <f t="shared" si="37"/>
        <v>2</v>
      </c>
      <c r="P18" s="67">
        <f t="shared" si="37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38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</row>
    <row r="19" spans="2:52" x14ac:dyDescent="0.25">
      <c r="B19" s="201"/>
      <c r="C19" s="83" t="s">
        <v>4</v>
      </c>
      <c r="D19" s="72">
        <f t="shared" si="36"/>
        <v>0.75</v>
      </c>
      <c r="E19" s="73">
        <f t="shared" si="37"/>
        <v>0.75</v>
      </c>
      <c r="F19" s="73">
        <f t="shared" si="37"/>
        <v>0.75</v>
      </c>
      <c r="G19" s="73">
        <f t="shared" si="37"/>
        <v>0.75</v>
      </c>
      <c r="H19" s="73">
        <f t="shared" si="37"/>
        <v>0.75</v>
      </c>
      <c r="I19" s="73">
        <f t="shared" si="37"/>
        <v>2.75</v>
      </c>
      <c r="J19" s="73">
        <f t="shared" si="37"/>
        <v>10.25</v>
      </c>
      <c r="K19" s="73">
        <f t="shared" si="37"/>
        <v>15.75</v>
      </c>
      <c r="L19" s="73">
        <f t="shared" si="37"/>
        <v>15.75</v>
      </c>
      <c r="M19" s="73">
        <f t="shared" si="37"/>
        <v>15.75</v>
      </c>
      <c r="N19" s="73">
        <f t="shared" si="37"/>
        <v>15.75</v>
      </c>
      <c r="O19" s="73">
        <f t="shared" si="37"/>
        <v>15.75</v>
      </c>
      <c r="P19" s="72">
        <f t="shared" si="37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38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</row>
    <row r="21" spans="2:52" ht="15.75" x14ac:dyDescent="0.25">
      <c r="B21" s="212" t="s">
        <v>27</v>
      </c>
      <c r="C21" s="213"/>
      <c r="D21" s="214">
        <v>1</v>
      </c>
      <c r="E21" s="215"/>
      <c r="F21" s="210">
        <v>2</v>
      </c>
      <c r="G21" s="211"/>
      <c r="H21" s="221">
        <v>3</v>
      </c>
      <c r="I21" s="222"/>
      <c r="J21" s="221">
        <v>4</v>
      </c>
      <c r="K21" s="222"/>
    </row>
    <row r="22" spans="2:52" ht="15.75" x14ac:dyDescent="0.25">
      <c r="B22" s="216" t="s">
        <v>28</v>
      </c>
      <c r="C22" s="217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M22" s="297" t="s">
        <v>72</v>
      </c>
    </row>
    <row r="23" spans="2:52" x14ac:dyDescent="0.25">
      <c r="B23" s="199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5">
        <f xml:space="preserve"> SUM(AT6:AZ6)</f>
        <v>21.5</v>
      </c>
      <c r="M23" s="295">
        <f>SUM(D23:K23)</f>
        <v>45.25</v>
      </c>
    </row>
    <row r="24" spans="2:52" x14ac:dyDescent="0.25">
      <c r="B24" s="200"/>
      <c r="C24" s="70" t="s">
        <v>8</v>
      </c>
      <c r="D24" s="98">
        <f t="shared" ref="D24:D26" si="39" xml:space="preserve"> SUM(D7:I7)</f>
        <v>0</v>
      </c>
      <c r="E24" s="91">
        <f t="shared" ref="E24:E26" si="40" xml:space="preserve"> SUM(J7:O7)</f>
        <v>7</v>
      </c>
      <c r="F24" s="98">
        <f t="shared" ref="F24:F26" si="41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42" xml:space="preserve"> SUM(AF7:AL7)</f>
        <v>5</v>
      </c>
      <c r="J24" s="98">
        <f t="shared" ref="J24:J26" si="43" xml:space="preserve"> SUM(AM7:AS7)</f>
        <v>4</v>
      </c>
      <c r="K24" s="91">
        <f t="shared" ref="K24:K26" si="44" xml:space="preserve"> SUM(AT7:AZ7)</f>
        <v>20</v>
      </c>
      <c r="M24" s="295">
        <f t="shared" ref="M24:M26" si="45">SUM(D24:K24)</f>
        <v>77</v>
      </c>
    </row>
    <row r="25" spans="2:52" x14ac:dyDescent="0.25">
      <c r="B25" s="200"/>
      <c r="C25" s="70" t="s">
        <v>9</v>
      </c>
      <c r="D25" s="98">
        <f t="shared" si="39"/>
        <v>0</v>
      </c>
      <c r="E25" s="91">
        <f t="shared" si="40"/>
        <v>2</v>
      </c>
      <c r="F25" s="98">
        <f t="shared" si="41"/>
        <v>0</v>
      </c>
      <c r="G25" s="90">
        <f t="shared" ref="G25:G26" si="46" xml:space="preserve"> SUM(U8:X8)</f>
        <v>0</v>
      </c>
      <c r="H25" s="98">
        <f t="shared" ref="H25:H26" si="47" xml:space="preserve"> SUM(Y8:AE8)</f>
        <v>1</v>
      </c>
      <c r="I25" s="90">
        <f t="shared" si="42"/>
        <v>8</v>
      </c>
      <c r="J25" s="98">
        <f t="shared" si="43"/>
        <v>0</v>
      </c>
      <c r="K25" s="91">
        <f t="shared" si="44"/>
        <v>8</v>
      </c>
      <c r="M25" s="295">
        <f t="shared" si="45"/>
        <v>19</v>
      </c>
    </row>
    <row r="26" spans="2:52" x14ac:dyDescent="0.25">
      <c r="B26" s="201"/>
      <c r="C26" s="83" t="s">
        <v>4</v>
      </c>
      <c r="D26" s="99">
        <f t="shared" si="39"/>
        <v>2.75</v>
      </c>
      <c r="E26" s="93">
        <f t="shared" si="40"/>
        <v>13</v>
      </c>
      <c r="F26" s="99">
        <f t="shared" si="41"/>
        <v>14</v>
      </c>
      <c r="G26" s="137">
        <f t="shared" si="46"/>
        <v>18</v>
      </c>
      <c r="H26" s="142">
        <f t="shared" si="47"/>
        <v>22</v>
      </c>
      <c r="I26" s="137">
        <f t="shared" si="42"/>
        <v>18</v>
      </c>
      <c r="J26" s="142">
        <f t="shared" si="43"/>
        <v>4</v>
      </c>
      <c r="K26" s="143">
        <f t="shared" si="44"/>
        <v>49.5</v>
      </c>
      <c r="M26" s="296">
        <f t="shared" si="45"/>
        <v>141.25</v>
      </c>
    </row>
    <row r="27" spans="2:52" x14ac:dyDescent="0.25">
      <c r="B27" s="86"/>
      <c r="C27" s="87"/>
      <c r="H27" s="57"/>
      <c r="I27" s="57"/>
      <c r="J27" s="57"/>
      <c r="K27" s="57"/>
    </row>
    <row r="28" spans="2:52" x14ac:dyDescent="0.25">
      <c r="B28" s="218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</row>
    <row r="29" spans="2:52" x14ac:dyDescent="0.25">
      <c r="B29" s="219"/>
      <c r="C29" s="70" t="s">
        <v>8</v>
      </c>
      <c r="D29" s="98">
        <f t="shared" ref="D29:D31" si="48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</row>
    <row r="30" spans="2:52" x14ac:dyDescent="0.25">
      <c r="B30" s="219"/>
      <c r="C30" s="70" t="s">
        <v>9</v>
      </c>
      <c r="D30" s="98">
        <f t="shared" si="48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</row>
    <row r="31" spans="2:52" x14ac:dyDescent="0.25">
      <c r="B31" s="220"/>
      <c r="C31" s="83" t="s">
        <v>4</v>
      </c>
      <c r="D31" s="99">
        <f t="shared" si="48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</row>
    <row r="32" spans="2:52" x14ac:dyDescent="0.25">
      <c r="B32" s="5"/>
      <c r="C32" s="6"/>
      <c r="H32" s="57"/>
      <c r="I32" s="57"/>
      <c r="J32" s="57"/>
      <c r="K32" s="57"/>
    </row>
    <row r="33" spans="2:11" x14ac:dyDescent="0.25">
      <c r="B33" s="199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49" xml:space="preserve"> E33 + F23</f>
        <v>12.75</v>
      </c>
      <c r="G33" s="136">
        <f t="shared" si="49"/>
        <v>15.75</v>
      </c>
      <c r="H33" s="140">
        <f xml:space="preserve"> G33 + H23</f>
        <v>18.75</v>
      </c>
      <c r="I33" s="141">
        <f t="shared" ref="I33:I36" si="50" xml:space="preserve"> H33 + I23</f>
        <v>23.75</v>
      </c>
      <c r="J33" s="140">
        <f xml:space="preserve"> I33 + J23</f>
        <v>23.75</v>
      </c>
      <c r="K33" s="141">
        <f t="shared" ref="K33:K36" si="51" xml:space="preserve"> J33 + K23</f>
        <v>45.25</v>
      </c>
    </row>
    <row r="34" spans="2:11" x14ac:dyDescent="0.25">
      <c r="B34" s="200"/>
      <c r="C34" s="70" t="s">
        <v>8</v>
      </c>
      <c r="D34" s="98">
        <f t="shared" ref="D34:D36" si="52" xml:space="preserve"> D24</f>
        <v>0</v>
      </c>
      <c r="E34" s="91">
        <f t="shared" ref="E34:E36" si="53" xml:space="preserve"> D34 + E24</f>
        <v>7</v>
      </c>
      <c r="F34" s="90">
        <f t="shared" si="49"/>
        <v>15</v>
      </c>
      <c r="G34" s="90">
        <f t="shared" si="49"/>
        <v>30</v>
      </c>
      <c r="H34" s="98">
        <f xml:space="preserve"> G34 + H24</f>
        <v>48</v>
      </c>
      <c r="I34" s="91">
        <f t="shared" si="50"/>
        <v>53</v>
      </c>
      <c r="J34" s="98">
        <f xml:space="preserve"> I34 + J24</f>
        <v>57</v>
      </c>
      <c r="K34" s="91">
        <f t="shared" si="51"/>
        <v>77</v>
      </c>
    </row>
    <row r="35" spans="2:11" x14ac:dyDescent="0.25">
      <c r="B35" s="200"/>
      <c r="C35" s="70" t="s">
        <v>9</v>
      </c>
      <c r="D35" s="98">
        <f t="shared" si="52"/>
        <v>0</v>
      </c>
      <c r="E35" s="91">
        <f t="shared" si="53"/>
        <v>2</v>
      </c>
      <c r="F35" s="90">
        <f t="shared" si="49"/>
        <v>2</v>
      </c>
      <c r="G35" s="90">
        <f t="shared" si="49"/>
        <v>2</v>
      </c>
      <c r="H35" s="98">
        <f t="shared" ref="H35:H36" si="54" xml:space="preserve"> G35 + H25</f>
        <v>3</v>
      </c>
      <c r="I35" s="91">
        <f t="shared" si="50"/>
        <v>11</v>
      </c>
      <c r="J35" s="98">
        <f t="shared" ref="J35:J36" si="55" xml:space="preserve"> I35 + J25</f>
        <v>11</v>
      </c>
      <c r="K35" s="91">
        <f t="shared" si="51"/>
        <v>19</v>
      </c>
    </row>
    <row r="36" spans="2:11" x14ac:dyDescent="0.25">
      <c r="B36" s="201"/>
      <c r="C36" s="83" t="s">
        <v>4</v>
      </c>
      <c r="D36" s="99">
        <f t="shared" si="52"/>
        <v>2.75</v>
      </c>
      <c r="E36" s="93">
        <f t="shared" si="53"/>
        <v>15.75</v>
      </c>
      <c r="F36" s="92">
        <f t="shared" si="49"/>
        <v>29.75</v>
      </c>
      <c r="G36" s="137">
        <f t="shared" si="49"/>
        <v>47.75</v>
      </c>
      <c r="H36" s="142">
        <f t="shared" si="54"/>
        <v>69.75</v>
      </c>
      <c r="I36" s="143">
        <f t="shared" si="50"/>
        <v>87.75</v>
      </c>
      <c r="J36" s="142">
        <f t="shared" si="55"/>
        <v>91.75</v>
      </c>
      <c r="K36" s="143">
        <f t="shared" si="51"/>
        <v>141.25</v>
      </c>
    </row>
  </sheetData>
  <mergeCells count="24">
    <mergeCell ref="Y3:AE3"/>
    <mergeCell ref="AF3:AL3"/>
    <mergeCell ref="Y2:AL2"/>
    <mergeCell ref="H21:I21"/>
    <mergeCell ref="J21:K21"/>
    <mergeCell ref="P3:T3"/>
    <mergeCell ref="U3:X3"/>
    <mergeCell ref="P2:X2"/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04" t="s">
        <v>1</v>
      </c>
      <c r="E1" s="205"/>
      <c r="F1" s="205"/>
      <c r="G1" s="205"/>
      <c r="H1" s="205"/>
      <c r="I1" s="206"/>
      <c r="J1" s="203" t="s">
        <v>2</v>
      </c>
      <c r="K1" s="203"/>
      <c r="L1" s="203"/>
      <c r="M1" s="203"/>
      <c r="N1" s="203"/>
      <c r="O1" s="226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233" t="s">
        <v>20</v>
      </c>
      <c r="B5" s="227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234"/>
      <c r="B6" s="228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234"/>
      <c r="B7" s="228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234"/>
      <c r="B8" s="228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234"/>
      <c r="B9" s="228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234"/>
      <c r="B10" s="228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234"/>
      <c r="B11" s="228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234"/>
      <c r="B12" s="228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234"/>
      <c r="B13" s="228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234"/>
      <c r="B14" s="228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234"/>
      <c r="B15" s="228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234"/>
      <c r="B16" s="229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234"/>
      <c r="B17" s="227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234"/>
      <c r="B18" s="228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234"/>
      <c r="B19" s="228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234"/>
      <c r="B20" s="229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234"/>
      <c r="B21" s="230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234"/>
      <c r="B22" s="231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234"/>
      <c r="B23" s="231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235"/>
      <c r="B24" s="232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99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00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00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01"/>
      <c r="B33" s="247" t="s">
        <v>25</v>
      </c>
      <c r="C33" s="248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236" t="s">
        <v>24</v>
      </c>
      <c r="B36" s="239" t="s">
        <v>7</v>
      </c>
      <c r="C36" s="240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237"/>
      <c r="B37" s="241" t="s">
        <v>8</v>
      </c>
      <c r="C37" s="242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237"/>
      <c r="B38" s="243" t="s">
        <v>9</v>
      </c>
      <c r="C38" s="244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238"/>
      <c r="B39" s="245" t="s">
        <v>25</v>
      </c>
      <c r="C39" s="246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49" t="s">
        <v>26</v>
      </c>
      <c r="B41" s="239" t="s">
        <v>7</v>
      </c>
      <c r="C41" s="240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49"/>
      <c r="B42" s="241" t="s">
        <v>8</v>
      </c>
      <c r="C42" s="242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49"/>
      <c r="B43" s="243" t="s">
        <v>9</v>
      </c>
      <c r="C43" s="244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49"/>
      <c r="B44" s="250" t="s">
        <v>25</v>
      </c>
      <c r="C44" s="251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04" t="s">
        <v>1</v>
      </c>
      <c r="E1" s="205"/>
      <c r="F1" s="205"/>
      <c r="G1" s="205"/>
      <c r="H1" s="205"/>
      <c r="I1" s="204" t="s">
        <v>2</v>
      </c>
      <c r="J1" s="205"/>
      <c r="K1" s="205"/>
      <c r="L1" s="206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233" t="s">
        <v>30</v>
      </c>
      <c r="B5" s="252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234"/>
      <c r="B6" s="253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234"/>
      <c r="B7" s="253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234"/>
      <c r="B8" s="254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234"/>
      <c r="B9" s="257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234"/>
      <c r="B10" s="258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234"/>
      <c r="B11" s="258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234"/>
      <c r="B12" s="258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234"/>
      <c r="B13" s="258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234"/>
      <c r="B14" s="258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234"/>
      <c r="B15" s="258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234"/>
      <c r="B16" s="258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233" t="s">
        <v>35</v>
      </c>
      <c r="B17" s="227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234"/>
      <c r="B18" s="228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234"/>
      <c r="B19" s="228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234"/>
      <c r="B20" s="228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234"/>
      <c r="B21" s="255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234"/>
      <c r="B22" s="255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234"/>
      <c r="B23" s="255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235"/>
      <c r="B24" s="256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59" t="s">
        <v>38</v>
      </c>
      <c r="C25" s="259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99" t="s">
        <v>5</v>
      </c>
      <c r="B30" s="260" t="s">
        <v>7</v>
      </c>
      <c r="C30" s="261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00"/>
      <c r="B31" s="262" t="s">
        <v>8</v>
      </c>
      <c r="C31" s="242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00"/>
      <c r="B32" s="263" t="s">
        <v>9</v>
      </c>
      <c r="C32" s="244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01"/>
      <c r="B33" s="247" t="s">
        <v>25</v>
      </c>
      <c r="C33" s="248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236" t="s">
        <v>24</v>
      </c>
      <c r="B36" s="239" t="s">
        <v>7</v>
      </c>
      <c r="C36" s="240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237"/>
      <c r="B37" s="241" t="s">
        <v>8</v>
      </c>
      <c r="C37" s="242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237"/>
      <c r="B38" s="243" t="s">
        <v>9</v>
      </c>
      <c r="C38" s="244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238"/>
      <c r="B39" s="245" t="s">
        <v>25</v>
      </c>
      <c r="C39" s="246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49" t="s">
        <v>26</v>
      </c>
      <c r="B41" s="239" t="s">
        <v>7</v>
      </c>
      <c r="C41" s="240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49"/>
      <c r="B42" s="241" t="s">
        <v>8</v>
      </c>
      <c r="C42" s="242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49"/>
      <c r="B43" s="243" t="s">
        <v>9</v>
      </c>
      <c r="C43" s="244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49"/>
      <c r="B44" s="250" t="s">
        <v>25</v>
      </c>
      <c r="C44" s="251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196" t="s">
        <v>1</v>
      </c>
      <c r="E1" s="197"/>
      <c r="F1" s="197"/>
      <c r="G1" s="197"/>
      <c r="H1" s="197"/>
      <c r="I1" s="197"/>
      <c r="J1" s="197"/>
      <c r="K1" s="196" t="s">
        <v>2</v>
      </c>
      <c r="L1" s="197"/>
      <c r="M1" s="197"/>
      <c r="N1" s="197"/>
      <c r="O1" s="197"/>
      <c r="P1" s="197"/>
      <c r="Q1" s="198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64" t="s">
        <v>30</v>
      </c>
      <c r="B5" s="271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65"/>
      <c r="B6" s="253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65"/>
      <c r="B7" s="253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65"/>
      <c r="B8" s="272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65"/>
      <c r="B9" s="273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65"/>
      <c r="B10" s="274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65"/>
      <c r="B11" s="274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65"/>
      <c r="B12" s="275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65"/>
      <c r="B13" s="273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65"/>
      <c r="B14" s="274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65"/>
      <c r="B15" s="274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65"/>
      <c r="B16" s="275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65"/>
      <c r="B17" s="273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65"/>
      <c r="B18" s="274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65"/>
      <c r="B19" s="274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65"/>
      <c r="B20" s="275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65"/>
      <c r="B21" s="276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65"/>
      <c r="B22" s="27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65"/>
      <c r="B23" s="277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65"/>
      <c r="B24" s="278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65"/>
      <c r="B25" s="276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65"/>
      <c r="B26" s="277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65"/>
      <c r="B27" s="277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65"/>
      <c r="B28" s="278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65"/>
      <c r="B29" s="276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65"/>
      <c r="B30" s="277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65"/>
      <c r="B31" s="277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66"/>
      <c r="B32" s="278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64" t="s">
        <v>35</v>
      </c>
      <c r="B33" s="267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65"/>
      <c r="B34" s="228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65"/>
      <c r="B35" s="228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65"/>
      <c r="B36" s="228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65"/>
      <c r="B37" s="268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65"/>
      <c r="B38" s="269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65"/>
      <c r="B39" s="269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66"/>
      <c r="B40" s="270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59" t="s">
        <v>38</v>
      </c>
      <c r="C41" s="259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199" t="s">
        <v>5</v>
      </c>
      <c r="B46" s="260" t="s">
        <v>7</v>
      </c>
      <c r="C46" s="261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00"/>
      <c r="B47" s="262" t="s">
        <v>8</v>
      </c>
      <c r="C47" s="242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00"/>
      <c r="B48" s="263" t="s">
        <v>9</v>
      </c>
      <c r="C48" s="244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01"/>
      <c r="B49" s="247" t="s">
        <v>25</v>
      </c>
      <c r="C49" s="248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236" t="s">
        <v>24</v>
      </c>
      <c r="B52" s="239" t="s">
        <v>7</v>
      </c>
      <c r="C52" s="240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237"/>
      <c r="B53" s="241" t="s">
        <v>8</v>
      </c>
      <c r="C53" s="242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237"/>
      <c r="B54" s="243" t="s">
        <v>9</v>
      </c>
      <c r="C54" s="244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238"/>
      <c r="B55" s="245" t="s">
        <v>25</v>
      </c>
      <c r="C55" s="246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49" t="s">
        <v>26</v>
      </c>
      <c r="B57" s="239" t="s">
        <v>7</v>
      </c>
      <c r="C57" s="240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49"/>
      <c r="B58" s="241" t="s">
        <v>8</v>
      </c>
      <c r="C58" s="242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49"/>
      <c r="B59" s="243" t="s">
        <v>9</v>
      </c>
      <c r="C59" s="244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49"/>
      <c r="B60" s="250" t="s">
        <v>25</v>
      </c>
      <c r="C60" s="251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4" workbookViewId="0">
      <selection activeCell="L63" sqref="L63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196" t="s">
        <v>1</v>
      </c>
      <c r="E1" s="197"/>
      <c r="F1" s="197"/>
      <c r="G1" s="197"/>
      <c r="H1" s="197"/>
      <c r="I1" s="197"/>
      <c r="J1" s="197"/>
      <c r="K1" s="196" t="s">
        <v>2</v>
      </c>
      <c r="L1" s="197"/>
      <c r="M1" s="197"/>
      <c r="N1" s="197"/>
      <c r="O1" s="197"/>
      <c r="P1" s="197"/>
      <c r="Q1" s="198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 x14ac:dyDescent="0.25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 x14ac:dyDescent="0.25">
      <c r="A5" s="279" t="s">
        <v>30</v>
      </c>
      <c r="B5" s="290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 x14ac:dyDescent="0.25">
      <c r="A6" s="265"/>
      <c r="B6" s="253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 x14ac:dyDescent="0.25">
      <c r="A7" s="265"/>
      <c r="B7" s="253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 x14ac:dyDescent="0.25">
      <c r="A8" s="265"/>
      <c r="B8" s="272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 x14ac:dyDescent="0.25">
      <c r="A9" s="265"/>
      <c r="B9" s="294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 x14ac:dyDescent="0.25">
      <c r="A10" s="265"/>
      <c r="B10" s="274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 x14ac:dyDescent="0.25">
      <c r="A11" s="265"/>
      <c r="B11" s="274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 x14ac:dyDescent="0.25">
      <c r="A12" s="265"/>
      <c r="B12" s="275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 x14ac:dyDescent="0.25">
      <c r="A13" s="265"/>
      <c r="B13" s="294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 x14ac:dyDescent="0.25">
      <c r="A14" s="265"/>
      <c r="B14" s="274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 x14ac:dyDescent="0.25">
      <c r="A15" s="265"/>
      <c r="B15" s="274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 x14ac:dyDescent="0.25">
      <c r="A16" s="265"/>
      <c r="B16" s="275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 x14ac:dyDescent="0.25">
      <c r="A17" s="265"/>
      <c r="B17" s="294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 x14ac:dyDescent="0.25">
      <c r="A18" s="265"/>
      <c r="B18" s="274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 x14ac:dyDescent="0.25">
      <c r="A19" s="265"/>
      <c r="B19" s="274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 x14ac:dyDescent="0.25">
      <c r="A20" s="265"/>
      <c r="B20" s="275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 x14ac:dyDescent="0.25">
      <c r="A21" s="265"/>
      <c r="B21" s="290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 x14ac:dyDescent="0.25">
      <c r="A22" s="265"/>
      <c r="B22" s="253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 x14ac:dyDescent="0.25">
      <c r="A23" s="265"/>
      <c r="B23" s="253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 x14ac:dyDescent="0.25">
      <c r="A24" s="265"/>
      <c r="B24" s="272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x14ac:dyDescent="0.25">
      <c r="A25" s="279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 x14ac:dyDescent="0.25">
      <c r="A26" s="265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 x14ac:dyDescent="0.25">
      <c r="A27" s="265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 x14ac:dyDescent="0.25">
      <c r="A28" s="265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 x14ac:dyDescent="0.25">
      <c r="A29" s="265"/>
      <c r="B29" s="280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 x14ac:dyDescent="0.25">
      <c r="A30" s="265"/>
      <c r="B30" s="277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 x14ac:dyDescent="0.25">
      <c r="A31" s="265"/>
      <c r="B31" s="277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 x14ac:dyDescent="0.25">
      <c r="A32" s="265"/>
      <c r="B32" s="278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 x14ac:dyDescent="0.25">
      <c r="A33" s="265"/>
      <c r="B33" s="290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 x14ac:dyDescent="0.25">
      <c r="A34" s="265"/>
      <c r="B34" s="253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 x14ac:dyDescent="0.25">
      <c r="A35" s="265"/>
      <c r="B35" s="253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 x14ac:dyDescent="0.25">
      <c r="A36" s="265"/>
      <c r="B36" s="272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 x14ac:dyDescent="0.25">
      <c r="A37" s="265"/>
      <c r="B37" s="280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 x14ac:dyDescent="0.25">
      <c r="A38" s="265"/>
      <c r="B38" s="277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 x14ac:dyDescent="0.25">
      <c r="A39" s="265"/>
      <c r="B39" s="277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 x14ac:dyDescent="0.25">
      <c r="A40" s="265"/>
      <c r="B40" s="278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 x14ac:dyDescent="0.25">
      <c r="A41" s="265"/>
      <c r="B41" s="280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 x14ac:dyDescent="0.25">
      <c r="A42" s="265"/>
      <c r="B42" s="277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 x14ac:dyDescent="0.25">
      <c r="A43" s="265"/>
      <c r="B43" s="277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 x14ac:dyDescent="0.25">
      <c r="A44" s="265"/>
      <c r="B44" s="278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 x14ac:dyDescent="0.25">
      <c r="A45" s="265"/>
      <c r="B45" s="280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 x14ac:dyDescent="0.25">
      <c r="A46" s="265"/>
      <c r="B46" s="277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 x14ac:dyDescent="0.25">
      <c r="A47" s="265"/>
      <c r="B47" s="277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 x14ac:dyDescent="0.25">
      <c r="A48" s="266"/>
      <c r="B48" s="278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 x14ac:dyDescent="0.25">
      <c r="B49" s="259" t="s">
        <v>38</v>
      </c>
      <c r="C49" s="259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 x14ac:dyDescent="0.25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 x14ac:dyDescent="0.25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199" t="s">
        <v>5</v>
      </c>
      <c r="B55" s="284" t="s">
        <v>7</v>
      </c>
      <c r="C55" s="291"/>
      <c r="D55" s="186">
        <f>D42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 x14ac:dyDescent="0.25">
      <c r="A56" s="200"/>
      <c r="B56" s="262" t="s">
        <v>8</v>
      </c>
      <c r="C56" s="292"/>
      <c r="D56" s="103">
        <f>D43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00"/>
      <c r="B57" s="262" t="s">
        <v>9</v>
      </c>
      <c r="C57" s="292"/>
      <c r="D57" s="103">
        <f>D44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09"/>
      <c r="B58" s="286" t="s">
        <v>25</v>
      </c>
      <c r="C58" s="293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236" t="s">
        <v>24</v>
      </c>
      <c r="B61" s="289" t="s">
        <v>7</v>
      </c>
      <c r="C61" s="285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237"/>
      <c r="B62" s="241" t="s">
        <v>8</v>
      </c>
      <c r="C62" s="242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237"/>
      <c r="B63" s="288" t="s">
        <v>9</v>
      </c>
      <c r="C63" s="283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238"/>
      <c r="B64" s="286" t="s">
        <v>25</v>
      </c>
      <c r="C64" s="287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249" t="s">
        <v>26</v>
      </c>
      <c r="B66" s="284" t="s">
        <v>7</v>
      </c>
      <c r="C66" s="285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249"/>
      <c r="B67" s="262" t="s">
        <v>8</v>
      </c>
      <c r="C67" s="242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249"/>
      <c r="B68" s="263" t="s">
        <v>9</v>
      </c>
      <c r="C68" s="283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249"/>
      <c r="B69" s="281" t="s">
        <v>25</v>
      </c>
      <c r="C69" s="282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B41:B44"/>
    <mergeCell ref="D1:J1"/>
    <mergeCell ref="K1:Q1"/>
    <mergeCell ref="B5:B8"/>
    <mergeCell ref="B9:B12"/>
    <mergeCell ref="B13:B16"/>
    <mergeCell ref="B17:B20"/>
    <mergeCell ref="B21:B24"/>
    <mergeCell ref="B29:B32"/>
    <mergeCell ref="A55:A58"/>
    <mergeCell ref="B55:C55"/>
    <mergeCell ref="B56:C56"/>
    <mergeCell ref="B57:C57"/>
    <mergeCell ref="B58:C58"/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Sp1</vt:lpstr>
      <vt:lpstr>Sp2</vt:lpstr>
      <vt:lpstr>Sp3</vt:lpstr>
      <vt:lpstr>Sp4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2015-03-24T03:51:35Z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