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14280" yWindow="0" windowWidth="14550" windowHeight="13005" tabRatio="295"/>
  </bookViews>
  <sheets>
    <sheet name="Product" sheetId="1" r:id="rId1"/>
    <sheet name="Sp1" sheetId="3" r:id="rId2"/>
    <sheet name="Sp2" sheetId="4" r:id="rId3"/>
    <sheet name="Sp3" sheetId="5" r:id="rId4"/>
    <sheet name="Sp4" sheetId="6" r:id="rId5"/>
    <sheet name="Sp5" sheetId="7" r:id="rId6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alcChain.xml><?xml version="1.0" encoding="utf-8"?>
<calcChain xmlns="http://schemas.openxmlformats.org/spreadsheetml/2006/main">
  <c r="A24" i="1" l="1"/>
  <c r="A25" i="1"/>
  <c r="A26" i="1"/>
  <c r="A23" i="1"/>
  <c r="L24" i="1"/>
  <c r="L25" i="1"/>
  <c r="L26" i="1"/>
  <c r="M24" i="1"/>
  <c r="M25" i="1"/>
  <c r="M26" i="1"/>
  <c r="M23" i="1"/>
  <c r="L23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A9" i="1"/>
  <c r="BA11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A7" i="1"/>
  <c r="BA8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A6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J23" i="1"/>
  <c r="L36" i="1"/>
  <c r="M36" i="1"/>
  <c r="L35" i="1"/>
  <c r="M35" i="1"/>
  <c r="L34" i="1"/>
  <c r="M34" i="1"/>
  <c r="J33" i="1"/>
  <c r="K33" i="1"/>
  <c r="L33" i="1"/>
  <c r="M33" i="1"/>
  <c r="M31" i="1"/>
  <c r="L31" i="1"/>
  <c r="M30" i="1"/>
  <c r="L30" i="1"/>
  <c r="M29" i="1"/>
  <c r="L29" i="1"/>
  <c r="M28" i="1"/>
  <c r="L28" i="1"/>
  <c r="D5" i="7"/>
  <c r="D25" i="7"/>
  <c r="D21" i="7"/>
  <c r="D9" i="7"/>
  <c r="D17" i="7"/>
  <c r="D13" i="7"/>
  <c r="D29" i="7"/>
  <c r="F25" i="7"/>
  <c r="F21" i="7"/>
  <c r="F5" i="7"/>
  <c r="F17" i="7"/>
  <c r="F9" i="7"/>
  <c r="F13" i="7"/>
  <c r="F29" i="7"/>
  <c r="E17" i="7"/>
  <c r="E25" i="7"/>
  <c r="E21" i="7"/>
  <c r="E13" i="7"/>
  <c r="E5" i="7"/>
  <c r="E9" i="7"/>
  <c r="E29" i="7"/>
  <c r="G25" i="7"/>
  <c r="G5" i="7"/>
  <c r="G9" i="7"/>
  <c r="G21" i="7"/>
  <c r="G17" i="7"/>
  <c r="G13" i="7"/>
  <c r="G29" i="7"/>
  <c r="J17" i="7"/>
  <c r="J5" i="7"/>
  <c r="J21" i="7"/>
  <c r="J9" i="7"/>
  <c r="J25" i="7"/>
  <c r="J13" i="7"/>
  <c r="J29" i="7"/>
  <c r="H5" i="7"/>
  <c r="H9" i="7"/>
  <c r="H25" i="7"/>
  <c r="H21" i="7"/>
  <c r="H17" i="7"/>
  <c r="H13" i="7"/>
  <c r="H29" i="7"/>
  <c r="I5" i="7"/>
  <c r="I9" i="7"/>
  <c r="I25" i="7"/>
  <c r="I21" i="7"/>
  <c r="I17" i="7"/>
  <c r="I13" i="7"/>
  <c r="I29" i="7"/>
  <c r="D44" i="7"/>
  <c r="K5" i="7"/>
  <c r="K13" i="7"/>
  <c r="K25" i="7"/>
  <c r="K9" i="7"/>
  <c r="K21" i="7"/>
  <c r="K17" i="7"/>
  <c r="K29" i="7"/>
  <c r="L13" i="7"/>
  <c r="L9" i="7"/>
  <c r="L21" i="7"/>
  <c r="L5" i="7"/>
  <c r="L25" i="7"/>
  <c r="L17" i="7"/>
  <c r="L29" i="7"/>
  <c r="M13" i="7"/>
  <c r="M9" i="7"/>
  <c r="M5" i="7"/>
  <c r="M25" i="7"/>
  <c r="M21" i="7"/>
  <c r="M17" i="7"/>
  <c r="M29" i="7"/>
  <c r="N21" i="7"/>
  <c r="N9" i="7"/>
  <c r="N13" i="7"/>
  <c r="N5" i="7"/>
  <c r="N25" i="7"/>
  <c r="N17" i="7"/>
  <c r="N29" i="7"/>
  <c r="O13" i="7"/>
  <c r="O9" i="7"/>
  <c r="O21" i="7"/>
  <c r="O5" i="7"/>
  <c r="O25" i="7"/>
  <c r="O17" i="7"/>
  <c r="O29" i="7"/>
  <c r="P13" i="7"/>
  <c r="P9" i="7"/>
  <c r="P5" i="7"/>
  <c r="P25" i="7"/>
  <c r="P21" i="7"/>
  <c r="P17" i="7"/>
  <c r="P29" i="7"/>
  <c r="Q25" i="7"/>
  <c r="Q9" i="7"/>
  <c r="Q5" i="7"/>
  <c r="Q21" i="7"/>
  <c r="Q17" i="7"/>
  <c r="Q13" i="7"/>
  <c r="Q29" i="7"/>
  <c r="E44" i="7"/>
  <c r="E49" i="7"/>
  <c r="D32" i="7"/>
  <c r="E32" i="7"/>
  <c r="F32" i="7"/>
  <c r="G32" i="7"/>
  <c r="H32" i="7"/>
  <c r="I32" i="7"/>
  <c r="J32" i="7"/>
  <c r="D43" i="7"/>
  <c r="K32" i="7"/>
  <c r="L32" i="7"/>
  <c r="M32" i="7"/>
  <c r="N32" i="7"/>
  <c r="O32" i="7"/>
  <c r="P32" i="7"/>
  <c r="Q32" i="7"/>
  <c r="E43" i="7"/>
  <c r="E48" i="7"/>
  <c r="D31" i="7"/>
  <c r="E31" i="7"/>
  <c r="F31" i="7"/>
  <c r="G31" i="7"/>
  <c r="J31" i="7"/>
  <c r="H31" i="7"/>
  <c r="I31" i="7"/>
  <c r="D42" i="7"/>
  <c r="K31" i="7"/>
  <c r="O31" i="7"/>
  <c r="L31" i="7"/>
  <c r="M31" i="7"/>
  <c r="N31" i="7"/>
  <c r="P31" i="7"/>
  <c r="Q31" i="7"/>
  <c r="E42" i="7"/>
  <c r="E47" i="7"/>
  <c r="D30" i="7"/>
  <c r="F30" i="7"/>
  <c r="E30" i="7"/>
  <c r="G30" i="7"/>
  <c r="H30" i="7"/>
  <c r="I30" i="7"/>
  <c r="J30" i="7"/>
  <c r="D41" i="7"/>
  <c r="K30" i="7"/>
  <c r="L30" i="7"/>
  <c r="M30" i="7"/>
  <c r="N30" i="7"/>
  <c r="O30" i="7"/>
  <c r="P30" i="7"/>
  <c r="Q30" i="7"/>
  <c r="E41" i="7"/>
  <c r="E46" i="7"/>
  <c r="D46" i="7"/>
  <c r="F42" i="7"/>
  <c r="G38" i="7"/>
  <c r="E38" i="7"/>
  <c r="D38" i="7"/>
  <c r="E37" i="7"/>
  <c r="E35" i="7"/>
  <c r="D37" i="7"/>
  <c r="D36" i="7"/>
  <c r="D35" i="7"/>
  <c r="D57" i="6"/>
  <c r="D51" i="6"/>
  <c r="D56" i="6"/>
  <c r="D50" i="6"/>
  <c r="D55" i="6"/>
  <c r="R7" i="7"/>
  <c r="R15" i="7"/>
  <c r="R23" i="7"/>
  <c r="R27" i="7"/>
  <c r="R19" i="7"/>
  <c r="R11" i="7"/>
  <c r="R31" i="7"/>
  <c r="R8" i="7"/>
  <c r="R16" i="7"/>
  <c r="R20" i="7"/>
  <c r="R24" i="7"/>
  <c r="R28" i="7"/>
  <c r="R12" i="7"/>
  <c r="R32" i="7"/>
  <c r="R6" i="7"/>
  <c r="R10" i="7"/>
  <c r="R14" i="7"/>
  <c r="R22" i="7"/>
  <c r="R26" i="7"/>
  <c r="R18" i="7"/>
  <c r="R30" i="7"/>
  <c r="R5" i="7"/>
  <c r="R9" i="7"/>
  <c r="R13" i="7"/>
  <c r="R17" i="7"/>
  <c r="R21" i="7"/>
  <c r="R25" i="7"/>
  <c r="R29" i="7"/>
  <c r="D49" i="7"/>
  <c r="D48" i="7"/>
  <c r="D47" i="7"/>
  <c r="F44" i="7"/>
  <c r="F43" i="7"/>
  <c r="F41" i="7"/>
  <c r="Q38" i="7"/>
  <c r="P38" i="7"/>
  <c r="O38" i="7"/>
  <c r="N38" i="7"/>
  <c r="M38" i="7"/>
  <c r="L38" i="7"/>
  <c r="K38" i="7"/>
  <c r="J38" i="7"/>
  <c r="I38" i="7"/>
  <c r="H38" i="7"/>
  <c r="F38" i="7"/>
  <c r="Q37" i="7"/>
  <c r="P37" i="7"/>
  <c r="O37" i="7"/>
  <c r="N37" i="7"/>
  <c r="M37" i="7"/>
  <c r="L37" i="7"/>
  <c r="K37" i="7"/>
  <c r="J37" i="7"/>
  <c r="I37" i="7"/>
  <c r="H37" i="7"/>
  <c r="G37" i="7"/>
  <c r="F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Q35" i="7"/>
  <c r="P35" i="7"/>
  <c r="O35" i="7"/>
  <c r="N35" i="7"/>
  <c r="M35" i="7"/>
  <c r="L35" i="7"/>
  <c r="K35" i="7"/>
  <c r="J35" i="7"/>
  <c r="I35" i="7"/>
  <c r="H35" i="7"/>
  <c r="G35" i="7"/>
  <c r="F35" i="7"/>
  <c r="D24" i="1"/>
  <c r="E24" i="1"/>
  <c r="D27" i="4"/>
  <c r="P7" i="1"/>
  <c r="E27" i="4"/>
  <c r="Q7" i="1"/>
  <c r="F27" i="4"/>
  <c r="R7" i="1"/>
  <c r="G27" i="4"/>
  <c r="S7" i="1"/>
  <c r="H27" i="4"/>
  <c r="T7" i="1"/>
  <c r="F24" i="1"/>
  <c r="I27" i="4"/>
  <c r="U7" i="1"/>
  <c r="J27" i="4"/>
  <c r="V7" i="1"/>
  <c r="K27" i="4"/>
  <c r="W7" i="1"/>
  <c r="L27" i="4"/>
  <c r="X7" i="1"/>
  <c r="G24" i="1"/>
  <c r="D43" i="5"/>
  <c r="Y7" i="1"/>
  <c r="E43" i="5"/>
  <c r="Z7" i="1"/>
  <c r="F43" i="5"/>
  <c r="AA7" i="1"/>
  <c r="G43" i="5"/>
  <c r="AB7" i="1"/>
  <c r="H43" i="5"/>
  <c r="AC7" i="1"/>
  <c r="I43" i="5"/>
  <c r="AD7" i="1"/>
  <c r="J43" i="5"/>
  <c r="AE7" i="1"/>
  <c r="H24" i="1"/>
  <c r="K43" i="5"/>
  <c r="AF7" i="1"/>
  <c r="L43" i="5"/>
  <c r="AG7" i="1"/>
  <c r="M43" i="5"/>
  <c r="AH7" i="1"/>
  <c r="N43" i="5"/>
  <c r="AI7" i="1"/>
  <c r="O43" i="5"/>
  <c r="AJ7" i="1"/>
  <c r="P43" i="5"/>
  <c r="AK7" i="1"/>
  <c r="Q43" i="5"/>
  <c r="AL7" i="1"/>
  <c r="I24" i="1"/>
  <c r="AM7" i="1"/>
  <c r="E51" i="6"/>
  <c r="AN7" i="1"/>
  <c r="F51" i="6"/>
  <c r="AO7" i="1"/>
  <c r="G51" i="6"/>
  <c r="AP7" i="1"/>
  <c r="H51" i="6"/>
  <c r="AQ7" i="1"/>
  <c r="I51" i="6"/>
  <c r="AR7" i="1"/>
  <c r="J51" i="6"/>
  <c r="AS7" i="1"/>
  <c r="J24" i="1"/>
  <c r="K51" i="6"/>
  <c r="AT7" i="1"/>
  <c r="L51" i="6"/>
  <c r="AU7" i="1"/>
  <c r="M51" i="6"/>
  <c r="AV7" i="1"/>
  <c r="N51" i="6"/>
  <c r="AW7" i="1"/>
  <c r="O51" i="6"/>
  <c r="AX7" i="1"/>
  <c r="P51" i="6"/>
  <c r="AY7" i="1"/>
  <c r="Q51" i="6"/>
  <c r="AZ7" i="1"/>
  <c r="K24" i="1"/>
  <c r="D25" i="1"/>
  <c r="E25" i="1"/>
  <c r="D28" i="4"/>
  <c r="P8" i="1"/>
  <c r="E28" i="4"/>
  <c r="Q8" i="1"/>
  <c r="F28" i="4"/>
  <c r="R8" i="1"/>
  <c r="G28" i="4"/>
  <c r="S8" i="1"/>
  <c r="H28" i="4"/>
  <c r="T8" i="1"/>
  <c r="F25" i="1"/>
  <c r="I28" i="4"/>
  <c r="U8" i="1"/>
  <c r="J28" i="4"/>
  <c r="V8" i="1"/>
  <c r="K28" i="4"/>
  <c r="W8" i="1"/>
  <c r="L28" i="4"/>
  <c r="X8" i="1"/>
  <c r="G25" i="1"/>
  <c r="D44" i="5"/>
  <c r="Y8" i="1"/>
  <c r="E44" i="5"/>
  <c r="Z8" i="1"/>
  <c r="F44" i="5"/>
  <c r="AA8" i="1"/>
  <c r="G44" i="5"/>
  <c r="AB8" i="1"/>
  <c r="H44" i="5"/>
  <c r="AC8" i="1"/>
  <c r="I44" i="5"/>
  <c r="AD8" i="1"/>
  <c r="J44" i="5"/>
  <c r="AE8" i="1"/>
  <c r="H25" i="1"/>
  <c r="K44" i="5"/>
  <c r="AF8" i="1"/>
  <c r="L44" i="5"/>
  <c r="AG8" i="1"/>
  <c r="M44" i="5"/>
  <c r="AH8" i="1"/>
  <c r="N44" i="5"/>
  <c r="AI8" i="1"/>
  <c r="O44" i="5"/>
  <c r="AJ8" i="1"/>
  <c r="P44" i="5"/>
  <c r="AK8" i="1"/>
  <c r="Q44" i="5"/>
  <c r="AL8" i="1"/>
  <c r="I25" i="1"/>
  <c r="D52" i="6"/>
  <c r="AM8" i="1"/>
  <c r="E52" i="6"/>
  <c r="AN8" i="1"/>
  <c r="F52" i="6"/>
  <c r="AO8" i="1"/>
  <c r="G52" i="6"/>
  <c r="AP8" i="1"/>
  <c r="H52" i="6"/>
  <c r="AQ8" i="1"/>
  <c r="I52" i="6"/>
  <c r="AR8" i="1"/>
  <c r="J52" i="6"/>
  <c r="AS8" i="1"/>
  <c r="J25" i="1"/>
  <c r="K52" i="6"/>
  <c r="AT8" i="1"/>
  <c r="L52" i="6"/>
  <c r="AU8" i="1"/>
  <c r="M52" i="6"/>
  <c r="AV8" i="1"/>
  <c r="N52" i="6"/>
  <c r="AW8" i="1"/>
  <c r="O52" i="6"/>
  <c r="AX8" i="1"/>
  <c r="P52" i="6"/>
  <c r="AY8" i="1"/>
  <c r="Q52" i="6"/>
  <c r="AZ8" i="1"/>
  <c r="K25" i="1"/>
  <c r="D26" i="1"/>
  <c r="E26" i="1"/>
  <c r="D5" i="4"/>
  <c r="D9" i="4"/>
  <c r="D13" i="4"/>
  <c r="D17" i="4"/>
  <c r="D21" i="4"/>
  <c r="D25" i="4"/>
  <c r="P9" i="1"/>
  <c r="E5" i="4"/>
  <c r="E9" i="4"/>
  <c r="E13" i="4"/>
  <c r="E17" i="4"/>
  <c r="E21" i="4"/>
  <c r="E25" i="4"/>
  <c r="Q9" i="1"/>
  <c r="F5" i="4"/>
  <c r="F9" i="4"/>
  <c r="F13" i="4"/>
  <c r="F17" i="4"/>
  <c r="F21" i="4"/>
  <c r="F25" i="4"/>
  <c r="R9" i="1"/>
  <c r="G5" i="4"/>
  <c r="G9" i="4"/>
  <c r="G13" i="4"/>
  <c r="G17" i="4"/>
  <c r="G21" i="4"/>
  <c r="G25" i="4"/>
  <c r="S9" i="1"/>
  <c r="H5" i="4"/>
  <c r="H9" i="4"/>
  <c r="H13" i="4"/>
  <c r="H17" i="4"/>
  <c r="H21" i="4"/>
  <c r="H25" i="4"/>
  <c r="T9" i="1"/>
  <c r="F26" i="1"/>
  <c r="I5" i="4"/>
  <c r="I9" i="4"/>
  <c r="I13" i="4"/>
  <c r="I17" i="4"/>
  <c r="I21" i="4"/>
  <c r="I25" i="4"/>
  <c r="U9" i="1"/>
  <c r="J5" i="4"/>
  <c r="J9" i="4"/>
  <c r="J13" i="4"/>
  <c r="J17" i="4"/>
  <c r="J21" i="4"/>
  <c r="J25" i="4"/>
  <c r="V9" i="1"/>
  <c r="K5" i="4"/>
  <c r="K9" i="4"/>
  <c r="K13" i="4"/>
  <c r="K17" i="4"/>
  <c r="K21" i="4"/>
  <c r="K25" i="4"/>
  <c r="W9" i="1"/>
  <c r="L5" i="4"/>
  <c r="L9" i="4"/>
  <c r="L13" i="4"/>
  <c r="L17" i="4"/>
  <c r="L21" i="4"/>
  <c r="L25" i="4"/>
  <c r="X9" i="1"/>
  <c r="G26" i="1"/>
  <c r="D21" i="5"/>
  <c r="D25" i="5"/>
  <c r="D29" i="5"/>
  <c r="D33" i="5"/>
  <c r="D37" i="5"/>
  <c r="D17" i="5"/>
  <c r="D13" i="5"/>
  <c r="D9" i="5"/>
  <c r="D5" i="5"/>
  <c r="D41" i="5"/>
  <c r="Y9" i="1"/>
  <c r="E21" i="5"/>
  <c r="E25" i="5"/>
  <c r="E29" i="5"/>
  <c r="E33" i="5"/>
  <c r="E37" i="5"/>
  <c r="E17" i="5"/>
  <c r="E13" i="5"/>
  <c r="E9" i="5"/>
  <c r="E5" i="5"/>
  <c r="E41" i="5"/>
  <c r="Z9" i="1"/>
  <c r="F21" i="5"/>
  <c r="F25" i="5"/>
  <c r="F29" i="5"/>
  <c r="F33" i="5"/>
  <c r="F37" i="5"/>
  <c r="F17" i="5"/>
  <c r="F13" i="5"/>
  <c r="F9" i="5"/>
  <c r="F5" i="5"/>
  <c r="F41" i="5"/>
  <c r="AA9" i="1"/>
  <c r="G21" i="5"/>
  <c r="G25" i="5"/>
  <c r="G29" i="5"/>
  <c r="G33" i="5"/>
  <c r="G37" i="5"/>
  <c r="G17" i="5"/>
  <c r="G13" i="5"/>
  <c r="G9" i="5"/>
  <c r="G5" i="5"/>
  <c r="G41" i="5"/>
  <c r="AB9" i="1"/>
  <c r="H21" i="5"/>
  <c r="H25" i="5"/>
  <c r="H29" i="5"/>
  <c r="H33" i="5"/>
  <c r="H37" i="5"/>
  <c r="H17" i="5"/>
  <c r="H13" i="5"/>
  <c r="H9" i="5"/>
  <c r="H5" i="5"/>
  <c r="H41" i="5"/>
  <c r="AC9" i="1"/>
  <c r="I21" i="5"/>
  <c r="I25" i="5"/>
  <c r="I29" i="5"/>
  <c r="I33" i="5"/>
  <c r="I37" i="5"/>
  <c r="I17" i="5"/>
  <c r="I13" i="5"/>
  <c r="I9" i="5"/>
  <c r="I5" i="5"/>
  <c r="I41" i="5"/>
  <c r="AD9" i="1"/>
  <c r="J21" i="5"/>
  <c r="J25" i="5"/>
  <c r="J29" i="5"/>
  <c r="J33" i="5"/>
  <c r="J37" i="5"/>
  <c r="J17" i="5"/>
  <c r="J13" i="5"/>
  <c r="J9" i="5"/>
  <c r="J5" i="5"/>
  <c r="J41" i="5"/>
  <c r="AE9" i="1"/>
  <c r="H26" i="1"/>
  <c r="K21" i="5"/>
  <c r="K25" i="5"/>
  <c r="K29" i="5"/>
  <c r="K33" i="5"/>
  <c r="K37" i="5"/>
  <c r="K17" i="5"/>
  <c r="K13" i="5"/>
  <c r="K9" i="5"/>
  <c r="K5" i="5"/>
  <c r="K41" i="5"/>
  <c r="AF9" i="1"/>
  <c r="L21" i="5"/>
  <c r="L25" i="5"/>
  <c r="L29" i="5"/>
  <c r="L33" i="5"/>
  <c r="L37" i="5"/>
  <c r="L17" i="5"/>
  <c r="L13" i="5"/>
  <c r="L9" i="5"/>
  <c r="L5" i="5"/>
  <c r="L41" i="5"/>
  <c r="AG9" i="1"/>
  <c r="M21" i="5"/>
  <c r="M25" i="5"/>
  <c r="M29" i="5"/>
  <c r="M33" i="5"/>
  <c r="M37" i="5"/>
  <c r="M17" i="5"/>
  <c r="M13" i="5"/>
  <c r="M9" i="5"/>
  <c r="M5" i="5"/>
  <c r="M41" i="5"/>
  <c r="AH9" i="1"/>
  <c r="N21" i="5"/>
  <c r="N25" i="5"/>
  <c r="N29" i="5"/>
  <c r="N33" i="5"/>
  <c r="N37" i="5"/>
  <c r="N17" i="5"/>
  <c r="N13" i="5"/>
  <c r="N9" i="5"/>
  <c r="N5" i="5"/>
  <c r="N41" i="5"/>
  <c r="AI9" i="1"/>
  <c r="O21" i="5"/>
  <c r="O25" i="5"/>
  <c r="O29" i="5"/>
  <c r="O33" i="5"/>
  <c r="O37" i="5"/>
  <c r="O17" i="5"/>
  <c r="O13" i="5"/>
  <c r="O9" i="5"/>
  <c r="O5" i="5"/>
  <c r="O41" i="5"/>
  <c r="AJ9" i="1"/>
  <c r="P21" i="5"/>
  <c r="P25" i="5"/>
  <c r="P29" i="5"/>
  <c r="P33" i="5"/>
  <c r="P37" i="5"/>
  <c r="P17" i="5"/>
  <c r="P13" i="5"/>
  <c r="P9" i="5"/>
  <c r="P5" i="5"/>
  <c r="P41" i="5"/>
  <c r="AK9" i="1"/>
  <c r="Q21" i="5"/>
  <c r="Q25" i="5"/>
  <c r="Q29" i="5"/>
  <c r="Q33" i="5"/>
  <c r="Q37" i="5"/>
  <c r="Q17" i="5"/>
  <c r="Q13" i="5"/>
  <c r="Q9" i="5"/>
  <c r="Q5" i="5"/>
  <c r="Q41" i="5"/>
  <c r="AL9" i="1"/>
  <c r="I26" i="1"/>
  <c r="D5" i="6"/>
  <c r="D9" i="6"/>
  <c r="D29" i="6"/>
  <c r="D33" i="6"/>
  <c r="D37" i="6"/>
  <c r="D41" i="6"/>
  <c r="D45" i="6"/>
  <c r="D25" i="6"/>
  <c r="D21" i="6"/>
  <c r="D17" i="6"/>
  <c r="D13" i="6"/>
  <c r="D49" i="6"/>
  <c r="AM9" i="1"/>
  <c r="E5" i="6"/>
  <c r="E9" i="6"/>
  <c r="E29" i="6"/>
  <c r="E33" i="6"/>
  <c r="E37" i="6"/>
  <c r="E41" i="6"/>
  <c r="E45" i="6"/>
  <c r="E25" i="6"/>
  <c r="E21" i="6"/>
  <c r="E17" i="6"/>
  <c r="E13" i="6"/>
  <c r="E49" i="6"/>
  <c r="AN9" i="1"/>
  <c r="F5" i="6"/>
  <c r="F9" i="6"/>
  <c r="F29" i="6"/>
  <c r="F33" i="6"/>
  <c r="F37" i="6"/>
  <c r="F41" i="6"/>
  <c r="F45" i="6"/>
  <c r="F25" i="6"/>
  <c r="F21" i="6"/>
  <c r="F17" i="6"/>
  <c r="F13" i="6"/>
  <c r="F49" i="6"/>
  <c r="AO9" i="1"/>
  <c r="G5" i="6"/>
  <c r="G9" i="6"/>
  <c r="G29" i="6"/>
  <c r="G33" i="6"/>
  <c r="G37" i="6"/>
  <c r="G41" i="6"/>
  <c r="G45" i="6"/>
  <c r="G25" i="6"/>
  <c r="G21" i="6"/>
  <c r="G17" i="6"/>
  <c r="G13" i="6"/>
  <c r="G49" i="6"/>
  <c r="AP9" i="1"/>
  <c r="H5" i="6"/>
  <c r="H9" i="6"/>
  <c r="H29" i="6"/>
  <c r="H33" i="6"/>
  <c r="H37" i="6"/>
  <c r="H41" i="6"/>
  <c r="H45" i="6"/>
  <c r="H25" i="6"/>
  <c r="H21" i="6"/>
  <c r="H17" i="6"/>
  <c r="H13" i="6"/>
  <c r="H49" i="6"/>
  <c r="AQ9" i="1"/>
  <c r="I5" i="6"/>
  <c r="I9" i="6"/>
  <c r="I29" i="6"/>
  <c r="I33" i="6"/>
  <c r="I37" i="6"/>
  <c r="I41" i="6"/>
  <c r="I45" i="6"/>
  <c r="I25" i="6"/>
  <c r="I21" i="6"/>
  <c r="I17" i="6"/>
  <c r="I13" i="6"/>
  <c r="I49" i="6"/>
  <c r="AR9" i="1"/>
  <c r="J5" i="6"/>
  <c r="J9" i="6"/>
  <c r="J29" i="6"/>
  <c r="J33" i="6"/>
  <c r="J37" i="6"/>
  <c r="J41" i="6"/>
  <c r="J45" i="6"/>
  <c r="J25" i="6"/>
  <c r="J21" i="6"/>
  <c r="J17" i="6"/>
  <c r="J13" i="6"/>
  <c r="J49" i="6"/>
  <c r="AS9" i="1"/>
  <c r="J26" i="1"/>
  <c r="K5" i="6"/>
  <c r="K9" i="6"/>
  <c r="K29" i="6"/>
  <c r="K33" i="6"/>
  <c r="K37" i="6"/>
  <c r="K41" i="6"/>
  <c r="K45" i="6"/>
  <c r="K25" i="6"/>
  <c r="K21" i="6"/>
  <c r="K17" i="6"/>
  <c r="K13" i="6"/>
  <c r="K49" i="6"/>
  <c r="AT9" i="1"/>
  <c r="L5" i="6"/>
  <c r="L9" i="6"/>
  <c r="L29" i="6"/>
  <c r="L33" i="6"/>
  <c r="L37" i="6"/>
  <c r="L41" i="6"/>
  <c r="L45" i="6"/>
  <c r="L25" i="6"/>
  <c r="L21" i="6"/>
  <c r="L17" i="6"/>
  <c r="L13" i="6"/>
  <c r="L49" i="6"/>
  <c r="AU9" i="1"/>
  <c r="M5" i="6"/>
  <c r="M9" i="6"/>
  <c r="M29" i="6"/>
  <c r="M33" i="6"/>
  <c r="M37" i="6"/>
  <c r="M41" i="6"/>
  <c r="M45" i="6"/>
  <c r="M25" i="6"/>
  <c r="M21" i="6"/>
  <c r="M17" i="6"/>
  <c r="M13" i="6"/>
  <c r="M49" i="6"/>
  <c r="AV9" i="1"/>
  <c r="N5" i="6"/>
  <c r="N9" i="6"/>
  <c r="N29" i="6"/>
  <c r="N33" i="6"/>
  <c r="N37" i="6"/>
  <c r="N41" i="6"/>
  <c r="N45" i="6"/>
  <c r="N25" i="6"/>
  <c r="N21" i="6"/>
  <c r="N17" i="6"/>
  <c r="N13" i="6"/>
  <c r="N49" i="6"/>
  <c r="AW9" i="1"/>
  <c r="O5" i="6"/>
  <c r="O9" i="6"/>
  <c r="O29" i="6"/>
  <c r="O33" i="6"/>
  <c r="O37" i="6"/>
  <c r="O41" i="6"/>
  <c r="O45" i="6"/>
  <c r="O25" i="6"/>
  <c r="O21" i="6"/>
  <c r="O17" i="6"/>
  <c r="O13" i="6"/>
  <c r="O49" i="6"/>
  <c r="AX9" i="1"/>
  <c r="P5" i="6"/>
  <c r="P9" i="6"/>
  <c r="P29" i="6"/>
  <c r="P33" i="6"/>
  <c r="P37" i="6"/>
  <c r="P41" i="6"/>
  <c r="P45" i="6"/>
  <c r="P25" i="6"/>
  <c r="P21" i="6"/>
  <c r="P17" i="6"/>
  <c r="P13" i="6"/>
  <c r="P49" i="6"/>
  <c r="AY9" i="1"/>
  <c r="Q5" i="6"/>
  <c r="Q9" i="6"/>
  <c r="Q29" i="6"/>
  <c r="Q33" i="6"/>
  <c r="Q37" i="6"/>
  <c r="Q41" i="6"/>
  <c r="Q45" i="6"/>
  <c r="Q25" i="6"/>
  <c r="Q21" i="6"/>
  <c r="Q17" i="6"/>
  <c r="Q13" i="6"/>
  <c r="Q49" i="6"/>
  <c r="AZ9" i="1"/>
  <c r="K26" i="1"/>
  <c r="D23" i="1"/>
  <c r="E23" i="1"/>
  <c r="D26" i="4"/>
  <c r="P6" i="1"/>
  <c r="E26" i="4"/>
  <c r="Q6" i="1"/>
  <c r="F26" i="4"/>
  <c r="R6" i="1"/>
  <c r="G26" i="4"/>
  <c r="S6" i="1"/>
  <c r="H26" i="4"/>
  <c r="T6" i="1"/>
  <c r="F23" i="1"/>
  <c r="I26" i="4"/>
  <c r="U6" i="1"/>
  <c r="J26" i="4"/>
  <c r="V6" i="1"/>
  <c r="K26" i="4"/>
  <c r="W6" i="1"/>
  <c r="L26" i="4"/>
  <c r="X6" i="1"/>
  <c r="G23" i="1"/>
  <c r="D42" i="5"/>
  <c r="Y6" i="1"/>
  <c r="E42" i="5"/>
  <c r="Z6" i="1"/>
  <c r="F42" i="5"/>
  <c r="AA6" i="1"/>
  <c r="G42" i="5"/>
  <c r="AB6" i="1"/>
  <c r="H42" i="5"/>
  <c r="AC6" i="1"/>
  <c r="I42" i="5"/>
  <c r="AD6" i="1"/>
  <c r="J42" i="5"/>
  <c r="AE6" i="1"/>
  <c r="H23" i="1"/>
  <c r="K42" i="5"/>
  <c r="AF6" i="1"/>
  <c r="L42" i="5"/>
  <c r="AG6" i="1"/>
  <c r="M42" i="5"/>
  <c r="AH6" i="1"/>
  <c r="N42" i="5"/>
  <c r="AI6" i="1"/>
  <c r="O42" i="5"/>
  <c r="AJ6" i="1"/>
  <c r="P42" i="5"/>
  <c r="AK6" i="1"/>
  <c r="Q42" i="5"/>
  <c r="AL6" i="1"/>
  <c r="I23" i="1"/>
  <c r="AM6" i="1"/>
  <c r="E50" i="6"/>
  <c r="AN6" i="1"/>
  <c r="F50" i="6"/>
  <c r="AO6" i="1"/>
  <c r="G50" i="6"/>
  <c r="AP6" i="1"/>
  <c r="H50" i="6"/>
  <c r="AQ6" i="1"/>
  <c r="I50" i="6"/>
  <c r="AR6" i="1"/>
  <c r="J50" i="6"/>
  <c r="AS6" i="1"/>
  <c r="K50" i="6"/>
  <c r="AT6" i="1"/>
  <c r="L50" i="6"/>
  <c r="AU6" i="1"/>
  <c r="M50" i="6"/>
  <c r="AV6" i="1"/>
  <c r="N50" i="6"/>
  <c r="AW6" i="1"/>
  <c r="O50" i="6"/>
  <c r="AX6" i="1"/>
  <c r="P50" i="6"/>
  <c r="AY6" i="1"/>
  <c r="Q50" i="6"/>
  <c r="AZ6" i="1"/>
  <c r="K23" i="1"/>
  <c r="D33" i="1"/>
  <c r="E33" i="1"/>
  <c r="F33" i="1"/>
  <c r="G33" i="1"/>
  <c r="H33" i="1"/>
  <c r="I33" i="1"/>
  <c r="K30" i="1"/>
  <c r="J29" i="1"/>
  <c r="J28" i="1"/>
  <c r="D36" i="1"/>
  <c r="E36" i="1"/>
  <c r="F36" i="1"/>
  <c r="G36" i="1"/>
  <c r="H36" i="1"/>
  <c r="I36" i="1"/>
  <c r="J36" i="1"/>
  <c r="K36" i="1"/>
  <c r="D35" i="1"/>
  <c r="E35" i="1"/>
  <c r="F35" i="1"/>
  <c r="G35" i="1"/>
  <c r="H35" i="1"/>
  <c r="I35" i="1"/>
  <c r="J35" i="1"/>
  <c r="K35" i="1"/>
  <c r="D34" i="1"/>
  <c r="E34" i="1"/>
  <c r="F34" i="1"/>
  <c r="G34" i="1"/>
  <c r="H34" i="1"/>
  <c r="I34" i="1"/>
  <c r="J34" i="1"/>
  <c r="K34" i="1"/>
  <c r="K31" i="1"/>
  <c r="J31" i="1"/>
  <c r="J30" i="1"/>
  <c r="K29" i="1"/>
  <c r="K28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O13" i="1"/>
  <c r="AU11" i="1"/>
  <c r="AP11" i="1"/>
  <c r="AM11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AP16" i="1"/>
  <c r="AQ16" i="1"/>
  <c r="AR16" i="1"/>
  <c r="AS16" i="1"/>
  <c r="AT16" i="1"/>
  <c r="AU16" i="1"/>
  <c r="AV16" i="1"/>
  <c r="AW16" i="1"/>
  <c r="AX16" i="1"/>
  <c r="AY16" i="1"/>
  <c r="AZ16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Z13" i="1"/>
  <c r="AY13" i="1"/>
  <c r="AX13" i="1"/>
  <c r="AW13" i="1"/>
  <c r="AV13" i="1"/>
  <c r="AU13" i="1"/>
  <c r="AT13" i="1"/>
  <c r="AS13" i="1"/>
  <c r="AR13" i="1"/>
  <c r="AQ13" i="1"/>
  <c r="AP13" i="1"/>
  <c r="AN13" i="1"/>
  <c r="AM13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Z11" i="1"/>
  <c r="AY11" i="1"/>
  <c r="AX11" i="1"/>
  <c r="AW11" i="1"/>
  <c r="AV11" i="1"/>
  <c r="AT11" i="1"/>
  <c r="AS11" i="1"/>
  <c r="AR11" i="1"/>
  <c r="AQ11" i="1"/>
  <c r="AO11" i="1"/>
  <c r="AN11" i="1"/>
  <c r="P57" i="6"/>
  <c r="E61" i="6"/>
  <c r="D61" i="6"/>
  <c r="E66" i="6"/>
  <c r="D66" i="6"/>
  <c r="E64" i="6"/>
  <c r="E63" i="6"/>
  <c r="E62" i="6"/>
  <c r="D64" i="6"/>
  <c r="D63" i="6"/>
  <c r="D62" i="6"/>
  <c r="H56" i="6"/>
  <c r="F56" i="6"/>
  <c r="G56" i="6"/>
  <c r="I56" i="6"/>
  <c r="J56" i="6"/>
  <c r="K56" i="6"/>
  <c r="L56" i="6"/>
  <c r="M56" i="6"/>
  <c r="N56" i="6"/>
  <c r="O56" i="6"/>
  <c r="P56" i="6"/>
  <c r="Q56" i="6"/>
  <c r="F57" i="6"/>
  <c r="G57" i="6"/>
  <c r="H57" i="6"/>
  <c r="I57" i="6"/>
  <c r="J57" i="6"/>
  <c r="K57" i="6"/>
  <c r="L57" i="6"/>
  <c r="M57" i="6"/>
  <c r="N57" i="6"/>
  <c r="O57" i="6"/>
  <c r="Q57" i="6"/>
  <c r="F58" i="6"/>
  <c r="G58" i="6"/>
  <c r="H58" i="6"/>
  <c r="I58" i="6"/>
  <c r="J58" i="6"/>
  <c r="K58" i="6"/>
  <c r="L58" i="6"/>
  <c r="M58" i="6"/>
  <c r="N58" i="6"/>
  <c r="O58" i="6"/>
  <c r="P58" i="6"/>
  <c r="Q58" i="6"/>
  <c r="E58" i="6"/>
  <c r="E57" i="6"/>
  <c r="E56" i="6"/>
  <c r="F55" i="6"/>
  <c r="G55" i="6"/>
  <c r="H55" i="6"/>
  <c r="I55" i="6"/>
  <c r="J55" i="6"/>
  <c r="K55" i="6"/>
  <c r="L55" i="6"/>
  <c r="M55" i="6"/>
  <c r="N55" i="6"/>
  <c r="O55" i="6"/>
  <c r="P55" i="6"/>
  <c r="Q55" i="6"/>
  <c r="E55" i="6"/>
  <c r="G46" i="5"/>
  <c r="E46" i="5"/>
  <c r="R7" i="6"/>
  <c r="R11" i="6"/>
  <c r="R31" i="6"/>
  <c r="R35" i="6"/>
  <c r="R39" i="6"/>
  <c r="R43" i="6"/>
  <c r="R47" i="6"/>
  <c r="R27" i="6"/>
  <c r="R23" i="6"/>
  <c r="R19" i="6"/>
  <c r="R15" i="6"/>
  <c r="R51" i="6"/>
  <c r="R20" i="6"/>
  <c r="R8" i="6"/>
  <c r="R12" i="6"/>
  <c r="R32" i="6"/>
  <c r="R36" i="6"/>
  <c r="R40" i="6"/>
  <c r="R44" i="6"/>
  <c r="R48" i="6"/>
  <c r="R28" i="6"/>
  <c r="R24" i="6"/>
  <c r="R16" i="6"/>
  <c r="R52" i="6"/>
  <c r="R22" i="6"/>
  <c r="R34" i="6"/>
  <c r="R10" i="6"/>
  <c r="R14" i="6"/>
  <c r="R46" i="6"/>
  <c r="R38" i="6"/>
  <c r="R6" i="6"/>
  <c r="R26" i="6"/>
  <c r="R30" i="6"/>
  <c r="R42" i="6"/>
  <c r="R18" i="6"/>
  <c r="R50" i="6"/>
  <c r="R17" i="6"/>
  <c r="R21" i="6"/>
  <c r="R33" i="6"/>
  <c r="R9" i="6"/>
  <c r="R13" i="6"/>
  <c r="R45" i="6"/>
  <c r="R37" i="6"/>
  <c r="R5" i="6"/>
  <c r="R25" i="6"/>
  <c r="R29" i="6"/>
  <c r="R41" i="6"/>
  <c r="R49" i="6"/>
  <c r="E69" i="6"/>
  <c r="D69" i="6"/>
  <c r="E68" i="6"/>
  <c r="D68" i="6"/>
  <c r="E67" i="6"/>
  <c r="D67" i="6"/>
  <c r="F64" i="6"/>
  <c r="F63" i="6"/>
  <c r="F62" i="6"/>
  <c r="F61" i="6"/>
  <c r="D58" i="6"/>
  <c r="I31" i="1"/>
  <c r="H31" i="1"/>
  <c r="I30" i="1"/>
  <c r="H30" i="1"/>
  <c r="I29" i="1"/>
  <c r="H29" i="1"/>
  <c r="G29" i="1"/>
  <c r="H28" i="1"/>
  <c r="I28" i="1"/>
  <c r="G28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X14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U11" i="1"/>
  <c r="X11" i="1"/>
  <c r="F49" i="5"/>
  <c r="G49" i="5"/>
  <c r="H49" i="5"/>
  <c r="I49" i="5"/>
  <c r="J49" i="5"/>
  <c r="K49" i="5"/>
  <c r="L49" i="5"/>
  <c r="M49" i="5"/>
  <c r="N49" i="5"/>
  <c r="O49" i="5"/>
  <c r="P49" i="5"/>
  <c r="Q49" i="5"/>
  <c r="E49" i="5"/>
  <c r="F48" i="5"/>
  <c r="G48" i="5"/>
  <c r="H48" i="5"/>
  <c r="I48" i="5"/>
  <c r="J48" i="5"/>
  <c r="K48" i="5"/>
  <c r="L48" i="5"/>
  <c r="M48" i="5"/>
  <c r="N48" i="5"/>
  <c r="O48" i="5"/>
  <c r="P48" i="5"/>
  <c r="Q48" i="5"/>
  <c r="E48" i="5"/>
  <c r="F47" i="5"/>
  <c r="G47" i="5"/>
  <c r="H47" i="5"/>
  <c r="I47" i="5"/>
  <c r="J47" i="5"/>
  <c r="K47" i="5"/>
  <c r="L47" i="5"/>
  <c r="M47" i="5"/>
  <c r="N47" i="5"/>
  <c r="O47" i="5"/>
  <c r="P47" i="5"/>
  <c r="Q47" i="5"/>
  <c r="E47" i="5"/>
  <c r="D52" i="5"/>
  <c r="E52" i="5"/>
  <c r="E57" i="5"/>
  <c r="D57" i="5"/>
  <c r="F52" i="5"/>
  <c r="E55" i="5"/>
  <c r="D55" i="5"/>
  <c r="E53" i="5"/>
  <c r="E54" i="5"/>
  <c r="D53" i="5"/>
  <c r="D54" i="5"/>
  <c r="F46" i="5"/>
  <c r="H46" i="5"/>
  <c r="I46" i="5"/>
  <c r="J46" i="5"/>
  <c r="K46" i="5"/>
  <c r="L46" i="5"/>
  <c r="M46" i="5"/>
  <c r="N46" i="5"/>
  <c r="O46" i="5"/>
  <c r="P46" i="5"/>
  <c r="Q46" i="5"/>
  <c r="D49" i="5"/>
  <c r="D48" i="5"/>
  <c r="D47" i="5"/>
  <c r="D46" i="5"/>
  <c r="D36" i="4"/>
  <c r="F32" i="4"/>
  <c r="G32" i="4"/>
  <c r="H32" i="4"/>
  <c r="I32" i="4"/>
  <c r="J32" i="4"/>
  <c r="K32" i="4"/>
  <c r="L32" i="4"/>
  <c r="F31" i="4"/>
  <c r="G31" i="4"/>
  <c r="H31" i="4"/>
  <c r="I31" i="4"/>
  <c r="J31" i="4"/>
  <c r="K31" i="4"/>
  <c r="L31" i="4"/>
  <c r="F30" i="4"/>
  <c r="G30" i="4"/>
  <c r="H30" i="4"/>
  <c r="I30" i="4"/>
  <c r="J30" i="4"/>
  <c r="K30" i="4"/>
  <c r="L30" i="4"/>
  <c r="E30" i="4"/>
  <c r="D30" i="4"/>
  <c r="R23" i="5"/>
  <c r="R27" i="5"/>
  <c r="R31" i="5"/>
  <c r="R35" i="5"/>
  <c r="R39" i="5"/>
  <c r="R19" i="5"/>
  <c r="R15" i="5"/>
  <c r="R11" i="5"/>
  <c r="R7" i="5"/>
  <c r="R43" i="5"/>
  <c r="R24" i="5"/>
  <c r="R28" i="5"/>
  <c r="R32" i="5"/>
  <c r="R36" i="5"/>
  <c r="R40" i="5"/>
  <c r="R20" i="5"/>
  <c r="R16" i="5"/>
  <c r="R12" i="5"/>
  <c r="R8" i="5"/>
  <c r="R44" i="5"/>
  <c r="R22" i="5"/>
  <c r="R26" i="5"/>
  <c r="R30" i="5"/>
  <c r="R34" i="5"/>
  <c r="R38" i="5"/>
  <c r="R18" i="5"/>
  <c r="R14" i="5"/>
  <c r="R10" i="5"/>
  <c r="R6" i="5"/>
  <c r="R42" i="5"/>
  <c r="M6" i="4"/>
  <c r="M10" i="4"/>
  <c r="M14" i="4"/>
  <c r="M18" i="4"/>
  <c r="M22" i="4"/>
  <c r="M26" i="4"/>
  <c r="R41" i="5"/>
  <c r="E60" i="5"/>
  <c r="D60" i="5"/>
  <c r="E59" i="5"/>
  <c r="D59" i="5"/>
  <c r="E58" i="5"/>
  <c r="D58" i="5"/>
  <c r="F55" i="5"/>
  <c r="F54" i="5"/>
  <c r="F53" i="5"/>
  <c r="R37" i="5"/>
  <c r="R33" i="5"/>
  <c r="R29" i="5"/>
  <c r="R25" i="5"/>
  <c r="R21" i="5"/>
  <c r="R17" i="5"/>
  <c r="R13" i="5"/>
  <c r="R9" i="5"/>
  <c r="R5" i="5"/>
  <c r="P11" i="1"/>
  <c r="Q11" i="1"/>
  <c r="R11" i="1"/>
  <c r="S11" i="1"/>
  <c r="T11" i="1"/>
  <c r="V11" i="1"/>
  <c r="W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F14" i="1"/>
  <c r="G14" i="1"/>
  <c r="H14" i="1"/>
  <c r="I14" i="1"/>
  <c r="J14" i="1"/>
  <c r="K14" i="1"/>
  <c r="L14" i="1"/>
  <c r="M14" i="1"/>
  <c r="N14" i="1"/>
  <c r="O14" i="1"/>
  <c r="E14" i="1"/>
  <c r="F11" i="1"/>
  <c r="G11" i="1"/>
  <c r="H11" i="1"/>
  <c r="I11" i="1"/>
  <c r="J11" i="1"/>
  <c r="K11" i="1"/>
  <c r="L11" i="1"/>
  <c r="M11" i="1"/>
  <c r="N11" i="1"/>
  <c r="O11" i="1"/>
  <c r="F12" i="1"/>
  <c r="G12" i="1"/>
  <c r="H12" i="1"/>
  <c r="I12" i="1"/>
  <c r="J12" i="1"/>
  <c r="K12" i="1"/>
  <c r="L12" i="1"/>
  <c r="M12" i="1"/>
  <c r="N12" i="1"/>
  <c r="O12" i="1"/>
  <c r="F13" i="1"/>
  <c r="G13" i="1"/>
  <c r="H13" i="1"/>
  <c r="I13" i="1"/>
  <c r="J13" i="1"/>
  <c r="K13" i="1"/>
  <c r="L13" i="1"/>
  <c r="M13" i="1"/>
  <c r="N13" i="1"/>
  <c r="O13" i="1"/>
  <c r="E13" i="1"/>
  <c r="E12" i="1"/>
  <c r="E11" i="1"/>
  <c r="M24" i="4"/>
  <c r="M23" i="4"/>
  <c r="M20" i="4"/>
  <c r="M19" i="4"/>
  <c r="M16" i="4"/>
  <c r="M15" i="4"/>
  <c r="M12" i="4"/>
  <c r="M11" i="4"/>
  <c r="M8" i="4"/>
  <c r="M7" i="4"/>
  <c r="M27" i="4"/>
  <c r="D37" i="4"/>
  <c r="E36" i="4"/>
  <c r="E38" i="4"/>
  <c r="D38" i="4"/>
  <c r="E37" i="4"/>
  <c r="M28" i="4"/>
  <c r="F36" i="4"/>
  <c r="M9" i="4"/>
  <c r="M17" i="4"/>
  <c r="D39" i="4"/>
  <c r="M13" i="4"/>
  <c r="M21" i="4"/>
  <c r="D33" i="4"/>
  <c r="D31" i="4"/>
  <c r="E31" i="4"/>
  <c r="M5" i="4"/>
  <c r="D32" i="4"/>
  <c r="E32" i="4"/>
  <c r="E28" i="1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I31" i="3"/>
  <c r="J27" i="3"/>
  <c r="K27" i="3"/>
  <c r="L27" i="3"/>
  <c r="M27" i="3"/>
  <c r="N27" i="3"/>
  <c r="O27" i="3"/>
  <c r="O31" i="3"/>
  <c r="D28" i="3"/>
  <c r="E28" i="3"/>
  <c r="F28" i="3"/>
  <c r="G28" i="3"/>
  <c r="H28" i="3"/>
  <c r="I28" i="3"/>
  <c r="I32" i="3"/>
  <c r="J28" i="3"/>
  <c r="K28" i="3"/>
  <c r="K32" i="3"/>
  <c r="L28" i="3"/>
  <c r="M28" i="3"/>
  <c r="N28" i="3"/>
  <c r="O28" i="3"/>
  <c r="H32" i="3"/>
  <c r="J32" i="3"/>
  <c r="N32" i="3"/>
  <c r="E32" i="3"/>
  <c r="D32" i="3"/>
  <c r="H31" i="3"/>
  <c r="J31" i="3"/>
  <c r="N31" i="3"/>
  <c r="D31" i="3"/>
  <c r="E31" i="3"/>
  <c r="D30" i="3"/>
  <c r="P24" i="3"/>
  <c r="P23" i="3"/>
  <c r="P22" i="3"/>
  <c r="O21" i="3"/>
  <c r="N21" i="3"/>
  <c r="M21" i="3"/>
  <c r="L21" i="3"/>
  <c r="K21" i="3"/>
  <c r="J21" i="3"/>
  <c r="I21" i="3"/>
  <c r="H21" i="3"/>
  <c r="G21" i="3"/>
  <c r="F21" i="3"/>
  <c r="E21" i="3"/>
  <c r="D21" i="3"/>
  <c r="P20" i="3"/>
  <c r="P19" i="3"/>
  <c r="P18" i="3"/>
  <c r="O17" i="3"/>
  <c r="N17" i="3"/>
  <c r="M17" i="3"/>
  <c r="L17" i="3"/>
  <c r="K17" i="3"/>
  <c r="J17" i="3"/>
  <c r="I17" i="3"/>
  <c r="H17" i="3"/>
  <c r="G17" i="3"/>
  <c r="F17" i="3"/>
  <c r="E17" i="3"/>
  <c r="D17" i="3"/>
  <c r="P16" i="3"/>
  <c r="P15" i="3"/>
  <c r="P14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P11" i="3"/>
  <c r="P10" i="3"/>
  <c r="O9" i="3"/>
  <c r="N9" i="3"/>
  <c r="M9" i="3"/>
  <c r="L9" i="3"/>
  <c r="K9" i="3"/>
  <c r="J9" i="3"/>
  <c r="I9" i="3"/>
  <c r="H9" i="3"/>
  <c r="G9" i="3"/>
  <c r="F9" i="3"/>
  <c r="E9" i="3"/>
  <c r="D9" i="3"/>
  <c r="P8" i="3"/>
  <c r="P28" i="3"/>
  <c r="P7" i="3"/>
  <c r="P6" i="3"/>
  <c r="O5" i="3"/>
  <c r="N5" i="3"/>
  <c r="M5" i="3"/>
  <c r="L5" i="3"/>
  <c r="K5" i="3"/>
  <c r="J5" i="3"/>
  <c r="I5" i="3"/>
  <c r="H5" i="3"/>
  <c r="G5" i="3"/>
  <c r="F5" i="3"/>
  <c r="E5" i="3"/>
  <c r="D5" i="3"/>
  <c r="D25" i="3"/>
  <c r="P27" i="3"/>
  <c r="M31" i="3"/>
  <c r="G31" i="3"/>
  <c r="M32" i="3"/>
  <c r="G32" i="3"/>
  <c r="L31" i="3"/>
  <c r="F31" i="3"/>
  <c r="L32" i="3"/>
  <c r="F32" i="3"/>
  <c r="K31" i="3"/>
  <c r="D33" i="3"/>
  <c r="E39" i="4"/>
  <c r="F30" i="1"/>
  <c r="G30" i="1"/>
  <c r="I25" i="3"/>
  <c r="O32" i="3"/>
  <c r="H33" i="4"/>
  <c r="E33" i="4"/>
  <c r="F33" i="4"/>
  <c r="G33" i="4"/>
  <c r="F29" i="1"/>
  <c r="I33" i="4"/>
  <c r="D41" i="4"/>
  <c r="E41" i="4"/>
  <c r="K33" i="4"/>
  <c r="E44" i="4"/>
  <c r="M25" i="4"/>
  <c r="L33" i="4"/>
  <c r="J33" i="4"/>
  <c r="E42" i="4"/>
  <c r="D42" i="4"/>
  <c r="F37" i="4"/>
  <c r="E43" i="4"/>
  <c r="D43" i="4"/>
  <c r="F38" i="4"/>
  <c r="D28" i="1"/>
  <c r="D30" i="1"/>
  <c r="E30" i="1"/>
  <c r="D29" i="1"/>
  <c r="D31" i="1"/>
  <c r="E29" i="1"/>
  <c r="E31" i="1"/>
  <c r="E25" i="3"/>
  <c r="F25" i="3"/>
  <c r="G25" i="3"/>
  <c r="H25" i="3"/>
  <c r="J25" i="3"/>
  <c r="K25" i="3"/>
  <c r="L25" i="3"/>
  <c r="L30" i="3"/>
  <c r="E38" i="3"/>
  <c r="M25" i="3"/>
  <c r="O25" i="3"/>
  <c r="E36" i="3"/>
  <c r="D36" i="3"/>
  <c r="F36" i="3"/>
  <c r="P26" i="3"/>
  <c r="D41" i="3"/>
  <c r="E37" i="3"/>
  <c r="E41" i="3"/>
  <c r="D38" i="3"/>
  <c r="D37" i="3"/>
  <c r="P17" i="3"/>
  <c r="N25" i="3"/>
  <c r="P13" i="3"/>
  <c r="P9" i="3"/>
  <c r="P21" i="3"/>
  <c r="P5" i="3"/>
  <c r="J30" i="3"/>
  <c r="G30" i="3"/>
  <c r="E39" i="3"/>
  <c r="O33" i="3"/>
  <c r="J33" i="3"/>
  <c r="H33" i="3"/>
  <c r="G33" i="3"/>
  <c r="O30" i="3"/>
  <c r="E33" i="3"/>
  <c r="M30" i="3"/>
  <c r="M33" i="3"/>
  <c r="H30" i="3"/>
  <c r="F37" i="3"/>
  <c r="F30" i="3"/>
  <c r="K30" i="3"/>
  <c r="K33" i="3"/>
  <c r="F28" i="1"/>
  <c r="N33" i="3"/>
  <c r="E30" i="3"/>
  <c r="F33" i="3"/>
  <c r="N30" i="3"/>
  <c r="I33" i="3"/>
  <c r="L33" i="3"/>
  <c r="I30" i="3"/>
  <c r="F39" i="4"/>
  <c r="D44" i="4"/>
  <c r="P25" i="3"/>
  <c r="F38" i="3"/>
  <c r="E43" i="3"/>
  <c r="D43" i="3"/>
  <c r="E42" i="3"/>
  <c r="D42" i="3"/>
  <c r="D39" i="3"/>
  <c r="F31" i="1"/>
  <c r="G31" i="1"/>
  <c r="E44" i="3"/>
  <c r="F39" i="3"/>
  <c r="D44" i="3"/>
</calcChain>
</file>

<file path=xl/sharedStrings.xml><?xml version="1.0" encoding="utf-8"?>
<sst xmlns="http://schemas.openxmlformats.org/spreadsheetml/2006/main" count="349" uniqueCount="85">
  <si>
    <t>Sprint 1</t>
  </si>
  <si>
    <t>Week 1</t>
  </si>
  <si>
    <t>Week 2</t>
  </si>
  <si>
    <t>Daily Effort</t>
  </si>
  <si>
    <t>Cumulative</t>
  </si>
  <si>
    <t>Daily Velocity</t>
  </si>
  <si>
    <t>Total Daily Effort</t>
  </si>
  <si>
    <t>Bryan</t>
  </si>
  <si>
    <t>Dan</t>
  </si>
  <si>
    <t>Zach</t>
  </si>
  <si>
    <t>Date</t>
  </si>
  <si>
    <t>Day</t>
  </si>
  <si>
    <t>Backlog Item</t>
  </si>
  <si>
    <t>Task</t>
  </si>
  <si>
    <t>Total Effort</t>
  </si>
  <si>
    <t>Research Web API's</t>
  </si>
  <si>
    <t>Parse Weather Data</t>
  </si>
  <si>
    <t>Calculate Evaporation Rate</t>
  </si>
  <si>
    <t>Pull Data from NOAA</t>
  </si>
  <si>
    <t>Create Graph</t>
  </si>
  <si>
    <t>Actual Effort</t>
  </si>
  <si>
    <t>Team Total:</t>
  </si>
  <si>
    <t>Week:</t>
  </si>
  <si>
    <t>Sprint Total</t>
  </si>
  <si>
    <t>Weekly Effort</t>
  </si>
  <si>
    <t>Team Cumulative</t>
  </si>
  <si>
    <t>Weekly Velocity</t>
  </si>
  <si>
    <t>Sprint</t>
  </si>
  <si>
    <t>Week</t>
  </si>
  <si>
    <t>Total Weekly Effort</t>
  </si>
  <si>
    <t>Estimated Planned Effort</t>
  </si>
  <si>
    <t>Add colors to graph background</t>
  </si>
  <si>
    <t>4, 5, and 8</t>
  </si>
  <si>
    <t>Add option for inputing concrete temp</t>
  </si>
  <si>
    <t>Show weather variables when hovering over a point and add metric</t>
  </si>
  <si>
    <t>Added</t>
  </si>
  <si>
    <t>Improve input and output UI</t>
  </si>
  <si>
    <t>Validation for Zip Code</t>
  </si>
  <si>
    <t>Total:</t>
  </si>
  <si>
    <t>Sprint 2</t>
  </si>
  <si>
    <t>Week 3</t>
  </si>
  <si>
    <t>Week 4</t>
  </si>
  <si>
    <t>Sprint 3</t>
  </si>
  <si>
    <t>Create Users table</t>
  </si>
  <si>
    <t>Create Users table class</t>
  </si>
  <si>
    <t>Implement User Login and sessions</t>
  </si>
  <si>
    <t>Implement Password security hashing</t>
  </si>
  <si>
    <t>24, 30</t>
  </si>
  <si>
    <t>Format graph points</t>
  </si>
  <si>
    <t>Format graph</t>
  </si>
  <si>
    <t>Implement suggestions to lower evap rate</t>
  </si>
  <si>
    <t>Research new graph libraries</t>
  </si>
  <si>
    <t>Recreate graph with new library</t>
  </si>
  <si>
    <t>23, 25, 27, 29</t>
  </si>
  <si>
    <t>Week 5</t>
  </si>
  <si>
    <t>Week 6</t>
  </si>
  <si>
    <t>Create About Page</t>
  </si>
  <si>
    <t>Create Forgot Password Page</t>
  </si>
  <si>
    <t>Implement service for city, state, timezone info</t>
  </si>
  <si>
    <t>6, 7, 19</t>
  </si>
  <si>
    <t>Implement Database Interaction Classes</t>
  </si>
  <si>
    <t>17, 22</t>
  </si>
  <si>
    <t>Bug Fixes</t>
  </si>
  <si>
    <t>Create Projects Page</t>
  </si>
  <si>
    <t>Create the Create Account Page</t>
  </si>
  <si>
    <t>Various formatting fixes</t>
  </si>
  <si>
    <t>Change times to account for timezones</t>
  </si>
  <si>
    <t>Change windspeed functionality</t>
  </si>
  <si>
    <t>Research</t>
  </si>
  <si>
    <t>Week 7</t>
  </si>
  <si>
    <t>Week 8</t>
  </si>
  <si>
    <t>Sprint 4</t>
  </si>
  <si>
    <t>Total</t>
  </si>
  <si>
    <t>28, 29, 30, 31, 33</t>
  </si>
  <si>
    <t>Format Graph</t>
  </si>
  <si>
    <t>Design Pages</t>
  </si>
  <si>
    <t>Finish Database Interaction Classes</t>
  </si>
  <si>
    <t>32, 34</t>
  </si>
  <si>
    <t>Add functionality to graph</t>
  </si>
  <si>
    <t>Testing</t>
  </si>
  <si>
    <t>Server Setup</t>
  </si>
  <si>
    <t>&lt;----should have 13.5h in first week</t>
  </si>
  <si>
    <t>Sprint 5</t>
  </si>
  <si>
    <t>Week 9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</si>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</sst>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.0_);[Red]\(0.0\)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7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</borders>
  <cellStyleXfs count="2">
    <xf numFmtId="0" fontId="0" fillId="0" borderId="0"/>
    <xf numFmtId="0" fontId="11" fillId="4" borderId="0" applyNumberFormat="0" applyBorder="0" applyAlignment="0" applyProtection="0"/>
  </cellStyleXfs>
  <cellXfs count="324">
    <xf numFmtId="0" fontId="0" fillId="0" borderId="0" xfId="0"/>
    <xf numFmtId="164" fontId="2" fillId="0" borderId="4" xfId="0" applyNumberFormat="1" applyFont="1" applyFill="1" applyBorder="1"/>
    <xf numFmtId="16" fontId="2" fillId="0" borderId="4" xfId="0" applyNumberFormat="1" applyFont="1" applyFill="1" applyBorder="1"/>
    <xf numFmtId="0" fontId="0" fillId="0" borderId="5" xfId="0" applyBorder="1"/>
    <xf numFmtId="0" fontId="0" fillId="0" borderId="4" xfId="0" applyBorder="1"/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right"/>
    </xf>
    <xf numFmtId="0" fontId="0" fillId="0" borderId="7" xfId="0" applyBorder="1"/>
    <xf numFmtId="0" fontId="0" fillId="2" borderId="8" xfId="0" applyFill="1" applyBorder="1"/>
    <xf numFmtId="0" fontId="0" fillId="0" borderId="9" xfId="0" applyFill="1" applyBorder="1"/>
    <xf numFmtId="0" fontId="5" fillId="0" borderId="1" xfId="0" applyFont="1" applyFill="1" applyBorder="1"/>
    <xf numFmtId="0" fontId="2" fillId="0" borderId="2" xfId="0" applyFont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0" fillId="0" borderId="13" xfId="0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2" fillId="0" borderId="14" xfId="0" applyFont="1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6" xfId="0" applyFont="1" applyFill="1" applyBorder="1"/>
    <xf numFmtId="0" fontId="2" fillId="0" borderId="16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65" fontId="0" fillId="0" borderId="0" xfId="0" applyNumberFormat="1"/>
    <xf numFmtId="165" fontId="9" fillId="0" borderId="0" xfId="0" applyNumberFormat="1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2" fontId="0" fillId="0" borderId="0" xfId="0" applyNumberFormat="1"/>
    <xf numFmtId="2" fontId="0" fillId="0" borderId="21" xfId="0" applyNumberFormat="1" applyBorder="1"/>
    <xf numFmtId="2" fontId="0" fillId="0" borderId="2" xfId="0" applyNumberFormat="1" applyBorder="1"/>
    <xf numFmtId="2" fontId="0" fillId="0" borderId="22" xfId="0" applyNumberFormat="1" applyBorder="1"/>
    <xf numFmtId="2" fontId="1" fillId="0" borderId="23" xfId="0" applyNumberFormat="1" applyFont="1" applyBorder="1"/>
    <xf numFmtId="2" fontId="1" fillId="0" borderId="6" xfId="0" applyNumberFormat="1" applyFon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26" xfId="0" applyNumberFormat="1" applyBorder="1"/>
    <xf numFmtId="2" fontId="1" fillId="0" borderId="16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0" fillId="0" borderId="21" xfId="0" applyFill="1" applyBorder="1" applyAlignment="1"/>
    <xf numFmtId="0" fontId="0" fillId="0" borderId="32" xfId="0" applyFill="1" applyBorder="1" applyAlignment="1"/>
    <xf numFmtId="0" fontId="0" fillId="0" borderId="18" xfId="0" applyFill="1" applyBorder="1" applyAlignment="1"/>
    <xf numFmtId="0" fontId="0" fillId="0" borderId="14" xfId="0" applyFill="1" applyBorder="1" applyAlignment="1"/>
    <xf numFmtId="0" fontId="0" fillId="0" borderId="23" xfId="0" applyFill="1" applyBorder="1" applyAlignment="1"/>
    <xf numFmtId="0" fontId="0" fillId="0" borderId="16" xfId="0" applyFill="1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0" xfId="0" applyBorder="1"/>
    <xf numFmtId="0" fontId="0" fillId="0" borderId="1" xfId="0" applyBorder="1"/>
    <xf numFmtId="0" fontId="5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5" fillId="0" borderId="2" xfId="0" applyFont="1" applyFill="1" applyBorder="1"/>
    <xf numFmtId="0" fontId="7" fillId="0" borderId="0" xfId="0" applyFont="1" applyBorder="1"/>
    <xf numFmtId="0" fontId="5" fillId="0" borderId="0" xfId="0" applyFont="1" applyFill="1" applyBorder="1" applyAlignment="1">
      <alignment horizontal="left"/>
    </xf>
    <xf numFmtId="0" fontId="7" fillId="0" borderId="13" xfId="0" applyFont="1" applyBorder="1"/>
    <xf numFmtId="0" fontId="7" fillId="0" borderId="14" xfId="0" applyFont="1" applyBorder="1"/>
    <xf numFmtId="0" fontId="0" fillId="0" borderId="13" xfId="0" applyBorder="1"/>
    <xf numFmtId="0" fontId="0" fillId="0" borderId="14" xfId="0" applyBorder="1"/>
    <xf numFmtId="0" fontId="4" fillId="0" borderId="15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0" fillId="0" borderId="2" xfId="0" applyBorder="1"/>
    <xf numFmtId="2" fontId="6" fillId="0" borderId="6" xfId="0" applyNumberFormat="1" applyFont="1" applyBorder="1" applyAlignment="1">
      <alignment horizontal="left"/>
    </xf>
    <xf numFmtId="0" fontId="4" fillId="0" borderId="21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2" fontId="0" fillId="0" borderId="6" xfId="0" applyNumberFormat="1" applyBorder="1"/>
    <xf numFmtId="2" fontId="0" fillId="0" borderId="16" xfId="0" applyNumberFormat="1" applyBorder="1"/>
    <xf numFmtId="0" fontId="3" fillId="0" borderId="0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right"/>
    </xf>
    <xf numFmtId="166" fontId="0" fillId="0" borderId="2" xfId="0" applyNumberFormat="1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14" xfId="0" applyNumberFormat="1" applyBorder="1"/>
    <xf numFmtId="166" fontId="0" fillId="0" borderId="6" xfId="0" applyNumberFormat="1" applyBorder="1"/>
    <xf numFmtId="166" fontId="0" fillId="0" borderId="16" xfId="0" applyNumberFormat="1" applyBorder="1"/>
    <xf numFmtId="0" fontId="10" fillId="0" borderId="39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66" fontId="0" fillId="0" borderId="1" xfId="0" applyNumberFormat="1" applyBorder="1"/>
    <xf numFmtId="166" fontId="0" fillId="0" borderId="13" xfId="0" applyNumberFormat="1" applyBorder="1"/>
    <xf numFmtId="166" fontId="0" fillId="0" borderId="15" xfId="0" applyNumberFormat="1" applyBorder="1"/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10" fillId="0" borderId="33" xfId="0" applyFont="1" applyBorder="1" applyAlignment="1">
      <alignment horizontal="center"/>
    </xf>
    <xf numFmtId="2" fontId="0" fillId="0" borderId="13" xfId="0" applyNumberFormat="1" applyBorder="1"/>
    <xf numFmtId="164" fontId="2" fillId="0" borderId="46" xfId="0" applyNumberFormat="1" applyFont="1" applyFill="1" applyBorder="1"/>
    <xf numFmtId="0" fontId="0" fillId="0" borderId="47" xfId="0" applyBorder="1"/>
    <xf numFmtId="0" fontId="0" fillId="0" borderId="48" xfId="0" applyBorder="1"/>
    <xf numFmtId="0" fontId="0" fillId="2" borderId="49" xfId="0" applyFill="1" applyBorder="1"/>
    <xf numFmtId="0" fontId="0" fillId="2" borderId="0" xfId="0" applyFill="1"/>
    <xf numFmtId="0" fontId="0" fillId="0" borderId="50" xfId="0" applyFill="1" applyBorder="1"/>
    <xf numFmtId="0" fontId="5" fillId="0" borderId="49" xfId="0" applyFont="1" applyFill="1" applyBorder="1" applyAlignment="1">
      <alignment horizontal="left"/>
    </xf>
    <xf numFmtId="0" fontId="2" fillId="0" borderId="49" xfId="0" applyFont="1" applyBorder="1" applyAlignment="1">
      <alignment horizontal="left"/>
    </xf>
    <xf numFmtId="0" fontId="6" fillId="0" borderId="50" xfId="0" applyFont="1" applyFill="1" applyBorder="1" applyAlignment="1">
      <alignment horizontal="left"/>
    </xf>
    <xf numFmtId="0" fontId="0" fillId="3" borderId="0" xfId="0" applyFill="1" applyBorder="1"/>
    <xf numFmtId="0" fontId="0" fillId="0" borderId="53" xfId="0" applyFill="1" applyBorder="1" applyAlignment="1">
      <alignment horizontal="right"/>
    </xf>
    <xf numFmtId="0" fontId="2" fillId="3" borderId="53" xfId="0" applyFont="1" applyFill="1" applyBorder="1" applyAlignment="1">
      <alignment horizontal="right"/>
    </xf>
    <xf numFmtId="0" fontId="2" fillId="3" borderId="53" xfId="0" applyFont="1" applyFill="1" applyBorder="1"/>
    <xf numFmtId="0" fontId="2" fillId="0" borderId="54" xfId="0" applyFont="1" applyFill="1" applyBorder="1" applyAlignment="1">
      <alignment horizontal="right"/>
    </xf>
    <xf numFmtId="0" fontId="5" fillId="0" borderId="49" xfId="0" applyFont="1" applyFill="1" applyBorder="1"/>
    <xf numFmtId="0" fontId="7" fillId="0" borderId="49" xfId="0" applyFont="1" applyBorder="1"/>
    <xf numFmtId="0" fontId="2" fillId="0" borderId="49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/>
    <xf numFmtId="164" fontId="2" fillId="0" borderId="43" xfId="0" applyNumberFormat="1" applyFont="1" applyFill="1" applyBorder="1"/>
    <xf numFmtId="0" fontId="0" fillId="0" borderId="43" xfId="0" applyBorder="1"/>
    <xf numFmtId="0" fontId="6" fillId="0" borderId="53" xfId="0" applyFont="1" applyBorder="1" applyAlignment="1">
      <alignment horizontal="left"/>
    </xf>
    <xf numFmtId="2" fontId="0" fillId="0" borderId="49" xfId="0" applyNumberFormat="1" applyBorder="1"/>
    <xf numFmtId="2" fontId="0" fillId="0" borderId="53" xfId="0" applyNumberFormat="1" applyBorder="1"/>
    <xf numFmtId="0" fontId="0" fillId="0" borderId="49" xfId="0" applyBorder="1"/>
    <xf numFmtId="0" fontId="6" fillId="0" borderId="52" xfId="0" applyFont="1" applyBorder="1" applyAlignment="1">
      <alignment horizontal="left"/>
    </xf>
    <xf numFmtId="0" fontId="6" fillId="0" borderId="54" xfId="0" applyFont="1" applyBorder="1" applyAlignment="1">
      <alignment horizontal="left"/>
    </xf>
    <xf numFmtId="2" fontId="0" fillId="0" borderId="48" xfId="0" applyNumberFormat="1" applyBorder="1"/>
    <xf numFmtId="2" fontId="0" fillId="0" borderId="50" xfId="0" applyNumberFormat="1" applyBorder="1"/>
    <xf numFmtId="2" fontId="0" fillId="0" borderId="52" xfId="0" applyNumberFormat="1" applyBorder="1"/>
    <xf numFmtId="2" fontId="0" fillId="0" borderId="54" xfId="0" applyNumberFormat="1" applyBorder="1"/>
    <xf numFmtId="0" fontId="0" fillId="0" borderId="50" xfId="0" applyBorder="1"/>
    <xf numFmtId="166" fontId="0" fillId="0" borderId="49" xfId="0" applyNumberFormat="1" applyBorder="1"/>
    <xf numFmtId="166" fontId="0" fillId="0" borderId="53" xfId="0" applyNumberFormat="1" applyBorder="1"/>
    <xf numFmtId="0" fontId="10" fillId="0" borderId="56" xfId="0" applyFont="1" applyBorder="1" applyAlignment="1">
      <alignment horizontal="center"/>
    </xf>
    <xf numFmtId="0" fontId="10" fillId="0" borderId="57" xfId="0" applyFont="1" applyBorder="1" applyAlignment="1">
      <alignment horizontal="center"/>
    </xf>
    <xf numFmtId="166" fontId="0" fillId="0" borderId="58" xfId="0" applyNumberFormat="1" applyBorder="1"/>
    <xf numFmtId="166" fontId="0" fillId="0" borderId="50" xfId="0" applyNumberFormat="1" applyBorder="1"/>
    <xf numFmtId="166" fontId="0" fillId="0" borderId="52" xfId="0" applyNumberFormat="1" applyBorder="1"/>
    <xf numFmtId="166" fontId="0" fillId="0" borderId="54" xfId="0" applyNumberFormat="1" applyBorder="1"/>
    <xf numFmtId="0" fontId="7" fillId="0" borderId="59" xfId="0" applyFont="1" applyBorder="1"/>
    <xf numFmtId="0" fontId="7" fillId="0" borderId="60" xfId="0" applyFont="1" applyBorder="1"/>
    <xf numFmtId="0" fontId="7" fillId="0" borderId="61" xfId="0" applyFont="1" applyBorder="1"/>
    <xf numFmtId="0" fontId="0" fillId="0" borderId="62" xfId="0" applyBorder="1"/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5" fillId="0" borderId="60" xfId="0" applyFont="1" applyFill="1" applyBorder="1" applyAlignment="1">
      <alignment horizontal="left"/>
    </xf>
    <xf numFmtId="0" fontId="5" fillId="0" borderId="60" xfId="0" applyFont="1" applyFill="1" applyBorder="1"/>
    <xf numFmtId="0" fontId="0" fillId="0" borderId="64" xfId="0" applyBorder="1" applyAlignment="1">
      <alignment horizontal="center" vertical="center"/>
    </xf>
    <xf numFmtId="0" fontId="2" fillId="0" borderId="60" xfId="0" applyFont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0" fillId="0" borderId="67" xfId="0" applyBorder="1"/>
    <xf numFmtId="0" fontId="7" fillId="0" borderId="61" xfId="0" applyFont="1" applyBorder="1" applyAlignment="1">
      <alignment horizontal="right"/>
    </xf>
    <xf numFmtId="0" fontId="7" fillId="0" borderId="54" xfId="0" applyFont="1" applyBorder="1" applyAlignment="1">
      <alignment horizontal="right"/>
    </xf>
    <xf numFmtId="0" fontId="6" fillId="0" borderId="64" xfId="0" applyFont="1" applyBorder="1" applyAlignment="1">
      <alignment horizontal="left"/>
    </xf>
    <xf numFmtId="0" fontId="7" fillId="0" borderId="52" xfId="0" applyFont="1" applyBorder="1" applyAlignment="1">
      <alignment horizontal="right"/>
    </xf>
    <xf numFmtId="0" fontId="7" fillId="0" borderId="53" xfId="0" applyFont="1" applyBorder="1" applyAlignment="1">
      <alignment horizontal="right"/>
    </xf>
    <xf numFmtId="0" fontId="0" fillId="0" borderId="67" xfId="0" applyFill="1" applyBorder="1"/>
    <xf numFmtId="0" fontId="6" fillId="0" borderId="67" xfId="0" applyFont="1" applyFill="1" applyBorder="1" applyAlignment="1">
      <alignment horizontal="left"/>
    </xf>
    <xf numFmtId="0" fontId="2" fillId="0" borderId="51" xfId="0" applyFont="1" applyFill="1" applyBorder="1" applyAlignment="1">
      <alignment horizontal="right"/>
    </xf>
    <xf numFmtId="0" fontId="2" fillId="0" borderId="55" xfId="0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7" fillId="0" borderId="55" xfId="0" applyFont="1" applyBorder="1" applyAlignment="1">
      <alignment horizontal="right"/>
    </xf>
    <xf numFmtId="0" fontId="0" fillId="2" borderId="64" xfId="0" applyFill="1" applyBorder="1"/>
    <xf numFmtId="0" fontId="0" fillId="2" borderId="60" xfId="0" applyFill="1" applyBorder="1"/>
    <xf numFmtId="0" fontId="0" fillId="2" borderId="61" xfId="0" applyFill="1" applyBorder="1"/>
    <xf numFmtId="0" fontId="2" fillId="0" borderId="64" xfId="0" applyFont="1" applyBorder="1" applyAlignment="1">
      <alignment horizontal="left"/>
    </xf>
    <xf numFmtId="0" fontId="2" fillId="0" borderId="61" xfId="0" applyFont="1" applyBorder="1" applyAlignment="1">
      <alignment horizontal="left"/>
    </xf>
    <xf numFmtId="0" fontId="2" fillId="3" borderId="13" xfId="0" applyFont="1" applyFill="1" applyBorder="1" applyAlignment="1">
      <alignment horizontal="right"/>
    </xf>
    <xf numFmtId="0" fontId="2" fillId="3" borderId="14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2" fillId="3" borderId="52" xfId="0" applyFont="1" applyFill="1" applyBorder="1" applyAlignment="1">
      <alignment horizontal="right"/>
    </xf>
    <xf numFmtId="0" fontId="2" fillId="3" borderId="54" xfId="0" applyFont="1" applyFill="1" applyBorder="1"/>
    <xf numFmtId="0" fontId="2" fillId="0" borderId="64" xfId="0" applyFont="1" applyFill="1" applyBorder="1" applyAlignment="1">
      <alignment horizontal="left"/>
    </xf>
    <xf numFmtId="0" fontId="2" fillId="0" borderId="61" xfId="0" applyFont="1" applyFill="1" applyBorder="1" applyAlignment="1">
      <alignment horizontal="left"/>
    </xf>
    <xf numFmtId="0" fontId="7" fillId="0" borderId="64" xfId="0" applyFont="1" applyBorder="1" applyAlignment="1">
      <alignment horizontal="right"/>
    </xf>
    <xf numFmtId="0" fontId="7" fillId="0" borderId="60" xfId="0" applyFont="1" applyBorder="1" applyAlignment="1">
      <alignment horizontal="right"/>
    </xf>
    <xf numFmtId="0" fontId="6" fillId="0" borderId="46" xfId="0" applyFont="1" applyBorder="1" applyAlignment="1">
      <alignment horizontal="left"/>
    </xf>
    <xf numFmtId="0" fontId="7" fillId="0" borderId="67" xfId="0" applyFont="1" applyBorder="1" applyAlignment="1">
      <alignment horizontal="right"/>
    </xf>
    <xf numFmtId="2" fontId="0" fillId="0" borderId="64" xfId="0" applyNumberFormat="1" applyBorder="1"/>
    <xf numFmtId="2" fontId="0" fillId="0" borderId="60" xfId="0" applyNumberFormat="1" applyBorder="1"/>
    <xf numFmtId="2" fontId="0" fillId="0" borderId="61" xfId="0" applyNumberFormat="1" applyBorder="1"/>
    <xf numFmtId="2" fontId="1" fillId="0" borderId="43" xfId="0" applyNumberFormat="1" applyFont="1" applyBorder="1"/>
    <xf numFmtId="2" fontId="0" fillId="0" borderId="44" xfId="0" applyNumberFormat="1" applyBorder="1"/>
    <xf numFmtId="2" fontId="0" fillId="0" borderId="68" xfId="0" applyNumberFormat="1" applyBorder="1"/>
    <xf numFmtId="0" fontId="7" fillId="0" borderId="64" xfId="0" applyFont="1" applyBorder="1"/>
    <xf numFmtId="166" fontId="0" fillId="0" borderId="60" xfId="0" applyNumberFormat="1" applyBorder="1"/>
    <xf numFmtId="166" fontId="0" fillId="0" borderId="64" xfId="0" applyNumberFormat="1" applyBorder="1"/>
    <xf numFmtId="166" fontId="0" fillId="0" borderId="61" xfId="0" applyNumberFormat="1" applyBorder="1"/>
    <xf numFmtId="0" fontId="0" fillId="0" borderId="0" xfId="0" applyFill="1" applyBorder="1" applyAlignment="1">
      <alignment horizontal="right"/>
    </xf>
    <xf numFmtId="166" fontId="0" fillId="0" borderId="51" xfId="0" applyNumberFormat="1" applyBorder="1"/>
    <xf numFmtId="166" fontId="0" fillId="0" borderId="55" xfId="0" applyNumberFormat="1" applyBorder="1"/>
    <xf numFmtId="0" fontId="0" fillId="0" borderId="69" xfId="0" applyBorder="1" applyAlignment="1">
      <alignment horizontal="center" vertical="center"/>
    </xf>
    <xf numFmtId="0" fontId="0" fillId="0" borderId="15" xfId="0" applyFill="1" applyBorder="1" applyAlignment="1">
      <alignment horizontal="right"/>
    </xf>
    <xf numFmtId="164" fontId="2" fillId="0" borderId="69" xfId="0" applyNumberFormat="1" applyFont="1" applyFill="1" applyBorder="1"/>
    <xf numFmtId="0" fontId="0" fillId="0" borderId="0" xfId="0"/>
    <xf numFmtId="0" fontId="0" fillId="0" borderId="13" xfId="0" applyFill="1" applyBorder="1" applyAlignment="1">
      <alignment horizontal="right"/>
    </xf>
    <xf numFmtId="0" fontId="0" fillId="0" borderId="0" xfId="0"/>
    <xf numFmtId="0" fontId="6" fillId="0" borderId="67" xfId="0" applyFont="1" applyBorder="1" applyAlignment="1">
      <alignment horizontal="left"/>
    </xf>
    <xf numFmtId="0" fontId="5" fillId="0" borderId="60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53" xfId="0" applyFill="1" applyBorder="1" applyAlignment="1">
      <alignment horizontal="right"/>
    </xf>
    <xf numFmtId="0" fontId="5" fillId="0" borderId="60" xfId="0" applyFont="1" applyFill="1" applyBorder="1"/>
    <xf numFmtId="0" fontId="7" fillId="0" borderId="60" xfId="0" applyFont="1" applyBorder="1"/>
    <xf numFmtId="0" fontId="0" fillId="0" borderId="6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3" fillId="0" borderId="24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9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textRotation="90" wrapText="1"/>
    </xf>
    <xf numFmtId="1" fontId="10" fillId="0" borderId="38" xfId="0" applyNumberFormat="1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1" fontId="10" fillId="0" borderId="24" xfId="0" applyNumberFormat="1" applyFont="1" applyBorder="1" applyAlignment="1">
      <alignment horizontal="center"/>
    </xf>
    <xf numFmtId="1" fontId="10" fillId="0" borderId="40" xfId="0" applyNumberFormat="1" applyFont="1" applyBorder="1" applyAlignment="1">
      <alignment horizontal="center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" fontId="10" fillId="0" borderId="39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7" xfId="0" applyFont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  <xf numFmtId="16" fontId="0" fillId="0" borderId="13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21" xfId="0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47" xfId="0" applyBorder="1" applyAlignment="1">
      <alignment horizontal="center" vertical="center" textRotation="90"/>
    </xf>
    <xf numFmtId="0" fontId="0" fillId="0" borderId="51" xfId="0" applyBorder="1" applyAlignment="1">
      <alignment horizontal="center" vertical="center" textRotation="90"/>
    </xf>
    <xf numFmtId="0" fontId="0" fillId="0" borderId="55" xfId="0" applyBorder="1" applyAlignment="1">
      <alignment horizontal="center" vertical="center" textRotation="90"/>
    </xf>
    <xf numFmtId="0" fontId="0" fillId="0" borderId="49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48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48" xfId="0" applyNumberFormat="1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0" borderId="5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67" xfId="0" applyBorder="1" applyAlignment="1">
      <alignment horizontal="center" vertical="center" textRotation="90"/>
    </xf>
    <xf numFmtId="0" fontId="0" fillId="0" borderId="64" xfId="0" applyBorder="1" applyAlignment="1">
      <alignment horizontal="center" vertical="center"/>
    </xf>
    <xf numFmtId="0" fontId="4" fillId="0" borderId="65" xfId="0" applyFont="1" applyBorder="1" applyAlignment="1">
      <alignment horizontal="center"/>
    </xf>
    <xf numFmtId="0" fontId="4" fillId="0" borderId="66" xfId="0" applyFont="1" applyBorder="1" applyAlignment="1">
      <alignment horizontal="center"/>
    </xf>
    <xf numFmtId="0" fontId="0" fillId="0" borderId="54" xfId="0" applyFill="1" applyBorder="1" applyAlignment="1">
      <alignment horizontal="right"/>
    </xf>
    <xf numFmtId="0" fontId="0" fillId="0" borderId="63" xfId="0" applyFill="1" applyBorder="1" applyAlignment="1">
      <alignment horizontal="right"/>
    </xf>
    <xf numFmtId="0" fontId="0" fillId="0" borderId="61" xfId="0" applyFill="1" applyBorder="1" applyAlignment="1">
      <alignment horizontal="right"/>
    </xf>
    <xf numFmtId="0" fontId="4" fillId="0" borderId="43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0" fillId="0" borderId="52" xfId="0" applyFill="1" applyBorder="1" applyAlignment="1">
      <alignment horizontal="right"/>
    </xf>
    <xf numFmtId="0" fontId="0" fillId="0" borderId="64" xfId="0" applyFill="1" applyBorder="1" applyAlignment="1">
      <alignment horizontal="right"/>
    </xf>
    <xf numFmtId="0" fontId="0" fillId="0" borderId="64" xfId="0" applyFill="1" applyBorder="1" applyAlignment="1">
      <alignment horizontal="center" vertical="center"/>
    </xf>
    <xf numFmtId="0" fontId="0" fillId="0" borderId="6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44" xfId="0" applyFont="1" applyBorder="1" applyAlignment="1">
      <alignment horizontal="center"/>
    </xf>
    <xf numFmtId="0" fontId="0" fillId="0" borderId="64" xfId="0" applyNumberFormat="1" applyFill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4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52" xfId="0" applyFill="1" applyBorder="1" applyAlignment="1">
      <alignment horizontal="center" vertical="center" wrapText="1"/>
    </xf>
    <xf numFmtId="0" fontId="0" fillId="0" borderId="64" xfId="0" applyNumberFormat="1" applyFill="1" applyBorder="1" applyAlignment="1">
      <alignment horizontal="center" vertical="center" wrapText="1"/>
    </xf>
    <xf numFmtId="0" fontId="0" fillId="0" borderId="13" xfId="0" applyNumberFormat="1" applyFill="1" applyBorder="1" applyAlignment="1">
      <alignment horizontal="center" vertical="center" wrapText="1"/>
    </xf>
    <xf numFmtId="0" fontId="0" fillId="0" borderId="52" xfId="0" applyNumberFormat="1" applyFill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textRotation="90" wrapText="1"/>
    </xf>
    <xf numFmtId="0" fontId="3" fillId="0" borderId="73" xfId="0" applyFont="1" applyBorder="1" applyAlignment="1">
      <alignment horizontal="center" vertical="center" textRotation="90" wrapText="1"/>
    </xf>
    <xf numFmtId="0" fontId="3" fillId="0" borderId="74" xfId="0" applyFont="1" applyBorder="1" applyAlignment="1">
      <alignment horizontal="center" vertical="center" textRotation="90" wrapText="1"/>
    </xf>
  </cellXfs>
  <cellStyles count="2">
    <cellStyle name="60% - Accent1 2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Product!$D$14:$AZ$14</c:f>
              <c:numCache>
                <c:formatCode>0.00</c:formatCode>
                <c:ptCount val="49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  <c:pt idx="12">
                  <c:v>1.2115384615384615</c:v>
                </c:pt>
                <c:pt idx="13">
                  <c:v>1.4107142857142858</c:v>
                </c:pt>
                <c:pt idx="14">
                  <c:v>1.3166666666666667</c:v>
                </c:pt>
                <c:pt idx="15">
                  <c:v>1.234375</c:v>
                </c:pt>
                <c:pt idx="16">
                  <c:v>1.75</c:v>
                </c:pt>
                <c:pt idx="17">
                  <c:v>2.6527777777777777</c:v>
                </c:pt>
                <c:pt idx="18">
                  <c:v>2.513157894736842</c:v>
                </c:pt>
                <c:pt idx="19">
                  <c:v>2.3875000000000002</c:v>
                </c:pt>
                <c:pt idx="20">
                  <c:v>2.2738095238095237</c:v>
                </c:pt>
                <c:pt idx="21">
                  <c:v>2.1704545454545454</c:v>
                </c:pt>
                <c:pt idx="22">
                  <c:v>2.2934782608695654</c:v>
                </c:pt>
                <c:pt idx="23">
                  <c:v>2.4479166666666665</c:v>
                </c:pt>
                <c:pt idx="24">
                  <c:v>2.5099999999999998</c:v>
                </c:pt>
                <c:pt idx="25">
                  <c:v>2.4134615384615383</c:v>
                </c:pt>
                <c:pt idx="26">
                  <c:v>2.3611111111111112</c:v>
                </c:pt>
                <c:pt idx="27">
                  <c:v>2.4910714285714284</c:v>
                </c:pt>
                <c:pt idx="28">
                  <c:v>2.5431034482758621</c:v>
                </c:pt>
                <c:pt idx="29">
                  <c:v>2.4916666666666667</c:v>
                </c:pt>
                <c:pt idx="30">
                  <c:v>2.411290322580645</c:v>
                </c:pt>
                <c:pt idx="31">
                  <c:v>2.484375</c:v>
                </c:pt>
                <c:pt idx="32">
                  <c:v>2.4924242424242422</c:v>
                </c:pt>
                <c:pt idx="33">
                  <c:v>2.4338235294117645</c:v>
                </c:pt>
                <c:pt idx="34">
                  <c:v>2.5071428571428571</c:v>
                </c:pt>
                <c:pt idx="35">
                  <c:v>2.4375</c:v>
                </c:pt>
                <c:pt idx="36">
                  <c:v>2.3716216216216215</c:v>
                </c:pt>
                <c:pt idx="37">
                  <c:v>2.3092105263157894</c:v>
                </c:pt>
                <c:pt idx="38">
                  <c:v>2.25</c:v>
                </c:pt>
                <c:pt idx="39">
                  <c:v>2.2937500000000002</c:v>
                </c:pt>
                <c:pt idx="40">
                  <c:v>2.2378048780487805</c:v>
                </c:pt>
                <c:pt idx="41">
                  <c:v>2.1845238095238093</c:v>
                </c:pt>
                <c:pt idx="42">
                  <c:v>2.1337209302325579</c:v>
                </c:pt>
                <c:pt idx="43">
                  <c:v>2.1534090909090908</c:v>
                </c:pt>
                <c:pt idx="44">
                  <c:v>2.2388888888888889</c:v>
                </c:pt>
                <c:pt idx="45">
                  <c:v>2.1902173913043477</c:v>
                </c:pt>
                <c:pt idx="46">
                  <c:v>2.3510638297872339</c:v>
                </c:pt>
                <c:pt idx="47">
                  <c:v>2.6145833333333335</c:v>
                </c:pt>
                <c:pt idx="48">
                  <c:v>2.8826530612244898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Product!$D$9:$AZ$9</c:f>
              <c:numCache>
                <c:formatCode>General</c:formatCode>
                <c:ptCount val="49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4.75</c:v>
                </c:pt>
                <c:pt idx="32">
                  <c:v>2.75</c:v>
                </c:pt>
                <c:pt idx="33">
                  <c:v>0.5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6</c:v>
                </c:pt>
                <c:pt idx="45">
                  <c:v>0</c:v>
                </c:pt>
                <c:pt idx="46">
                  <c:v>9.75</c:v>
                </c:pt>
                <c:pt idx="47">
                  <c:v>15</c:v>
                </c:pt>
                <c:pt idx="48">
                  <c:v>15.75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45920"/>
        <c:axId val="33347456"/>
      </c:lineChart>
      <c:dateAx>
        <c:axId val="3334592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347456"/>
        <c:crosses val="autoZero"/>
        <c:auto val="1"/>
        <c:lblOffset val="100"/>
        <c:baseTimeUnit val="days"/>
      </c:dateAx>
      <c:valAx>
        <c:axId val="333474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34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Velocity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Team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8"/>
            <c:spPr>
              <a:solidFill>
                <a:srgbClr val="C00000"/>
              </a:solidFill>
            </c:spPr>
          </c:marker>
          <c:val>
            <c:numRef>
              <c:f>Product!$D$31:$M$31</c:f>
              <c:numCache>
                <c:formatCode>0.0</c:formatCode>
                <c:ptCount val="10"/>
                <c:pt idx="0">
                  <c:v>2.75</c:v>
                </c:pt>
                <c:pt idx="1">
                  <c:v>7.875</c:v>
                </c:pt>
                <c:pt idx="2">
                  <c:v>9.9166666666666661</c:v>
                </c:pt>
                <c:pt idx="3">
                  <c:v>11.9375</c:v>
                </c:pt>
                <c:pt idx="4">
                  <c:v>13.95</c:v>
                </c:pt>
                <c:pt idx="5">
                  <c:v>14.625</c:v>
                </c:pt>
                <c:pt idx="6">
                  <c:v>13.107142857142858</c:v>
                </c:pt>
                <c:pt idx="7">
                  <c:v>17.65625</c:v>
                </c:pt>
                <c:pt idx="8">
                  <c:v>20.222222222222221</c:v>
                </c:pt>
                <c:pt idx="9">
                  <c:v>22.9</c:v>
                </c:pt>
              </c:numCache>
            </c:numRef>
          </c:val>
          <c:smooth val="0"/>
        </c:ser>
        <c:ser>
          <c:idx val="1"/>
          <c:order val="1"/>
          <c:tx>
            <c:v>Bryan</c:v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val>
            <c:numRef>
              <c:f>Product!$D$28:$M$28</c:f>
              <c:numCache>
                <c:formatCode>0.0</c:formatCode>
                <c:ptCount val="10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  <c:pt idx="4">
                  <c:v>3.75</c:v>
                </c:pt>
                <c:pt idx="5">
                  <c:v>3.9583333333333335</c:v>
                </c:pt>
                <c:pt idx="6">
                  <c:v>3.3928571428571428</c:v>
                </c:pt>
                <c:pt idx="7">
                  <c:v>5.65625</c:v>
                </c:pt>
                <c:pt idx="8">
                  <c:v>5.8055555555555554</c:v>
                </c:pt>
                <c:pt idx="9">
                  <c:v>8.875</c:v>
                </c:pt>
              </c:numCache>
            </c:numRef>
          </c:val>
          <c:smooth val="0"/>
        </c:ser>
        <c:ser>
          <c:idx val="2"/>
          <c:order val="2"/>
          <c:tx>
            <c:v>Daniel</c:v>
          </c:tx>
          <c:val>
            <c:numRef>
              <c:f>Product!$D$29:$M$29</c:f>
              <c:numCache>
                <c:formatCode>0.0</c:formatCode>
                <c:ptCount val="10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7.5</c:v>
                </c:pt>
                <c:pt idx="4">
                  <c:v>9.6</c:v>
                </c:pt>
                <c:pt idx="5">
                  <c:v>8.8333333333333339</c:v>
                </c:pt>
                <c:pt idx="6">
                  <c:v>8.1428571428571423</c:v>
                </c:pt>
                <c:pt idx="7">
                  <c:v>9.625</c:v>
                </c:pt>
                <c:pt idx="8">
                  <c:v>11.305555555555555</c:v>
                </c:pt>
                <c:pt idx="9">
                  <c:v>10.574999999999999</c:v>
                </c:pt>
              </c:numCache>
            </c:numRef>
          </c:val>
          <c:smooth val="0"/>
        </c:ser>
        <c:ser>
          <c:idx val="3"/>
          <c:order val="3"/>
          <c:tx>
            <c:v>Zach</c:v>
          </c:tx>
          <c:val>
            <c:numRef>
              <c:f>Product!$D$30:$M$30</c:f>
              <c:numCache>
                <c:formatCode>0.0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1.8333333333333333</c:v>
                </c:pt>
                <c:pt idx="6">
                  <c:v>1.5714285714285714</c:v>
                </c:pt>
                <c:pt idx="7">
                  <c:v>2.375</c:v>
                </c:pt>
                <c:pt idx="8">
                  <c:v>3.1111111111111112</c:v>
                </c:pt>
                <c:pt idx="9">
                  <c:v>3.45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89440"/>
        <c:axId val="130591360"/>
      </c:lineChart>
      <c:catAx>
        <c:axId val="1305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591360"/>
        <c:crosses val="autoZero"/>
        <c:auto val="1"/>
        <c:lblAlgn val="ctr"/>
        <c:lblOffset val="100"/>
        <c:noMultiLvlLbl val="1"/>
      </c:catAx>
      <c:valAx>
        <c:axId val="130591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3058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'Sp1'!$D$33:$O$33</c:f>
              <c:numCache>
                <c:formatCode>0.00</c:formatCode>
                <c:ptCount val="12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'Sp1'!$D$25:$O$25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46848"/>
        <c:axId val="128448384"/>
      </c:lineChart>
      <c:dateAx>
        <c:axId val="12844684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28448384"/>
        <c:crosses val="autoZero"/>
        <c:auto val="1"/>
        <c:lblOffset val="100"/>
        <c:baseTimeUnit val="days"/>
      </c:dateAx>
      <c:valAx>
        <c:axId val="1284483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844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'Sp1'!$D$30:$O$30</c:f>
              <c:numCache>
                <c:formatCode>0.00</c:formatCode>
                <c:ptCount val="12"/>
                <c:pt idx="0">
                  <c:v>0.75</c:v>
                </c:pt>
                <c:pt idx="1">
                  <c:v>0.25</c:v>
                </c:pt>
                <c:pt idx="2">
                  <c:v>0.16666666666666666</c:v>
                </c:pt>
                <c:pt idx="3">
                  <c:v>0.125</c:v>
                </c:pt>
                <c:pt idx="4">
                  <c:v>0.1</c:v>
                </c:pt>
                <c:pt idx="5">
                  <c:v>0.39473684210526316</c:v>
                </c:pt>
                <c:pt idx="6">
                  <c:v>1</c:v>
                </c:pt>
                <c:pt idx="7">
                  <c:v>1.4259259259259258</c:v>
                </c:pt>
                <c:pt idx="8">
                  <c:v>1.2833333333333334</c:v>
                </c:pt>
                <c:pt idx="9">
                  <c:v>1.1666666666666667</c:v>
                </c:pt>
                <c:pt idx="10">
                  <c:v>1.0694444444444444</c:v>
                </c:pt>
                <c:pt idx="11">
                  <c:v>0.98717948717948723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'Sp1'!$D$26:$O$26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7824"/>
        <c:axId val="128500096"/>
      </c:lineChart>
      <c:dateAx>
        <c:axId val="12847782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28500096"/>
        <c:crosses val="autoZero"/>
        <c:auto val="1"/>
        <c:lblOffset val="100"/>
        <c:baseTimeUnit val="days"/>
      </c:dateAx>
      <c:valAx>
        <c:axId val="1285000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847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'Sp1'!$D$31:$O$31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'Sp1'!$D$27:$O$27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17248"/>
        <c:axId val="128518784"/>
      </c:lineChart>
      <c:dateAx>
        <c:axId val="12851724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28518784"/>
        <c:crosses val="autoZero"/>
        <c:auto val="1"/>
        <c:lblOffset val="100"/>
        <c:baseTimeUnit val="days"/>
      </c:dateAx>
      <c:valAx>
        <c:axId val="128518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851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'Sp1'!$D$32:$O$32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'Sp1'!$D$28:$P$28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52320"/>
        <c:axId val="128562304"/>
      </c:lineChart>
      <c:dateAx>
        <c:axId val="12855232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28562304"/>
        <c:crosses val="autoZero"/>
        <c:auto val="1"/>
        <c:lblOffset val="100"/>
        <c:baseTimeUnit val="days"/>
      </c:dateAx>
      <c:valAx>
        <c:axId val="1285623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855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'Sp2'!$D$33:$L$33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2.8</c:v>
                </c:pt>
                <c:pt idx="5">
                  <c:v>5.333333333333333</c:v>
                </c:pt>
                <c:pt idx="6">
                  <c:v>4.5714285714285712</c:v>
                </c:pt>
                <c:pt idx="7">
                  <c:v>4</c:v>
                </c:pt>
                <c:pt idx="8">
                  <c:v>3.5555555555555554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'Sp2'!$D$25:$L$25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56512"/>
        <c:axId val="130674688"/>
      </c:lineChart>
      <c:dateAx>
        <c:axId val="13065651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30674688"/>
        <c:crosses val="autoZero"/>
        <c:auto val="1"/>
        <c:lblOffset val="100"/>
        <c:baseTimeUnit val="days"/>
      </c:dateAx>
      <c:valAx>
        <c:axId val="1306746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065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'Sp2'!$D$30:$L$30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</c:v>
                </c:pt>
                <c:pt idx="5">
                  <c:v>1.5</c:v>
                </c:pt>
                <c:pt idx="6">
                  <c:v>1.2857142857142858</c:v>
                </c:pt>
                <c:pt idx="7">
                  <c:v>1.125</c:v>
                </c:pt>
                <c:pt idx="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'Sp2'!$D$26:$L$26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54688"/>
        <c:axId val="131156224"/>
      </c:lineChart>
      <c:dateAx>
        <c:axId val="13115468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31156224"/>
        <c:crosses val="autoZero"/>
        <c:auto val="1"/>
        <c:lblOffset val="100"/>
        <c:baseTimeUnit val="days"/>
      </c:dateAx>
      <c:valAx>
        <c:axId val="1311562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115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'Sp2'!$D$31:$L$31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1.6</c:v>
                </c:pt>
                <c:pt idx="5">
                  <c:v>3.8333333333333335</c:v>
                </c:pt>
                <c:pt idx="6">
                  <c:v>3.2857142857142856</c:v>
                </c:pt>
                <c:pt idx="7">
                  <c:v>2.875</c:v>
                </c:pt>
                <c:pt idx="8">
                  <c:v>2.5555555555555554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'Sp2'!$D$27:$L$27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81568"/>
        <c:axId val="131187456"/>
      </c:lineChart>
      <c:dateAx>
        <c:axId val="13118156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31187456"/>
        <c:crosses val="autoZero"/>
        <c:auto val="1"/>
        <c:lblOffset val="100"/>
        <c:baseTimeUnit val="days"/>
      </c:dateAx>
      <c:valAx>
        <c:axId val="1311874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118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'Sp2'!$D$32:$L$32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'Sp2'!$D$28:$L$28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22400"/>
        <c:axId val="131623936"/>
      </c:lineChart>
      <c:dateAx>
        <c:axId val="13162240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31623936"/>
        <c:crosses val="autoZero"/>
        <c:auto val="1"/>
        <c:lblOffset val="100"/>
        <c:baseTimeUnit val="days"/>
      </c:dateAx>
      <c:valAx>
        <c:axId val="1316239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162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'Sp3'!$D$46:$Q$46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0.42857142857142855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'Sp3'!$D$42:$Q$42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89760"/>
        <c:axId val="143591296"/>
      </c:lineChart>
      <c:dateAx>
        <c:axId val="14358976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43591296"/>
        <c:crosses val="autoZero"/>
        <c:auto val="1"/>
        <c:lblOffset val="100"/>
        <c:baseTimeUnit val="days"/>
      </c:dateAx>
      <c:valAx>
        <c:axId val="1435912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358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Product!$D$11:$AL$11</c:f>
              <c:numCache>
                <c:formatCode>0.00</c:formatCode>
                <c:ptCount val="35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0.9642857142857143</c:v>
                </c:pt>
                <c:pt idx="7">
                  <c:v>0.84375</c:v>
                </c:pt>
                <c:pt idx="8">
                  <c:v>0.75</c:v>
                </c:pt>
                <c:pt idx="9">
                  <c:v>0.67500000000000004</c:v>
                </c:pt>
                <c:pt idx="10">
                  <c:v>0.61363636363636365</c:v>
                </c:pt>
                <c:pt idx="11">
                  <c:v>0.5625</c:v>
                </c:pt>
                <c:pt idx="12">
                  <c:v>0.51923076923076927</c:v>
                </c:pt>
                <c:pt idx="13">
                  <c:v>0.48214285714285715</c:v>
                </c:pt>
                <c:pt idx="14">
                  <c:v>0.45</c:v>
                </c:pt>
                <c:pt idx="15">
                  <c:v>0.421875</c:v>
                </c:pt>
                <c:pt idx="16">
                  <c:v>0.75</c:v>
                </c:pt>
                <c:pt idx="17">
                  <c:v>0.875</c:v>
                </c:pt>
                <c:pt idx="18">
                  <c:v>0.82894736842105265</c:v>
                </c:pt>
                <c:pt idx="19">
                  <c:v>0.78749999999999998</c:v>
                </c:pt>
                <c:pt idx="20">
                  <c:v>0.75</c:v>
                </c:pt>
                <c:pt idx="21">
                  <c:v>0.71590909090909094</c:v>
                </c:pt>
                <c:pt idx="22">
                  <c:v>0.68478260869565222</c:v>
                </c:pt>
                <c:pt idx="23">
                  <c:v>0.65625</c:v>
                </c:pt>
                <c:pt idx="24">
                  <c:v>0.63</c:v>
                </c:pt>
                <c:pt idx="25">
                  <c:v>0.60576923076923073</c:v>
                </c:pt>
                <c:pt idx="26">
                  <c:v>0.62037037037037035</c:v>
                </c:pt>
                <c:pt idx="27">
                  <c:v>0.6696428571428571</c:v>
                </c:pt>
                <c:pt idx="28">
                  <c:v>0.78448275862068961</c:v>
                </c:pt>
                <c:pt idx="29">
                  <c:v>0.79166666666666663</c:v>
                </c:pt>
                <c:pt idx="30">
                  <c:v>0.7661290322580645</c:v>
                </c:pt>
                <c:pt idx="31">
                  <c:v>0.7421875</c:v>
                </c:pt>
                <c:pt idx="32">
                  <c:v>0.71969696969696972</c:v>
                </c:pt>
                <c:pt idx="33">
                  <c:v>0.69852941176470584</c:v>
                </c:pt>
                <c:pt idx="34">
                  <c:v>0.6785714285714286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Product!$D$6:$AL$6</c:f>
              <c:numCache>
                <c:formatCode>General</c:formatCode>
                <c:ptCount val="35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22176"/>
        <c:axId val="111419776"/>
      </c:lineChart>
      <c:dateAx>
        <c:axId val="12832217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1419776"/>
        <c:crosses val="autoZero"/>
        <c:auto val="1"/>
        <c:lblOffset val="100"/>
        <c:baseTimeUnit val="days"/>
      </c:dateAx>
      <c:valAx>
        <c:axId val="111419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832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'Sp3'!$D$48:$Q$48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0.52272727272727271</c:v>
                </c:pt>
                <c:pt idx="11">
                  <c:v>0.70833333333333337</c:v>
                </c:pt>
                <c:pt idx="12">
                  <c:v>0.69230769230769229</c:v>
                </c:pt>
                <c:pt idx="13">
                  <c:v>0.6428571428571429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'Sp3'!$D$44:$R$44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4.75</c:v>
                </c:pt>
                <c:pt idx="11">
                  <c:v>2.75</c:v>
                </c:pt>
                <c:pt idx="12">
                  <c:v>0.5</c:v>
                </c:pt>
                <c:pt idx="13">
                  <c:v>0</c:v>
                </c:pt>
                <c:pt idx="1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24832"/>
        <c:axId val="143630720"/>
      </c:lineChart>
      <c:dateAx>
        <c:axId val="14362483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43630720"/>
        <c:crosses val="autoZero"/>
        <c:auto val="1"/>
        <c:lblOffset val="100"/>
        <c:baseTimeUnit val="days"/>
      </c:dateAx>
      <c:valAx>
        <c:axId val="1436307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362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'Sp3'!$D$47:$Q$47</c:f>
              <c:numCache>
                <c:formatCode>0.00</c:formatCode>
                <c:ptCount val="14"/>
                <c:pt idx="0">
                  <c:v>0</c:v>
                </c:pt>
                <c:pt idx="1">
                  <c:v>2.5</c:v>
                </c:pt>
                <c:pt idx="2">
                  <c:v>3.6666666666666665</c:v>
                </c:pt>
                <c:pt idx="3">
                  <c:v>3.5</c:v>
                </c:pt>
                <c:pt idx="4">
                  <c:v>2.8</c:v>
                </c:pt>
                <c:pt idx="5">
                  <c:v>2.3333333333333335</c:v>
                </c:pt>
                <c:pt idx="6">
                  <c:v>2.5714285714285716</c:v>
                </c:pt>
                <c:pt idx="7">
                  <c:v>2.25</c:v>
                </c:pt>
                <c:pt idx="8">
                  <c:v>2</c:v>
                </c:pt>
                <c:pt idx="9">
                  <c:v>1.8</c:v>
                </c:pt>
                <c:pt idx="10">
                  <c:v>1.6363636363636365</c:v>
                </c:pt>
                <c:pt idx="11">
                  <c:v>1.5</c:v>
                </c:pt>
                <c:pt idx="12">
                  <c:v>1.3846153846153846</c:v>
                </c:pt>
                <c:pt idx="13">
                  <c:v>1.6428571428571428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'Sp3'!$D$43:$Q$43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19456"/>
        <c:axId val="146020992"/>
      </c:lineChart>
      <c:dateAx>
        <c:axId val="14601945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46020992"/>
        <c:crosses val="autoZero"/>
        <c:auto val="1"/>
        <c:lblOffset val="100"/>
        <c:baseTimeUnit val="days"/>
      </c:dateAx>
      <c:valAx>
        <c:axId val="146020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601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'Sp3'!$D$49:$Q$49</c:f>
              <c:numCache>
                <c:formatCode>0.00</c:formatCode>
                <c:ptCount val="14"/>
                <c:pt idx="0">
                  <c:v>0</c:v>
                </c:pt>
                <c:pt idx="1">
                  <c:v>2.5</c:v>
                </c:pt>
                <c:pt idx="2">
                  <c:v>3.6666666666666665</c:v>
                </c:pt>
                <c:pt idx="3">
                  <c:v>3.75</c:v>
                </c:pt>
                <c:pt idx="4">
                  <c:v>3</c:v>
                </c:pt>
                <c:pt idx="5">
                  <c:v>2.6666666666666665</c:v>
                </c:pt>
                <c:pt idx="6">
                  <c:v>3.1428571428571428</c:v>
                </c:pt>
                <c:pt idx="7">
                  <c:v>3.25</c:v>
                </c:pt>
                <c:pt idx="8">
                  <c:v>3</c:v>
                </c:pt>
                <c:pt idx="9">
                  <c:v>2.7</c:v>
                </c:pt>
                <c:pt idx="10">
                  <c:v>2.8863636363636362</c:v>
                </c:pt>
                <c:pt idx="11">
                  <c:v>2.875</c:v>
                </c:pt>
                <c:pt idx="12">
                  <c:v>2.6923076923076925</c:v>
                </c:pt>
                <c:pt idx="13">
                  <c:v>2.8571428571428572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'Sp3'!$D$41:$Q$41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4.75</c:v>
                </c:pt>
                <c:pt idx="11">
                  <c:v>2.75</c:v>
                </c:pt>
                <c:pt idx="12">
                  <c:v>0.5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42240"/>
        <c:axId val="146056320"/>
      </c:lineChart>
      <c:dateAx>
        <c:axId val="14604224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46056320"/>
        <c:crosses val="autoZero"/>
        <c:auto val="1"/>
        <c:lblOffset val="100"/>
        <c:baseTimeUnit val="days"/>
      </c:dateAx>
      <c:valAx>
        <c:axId val="146056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604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Product!$H$31:$I$31</c:f>
              <c:numCache>
                <c:formatCode>0.0</c:formatCode>
                <c:ptCount val="2"/>
                <c:pt idx="0">
                  <c:v>13.95</c:v>
                </c:pt>
                <c:pt idx="1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Product!$H$26:$I$26</c:f>
              <c:numCache>
                <c:formatCode>0.0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77568"/>
        <c:axId val="147849216"/>
      </c:lineChart>
      <c:catAx>
        <c:axId val="14607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849216"/>
        <c:crosses val="autoZero"/>
        <c:auto val="1"/>
        <c:lblAlgn val="ctr"/>
        <c:lblOffset val="100"/>
        <c:noMultiLvlLbl val="1"/>
      </c:catAx>
      <c:valAx>
        <c:axId val="14784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4607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Product!$H$28:$I$28</c:f>
              <c:numCache>
                <c:formatCode>0.0</c:formatCode>
                <c:ptCount val="2"/>
                <c:pt idx="0">
                  <c:v>3.75</c:v>
                </c:pt>
                <c:pt idx="1">
                  <c:v>3.9583333333333335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Product!$H$23:$I$23</c:f>
              <c:numCache>
                <c:formatCode>0.0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91328"/>
        <c:axId val="147893248"/>
      </c:lineChart>
      <c:catAx>
        <c:axId val="1478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893248"/>
        <c:crosses val="autoZero"/>
        <c:auto val="1"/>
        <c:lblAlgn val="ctr"/>
        <c:lblOffset val="100"/>
        <c:noMultiLvlLbl val="1"/>
      </c:catAx>
      <c:valAx>
        <c:axId val="147893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4789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Product!$H$29:$I$29</c:f>
              <c:numCache>
                <c:formatCode>0.0</c:formatCode>
                <c:ptCount val="2"/>
                <c:pt idx="0">
                  <c:v>9.6</c:v>
                </c:pt>
                <c:pt idx="1">
                  <c:v>8.8333333333333339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Product!$H$24:$I$24</c:f>
              <c:numCache>
                <c:formatCode>0.0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42816"/>
        <c:axId val="148244736"/>
      </c:lineChart>
      <c:catAx>
        <c:axId val="14824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244736"/>
        <c:crosses val="autoZero"/>
        <c:auto val="1"/>
        <c:lblAlgn val="ctr"/>
        <c:lblOffset val="100"/>
        <c:noMultiLvlLbl val="1"/>
      </c:catAx>
      <c:valAx>
        <c:axId val="148244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4824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Product!$H$30:$I$30</c:f>
              <c:numCache>
                <c:formatCode>0.0</c:formatCode>
                <c:ptCount val="2"/>
                <c:pt idx="0">
                  <c:v>0.6</c:v>
                </c:pt>
                <c:pt idx="1">
                  <c:v>1.8333333333333333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Product!$H$25:$I$25</c:f>
              <c:numCache>
                <c:formatCode>0.0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99136"/>
        <c:axId val="148305408"/>
      </c:lineChart>
      <c:catAx>
        <c:axId val="14829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305408"/>
        <c:crosses val="autoZero"/>
        <c:auto val="1"/>
        <c:lblAlgn val="ctr"/>
        <c:lblOffset val="100"/>
        <c:noMultiLvlLbl val="1"/>
      </c:catAx>
      <c:valAx>
        <c:axId val="148305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4829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'Sp4'!$D$55:$Q$55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0.9</c:v>
                </c:pt>
                <c:pt idx="10">
                  <c:v>0.81818181818181823</c:v>
                </c:pt>
                <c:pt idx="11">
                  <c:v>1.2083333333333333</c:v>
                </c:pt>
                <c:pt idx="12">
                  <c:v>1.5</c:v>
                </c:pt>
                <c:pt idx="13">
                  <c:v>1.5357142857142858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'Sp4'!$D$50:$Q$50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  <c:pt idx="11">
                  <c:v>5.5</c:v>
                </c:pt>
                <c:pt idx="12">
                  <c:v>5</c:v>
                </c:pt>
                <c:pt idx="1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0192"/>
        <c:axId val="148386560"/>
      </c:lineChart>
      <c:dateAx>
        <c:axId val="14836019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48386560"/>
        <c:crosses val="autoZero"/>
        <c:auto val="1"/>
        <c:lblOffset val="100"/>
        <c:baseTimeUnit val="days"/>
      </c:dateAx>
      <c:valAx>
        <c:axId val="1483865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836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'Sp4'!$D$57:$Q$57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'Sp4'!$D$52:$Q$52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24192"/>
        <c:axId val="148425728"/>
      </c:lineChart>
      <c:dateAx>
        <c:axId val="14842419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48425728"/>
        <c:crosses val="autoZero"/>
        <c:auto val="1"/>
        <c:lblOffset val="100"/>
        <c:baseTimeUnit val="days"/>
      </c:dateAx>
      <c:valAx>
        <c:axId val="148425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842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'Sp4'!$D$56:$Q$56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0.6875</c:v>
                </c:pt>
                <c:pt idx="12">
                  <c:v>1.4038461538461537</c:v>
                </c:pt>
                <c:pt idx="13">
                  <c:v>1.7142857142857142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'Sp4'!$D$51:$Q$51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4.25</c:v>
                </c:pt>
                <c:pt idx="12">
                  <c:v>10</c:v>
                </c:pt>
                <c:pt idx="13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51328"/>
        <c:axId val="148452864"/>
      </c:lineChart>
      <c:dateAx>
        <c:axId val="14845132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48452864"/>
        <c:crosses val="autoZero"/>
        <c:auto val="1"/>
        <c:lblOffset val="100"/>
        <c:baseTimeUnit val="days"/>
      </c:dateAx>
      <c:valAx>
        <c:axId val="148452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845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Product!$D$12:$AZ$12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0.88235294117647056</c:v>
                </c:pt>
                <c:pt idx="17">
                  <c:v>1.6666666666666667</c:v>
                </c:pt>
                <c:pt idx="18">
                  <c:v>1.5789473684210527</c:v>
                </c:pt>
                <c:pt idx="19">
                  <c:v>1.5</c:v>
                </c:pt>
                <c:pt idx="20">
                  <c:v>1.4285714285714286</c:v>
                </c:pt>
                <c:pt idx="21">
                  <c:v>1.3636363636363635</c:v>
                </c:pt>
                <c:pt idx="22">
                  <c:v>1.5217391304347827</c:v>
                </c:pt>
                <c:pt idx="23">
                  <c:v>1.7083333333333333</c:v>
                </c:pt>
                <c:pt idx="24">
                  <c:v>1.76</c:v>
                </c:pt>
                <c:pt idx="25">
                  <c:v>1.6923076923076923</c:v>
                </c:pt>
                <c:pt idx="26">
                  <c:v>1.6296296296296295</c:v>
                </c:pt>
                <c:pt idx="27">
                  <c:v>1.7142857142857142</c:v>
                </c:pt>
                <c:pt idx="28">
                  <c:v>1.6551724137931034</c:v>
                </c:pt>
                <c:pt idx="29">
                  <c:v>1.6</c:v>
                </c:pt>
                <c:pt idx="30">
                  <c:v>1.5483870967741935</c:v>
                </c:pt>
                <c:pt idx="31">
                  <c:v>1.5</c:v>
                </c:pt>
                <c:pt idx="32">
                  <c:v>1.4545454545454546</c:v>
                </c:pt>
                <c:pt idx="33">
                  <c:v>1.411764705882353</c:v>
                </c:pt>
                <c:pt idx="34">
                  <c:v>1.5142857142857142</c:v>
                </c:pt>
                <c:pt idx="35">
                  <c:v>1.4722222222222223</c:v>
                </c:pt>
                <c:pt idx="36">
                  <c:v>1.4324324324324325</c:v>
                </c:pt>
                <c:pt idx="37">
                  <c:v>1.3947368421052631</c:v>
                </c:pt>
                <c:pt idx="38">
                  <c:v>1.358974358974359</c:v>
                </c:pt>
                <c:pt idx="39">
                  <c:v>1.425</c:v>
                </c:pt>
                <c:pt idx="40">
                  <c:v>1.3902439024390243</c:v>
                </c:pt>
                <c:pt idx="41">
                  <c:v>1.3571428571428572</c:v>
                </c:pt>
                <c:pt idx="42">
                  <c:v>1.3255813953488371</c:v>
                </c:pt>
                <c:pt idx="43">
                  <c:v>1.2954545454545454</c:v>
                </c:pt>
                <c:pt idx="44">
                  <c:v>1.2666666666666666</c:v>
                </c:pt>
                <c:pt idx="45">
                  <c:v>1.2391304347826086</c:v>
                </c:pt>
                <c:pt idx="46">
                  <c:v>1.303191489361702</c:v>
                </c:pt>
                <c:pt idx="47">
                  <c:v>1.484375</c:v>
                </c:pt>
                <c:pt idx="48">
                  <c:v>1.5714285714285714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Product!$D$7:$AZ$7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4.25</c:v>
                </c:pt>
                <c:pt idx="47">
                  <c:v>10</c:v>
                </c:pt>
                <c:pt idx="48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49216"/>
        <c:axId val="111450752"/>
      </c:lineChart>
      <c:dateAx>
        <c:axId val="1114492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1450752"/>
        <c:crosses val="autoZero"/>
        <c:auto val="1"/>
        <c:lblOffset val="100"/>
        <c:baseTimeUnit val="days"/>
      </c:dateAx>
      <c:valAx>
        <c:axId val="1114507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44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'Sp4'!$D$58:$Q$58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0.77777777777777779</c:v>
                </c:pt>
                <c:pt idx="9">
                  <c:v>1.3</c:v>
                </c:pt>
                <c:pt idx="10">
                  <c:v>1.1818181818181819</c:v>
                </c:pt>
                <c:pt idx="11">
                  <c:v>1.8958333333333333</c:v>
                </c:pt>
                <c:pt idx="12">
                  <c:v>2.9038461538461537</c:v>
                </c:pt>
                <c:pt idx="13">
                  <c:v>3.8214285714285716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'Sp4'!$D$49:$Q$49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  <c:pt idx="11">
                  <c:v>9.75</c:v>
                </c:pt>
                <c:pt idx="12">
                  <c:v>15</c:v>
                </c:pt>
                <c:pt idx="13">
                  <c:v>15.75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74112"/>
        <c:axId val="148488192"/>
      </c:lineChart>
      <c:dateAx>
        <c:axId val="14847411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48488192"/>
        <c:crosses val="autoZero"/>
        <c:auto val="1"/>
        <c:lblOffset val="100"/>
        <c:baseTimeUnit val="days"/>
      </c:dateAx>
      <c:valAx>
        <c:axId val="148488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847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Product!$H$31:$I$31</c:f>
              <c:numCache>
                <c:formatCode>0.0</c:formatCode>
                <c:ptCount val="2"/>
                <c:pt idx="0">
                  <c:v>13.95</c:v>
                </c:pt>
                <c:pt idx="1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Product!$H$26:$I$26</c:f>
              <c:numCache>
                <c:formatCode>0.0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85888"/>
        <c:axId val="158087808"/>
      </c:lineChart>
      <c:catAx>
        <c:axId val="15808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087808"/>
        <c:crosses val="autoZero"/>
        <c:auto val="1"/>
        <c:lblAlgn val="ctr"/>
        <c:lblOffset val="100"/>
        <c:noMultiLvlLbl val="1"/>
      </c:catAx>
      <c:valAx>
        <c:axId val="158087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5808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Product!$H$28:$I$28</c:f>
              <c:numCache>
                <c:formatCode>0.0</c:formatCode>
                <c:ptCount val="2"/>
                <c:pt idx="0">
                  <c:v>3.75</c:v>
                </c:pt>
                <c:pt idx="1">
                  <c:v>3.9583333333333335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Product!$H$23:$I$23</c:f>
              <c:numCache>
                <c:formatCode>0.0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26080"/>
        <c:axId val="158128000"/>
      </c:lineChart>
      <c:catAx>
        <c:axId val="15812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28000"/>
        <c:crosses val="autoZero"/>
        <c:auto val="1"/>
        <c:lblAlgn val="ctr"/>
        <c:lblOffset val="100"/>
        <c:noMultiLvlLbl val="1"/>
      </c:catAx>
      <c:valAx>
        <c:axId val="158128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5812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Product!$H$29:$I$29</c:f>
              <c:numCache>
                <c:formatCode>0.0</c:formatCode>
                <c:ptCount val="2"/>
                <c:pt idx="0">
                  <c:v>9.6</c:v>
                </c:pt>
                <c:pt idx="1">
                  <c:v>8.8333333333333339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Product!$H$24:$I$24</c:f>
              <c:numCache>
                <c:formatCode>0.0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59648"/>
        <c:axId val="159274112"/>
      </c:lineChart>
      <c:catAx>
        <c:axId val="15925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74112"/>
        <c:crosses val="autoZero"/>
        <c:auto val="1"/>
        <c:lblAlgn val="ctr"/>
        <c:lblOffset val="100"/>
        <c:noMultiLvlLbl val="1"/>
      </c:catAx>
      <c:valAx>
        <c:axId val="159274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5925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Product!$H$30:$I$30</c:f>
              <c:numCache>
                <c:formatCode>0.0</c:formatCode>
                <c:ptCount val="2"/>
                <c:pt idx="0">
                  <c:v>0.6</c:v>
                </c:pt>
                <c:pt idx="1">
                  <c:v>1.8333333333333333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Product!$H$25:$I$25</c:f>
              <c:numCache>
                <c:formatCode>0.0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16608"/>
        <c:axId val="159392512"/>
      </c:lineChart>
      <c:catAx>
        <c:axId val="15931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392512"/>
        <c:crosses val="autoZero"/>
        <c:auto val="1"/>
        <c:lblAlgn val="ctr"/>
        <c:lblOffset val="100"/>
        <c:noMultiLvlLbl val="1"/>
      </c:catAx>
      <c:valAx>
        <c:axId val="159392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5931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'Sp5'!$D$35:$Q$35</c:f>
              <c:numCache>
                <c:formatCode>0.00</c:formatCode>
                <c:ptCount val="14"/>
                <c:pt idx="0">
                  <c:v>5</c:v>
                </c:pt>
                <c:pt idx="1">
                  <c:v>3.5</c:v>
                </c:pt>
                <c:pt idx="2">
                  <c:v>2.3333333333333335</c:v>
                </c:pt>
                <c:pt idx="3">
                  <c:v>1.75</c:v>
                </c:pt>
                <c:pt idx="4">
                  <c:v>1.4</c:v>
                </c:pt>
                <c:pt idx="5">
                  <c:v>1.1666666666666667</c:v>
                </c:pt>
                <c:pt idx="6">
                  <c:v>1</c:v>
                </c:pt>
                <c:pt idx="7">
                  <c:v>1.1875</c:v>
                </c:pt>
                <c:pt idx="8">
                  <c:v>1.7222222222222223</c:v>
                </c:pt>
                <c:pt idx="9">
                  <c:v>2.4</c:v>
                </c:pt>
                <c:pt idx="10">
                  <c:v>2.7727272727272729</c:v>
                </c:pt>
                <c:pt idx="11">
                  <c:v>2.875</c:v>
                </c:pt>
                <c:pt idx="12">
                  <c:v>2.9615384615384617</c:v>
                </c:pt>
                <c:pt idx="13">
                  <c:v>3.1071428571428572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'Sp5'!$D$30:$Q$30</c:f>
              <c:numCache>
                <c:formatCode>General</c:formatCode>
                <c:ptCount val="14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</c:v>
                </c:pt>
                <c:pt idx="8">
                  <c:v>6</c:v>
                </c:pt>
                <c:pt idx="9">
                  <c:v>8.5</c:v>
                </c:pt>
                <c:pt idx="10">
                  <c:v>6.5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30912"/>
        <c:axId val="159432704"/>
      </c:lineChart>
      <c:dateAx>
        <c:axId val="15943091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59432704"/>
        <c:crosses val="autoZero"/>
        <c:auto val="1"/>
        <c:lblOffset val="100"/>
        <c:baseTimeUnit val="days"/>
      </c:dateAx>
      <c:valAx>
        <c:axId val="159432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943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'Sp5'!$D$37:$Q$37</c:f>
              <c:numCache>
                <c:formatCode>0.00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0.8</c:v>
                </c:pt>
                <c:pt idx="5">
                  <c:v>0.66666666666666663</c:v>
                </c:pt>
                <c:pt idx="6">
                  <c:v>1.2857142857142858</c:v>
                </c:pt>
                <c:pt idx="7">
                  <c:v>1.1875</c:v>
                </c:pt>
                <c:pt idx="8">
                  <c:v>1.0555555555555556</c:v>
                </c:pt>
                <c:pt idx="9">
                  <c:v>0.95</c:v>
                </c:pt>
                <c:pt idx="10">
                  <c:v>0.86363636363636365</c:v>
                </c:pt>
                <c:pt idx="11">
                  <c:v>0.79166666666666663</c:v>
                </c:pt>
                <c:pt idx="12">
                  <c:v>0.73076923076923073</c:v>
                </c:pt>
                <c:pt idx="13">
                  <c:v>1.1071428571428572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'Sp5'!$D$32:$Q$32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70368"/>
        <c:axId val="130971904"/>
      </c:lineChart>
      <c:dateAx>
        <c:axId val="13097036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30971904"/>
        <c:crosses val="autoZero"/>
        <c:auto val="1"/>
        <c:lblOffset val="100"/>
        <c:baseTimeUnit val="days"/>
      </c:dateAx>
      <c:valAx>
        <c:axId val="130971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097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'Sp5'!$D$36:$Q$36</c:f>
              <c:numCache>
                <c:formatCode>0.00</c:formatCode>
                <c:ptCount val="14"/>
                <c:pt idx="0">
                  <c:v>3</c:v>
                </c:pt>
                <c:pt idx="1">
                  <c:v>4.875</c:v>
                </c:pt>
                <c:pt idx="2">
                  <c:v>5.583333333333333</c:v>
                </c:pt>
                <c:pt idx="3">
                  <c:v>4.4375</c:v>
                </c:pt>
                <c:pt idx="4">
                  <c:v>3.55</c:v>
                </c:pt>
                <c:pt idx="5">
                  <c:v>2.9583333333333335</c:v>
                </c:pt>
                <c:pt idx="6">
                  <c:v>3.5357142857142856</c:v>
                </c:pt>
                <c:pt idx="7">
                  <c:v>3.21875</c:v>
                </c:pt>
                <c:pt idx="8">
                  <c:v>2.8611111111111112</c:v>
                </c:pt>
                <c:pt idx="9">
                  <c:v>2.5750000000000002</c:v>
                </c:pt>
                <c:pt idx="10">
                  <c:v>2.3409090909090908</c:v>
                </c:pt>
                <c:pt idx="11">
                  <c:v>2.3958333333333335</c:v>
                </c:pt>
                <c:pt idx="12">
                  <c:v>2.2115384615384617</c:v>
                </c:pt>
                <c:pt idx="13">
                  <c:v>2.0535714285714284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'Sp5'!$D$31:$Q$31</c:f>
              <c:numCache>
                <c:formatCode>General</c:formatCode>
                <c:ptCount val="14"/>
                <c:pt idx="0">
                  <c:v>3</c:v>
                </c:pt>
                <c:pt idx="1">
                  <c:v>6.75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84960"/>
        <c:axId val="130986752"/>
      </c:lineChart>
      <c:dateAx>
        <c:axId val="13098496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30986752"/>
        <c:crosses val="autoZero"/>
        <c:auto val="1"/>
        <c:lblOffset val="100"/>
        <c:baseTimeUnit val="days"/>
      </c:dateAx>
      <c:valAx>
        <c:axId val="1309867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098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'Sp5'!$D$38:$Q$38</c:f>
              <c:numCache>
                <c:formatCode>0.00</c:formatCode>
                <c:ptCount val="14"/>
                <c:pt idx="0">
                  <c:v>11</c:v>
                </c:pt>
                <c:pt idx="1">
                  <c:v>10.375</c:v>
                </c:pt>
                <c:pt idx="2">
                  <c:v>9.25</c:v>
                </c:pt>
                <c:pt idx="3">
                  <c:v>7.1875</c:v>
                </c:pt>
                <c:pt idx="4">
                  <c:v>5.75</c:v>
                </c:pt>
                <c:pt idx="5">
                  <c:v>4.791666666666667</c:v>
                </c:pt>
                <c:pt idx="6">
                  <c:v>5.8214285714285712</c:v>
                </c:pt>
                <c:pt idx="7">
                  <c:v>5.59375</c:v>
                </c:pt>
                <c:pt idx="8">
                  <c:v>5.6388888888888893</c:v>
                </c:pt>
                <c:pt idx="9">
                  <c:v>5.9249999999999998</c:v>
                </c:pt>
                <c:pt idx="10">
                  <c:v>5.9772727272727275</c:v>
                </c:pt>
                <c:pt idx="11">
                  <c:v>6.0625</c:v>
                </c:pt>
                <c:pt idx="12">
                  <c:v>5.9038461538461542</c:v>
                </c:pt>
                <c:pt idx="13">
                  <c:v>6.2678571428571432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'Sp5'!$D$29:$Q$29</c:f>
              <c:numCache>
                <c:formatCode>General</c:formatCode>
                <c:ptCount val="14"/>
                <c:pt idx="0">
                  <c:v>11</c:v>
                </c:pt>
                <c:pt idx="1">
                  <c:v>9.75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4</c:v>
                </c:pt>
                <c:pt idx="8">
                  <c:v>6</c:v>
                </c:pt>
                <c:pt idx="9">
                  <c:v>8.5</c:v>
                </c:pt>
                <c:pt idx="10">
                  <c:v>6.5</c:v>
                </c:pt>
                <c:pt idx="11">
                  <c:v>7</c:v>
                </c:pt>
                <c:pt idx="12">
                  <c:v>4</c:v>
                </c:pt>
                <c:pt idx="1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40768"/>
        <c:axId val="131042304"/>
      </c:lineChart>
      <c:dateAx>
        <c:axId val="13104076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31042304"/>
        <c:crosses val="autoZero"/>
        <c:auto val="1"/>
        <c:lblOffset val="100"/>
        <c:baseTimeUnit val="days"/>
      </c:dateAx>
      <c:valAx>
        <c:axId val="1310423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104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Product!$H$31:$I$31</c:f>
              <c:numCache>
                <c:formatCode>0.0</c:formatCode>
                <c:ptCount val="2"/>
                <c:pt idx="0">
                  <c:v>13.95</c:v>
                </c:pt>
                <c:pt idx="1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Product!$H$26:$I$26</c:f>
              <c:numCache>
                <c:formatCode>0.0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7904"/>
        <c:axId val="131069824"/>
      </c:lineChart>
      <c:catAx>
        <c:axId val="13106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069824"/>
        <c:crosses val="autoZero"/>
        <c:auto val="1"/>
        <c:lblAlgn val="ctr"/>
        <c:lblOffset val="100"/>
        <c:noMultiLvlLbl val="1"/>
      </c:catAx>
      <c:valAx>
        <c:axId val="13106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3106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Product!$D$13:$AZ$13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9.0909090909090912E-2</c:v>
                </c:pt>
                <c:pt idx="22">
                  <c:v>8.6956521739130432E-2</c:v>
                </c:pt>
                <c:pt idx="23">
                  <c:v>8.3333333333333329E-2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0.2421875</c:v>
                </c:pt>
                <c:pt idx="32">
                  <c:v>0.31818181818181818</c:v>
                </c:pt>
                <c:pt idx="33">
                  <c:v>0.3235294117647059</c:v>
                </c:pt>
                <c:pt idx="34">
                  <c:v>0.31428571428571428</c:v>
                </c:pt>
                <c:pt idx="35">
                  <c:v>0.30555555555555558</c:v>
                </c:pt>
                <c:pt idx="36">
                  <c:v>0.29729729729729731</c:v>
                </c:pt>
                <c:pt idx="37">
                  <c:v>0.28947368421052633</c:v>
                </c:pt>
                <c:pt idx="38">
                  <c:v>0.28205128205128205</c:v>
                </c:pt>
                <c:pt idx="39">
                  <c:v>0.27500000000000002</c:v>
                </c:pt>
                <c:pt idx="40">
                  <c:v>0.26829268292682928</c:v>
                </c:pt>
                <c:pt idx="41">
                  <c:v>0.26190476190476192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0.38775510204081631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Product!$D$8:$AZ$8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4.75</c:v>
                </c:pt>
                <c:pt idx="32">
                  <c:v>2.75</c:v>
                </c:pt>
                <c:pt idx="33">
                  <c:v>0.5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99904"/>
        <c:axId val="129905792"/>
      </c:lineChart>
      <c:dateAx>
        <c:axId val="1298999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29905792"/>
        <c:crosses val="autoZero"/>
        <c:auto val="1"/>
        <c:lblOffset val="100"/>
        <c:baseTimeUnit val="days"/>
      </c:dateAx>
      <c:valAx>
        <c:axId val="129905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989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Product!$H$28:$I$28</c:f>
              <c:numCache>
                <c:formatCode>0.0</c:formatCode>
                <c:ptCount val="2"/>
                <c:pt idx="0">
                  <c:v>3.75</c:v>
                </c:pt>
                <c:pt idx="1">
                  <c:v>3.9583333333333335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Product!$H$23:$I$23</c:f>
              <c:numCache>
                <c:formatCode>0.0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70368"/>
        <c:axId val="160597120"/>
      </c:lineChart>
      <c:catAx>
        <c:axId val="16057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597120"/>
        <c:crosses val="autoZero"/>
        <c:auto val="1"/>
        <c:lblAlgn val="ctr"/>
        <c:lblOffset val="100"/>
        <c:noMultiLvlLbl val="1"/>
      </c:catAx>
      <c:valAx>
        <c:axId val="16059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057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Product!$H$29:$I$29</c:f>
              <c:numCache>
                <c:formatCode>0.0</c:formatCode>
                <c:ptCount val="2"/>
                <c:pt idx="0">
                  <c:v>9.6</c:v>
                </c:pt>
                <c:pt idx="1">
                  <c:v>8.8333333333333339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Product!$H$24:$I$24</c:f>
              <c:numCache>
                <c:formatCode>0.0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23232"/>
        <c:axId val="161157888"/>
      </c:lineChart>
      <c:catAx>
        <c:axId val="16062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57888"/>
        <c:crosses val="autoZero"/>
        <c:auto val="1"/>
        <c:lblAlgn val="ctr"/>
        <c:lblOffset val="100"/>
        <c:noMultiLvlLbl val="1"/>
      </c:catAx>
      <c:valAx>
        <c:axId val="16115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062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Product!$H$30:$I$30</c:f>
              <c:numCache>
                <c:formatCode>0.0</c:formatCode>
                <c:ptCount val="2"/>
                <c:pt idx="0">
                  <c:v>0.6</c:v>
                </c:pt>
                <c:pt idx="1">
                  <c:v>1.8333333333333333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Product!$H$25:$I$25</c:f>
              <c:numCache>
                <c:formatCode>0.0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07808"/>
        <c:axId val="161209728"/>
      </c:lineChart>
      <c:catAx>
        <c:axId val="16120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209728"/>
        <c:crosses val="autoZero"/>
        <c:auto val="1"/>
        <c:lblAlgn val="ctr"/>
        <c:lblOffset val="100"/>
        <c:noMultiLvlLbl val="1"/>
      </c:catAx>
      <c:valAx>
        <c:axId val="16120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120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Effort/Velocity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Product!$D$31:$M$31</c:f>
              <c:numCache>
                <c:formatCode>0.0</c:formatCode>
                <c:ptCount val="10"/>
                <c:pt idx="0">
                  <c:v>2.75</c:v>
                </c:pt>
                <c:pt idx="1">
                  <c:v>7.875</c:v>
                </c:pt>
                <c:pt idx="2">
                  <c:v>9.9166666666666661</c:v>
                </c:pt>
                <c:pt idx="3">
                  <c:v>11.9375</c:v>
                </c:pt>
                <c:pt idx="4">
                  <c:v>13.95</c:v>
                </c:pt>
                <c:pt idx="5">
                  <c:v>14.625</c:v>
                </c:pt>
                <c:pt idx="6">
                  <c:v>13.107142857142858</c:v>
                </c:pt>
                <c:pt idx="7">
                  <c:v>17.65625</c:v>
                </c:pt>
                <c:pt idx="8">
                  <c:v>20.222222222222221</c:v>
                </c:pt>
                <c:pt idx="9">
                  <c:v>22.9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Product!$D$26:$M$26</c:f>
              <c:numCache>
                <c:formatCode>0.0</c:formatCode>
                <c:ptCount val="10"/>
                <c:pt idx="0">
                  <c:v>2.75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18</c:v>
                </c:pt>
                <c:pt idx="6">
                  <c:v>4</c:v>
                </c:pt>
                <c:pt idx="7">
                  <c:v>49.5</c:v>
                </c:pt>
                <c:pt idx="8">
                  <c:v>40.75</c:v>
                </c:pt>
                <c:pt idx="9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22944"/>
        <c:axId val="129937408"/>
      </c:lineChart>
      <c:catAx>
        <c:axId val="12992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937408"/>
        <c:crosses val="autoZero"/>
        <c:auto val="1"/>
        <c:lblAlgn val="ctr"/>
        <c:lblOffset val="100"/>
        <c:noMultiLvlLbl val="1"/>
      </c:catAx>
      <c:valAx>
        <c:axId val="12993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2992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Effort/Velocity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Product!$D$28:$M$28</c:f>
              <c:numCache>
                <c:formatCode>0.0</c:formatCode>
                <c:ptCount val="10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  <c:pt idx="4">
                  <c:v>3.75</c:v>
                </c:pt>
                <c:pt idx="5">
                  <c:v>3.9583333333333335</c:v>
                </c:pt>
                <c:pt idx="6">
                  <c:v>3.3928571428571428</c:v>
                </c:pt>
                <c:pt idx="7">
                  <c:v>5.65625</c:v>
                </c:pt>
                <c:pt idx="8">
                  <c:v>5.8055555555555554</c:v>
                </c:pt>
                <c:pt idx="9">
                  <c:v>8.875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Product!$D$23:$M$23</c:f>
              <c:numCache>
                <c:formatCode>0.0</c:formatCode>
                <c:ptCount val="10"/>
                <c:pt idx="0">
                  <c:v>2.75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21.5</c:v>
                </c:pt>
                <c:pt idx="8">
                  <c:v>7</c:v>
                </c:pt>
                <c:pt idx="9">
                  <c:v>36.5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88128"/>
        <c:axId val="130690048"/>
      </c:lineChart>
      <c:catAx>
        <c:axId val="13068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690048"/>
        <c:crosses val="autoZero"/>
        <c:auto val="1"/>
        <c:lblAlgn val="ctr"/>
        <c:lblOffset val="100"/>
        <c:noMultiLvlLbl val="1"/>
      </c:catAx>
      <c:valAx>
        <c:axId val="130690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3068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 Weekly</a:t>
            </a:r>
            <a:r>
              <a:rPr lang="en-US" baseline="0"/>
              <a:t> </a:t>
            </a:r>
            <a:r>
              <a:rPr lang="en-US" sz="1800" b="1" i="0" baseline="0">
                <a:effectLst/>
              </a:rPr>
              <a:t>Effort/Velocity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Product!$D$29:$M$29</c:f>
              <c:numCache>
                <c:formatCode>0.0</c:formatCode>
                <c:ptCount val="10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7.5</c:v>
                </c:pt>
                <c:pt idx="4">
                  <c:v>9.6</c:v>
                </c:pt>
                <c:pt idx="5">
                  <c:v>8.8333333333333339</c:v>
                </c:pt>
                <c:pt idx="6">
                  <c:v>8.1428571428571423</c:v>
                </c:pt>
                <c:pt idx="7">
                  <c:v>9.625</c:v>
                </c:pt>
                <c:pt idx="8">
                  <c:v>11.305555555555555</c:v>
                </c:pt>
                <c:pt idx="9">
                  <c:v>10.574999999999999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Product!$D$24:$M$24</c:f>
              <c:numCache>
                <c:formatCode>0.0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5</c:v>
                </c:pt>
                <c:pt idx="6">
                  <c:v>4</c:v>
                </c:pt>
                <c:pt idx="7">
                  <c:v>20</c:v>
                </c:pt>
                <c:pt idx="8">
                  <c:v>24.75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32416"/>
        <c:axId val="130734336"/>
      </c:lineChart>
      <c:catAx>
        <c:axId val="13073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734336"/>
        <c:crosses val="autoZero"/>
        <c:auto val="1"/>
        <c:lblAlgn val="ctr"/>
        <c:lblOffset val="100"/>
        <c:noMultiLvlLbl val="1"/>
      </c:catAx>
      <c:valAx>
        <c:axId val="130734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3073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</a:t>
            </a:r>
            <a:r>
              <a:rPr lang="en-US" sz="1800" b="1" i="0" baseline="0">
                <a:effectLst/>
              </a:rPr>
              <a:t>Effort/Velocity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Product!$D$30:$M$30</c:f>
              <c:numCache>
                <c:formatCode>0.0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1.8333333333333333</c:v>
                </c:pt>
                <c:pt idx="6">
                  <c:v>1.5714285714285714</c:v>
                </c:pt>
                <c:pt idx="7">
                  <c:v>2.375</c:v>
                </c:pt>
                <c:pt idx="8">
                  <c:v>3.1111111111111112</c:v>
                </c:pt>
                <c:pt idx="9">
                  <c:v>3.45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Product!$D$25:$M$25</c:f>
              <c:numCache>
                <c:formatCode>0.0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  <c:pt idx="8">
                  <c:v>9</c:v>
                </c:pt>
                <c:pt idx="9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28288"/>
        <c:axId val="130442752"/>
      </c:lineChart>
      <c:catAx>
        <c:axId val="13042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442752"/>
        <c:crosses val="autoZero"/>
        <c:auto val="1"/>
        <c:lblAlgn val="ctr"/>
        <c:lblOffset val="100"/>
        <c:noMultiLvlLbl val="1"/>
      </c:catAx>
      <c:valAx>
        <c:axId val="130442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3042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Team</c:v>
          </c:tx>
          <c:marker>
            <c:symbol val="diamond"/>
            <c:size val="8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Product!$D$26:$M$26</c:f>
              <c:numCache>
                <c:formatCode>0.0</c:formatCode>
                <c:ptCount val="10"/>
                <c:pt idx="0">
                  <c:v>2.75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18</c:v>
                </c:pt>
                <c:pt idx="6">
                  <c:v>4</c:v>
                </c:pt>
                <c:pt idx="7">
                  <c:v>49.5</c:v>
                </c:pt>
                <c:pt idx="8">
                  <c:v>40.75</c:v>
                </c:pt>
                <c:pt idx="9">
                  <c:v>47</c:v>
                </c:pt>
              </c:numCache>
            </c:numRef>
          </c:val>
          <c:smooth val="0"/>
        </c:ser>
        <c:ser>
          <c:idx val="0"/>
          <c:order val="1"/>
          <c:tx>
            <c:v>Bryan</c:v>
          </c:tx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Product!$D$23:$M$23</c:f>
              <c:numCache>
                <c:formatCode>0.0</c:formatCode>
                <c:ptCount val="10"/>
                <c:pt idx="0">
                  <c:v>2.75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21.5</c:v>
                </c:pt>
                <c:pt idx="8">
                  <c:v>7</c:v>
                </c:pt>
                <c:pt idx="9">
                  <c:v>36.5</c:v>
                </c:pt>
              </c:numCache>
            </c:numRef>
          </c:val>
          <c:smooth val="0"/>
        </c:ser>
        <c:ser>
          <c:idx val="2"/>
          <c:order val="2"/>
          <c:tx>
            <c:v>Daniel</c:v>
          </c:tx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Product!$D$24:$M$24</c:f>
              <c:numCache>
                <c:formatCode>0.0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5</c:v>
                </c:pt>
                <c:pt idx="6">
                  <c:v>4</c:v>
                </c:pt>
                <c:pt idx="7">
                  <c:v>20</c:v>
                </c:pt>
                <c:pt idx="8">
                  <c:v>24.75</c:v>
                </c:pt>
                <c:pt idx="9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v>Zach</c:v>
          </c:tx>
          <c:cat>
            <c:numRef>
              <c:f>Product!$D$22:$M$22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Product!$D$25:$M$25</c:f>
              <c:numCache>
                <c:formatCode>0.0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  <c:pt idx="8">
                  <c:v>9</c:v>
                </c:pt>
                <c:pt idx="9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78080"/>
        <c:axId val="130480000"/>
      </c:lineChart>
      <c:catAx>
        <c:axId val="13047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480000"/>
        <c:crosses val="autoZero"/>
        <c:auto val="1"/>
        <c:lblAlgn val="ctr"/>
        <c:lblOffset val="100"/>
        <c:noMultiLvlLbl val="1"/>
      </c:catAx>
      <c:valAx>
        <c:axId val="130480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3047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23811</xdr:rowOff>
    </xdr:from>
    <xdr:to>
      <xdr:col>7</xdr:col>
      <xdr:colOff>523875</xdr:colOff>
      <xdr:row>53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523875</xdr:colOff>
      <xdr:row>71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7</xdr:col>
      <xdr:colOff>523875</xdr:colOff>
      <xdr:row>88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7</xdr:col>
      <xdr:colOff>523875</xdr:colOff>
      <xdr:row>105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53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71</xdr:row>
      <xdr:rowOff>42863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88</xdr:row>
      <xdr:rowOff>42863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16</xdr:col>
      <xdr:colOff>304800</xdr:colOff>
      <xdr:row>105</xdr:row>
      <xdr:rowOff>42863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24</xdr:col>
      <xdr:colOff>304800</xdr:colOff>
      <xdr:row>53</xdr:row>
      <xdr:rowOff>42863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55</xdr:row>
      <xdr:rowOff>0</xdr:rowOff>
    </xdr:from>
    <xdr:to>
      <xdr:col>24</xdr:col>
      <xdr:colOff>304800</xdr:colOff>
      <xdr:row>71</xdr:row>
      <xdr:rowOff>42863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61</xdr:row>
      <xdr:rowOff>171450</xdr:rowOff>
    </xdr:from>
    <xdr:to>
      <xdr:col>17</xdr:col>
      <xdr:colOff>314325</xdr:colOff>
      <xdr:row>76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77</xdr:row>
      <xdr:rowOff>9525</xdr:rowOff>
    </xdr:from>
    <xdr:to>
      <xdr:col>17</xdr:col>
      <xdr:colOff>333375</xdr:colOff>
      <xdr:row>91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77</xdr:row>
      <xdr:rowOff>0</xdr:rowOff>
    </xdr:from>
    <xdr:to>
      <xdr:col>6</xdr:col>
      <xdr:colOff>466725</xdr:colOff>
      <xdr:row>91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6</xdr:col>
      <xdr:colOff>466725</xdr:colOff>
      <xdr:row>76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85724</xdr:colOff>
      <xdr:row>92</xdr:row>
      <xdr:rowOff>152401</xdr:rowOff>
    </xdr:from>
    <xdr:to>
      <xdr:col>6</xdr:col>
      <xdr:colOff>419100</xdr:colOff>
      <xdr:row>108</xdr:row>
      <xdr:rowOff>171451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93</xdr:row>
      <xdr:rowOff>0</xdr:rowOff>
    </xdr:from>
    <xdr:to>
      <xdr:col>17</xdr:col>
      <xdr:colOff>133351</xdr:colOff>
      <xdr:row>109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110</xdr:row>
      <xdr:rowOff>0</xdr:rowOff>
    </xdr:from>
    <xdr:to>
      <xdr:col>6</xdr:col>
      <xdr:colOff>333376</xdr:colOff>
      <xdr:row>126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110</xdr:row>
      <xdr:rowOff>0</xdr:rowOff>
    </xdr:from>
    <xdr:to>
      <xdr:col>17</xdr:col>
      <xdr:colOff>133351</xdr:colOff>
      <xdr:row>126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70</xdr:row>
      <xdr:rowOff>171450</xdr:rowOff>
    </xdr:from>
    <xdr:to>
      <xdr:col>17</xdr:col>
      <xdr:colOff>314325</xdr:colOff>
      <xdr:row>85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86</xdr:row>
      <xdr:rowOff>9525</xdr:rowOff>
    </xdr:from>
    <xdr:to>
      <xdr:col>17</xdr:col>
      <xdr:colOff>333375</xdr:colOff>
      <xdr:row>100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86</xdr:row>
      <xdr:rowOff>0</xdr:rowOff>
    </xdr:from>
    <xdr:to>
      <xdr:col>6</xdr:col>
      <xdr:colOff>466725</xdr:colOff>
      <xdr:row>100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6</xdr:col>
      <xdr:colOff>466725</xdr:colOff>
      <xdr:row>85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85724</xdr:colOff>
      <xdr:row>101</xdr:row>
      <xdr:rowOff>152401</xdr:rowOff>
    </xdr:from>
    <xdr:to>
      <xdr:col>6</xdr:col>
      <xdr:colOff>419100</xdr:colOff>
      <xdr:row>117</xdr:row>
      <xdr:rowOff>171451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102</xdr:row>
      <xdr:rowOff>0</xdr:rowOff>
    </xdr:from>
    <xdr:to>
      <xdr:col>17</xdr:col>
      <xdr:colOff>133351</xdr:colOff>
      <xdr:row>118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119</xdr:row>
      <xdr:rowOff>0</xdr:rowOff>
    </xdr:from>
    <xdr:to>
      <xdr:col>6</xdr:col>
      <xdr:colOff>333376</xdr:colOff>
      <xdr:row>135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119</xdr:row>
      <xdr:rowOff>0</xdr:rowOff>
    </xdr:from>
    <xdr:to>
      <xdr:col>17</xdr:col>
      <xdr:colOff>133351</xdr:colOff>
      <xdr:row>135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50</xdr:row>
      <xdr:rowOff>171450</xdr:rowOff>
    </xdr:from>
    <xdr:to>
      <xdr:col>17</xdr:col>
      <xdr:colOff>314325</xdr:colOff>
      <xdr:row>65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66</xdr:row>
      <xdr:rowOff>9525</xdr:rowOff>
    </xdr:from>
    <xdr:to>
      <xdr:col>17</xdr:col>
      <xdr:colOff>333375</xdr:colOff>
      <xdr:row>80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6</xdr:col>
      <xdr:colOff>466725</xdr:colOff>
      <xdr:row>80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6</xdr:col>
      <xdr:colOff>466725</xdr:colOff>
      <xdr:row>65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85724</xdr:colOff>
      <xdr:row>81</xdr:row>
      <xdr:rowOff>152401</xdr:rowOff>
    </xdr:from>
    <xdr:to>
      <xdr:col>6</xdr:col>
      <xdr:colOff>419100</xdr:colOff>
      <xdr:row>97</xdr:row>
      <xdr:rowOff>171451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17</xdr:col>
      <xdr:colOff>133351</xdr:colOff>
      <xdr:row>98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99</xdr:row>
      <xdr:rowOff>0</xdr:rowOff>
    </xdr:from>
    <xdr:to>
      <xdr:col>6</xdr:col>
      <xdr:colOff>333376</xdr:colOff>
      <xdr:row>115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99</xdr:row>
      <xdr:rowOff>0</xdr:rowOff>
    </xdr:from>
    <xdr:to>
      <xdr:col>17</xdr:col>
      <xdr:colOff>133351</xdr:colOff>
      <xdr:row>115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36"/>
  <sheetViews>
    <sheetView tabSelected="1" zoomScaleNormal="100" workbookViewId="0">
      <selection activeCell="R21" sqref="R21"/>
    </sheetView>
  </sheetViews>
  <sheetFormatPr defaultColWidth="8.85546875" defaultRowHeight="15" x14ac:dyDescent="0.25"/>
  <cols>
    <col min="3" max="3" width="15" customWidth="1"/>
  </cols>
  <sheetData>
    <row r="2" spans="2:66" x14ac:dyDescent="0.25">
      <c r="D2" s="222" t="s">
        <v>0</v>
      </c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4"/>
      <c r="P2" s="222" t="s">
        <v>39</v>
      </c>
      <c r="Q2" s="223"/>
      <c r="R2" s="223"/>
      <c r="S2" s="223"/>
      <c r="T2" s="223"/>
      <c r="U2" s="223"/>
      <c r="V2" s="223"/>
      <c r="W2" s="223"/>
      <c r="X2" s="215"/>
      <c r="Y2" s="214" t="s">
        <v>42</v>
      </c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6"/>
      <c r="AM2" s="214" t="s">
        <v>71</v>
      </c>
      <c r="AN2" s="215"/>
      <c r="AO2" s="215"/>
      <c r="AP2" s="215"/>
      <c r="AQ2" s="215"/>
      <c r="AR2" s="215"/>
      <c r="AS2" s="215"/>
      <c r="AT2" s="215"/>
      <c r="AU2" s="215"/>
      <c r="AV2" s="215"/>
      <c r="AW2" s="215"/>
      <c r="AX2" s="215"/>
      <c r="AY2" s="215"/>
      <c r="AZ2" s="216"/>
      <c r="BA2" s="214" t="s">
        <v>82</v>
      </c>
      <c r="BB2" s="215"/>
      <c r="BC2" s="215"/>
      <c r="BD2" s="215"/>
      <c r="BE2" s="215"/>
      <c r="BF2" s="215"/>
      <c r="BG2" s="215"/>
      <c r="BH2" s="215"/>
      <c r="BI2" s="215"/>
      <c r="BJ2" s="215"/>
      <c r="BK2" s="215"/>
      <c r="BL2" s="215"/>
      <c r="BM2" s="215"/>
      <c r="BN2" s="216"/>
    </row>
    <row r="3" spans="2:66" x14ac:dyDescent="0.25">
      <c r="D3" s="220" t="s">
        <v>1</v>
      </c>
      <c r="E3" s="221"/>
      <c r="F3" s="221"/>
      <c r="G3" s="221"/>
      <c r="H3" s="221"/>
      <c r="I3" s="221"/>
      <c r="J3" s="222" t="s">
        <v>2</v>
      </c>
      <c r="K3" s="223"/>
      <c r="L3" s="223"/>
      <c r="M3" s="223"/>
      <c r="N3" s="223"/>
      <c r="O3" s="224"/>
      <c r="P3" s="222" t="s">
        <v>40</v>
      </c>
      <c r="Q3" s="223"/>
      <c r="R3" s="223"/>
      <c r="S3" s="223"/>
      <c r="T3" s="223"/>
      <c r="U3" s="222" t="s">
        <v>41</v>
      </c>
      <c r="V3" s="223"/>
      <c r="W3" s="223"/>
      <c r="X3" s="215"/>
      <c r="Y3" s="238" t="s">
        <v>54</v>
      </c>
      <c r="Z3" s="239"/>
      <c r="AA3" s="239"/>
      <c r="AB3" s="239"/>
      <c r="AC3" s="239"/>
      <c r="AD3" s="239"/>
      <c r="AE3" s="240"/>
      <c r="AF3" s="238" t="s">
        <v>55</v>
      </c>
      <c r="AG3" s="239"/>
      <c r="AH3" s="239"/>
      <c r="AI3" s="239"/>
      <c r="AJ3" s="239"/>
      <c r="AK3" s="239"/>
      <c r="AL3" s="240"/>
      <c r="AM3" s="214" t="s">
        <v>69</v>
      </c>
      <c r="AN3" s="215"/>
      <c r="AO3" s="215"/>
      <c r="AP3" s="215"/>
      <c r="AQ3" s="215"/>
      <c r="AR3" s="215"/>
      <c r="AS3" s="215"/>
      <c r="AT3" s="214" t="s">
        <v>70</v>
      </c>
      <c r="AU3" s="215"/>
      <c r="AV3" s="215"/>
      <c r="AW3" s="215"/>
      <c r="AX3" s="215"/>
      <c r="AY3" s="215"/>
      <c r="AZ3" s="216"/>
      <c r="BA3" s="214" t="s">
        <v>83</v>
      </c>
      <c r="BB3" s="215"/>
      <c r="BC3" s="215"/>
      <c r="BD3" s="215"/>
      <c r="BE3" s="215"/>
      <c r="BF3" s="215"/>
      <c r="BG3" s="215"/>
      <c r="BH3" s="214" t="s">
        <v>84</v>
      </c>
      <c r="BI3" s="215"/>
      <c r="BJ3" s="215"/>
      <c r="BK3" s="215"/>
      <c r="BL3" s="215"/>
      <c r="BM3" s="215"/>
      <c r="BN3" s="216"/>
    </row>
    <row r="4" spans="2:66" x14ac:dyDescent="0.25">
      <c r="D4" s="1">
        <v>41939</v>
      </c>
      <c r="E4" s="2">
        <v>41940</v>
      </c>
      <c r="F4" s="1">
        <v>41941</v>
      </c>
      <c r="G4" s="2">
        <v>41942</v>
      </c>
      <c r="H4" s="1">
        <v>41943</v>
      </c>
      <c r="I4" s="2">
        <v>41944</v>
      </c>
      <c r="J4" s="1">
        <v>41945</v>
      </c>
      <c r="K4" s="2">
        <v>41946</v>
      </c>
      <c r="L4" s="1">
        <v>41947</v>
      </c>
      <c r="M4" s="2">
        <v>41948</v>
      </c>
      <c r="N4" s="1">
        <v>41949</v>
      </c>
      <c r="O4" s="2">
        <v>41950</v>
      </c>
      <c r="P4" s="1">
        <v>41975</v>
      </c>
      <c r="Q4" s="1">
        <v>41976</v>
      </c>
      <c r="R4" s="1">
        <v>41977</v>
      </c>
      <c r="S4" s="1">
        <v>41978</v>
      </c>
      <c r="T4" s="1">
        <v>41979</v>
      </c>
      <c r="U4" s="1">
        <v>41980</v>
      </c>
      <c r="V4" s="1">
        <v>41981</v>
      </c>
      <c r="W4" s="1">
        <v>41982</v>
      </c>
      <c r="X4" s="123">
        <v>41983</v>
      </c>
      <c r="Y4" s="104">
        <v>42022</v>
      </c>
      <c r="Z4" s="104">
        <v>42023</v>
      </c>
      <c r="AA4" s="104">
        <v>42024</v>
      </c>
      <c r="AB4" s="104">
        <v>42025</v>
      </c>
      <c r="AC4" s="104">
        <v>42026</v>
      </c>
      <c r="AD4" s="104">
        <v>42027</v>
      </c>
      <c r="AE4" s="104">
        <v>42028</v>
      </c>
      <c r="AF4" s="104">
        <v>42029</v>
      </c>
      <c r="AG4" s="104">
        <v>42030</v>
      </c>
      <c r="AH4" s="104">
        <v>42031</v>
      </c>
      <c r="AI4" s="104">
        <v>42032</v>
      </c>
      <c r="AJ4" s="104">
        <v>42033</v>
      </c>
      <c r="AK4" s="104">
        <v>42034</v>
      </c>
      <c r="AL4" s="104">
        <v>42035</v>
      </c>
      <c r="AM4" s="104">
        <v>42064</v>
      </c>
      <c r="AN4" s="104">
        <v>42065</v>
      </c>
      <c r="AO4" s="104">
        <v>42066</v>
      </c>
      <c r="AP4" s="104">
        <v>42067</v>
      </c>
      <c r="AQ4" s="104">
        <v>42068</v>
      </c>
      <c r="AR4" s="104">
        <v>42069</v>
      </c>
      <c r="AS4" s="104">
        <v>42070</v>
      </c>
      <c r="AT4" s="104">
        <v>42071</v>
      </c>
      <c r="AU4" s="104">
        <v>42072</v>
      </c>
      <c r="AV4" s="104">
        <v>42073</v>
      </c>
      <c r="AW4" s="104">
        <v>42074</v>
      </c>
      <c r="AX4" s="104">
        <v>42075</v>
      </c>
      <c r="AY4" s="104">
        <v>42076</v>
      </c>
      <c r="AZ4" s="104">
        <v>42077</v>
      </c>
      <c r="BA4" s="201">
        <v>42079</v>
      </c>
      <c r="BB4" s="201">
        <v>42080</v>
      </c>
      <c r="BC4" s="201">
        <v>42081</v>
      </c>
      <c r="BD4" s="201">
        <v>42082</v>
      </c>
      <c r="BE4" s="201">
        <v>42083</v>
      </c>
      <c r="BF4" s="201">
        <v>42084</v>
      </c>
      <c r="BG4" s="201">
        <v>42085</v>
      </c>
      <c r="BH4" s="201">
        <v>42086</v>
      </c>
      <c r="BI4" s="201">
        <v>42087</v>
      </c>
      <c r="BJ4" s="201">
        <v>42088</v>
      </c>
      <c r="BK4" s="201">
        <v>42089</v>
      </c>
      <c r="BL4" s="201">
        <v>42090</v>
      </c>
      <c r="BM4" s="201">
        <v>42091</v>
      </c>
      <c r="BN4" s="201">
        <v>42092</v>
      </c>
    </row>
    <row r="5" spans="2:66" x14ac:dyDescent="0.25"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124">
        <v>21</v>
      </c>
      <c r="Y5" s="147">
        <v>22</v>
      </c>
      <c r="Z5" s="147">
        <v>23</v>
      </c>
      <c r="AA5" s="147">
        <v>24</v>
      </c>
      <c r="AB5" s="147">
        <v>25</v>
      </c>
      <c r="AC5" s="147">
        <v>26</v>
      </c>
      <c r="AD5" s="147">
        <v>27</v>
      </c>
      <c r="AE5" s="147">
        <v>28</v>
      </c>
      <c r="AF5" s="147">
        <v>29</v>
      </c>
      <c r="AG5" s="147">
        <v>30</v>
      </c>
      <c r="AH5" s="147">
        <v>31</v>
      </c>
      <c r="AI5" s="147">
        <v>32</v>
      </c>
      <c r="AJ5" s="147">
        <v>33</v>
      </c>
      <c r="AK5" s="147">
        <v>34</v>
      </c>
      <c r="AL5" s="147">
        <v>35</v>
      </c>
      <c r="AM5" s="147">
        <v>36</v>
      </c>
      <c r="AN5" s="147">
        <v>37</v>
      </c>
      <c r="AO5" s="147">
        <v>38</v>
      </c>
      <c r="AP5" s="147">
        <v>39</v>
      </c>
      <c r="AQ5" s="147">
        <v>40</v>
      </c>
      <c r="AR5" s="147">
        <v>41</v>
      </c>
      <c r="AS5" s="147">
        <v>42</v>
      </c>
      <c r="AT5" s="147">
        <v>43</v>
      </c>
      <c r="AU5" s="147">
        <v>44</v>
      </c>
      <c r="AV5" s="147">
        <v>45</v>
      </c>
      <c r="AW5" s="147">
        <v>46</v>
      </c>
      <c r="AX5" s="147">
        <v>47</v>
      </c>
      <c r="AY5" s="147">
        <v>48</v>
      </c>
      <c r="AZ5" s="147">
        <v>49</v>
      </c>
      <c r="BA5" s="147">
        <v>50</v>
      </c>
      <c r="BB5" s="147">
        <v>51</v>
      </c>
      <c r="BC5" s="147">
        <v>52</v>
      </c>
      <c r="BD5" s="147">
        <v>53</v>
      </c>
      <c r="BE5" s="147">
        <v>54</v>
      </c>
      <c r="BF5" s="147">
        <v>55</v>
      </c>
      <c r="BG5" s="147">
        <v>56</v>
      </c>
      <c r="BH5" s="147">
        <v>57</v>
      </c>
      <c r="BI5" s="147">
        <v>58</v>
      </c>
      <c r="BJ5" s="147">
        <v>59</v>
      </c>
      <c r="BK5" s="147">
        <v>60</v>
      </c>
      <c r="BL5" s="147">
        <v>61</v>
      </c>
      <c r="BM5" s="147">
        <v>62</v>
      </c>
      <c r="BN5" s="147">
        <v>63</v>
      </c>
    </row>
    <row r="6" spans="2:66" x14ac:dyDescent="0.25">
      <c r="B6" s="225" t="s">
        <v>3</v>
      </c>
      <c r="C6" s="28" t="s">
        <v>7</v>
      </c>
      <c r="D6" s="75">
        <v>0.75</v>
      </c>
      <c r="E6" s="76">
        <v>0</v>
      </c>
      <c r="F6" s="76">
        <v>0</v>
      </c>
      <c r="G6" s="76">
        <v>0</v>
      </c>
      <c r="H6" s="76">
        <v>0</v>
      </c>
      <c r="I6" s="76">
        <v>2</v>
      </c>
      <c r="J6" s="76">
        <v>4</v>
      </c>
      <c r="K6" s="76">
        <v>0</v>
      </c>
      <c r="L6" s="76">
        <v>0</v>
      </c>
      <c r="M6" s="76">
        <v>0</v>
      </c>
      <c r="N6" s="76">
        <v>0</v>
      </c>
      <c r="O6" s="77">
        <v>0</v>
      </c>
      <c r="P6" s="78">
        <f>'Sp2'!D26</f>
        <v>0</v>
      </c>
      <c r="Q6" s="79">
        <f>'Sp2'!E26</f>
        <v>0</v>
      </c>
      <c r="R6" s="79">
        <f>'Sp2'!F26</f>
        <v>0</v>
      </c>
      <c r="S6" s="79">
        <f>'Sp2'!G26</f>
        <v>0</v>
      </c>
      <c r="T6" s="79">
        <f>'Sp2'!H26</f>
        <v>6</v>
      </c>
      <c r="U6" s="79">
        <f>'Sp2'!I26</f>
        <v>3</v>
      </c>
      <c r="V6" s="79">
        <f>'Sp2'!J26</f>
        <v>0</v>
      </c>
      <c r="W6" s="79">
        <f>'Sp2'!K26</f>
        <v>0</v>
      </c>
      <c r="X6" s="119">
        <f>'Sp2'!L26</f>
        <v>0</v>
      </c>
      <c r="Y6" s="144">
        <f>'Sp3'!D42</f>
        <v>0</v>
      </c>
      <c r="Z6" s="145">
        <f>'Sp3'!E42</f>
        <v>0</v>
      </c>
      <c r="AA6" s="145">
        <f>'Sp3'!F42</f>
        <v>0</v>
      </c>
      <c r="AB6" s="145">
        <f>'Sp3'!G42</f>
        <v>0</v>
      </c>
      <c r="AC6" s="145">
        <f>'Sp3'!H42</f>
        <v>0</v>
      </c>
      <c r="AD6" s="145">
        <f>'Sp3'!I42</f>
        <v>1</v>
      </c>
      <c r="AE6" s="145">
        <f>'Sp3'!J42</f>
        <v>2</v>
      </c>
      <c r="AF6" s="145">
        <f>'Sp3'!K42</f>
        <v>4</v>
      </c>
      <c r="AG6" s="145">
        <f>'Sp3'!L42</f>
        <v>1</v>
      </c>
      <c r="AH6" s="145">
        <f>'Sp3'!M42</f>
        <v>0</v>
      </c>
      <c r="AI6" s="145">
        <f>'Sp3'!N42</f>
        <v>0</v>
      </c>
      <c r="AJ6" s="145">
        <f>'Sp3'!O42</f>
        <v>0</v>
      </c>
      <c r="AK6" s="145">
        <f>'Sp3'!P42</f>
        <v>0</v>
      </c>
      <c r="AL6" s="145">
        <f>'Sp3'!Q42</f>
        <v>0</v>
      </c>
      <c r="AM6" s="192">
        <f>'Sp4'!D50</f>
        <v>0</v>
      </c>
      <c r="AN6" s="145">
        <f>'Sp4'!E50</f>
        <v>0</v>
      </c>
      <c r="AO6" s="145">
        <f>'Sp4'!F50</f>
        <v>0</v>
      </c>
      <c r="AP6" s="145">
        <f>'Sp4'!G50</f>
        <v>0</v>
      </c>
      <c r="AQ6" s="145">
        <f>'Sp4'!H50</f>
        <v>0</v>
      </c>
      <c r="AR6" s="145">
        <f>'Sp4'!I50</f>
        <v>0</v>
      </c>
      <c r="AS6" s="145">
        <f>'Sp4'!J50</f>
        <v>0</v>
      </c>
      <c r="AT6" s="145">
        <f>'Sp4'!K50</f>
        <v>0</v>
      </c>
      <c r="AU6" s="145">
        <f>'Sp4'!L50</f>
        <v>3</v>
      </c>
      <c r="AV6" s="145">
        <f>'Sp4'!M50</f>
        <v>6</v>
      </c>
      <c r="AW6" s="145">
        <f>'Sp4'!N50</f>
        <v>0</v>
      </c>
      <c r="AX6" s="145">
        <f>'Sp4'!O50</f>
        <v>5.5</v>
      </c>
      <c r="AY6" s="145">
        <f>'Sp4'!P50</f>
        <v>5</v>
      </c>
      <c r="AZ6" s="210">
        <f>'Sp4'!Q50</f>
        <v>2</v>
      </c>
      <c r="BA6" s="192">
        <f>'Sp5'!D30</f>
        <v>5</v>
      </c>
      <c r="BB6" s="210">
        <f>'Sp5'!E30</f>
        <v>2</v>
      </c>
      <c r="BC6" s="210">
        <f>'Sp5'!F30</f>
        <v>0</v>
      </c>
      <c r="BD6" s="210">
        <f>'Sp5'!G30</f>
        <v>0</v>
      </c>
      <c r="BE6" s="210">
        <f>'Sp5'!H30</f>
        <v>0</v>
      </c>
      <c r="BF6" s="210">
        <f>'Sp5'!I30</f>
        <v>0</v>
      </c>
      <c r="BG6" s="210">
        <f>'Sp5'!J30</f>
        <v>0</v>
      </c>
      <c r="BH6" s="210">
        <f>'Sp5'!K30</f>
        <v>2.5</v>
      </c>
      <c r="BI6" s="210">
        <f>'Sp5'!L30</f>
        <v>6</v>
      </c>
      <c r="BJ6" s="210">
        <f>'Sp5'!M30</f>
        <v>8.5</v>
      </c>
      <c r="BK6" s="210">
        <f>'Sp5'!N30</f>
        <v>6.5</v>
      </c>
      <c r="BL6" s="210">
        <f>'Sp5'!O30</f>
        <v>4</v>
      </c>
      <c r="BM6" s="210">
        <f>'Sp5'!P30</f>
        <v>4</v>
      </c>
      <c r="BN6" s="146">
        <f>'Sp5'!Q30</f>
        <v>5</v>
      </c>
    </row>
    <row r="7" spans="2:66" x14ac:dyDescent="0.25">
      <c r="B7" s="226"/>
      <c r="C7" s="29" t="s">
        <v>8</v>
      </c>
      <c r="D7" s="71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2</v>
      </c>
      <c r="K7" s="42">
        <v>5</v>
      </c>
      <c r="L7" s="42">
        <v>0</v>
      </c>
      <c r="M7" s="42">
        <v>0</v>
      </c>
      <c r="N7" s="42">
        <v>0</v>
      </c>
      <c r="O7" s="43">
        <v>0</v>
      </c>
      <c r="P7" s="65">
        <f>'Sp2'!D27</f>
        <v>0</v>
      </c>
      <c r="Q7" s="63">
        <f>'Sp2'!E27</f>
        <v>4</v>
      </c>
      <c r="R7" s="63">
        <f>'Sp2'!F27</f>
        <v>0</v>
      </c>
      <c r="S7" s="63">
        <f>'Sp2'!G27</f>
        <v>0</v>
      </c>
      <c r="T7" s="63">
        <f>'Sp2'!H27</f>
        <v>4</v>
      </c>
      <c r="U7" s="63">
        <f>'Sp2'!I27</f>
        <v>15</v>
      </c>
      <c r="V7" s="63">
        <f>'Sp2'!J27</f>
        <v>0</v>
      </c>
      <c r="W7" s="63">
        <f>'Sp2'!K27</f>
        <v>0</v>
      </c>
      <c r="X7" s="63">
        <f>'Sp2'!L27</f>
        <v>0</v>
      </c>
      <c r="Y7" s="65">
        <f>'Sp3'!D43</f>
        <v>0</v>
      </c>
      <c r="Z7" s="63">
        <f>'Sp3'!E43</f>
        <v>5</v>
      </c>
      <c r="AA7" s="63">
        <f>'Sp3'!F43</f>
        <v>6</v>
      </c>
      <c r="AB7" s="63">
        <f>'Sp3'!G43</f>
        <v>3</v>
      </c>
      <c r="AC7" s="63">
        <f>'Sp3'!H43</f>
        <v>0</v>
      </c>
      <c r="AD7" s="63">
        <f>'Sp3'!I43</f>
        <v>0</v>
      </c>
      <c r="AE7" s="63">
        <f>'Sp3'!J43</f>
        <v>4</v>
      </c>
      <c r="AF7" s="63">
        <f>'Sp3'!K43</f>
        <v>0</v>
      </c>
      <c r="AG7" s="63">
        <f>'Sp3'!L43</f>
        <v>0</v>
      </c>
      <c r="AH7" s="63">
        <f>'Sp3'!M43</f>
        <v>0</v>
      </c>
      <c r="AI7" s="63">
        <f>'Sp3'!N43</f>
        <v>0</v>
      </c>
      <c r="AJ7" s="63">
        <f>'Sp3'!O43</f>
        <v>0</v>
      </c>
      <c r="AK7" s="63">
        <f>'Sp3'!P43</f>
        <v>0</v>
      </c>
      <c r="AL7" s="63">
        <f>'Sp3'!Q43</f>
        <v>5</v>
      </c>
      <c r="AM7" s="65">
        <f>'Sp4'!D51</f>
        <v>0</v>
      </c>
      <c r="AN7" s="63">
        <f>'Sp4'!E51</f>
        <v>0</v>
      </c>
      <c r="AO7" s="63">
        <f>'Sp4'!F51</f>
        <v>0</v>
      </c>
      <c r="AP7" s="63">
        <f>'Sp4'!G51</f>
        <v>0</v>
      </c>
      <c r="AQ7" s="63">
        <f>'Sp4'!H51</f>
        <v>4</v>
      </c>
      <c r="AR7" s="63">
        <f>'Sp4'!I51</f>
        <v>0</v>
      </c>
      <c r="AS7" s="63">
        <f>'Sp4'!J51</f>
        <v>0</v>
      </c>
      <c r="AT7" s="63">
        <f>'Sp4'!K51</f>
        <v>0</v>
      </c>
      <c r="AU7" s="63">
        <f>'Sp4'!L51</f>
        <v>0</v>
      </c>
      <c r="AV7" s="63">
        <f>'Sp4'!M51</f>
        <v>0</v>
      </c>
      <c r="AW7" s="63">
        <f>'Sp4'!N51</f>
        <v>0</v>
      </c>
      <c r="AX7" s="63">
        <f>'Sp4'!O51</f>
        <v>4.25</v>
      </c>
      <c r="AY7" s="63">
        <f>'Sp4'!P51</f>
        <v>10</v>
      </c>
      <c r="AZ7" s="63">
        <f>'Sp4'!Q51</f>
        <v>5.75</v>
      </c>
      <c r="BA7" s="65">
        <f>'Sp5'!D31</f>
        <v>3</v>
      </c>
      <c r="BB7" s="63">
        <f>'Sp5'!E31</f>
        <v>6.75</v>
      </c>
      <c r="BC7" s="63">
        <f>'Sp5'!F31</f>
        <v>7</v>
      </c>
      <c r="BD7" s="63">
        <f>'Sp5'!G31</f>
        <v>1</v>
      </c>
      <c r="BE7" s="63">
        <f>'Sp5'!H31</f>
        <v>0</v>
      </c>
      <c r="BF7" s="63">
        <f>'Sp5'!I31</f>
        <v>0</v>
      </c>
      <c r="BG7" s="63">
        <f>'Sp5'!J31</f>
        <v>7</v>
      </c>
      <c r="BH7" s="63">
        <f>'Sp5'!K31</f>
        <v>1</v>
      </c>
      <c r="BI7" s="63">
        <f>'Sp5'!L31</f>
        <v>0</v>
      </c>
      <c r="BJ7" s="63">
        <f>'Sp5'!M31</f>
        <v>0</v>
      </c>
      <c r="BK7" s="63">
        <f>'Sp5'!N31</f>
        <v>0</v>
      </c>
      <c r="BL7" s="63">
        <f>'Sp5'!O31</f>
        <v>3</v>
      </c>
      <c r="BM7" s="63">
        <f>'Sp5'!P31</f>
        <v>0</v>
      </c>
      <c r="BN7" s="66">
        <f>'Sp5'!Q31</f>
        <v>0</v>
      </c>
    </row>
    <row r="8" spans="2:66" x14ac:dyDescent="0.25">
      <c r="B8" s="226"/>
      <c r="C8" s="30" t="s">
        <v>9</v>
      </c>
      <c r="D8" s="71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1.5</v>
      </c>
      <c r="K8" s="42">
        <v>0.5</v>
      </c>
      <c r="L8" s="42">
        <v>0</v>
      </c>
      <c r="M8" s="42">
        <v>0</v>
      </c>
      <c r="N8" s="42">
        <v>0</v>
      </c>
      <c r="O8" s="43">
        <v>0</v>
      </c>
      <c r="P8" s="65">
        <f>'Sp2'!D28</f>
        <v>0</v>
      </c>
      <c r="Q8" s="63">
        <f>'Sp2'!E28</f>
        <v>0</v>
      </c>
      <c r="R8" s="63">
        <f>'Sp2'!F28</f>
        <v>0</v>
      </c>
      <c r="S8" s="63">
        <f>'Sp2'!G28</f>
        <v>0</v>
      </c>
      <c r="T8" s="63">
        <f>'Sp2'!H28</f>
        <v>0</v>
      </c>
      <c r="U8" s="63">
        <f>'Sp2'!I28</f>
        <v>0</v>
      </c>
      <c r="V8" s="63">
        <f>'Sp2'!J28</f>
        <v>0</v>
      </c>
      <c r="W8" s="63">
        <f>'Sp2'!K28</f>
        <v>0</v>
      </c>
      <c r="X8" s="63">
        <f>'Sp2'!L28</f>
        <v>0</v>
      </c>
      <c r="Y8" s="65">
        <f>'Sp3'!D44</f>
        <v>0</v>
      </c>
      <c r="Z8" s="63">
        <f>'Sp3'!E44</f>
        <v>0</v>
      </c>
      <c r="AA8" s="63">
        <f>'Sp3'!F44</f>
        <v>0</v>
      </c>
      <c r="AB8" s="63">
        <f>'Sp3'!G44</f>
        <v>1</v>
      </c>
      <c r="AC8" s="63">
        <f>'Sp3'!H44</f>
        <v>0</v>
      </c>
      <c r="AD8" s="63">
        <f>'Sp3'!I44</f>
        <v>0</v>
      </c>
      <c r="AE8" s="63">
        <f>'Sp3'!J44</f>
        <v>0</v>
      </c>
      <c r="AF8" s="63">
        <f>'Sp3'!K44</f>
        <v>0</v>
      </c>
      <c r="AG8" s="63">
        <f>'Sp3'!L44</f>
        <v>0</v>
      </c>
      <c r="AH8" s="63">
        <f>'Sp3'!M44</f>
        <v>0</v>
      </c>
      <c r="AI8" s="63">
        <f>'Sp3'!N44</f>
        <v>4.75</v>
      </c>
      <c r="AJ8" s="63">
        <f>'Sp3'!O44</f>
        <v>2.75</v>
      </c>
      <c r="AK8" s="63">
        <f>'Sp3'!P44</f>
        <v>0.5</v>
      </c>
      <c r="AL8" s="63">
        <f>'Sp3'!Q44</f>
        <v>0</v>
      </c>
      <c r="AM8" s="65">
        <f>'Sp4'!D52</f>
        <v>0</v>
      </c>
      <c r="AN8" s="63">
        <f>'Sp4'!E52</f>
        <v>0</v>
      </c>
      <c r="AO8" s="63">
        <f>'Sp4'!F52</f>
        <v>0</v>
      </c>
      <c r="AP8" s="63">
        <f>'Sp4'!G52</f>
        <v>0</v>
      </c>
      <c r="AQ8" s="63">
        <f>'Sp4'!H52</f>
        <v>0</v>
      </c>
      <c r="AR8" s="63">
        <f>'Sp4'!I52</f>
        <v>0</v>
      </c>
      <c r="AS8" s="63">
        <f>'Sp4'!J52</f>
        <v>0</v>
      </c>
      <c r="AT8" s="63">
        <f>'Sp4'!K52</f>
        <v>0</v>
      </c>
      <c r="AU8" s="63">
        <f>'Sp4'!L52</f>
        <v>0</v>
      </c>
      <c r="AV8" s="63">
        <f>'Sp4'!M52</f>
        <v>0</v>
      </c>
      <c r="AW8" s="63">
        <f>'Sp4'!N52</f>
        <v>0</v>
      </c>
      <c r="AX8" s="63">
        <f>'Sp4'!O52</f>
        <v>0</v>
      </c>
      <c r="AY8" s="63">
        <f>'Sp4'!P52</f>
        <v>0</v>
      </c>
      <c r="AZ8" s="63">
        <f>'Sp4'!Q52</f>
        <v>8</v>
      </c>
      <c r="BA8" s="65">
        <f>'Sp5'!D32</f>
        <v>3</v>
      </c>
      <c r="BB8" s="63">
        <f>'Sp5'!E32</f>
        <v>1</v>
      </c>
      <c r="BC8" s="63">
        <f>'Sp5'!F32</f>
        <v>0</v>
      </c>
      <c r="BD8" s="63">
        <f>'Sp5'!G32</f>
        <v>0</v>
      </c>
      <c r="BE8" s="63">
        <f>'Sp5'!H32</f>
        <v>0</v>
      </c>
      <c r="BF8" s="63">
        <f>'Sp5'!I32</f>
        <v>0</v>
      </c>
      <c r="BG8" s="63">
        <f>'Sp5'!J32</f>
        <v>5</v>
      </c>
      <c r="BH8" s="63">
        <f>'Sp5'!K32</f>
        <v>0.5</v>
      </c>
      <c r="BI8" s="63">
        <f>'Sp5'!L32</f>
        <v>0</v>
      </c>
      <c r="BJ8" s="63">
        <f>'Sp5'!M32</f>
        <v>0</v>
      </c>
      <c r="BK8" s="63">
        <f>'Sp5'!N32</f>
        <v>0</v>
      </c>
      <c r="BL8" s="63">
        <f>'Sp5'!O32</f>
        <v>0</v>
      </c>
      <c r="BM8" s="63">
        <f>'Sp5'!P32</f>
        <v>0</v>
      </c>
      <c r="BN8" s="66">
        <f>'Sp5'!Q32</f>
        <v>6</v>
      </c>
    </row>
    <row r="9" spans="2:66" x14ac:dyDescent="0.25">
      <c r="B9" s="227"/>
      <c r="C9" s="69" t="s">
        <v>4</v>
      </c>
      <c r="D9" s="72">
        <v>0.75</v>
      </c>
      <c r="E9" s="73">
        <v>0</v>
      </c>
      <c r="F9" s="73">
        <v>0</v>
      </c>
      <c r="G9" s="73">
        <v>0</v>
      </c>
      <c r="H9" s="73">
        <v>0</v>
      </c>
      <c r="I9" s="73">
        <v>2</v>
      </c>
      <c r="J9" s="73">
        <v>7.5</v>
      </c>
      <c r="K9" s="73">
        <v>5.5</v>
      </c>
      <c r="L9" s="73">
        <v>0</v>
      </c>
      <c r="M9" s="73">
        <v>0</v>
      </c>
      <c r="N9" s="73">
        <v>0</v>
      </c>
      <c r="O9" s="74">
        <v>0</v>
      </c>
      <c r="P9" s="72">
        <f>'Sp2'!D25</f>
        <v>0</v>
      </c>
      <c r="Q9" s="73">
        <f>'Sp2'!E25</f>
        <v>4</v>
      </c>
      <c r="R9" s="73">
        <f>'Sp2'!F25</f>
        <v>0</v>
      </c>
      <c r="S9" s="73">
        <f>'Sp2'!G25</f>
        <v>0</v>
      </c>
      <c r="T9" s="73">
        <f>'Sp2'!H25</f>
        <v>10</v>
      </c>
      <c r="U9" s="73">
        <f>'Sp2'!I25</f>
        <v>18</v>
      </c>
      <c r="V9" s="73">
        <f>'Sp2'!J25</f>
        <v>0</v>
      </c>
      <c r="W9" s="73">
        <f>'Sp2'!K25</f>
        <v>0</v>
      </c>
      <c r="X9" s="125">
        <f>'Sp2'!L25</f>
        <v>0</v>
      </c>
      <c r="Y9" s="129">
        <f>'Sp3'!D41</f>
        <v>0</v>
      </c>
      <c r="Z9" s="125">
        <f>'Sp3'!E41</f>
        <v>5</v>
      </c>
      <c r="AA9" s="125">
        <f>'Sp3'!F41</f>
        <v>6</v>
      </c>
      <c r="AB9" s="125">
        <f>'Sp3'!G41</f>
        <v>4</v>
      </c>
      <c r="AC9" s="125">
        <f>'Sp3'!H41</f>
        <v>0</v>
      </c>
      <c r="AD9" s="125">
        <f>'Sp3'!I41</f>
        <v>1</v>
      </c>
      <c r="AE9" s="125">
        <f>'Sp3'!J41</f>
        <v>6</v>
      </c>
      <c r="AF9" s="125">
        <f>'Sp3'!K41</f>
        <v>4</v>
      </c>
      <c r="AG9" s="125">
        <f>'Sp3'!L41</f>
        <v>1</v>
      </c>
      <c r="AH9" s="125">
        <f>'Sp3'!M41</f>
        <v>0</v>
      </c>
      <c r="AI9" s="125">
        <f>'Sp3'!N41</f>
        <v>4.75</v>
      </c>
      <c r="AJ9" s="125">
        <f>'Sp3'!O41</f>
        <v>2.75</v>
      </c>
      <c r="AK9" s="125">
        <f>'Sp3'!P41</f>
        <v>0.5</v>
      </c>
      <c r="AL9" s="125">
        <f>'Sp3'!Q41</f>
        <v>5</v>
      </c>
      <c r="AM9" s="129">
        <f>'Sp4'!D49</f>
        <v>0</v>
      </c>
      <c r="AN9" s="125">
        <f>'Sp4'!E49</f>
        <v>0</v>
      </c>
      <c r="AO9" s="125">
        <f>'Sp4'!F49</f>
        <v>0</v>
      </c>
      <c r="AP9" s="125">
        <f>'Sp4'!G49</f>
        <v>0</v>
      </c>
      <c r="AQ9" s="125">
        <f>'Sp4'!H49</f>
        <v>4</v>
      </c>
      <c r="AR9" s="125">
        <f>'Sp4'!I49</f>
        <v>0</v>
      </c>
      <c r="AS9" s="125">
        <f>'Sp4'!J49</f>
        <v>0</v>
      </c>
      <c r="AT9" s="125">
        <f>'Sp4'!K49</f>
        <v>0</v>
      </c>
      <c r="AU9" s="125">
        <f>'Sp4'!L49</f>
        <v>3</v>
      </c>
      <c r="AV9" s="125">
        <f>'Sp4'!M49</f>
        <v>6</v>
      </c>
      <c r="AW9" s="125">
        <f>'Sp4'!N49</f>
        <v>0</v>
      </c>
      <c r="AX9" s="125">
        <f>'Sp4'!O49</f>
        <v>9.75</v>
      </c>
      <c r="AY9" s="125">
        <f>'Sp4'!P49</f>
        <v>15</v>
      </c>
      <c r="AZ9" s="125">
        <f>'Sp4'!Q49</f>
        <v>15.75</v>
      </c>
      <c r="BA9" s="129">
        <f>'Sp5'!D29</f>
        <v>11</v>
      </c>
      <c r="BB9" s="125">
        <f>'Sp5'!E29</f>
        <v>9.75</v>
      </c>
      <c r="BC9" s="125">
        <f>'Sp5'!F29</f>
        <v>7</v>
      </c>
      <c r="BD9" s="125">
        <f>'Sp5'!G29</f>
        <v>1</v>
      </c>
      <c r="BE9" s="125">
        <f>'Sp5'!H29</f>
        <v>0</v>
      </c>
      <c r="BF9" s="125">
        <f>'Sp5'!I29</f>
        <v>0</v>
      </c>
      <c r="BG9" s="125">
        <f>'Sp5'!J29</f>
        <v>12</v>
      </c>
      <c r="BH9" s="125">
        <f>'Sp5'!K29</f>
        <v>4</v>
      </c>
      <c r="BI9" s="125">
        <f>'Sp5'!L29</f>
        <v>6</v>
      </c>
      <c r="BJ9" s="125">
        <f>'Sp5'!M29</f>
        <v>8.5</v>
      </c>
      <c r="BK9" s="125">
        <f>'Sp5'!N29</f>
        <v>6.5</v>
      </c>
      <c r="BL9" s="125">
        <f>'Sp5'!O29</f>
        <v>7</v>
      </c>
      <c r="BM9" s="125">
        <f>'Sp5'!P29</f>
        <v>4</v>
      </c>
      <c r="BN9" s="130">
        <f>'Sp5'!Q29</f>
        <v>11</v>
      </c>
    </row>
    <row r="10" spans="2:66" x14ac:dyDescent="0.25">
      <c r="B10" s="5"/>
      <c r="D10" s="6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68"/>
      <c r="P10" s="67"/>
      <c r="Q10" s="57"/>
      <c r="R10" s="57"/>
      <c r="S10" s="57"/>
      <c r="T10" s="57"/>
      <c r="U10" s="57"/>
      <c r="V10" s="57"/>
      <c r="W10" s="57"/>
      <c r="X10" s="57"/>
      <c r="Y10" s="67"/>
      <c r="Z10" s="57"/>
      <c r="AA10" s="57"/>
      <c r="AB10" s="57"/>
      <c r="AC10" s="57"/>
      <c r="AF10" s="57"/>
      <c r="AG10" s="57"/>
      <c r="AH10" s="57"/>
      <c r="AI10" s="57"/>
      <c r="AM10" s="67"/>
      <c r="AN10" s="57"/>
      <c r="AO10" s="57"/>
      <c r="AP10" s="57"/>
      <c r="AQ10" s="57"/>
      <c r="AT10" s="57"/>
      <c r="AU10" s="57"/>
      <c r="AV10" s="57"/>
      <c r="AW10" s="57"/>
      <c r="BA10" s="67"/>
      <c r="BB10" s="57"/>
      <c r="BC10" s="57"/>
      <c r="BD10" s="57"/>
      <c r="BE10" s="57"/>
      <c r="BF10" s="204"/>
      <c r="BG10" s="204"/>
      <c r="BH10" s="57"/>
      <c r="BI10" s="57"/>
      <c r="BJ10" s="57"/>
      <c r="BK10" s="57"/>
      <c r="BL10" s="204"/>
      <c r="BM10" s="204"/>
      <c r="BN10" s="204"/>
    </row>
    <row r="11" spans="2:66" ht="15" customHeight="1" x14ac:dyDescent="0.25">
      <c r="B11" s="225" t="s">
        <v>5</v>
      </c>
      <c r="C11" s="28" t="s">
        <v>7</v>
      </c>
      <c r="D11" s="33">
        <v>0.75</v>
      </c>
      <c r="E11" s="33">
        <f>AVERAGE($D$6:E6)</f>
        <v>0.375</v>
      </c>
      <c r="F11" s="33">
        <f>AVERAGE($D$6:F6)</f>
        <v>0.25</v>
      </c>
      <c r="G11" s="33">
        <f>AVERAGE($D$6:G6)</f>
        <v>0.1875</v>
      </c>
      <c r="H11" s="33">
        <f>AVERAGE($D$6:H6)</f>
        <v>0.15</v>
      </c>
      <c r="I11" s="33">
        <f>AVERAGE($D$6:I6)</f>
        <v>0.45833333333333331</v>
      </c>
      <c r="J11" s="33">
        <f>AVERAGE($D$6:J6)</f>
        <v>0.9642857142857143</v>
      </c>
      <c r="K11" s="33">
        <f>AVERAGE($D$6:K6)</f>
        <v>0.84375</v>
      </c>
      <c r="L11" s="33">
        <f>AVERAGE($D$6:L6)</f>
        <v>0.75</v>
      </c>
      <c r="M11" s="33">
        <f>AVERAGE($D$6:M6)</f>
        <v>0.67500000000000004</v>
      </c>
      <c r="N11" s="33">
        <f>AVERAGE($D$6:N6)</f>
        <v>0.61363636363636365</v>
      </c>
      <c r="O11" s="37">
        <f>AVERAGE($D$6:O6)</f>
        <v>0.5625</v>
      </c>
      <c r="P11" s="33">
        <f>AVERAGE($D$6:P6)</f>
        <v>0.51923076923076927</v>
      </c>
      <c r="Q11" s="33">
        <f>AVERAGE($D$6:Q6)</f>
        <v>0.48214285714285715</v>
      </c>
      <c r="R11" s="33">
        <f>AVERAGE($D$6:R6)</f>
        <v>0.45</v>
      </c>
      <c r="S11" s="33">
        <f>AVERAGE($D$6:S6)</f>
        <v>0.421875</v>
      </c>
      <c r="T11" s="33">
        <f>AVERAGE($D$6:T6)</f>
        <v>0.75</v>
      </c>
      <c r="U11" s="33">
        <f>AVERAGE($D$6:U6)</f>
        <v>0.875</v>
      </c>
      <c r="V11" s="33">
        <f>AVERAGE($D$6:V6)</f>
        <v>0.82894736842105265</v>
      </c>
      <c r="W11" s="33">
        <f>AVERAGE($D$6:W6)</f>
        <v>0.78749999999999998</v>
      </c>
      <c r="X11" s="126">
        <f>AVERAGE($D$6:X6)</f>
        <v>0.75</v>
      </c>
      <c r="Y11" s="131">
        <f>AVERAGE($D$6:Y6)</f>
        <v>0.71590909090909094</v>
      </c>
      <c r="Z11" s="126">
        <f>AVERAGE($D$6:Z6)</f>
        <v>0.68478260869565222</v>
      </c>
      <c r="AA11" s="126">
        <f>AVERAGE($D$6:AA6)</f>
        <v>0.65625</v>
      </c>
      <c r="AB11" s="126">
        <f>AVERAGE($D$6:AB6)</f>
        <v>0.63</v>
      </c>
      <c r="AC11" s="126">
        <f>AVERAGE($D$6:AC6)</f>
        <v>0.60576923076923073</v>
      </c>
      <c r="AD11" s="126">
        <f>AVERAGE($D$6:AD6)</f>
        <v>0.62037037037037035</v>
      </c>
      <c r="AE11" s="126">
        <f>AVERAGE($D$6:AE6)</f>
        <v>0.6696428571428571</v>
      </c>
      <c r="AF11" s="126">
        <f>AVERAGE($D$6:AF6)</f>
        <v>0.78448275862068961</v>
      </c>
      <c r="AG11" s="126">
        <f>AVERAGE($D$6:AG6)</f>
        <v>0.79166666666666663</v>
      </c>
      <c r="AH11" s="126">
        <f>AVERAGE($D$6:AH6)</f>
        <v>0.7661290322580645</v>
      </c>
      <c r="AI11" s="126">
        <f>AVERAGE($D$6:AI6)</f>
        <v>0.7421875</v>
      </c>
      <c r="AJ11" s="126">
        <f>AVERAGE($D$6:AJ6)</f>
        <v>0.71969696969696972</v>
      </c>
      <c r="AK11" s="126">
        <f>AVERAGE($D$6:AK6)</f>
        <v>0.69852941176470584</v>
      </c>
      <c r="AL11" s="132">
        <f>AVERAGE($D$6:AL6)</f>
        <v>0.6785714285714286</v>
      </c>
      <c r="AM11" s="131">
        <f>AVERAGE($D$6:AM6)</f>
        <v>0.65972222222222221</v>
      </c>
      <c r="AN11" s="126">
        <f>AVERAGE($D$6:AN6)</f>
        <v>0.64189189189189189</v>
      </c>
      <c r="AO11" s="126">
        <f>AVERAGE($D$6:AO6)</f>
        <v>0.625</v>
      </c>
      <c r="AP11" s="126">
        <f>AVERAGE($D$6:AP6)</f>
        <v>0.60897435897435892</v>
      </c>
      <c r="AQ11" s="126">
        <f>AVERAGE($D$6:AQ6)</f>
        <v>0.59375</v>
      </c>
      <c r="AR11" s="126">
        <f>AVERAGE($D$6:AR6)</f>
        <v>0.57926829268292679</v>
      </c>
      <c r="AS11" s="126">
        <f>AVERAGE($D$6:AS6)</f>
        <v>0.56547619047619047</v>
      </c>
      <c r="AT11" s="126">
        <f>AVERAGE($D$6:AT6)</f>
        <v>0.55232558139534882</v>
      </c>
      <c r="AU11" s="126">
        <f>AVERAGE($D$6:AU6)</f>
        <v>0.60795454545454541</v>
      </c>
      <c r="AV11" s="126">
        <f>AVERAGE($D$6:AV6)</f>
        <v>0.72777777777777775</v>
      </c>
      <c r="AW11" s="126">
        <f>AVERAGE($D$6:AW6)</f>
        <v>0.71195652173913049</v>
      </c>
      <c r="AX11" s="126">
        <f>AVERAGE($D$6:AX6)</f>
        <v>0.81382978723404253</v>
      </c>
      <c r="AY11" s="126">
        <f>AVERAGE($D$6:AY6)</f>
        <v>0.90104166666666663</v>
      </c>
      <c r="AZ11" s="132">
        <f>AVERAGE($D$6:AZ6)</f>
        <v>0.92346938775510201</v>
      </c>
      <c r="BA11" s="131">
        <f>AVERAGE($D$6:BA6)</f>
        <v>1.0049999999999999</v>
      </c>
      <c r="BB11" s="126">
        <f>AVERAGE($D$6:BB6)</f>
        <v>1.0245098039215685</v>
      </c>
      <c r="BC11" s="126">
        <f>AVERAGE($D$6:BC6)</f>
        <v>1.0048076923076923</v>
      </c>
      <c r="BD11" s="126">
        <f>AVERAGE($D$6:BD6)</f>
        <v>0.98584905660377353</v>
      </c>
      <c r="BE11" s="126">
        <f>AVERAGE($D$6:BE6)</f>
        <v>0.96759259259259256</v>
      </c>
      <c r="BF11" s="126">
        <f>AVERAGE($D$6:BF6)</f>
        <v>0.95</v>
      </c>
      <c r="BG11" s="126">
        <f>AVERAGE($D$6:BG6)</f>
        <v>0.9330357142857143</v>
      </c>
      <c r="BH11" s="126">
        <f>AVERAGE($D$6:BH6)</f>
        <v>0.96052631578947367</v>
      </c>
      <c r="BI11" s="126">
        <f>AVERAGE($D$6:BI6)</f>
        <v>1.0474137931034482</v>
      </c>
      <c r="BJ11" s="126">
        <f>AVERAGE($D$6:BJ6)</f>
        <v>1.173728813559322</v>
      </c>
      <c r="BK11" s="126">
        <f>AVERAGE($D$6:BK6)</f>
        <v>1.2625</v>
      </c>
      <c r="BL11" s="126">
        <f>AVERAGE($D$6:BL6)</f>
        <v>1.3073770491803278</v>
      </c>
      <c r="BM11" s="126">
        <f>AVERAGE($D$6:BM6)</f>
        <v>1.3508064516129032</v>
      </c>
      <c r="BN11" s="132">
        <f>AVERAGE($D$6:BN6)</f>
        <v>1.4087301587301588</v>
      </c>
    </row>
    <row r="12" spans="2:66" x14ac:dyDescent="0.25">
      <c r="B12" s="226"/>
      <c r="C12" s="29" t="s">
        <v>8</v>
      </c>
      <c r="D12" s="38">
        <v>0</v>
      </c>
      <c r="E12" s="38">
        <f>AVERAGE($D$7:E7)</f>
        <v>0</v>
      </c>
      <c r="F12" s="38">
        <f>AVERAGE($D$7:F7)</f>
        <v>0</v>
      </c>
      <c r="G12" s="38">
        <f>AVERAGE($D$7:G7)</f>
        <v>0</v>
      </c>
      <c r="H12" s="38">
        <f>AVERAGE($D$7:H7)</f>
        <v>0</v>
      </c>
      <c r="I12" s="38">
        <f>AVERAGE($D$7:I7)</f>
        <v>0</v>
      </c>
      <c r="J12" s="38">
        <f>AVERAGE($D$7:J7)</f>
        <v>0.2857142857142857</v>
      </c>
      <c r="K12" s="38">
        <f>AVERAGE($D$7:K7)</f>
        <v>0.875</v>
      </c>
      <c r="L12" s="38">
        <f>AVERAGE($D$7:L7)</f>
        <v>0.77777777777777779</v>
      </c>
      <c r="M12" s="38">
        <f>AVERAGE($D$7:M7)</f>
        <v>0.7</v>
      </c>
      <c r="N12" s="38">
        <f>AVERAGE($D$7:N7)</f>
        <v>0.63636363636363635</v>
      </c>
      <c r="O12" s="39">
        <f>AVERAGE($D$7:O7)</f>
        <v>0.58333333333333337</v>
      </c>
      <c r="P12" s="38">
        <f>AVERAGE($D$7:P7)</f>
        <v>0.53846153846153844</v>
      </c>
      <c r="Q12" s="38">
        <f>AVERAGE($D$7:Q7)</f>
        <v>0.7857142857142857</v>
      </c>
      <c r="R12" s="38">
        <f>AVERAGE($D$7:R7)</f>
        <v>0.73333333333333328</v>
      </c>
      <c r="S12" s="38">
        <f>AVERAGE($D$7:S7)</f>
        <v>0.6875</v>
      </c>
      <c r="T12" s="38">
        <f>AVERAGE($D$7:T7)</f>
        <v>0.88235294117647056</v>
      </c>
      <c r="U12" s="38">
        <f>AVERAGE($D$7:U7)</f>
        <v>1.6666666666666667</v>
      </c>
      <c r="V12" s="38">
        <f>AVERAGE($D$7:V7)</f>
        <v>1.5789473684210527</v>
      </c>
      <c r="W12" s="38">
        <f>AVERAGE($D$7:W7)</f>
        <v>1.5</v>
      </c>
      <c r="X12" s="38">
        <f>AVERAGE($D$7:X7)</f>
        <v>1.4285714285714286</v>
      </c>
      <c r="Y12" s="103">
        <f>AVERAGE($D$7:Y7)</f>
        <v>1.3636363636363635</v>
      </c>
      <c r="Z12" s="38">
        <f>AVERAGE($D$7:Z7)</f>
        <v>1.5217391304347827</v>
      </c>
      <c r="AA12" s="38">
        <f>AVERAGE($D$7:AA7)</f>
        <v>1.7083333333333333</v>
      </c>
      <c r="AB12" s="38">
        <f>AVERAGE($D$7:AB7)</f>
        <v>1.76</v>
      </c>
      <c r="AC12" s="38">
        <f>AVERAGE($D$7:AC7)</f>
        <v>1.6923076923076923</v>
      </c>
      <c r="AD12" s="38">
        <f>AVERAGE($D$7:AD7)</f>
        <v>1.6296296296296295</v>
      </c>
      <c r="AE12" s="38">
        <f>AVERAGE($D$7:AE7)</f>
        <v>1.7142857142857142</v>
      </c>
      <c r="AF12" s="38">
        <f>AVERAGE($D$7:AF7)</f>
        <v>1.6551724137931034</v>
      </c>
      <c r="AG12" s="38">
        <f>AVERAGE($D$7:AG7)</f>
        <v>1.6</v>
      </c>
      <c r="AH12" s="38">
        <f>AVERAGE($D$7:AH7)</f>
        <v>1.5483870967741935</v>
      </c>
      <c r="AI12" s="38">
        <f>AVERAGE($D$7:AI7)</f>
        <v>1.5</v>
      </c>
      <c r="AJ12" s="38">
        <f>AVERAGE($D$7:AJ7)</f>
        <v>1.4545454545454546</v>
      </c>
      <c r="AK12" s="38">
        <f>AVERAGE($D$7:AK7)</f>
        <v>1.411764705882353</v>
      </c>
      <c r="AL12" s="39">
        <f>AVERAGE($D$7:AL7)</f>
        <v>1.5142857142857142</v>
      </c>
      <c r="AM12" s="103">
        <f>AVERAGE($D$7:AM7)</f>
        <v>1.4722222222222223</v>
      </c>
      <c r="AN12" s="38">
        <f>AVERAGE($D$7:AN7)</f>
        <v>1.4324324324324325</v>
      </c>
      <c r="AO12" s="38">
        <f>AVERAGE($D$7:AO7)</f>
        <v>1.3947368421052631</v>
      </c>
      <c r="AP12" s="38">
        <f>AVERAGE($D$7:AP7)</f>
        <v>1.358974358974359</v>
      </c>
      <c r="AQ12" s="38">
        <f>AVERAGE($D$7:AQ7)</f>
        <v>1.425</v>
      </c>
      <c r="AR12" s="38">
        <f>AVERAGE($D$7:AR7)</f>
        <v>1.3902439024390243</v>
      </c>
      <c r="AS12" s="38">
        <f>AVERAGE($D$7:AS7)</f>
        <v>1.3571428571428572</v>
      </c>
      <c r="AT12" s="38">
        <f>AVERAGE($D$7:AT7)</f>
        <v>1.3255813953488371</v>
      </c>
      <c r="AU12" s="38">
        <f>AVERAGE($D$7:AU7)</f>
        <v>1.2954545454545454</v>
      </c>
      <c r="AV12" s="38">
        <f>AVERAGE($D$7:AV7)</f>
        <v>1.2666666666666666</v>
      </c>
      <c r="AW12" s="38">
        <f>AVERAGE($D$7:AW7)</f>
        <v>1.2391304347826086</v>
      </c>
      <c r="AX12" s="38">
        <f>AVERAGE($D$7:AX7)</f>
        <v>1.303191489361702</v>
      </c>
      <c r="AY12" s="38">
        <f>AVERAGE($D$7:AY7)</f>
        <v>1.484375</v>
      </c>
      <c r="AZ12" s="39">
        <f>AVERAGE($D$7:AZ7)</f>
        <v>1.5714285714285714</v>
      </c>
      <c r="BA12" s="103">
        <f>AVERAGE($D$7:BA7)</f>
        <v>1.6</v>
      </c>
      <c r="BB12" s="38">
        <f>AVERAGE($D$7:BB7)</f>
        <v>1.7009803921568627</v>
      </c>
      <c r="BC12" s="38">
        <f>AVERAGE($D$7:BC7)</f>
        <v>1.8028846153846154</v>
      </c>
      <c r="BD12" s="38">
        <f>AVERAGE($D$7:BD7)</f>
        <v>1.7877358490566038</v>
      </c>
      <c r="BE12" s="38">
        <f>AVERAGE($D$7:BE7)</f>
        <v>1.7546296296296295</v>
      </c>
      <c r="BF12" s="38">
        <f>AVERAGE($D$7:BF7)</f>
        <v>1.7227272727272727</v>
      </c>
      <c r="BG12" s="38">
        <f>AVERAGE($D$7:BG7)</f>
        <v>1.8169642857142858</v>
      </c>
      <c r="BH12" s="38">
        <f>AVERAGE($D$7:BH7)</f>
        <v>1.8026315789473684</v>
      </c>
      <c r="BI12" s="38">
        <f>AVERAGE($D$7:BI7)</f>
        <v>1.771551724137931</v>
      </c>
      <c r="BJ12" s="38">
        <f>AVERAGE($D$7:BJ7)</f>
        <v>1.7415254237288136</v>
      </c>
      <c r="BK12" s="38">
        <f>AVERAGE($D$7:BK7)</f>
        <v>1.7124999999999999</v>
      </c>
      <c r="BL12" s="38">
        <f>AVERAGE($D$7:BL7)</f>
        <v>1.7336065573770492</v>
      </c>
      <c r="BM12" s="38">
        <f>AVERAGE($D$7:BM7)</f>
        <v>1.7056451612903225</v>
      </c>
      <c r="BN12" s="39">
        <f>AVERAGE($D$7:BN7)</f>
        <v>1.6785714285714286</v>
      </c>
    </row>
    <row r="13" spans="2:66" x14ac:dyDescent="0.25">
      <c r="B13" s="226"/>
      <c r="C13" s="30" t="s">
        <v>9</v>
      </c>
      <c r="D13" s="38">
        <v>0</v>
      </c>
      <c r="E13" s="38">
        <f>AVERAGE($D$8:E8)</f>
        <v>0</v>
      </c>
      <c r="F13" s="38">
        <f>AVERAGE($D$8:F8)</f>
        <v>0</v>
      </c>
      <c r="G13" s="38">
        <f>AVERAGE($D$8:G8)</f>
        <v>0</v>
      </c>
      <c r="H13" s="38">
        <f>AVERAGE($D$8:H8)</f>
        <v>0</v>
      </c>
      <c r="I13" s="38">
        <f>AVERAGE($D$8:I8)</f>
        <v>0</v>
      </c>
      <c r="J13" s="38">
        <f>AVERAGE($D$8:J8)</f>
        <v>0.21428571428571427</v>
      </c>
      <c r="K13" s="38">
        <f>AVERAGE($D$8:K8)</f>
        <v>0.25</v>
      </c>
      <c r="L13" s="38">
        <f>AVERAGE($D$8:L8)</f>
        <v>0.22222222222222221</v>
      </c>
      <c r="M13" s="38">
        <f>AVERAGE($D$8:M8)</f>
        <v>0.2</v>
      </c>
      <c r="N13" s="38">
        <f>AVERAGE($D$8:N8)</f>
        <v>0.18181818181818182</v>
      </c>
      <c r="O13" s="39">
        <f>AVERAGE($D$8:O8)</f>
        <v>0.16666666666666666</v>
      </c>
      <c r="P13" s="38">
        <f>AVERAGE($D$8:P8)</f>
        <v>0.15384615384615385</v>
      </c>
      <c r="Q13" s="38">
        <f>AVERAGE($D$8:Q8)</f>
        <v>0.14285714285714285</v>
      </c>
      <c r="R13" s="38">
        <f>AVERAGE($D$8:R8)</f>
        <v>0.13333333333333333</v>
      </c>
      <c r="S13" s="38">
        <f>AVERAGE($D$8:S8)</f>
        <v>0.125</v>
      </c>
      <c r="T13" s="38">
        <f>AVERAGE($D$8:T8)</f>
        <v>0.11764705882352941</v>
      </c>
      <c r="U13" s="38">
        <f>AVERAGE($D$8:U8)</f>
        <v>0.1111111111111111</v>
      </c>
      <c r="V13" s="38">
        <f>AVERAGE($D$8:V8)</f>
        <v>0.10526315789473684</v>
      </c>
      <c r="W13" s="38">
        <f>AVERAGE($D$8:W8)</f>
        <v>0.1</v>
      </c>
      <c r="X13" s="38">
        <f>AVERAGE($D$8:X8)</f>
        <v>9.5238095238095233E-2</v>
      </c>
      <c r="Y13" s="103">
        <f>AVERAGE($D$8:Y8)</f>
        <v>9.0909090909090912E-2</v>
      </c>
      <c r="Z13" s="38">
        <f>AVERAGE($D$8:Z8)</f>
        <v>8.6956521739130432E-2</v>
      </c>
      <c r="AA13" s="38">
        <f>AVERAGE($D$8:AA8)</f>
        <v>8.3333333333333329E-2</v>
      </c>
      <c r="AB13" s="38">
        <f>AVERAGE($D$8:AB8)</f>
        <v>0.12</v>
      </c>
      <c r="AC13" s="38">
        <f>AVERAGE($D$8:AC8)</f>
        <v>0.11538461538461539</v>
      </c>
      <c r="AD13" s="38">
        <f>AVERAGE($D$8:AD8)</f>
        <v>0.1111111111111111</v>
      </c>
      <c r="AE13" s="38">
        <f>AVERAGE($D$8:AE8)</f>
        <v>0.10714285714285714</v>
      </c>
      <c r="AF13" s="38">
        <f>AVERAGE($D$8:AF8)</f>
        <v>0.10344827586206896</v>
      </c>
      <c r="AG13" s="38">
        <f>AVERAGE($D$8:AG8)</f>
        <v>0.1</v>
      </c>
      <c r="AH13" s="38">
        <f>AVERAGE($D$8:AH8)</f>
        <v>9.6774193548387094E-2</v>
      </c>
      <c r="AI13" s="38">
        <f>AVERAGE($D$8:AI8)</f>
        <v>0.2421875</v>
      </c>
      <c r="AJ13" s="38">
        <f>AVERAGE($D$8:AJ8)</f>
        <v>0.31818181818181818</v>
      </c>
      <c r="AK13" s="38">
        <f>AVERAGE($D$8:AK8)</f>
        <v>0.3235294117647059</v>
      </c>
      <c r="AL13" s="39">
        <f>AVERAGE($D$8:AL8)</f>
        <v>0.31428571428571428</v>
      </c>
      <c r="AM13" s="103">
        <f>AVERAGE($D$8:AM8)</f>
        <v>0.30555555555555558</v>
      </c>
      <c r="AN13" s="38">
        <f>AVERAGE($D$8:AN8)</f>
        <v>0.29729729729729731</v>
      </c>
      <c r="AO13" s="38">
        <f>AVERAGE($D$8:AO8)</f>
        <v>0.28947368421052633</v>
      </c>
      <c r="AP13" s="38">
        <f>AVERAGE($D$8:AP8)</f>
        <v>0.28205128205128205</v>
      </c>
      <c r="AQ13" s="38">
        <f>AVERAGE($D$8:AQ8)</f>
        <v>0.27500000000000002</v>
      </c>
      <c r="AR13" s="38">
        <f>AVERAGE($D$8:AR8)</f>
        <v>0.26829268292682928</v>
      </c>
      <c r="AS13" s="38">
        <f>AVERAGE($D$8:AS8)</f>
        <v>0.26190476190476192</v>
      </c>
      <c r="AT13" s="38">
        <f>AVERAGE($D$8:AT8)</f>
        <v>0.2558139534883721</v>
      </c>
      <c r="AU13" s="38">
        <f>AVERAGE($D$8:AU8)</f>
        <v>0.25</v>
      </c>
      <c r="AV13" s="38">
        <f>AVERAGE($D$8:AV8)</f>
        <v>0.24444444444444444</v>
      </c>
      <c r="AW13" s="38">
        <f>AVERAGE($D$8:AW8)</f>
        <v>0.2391304347826087</v>
      </c>
      <c r="AX13" s="38">
        <f>AVERAGE($D$8:AX8)</f>
        <v>0.23404255319148937</v>
      </c>
      <c r="AY13" s="38">
        <f>AVERAGE($D$8:AY8)</f>
        <v>0.22916666666666666</v>
      </c>
      <c r="AZ13" s="39">
        <f>AVERAGE($D$8:AZ8)</f>
        <v>0.38775510204081631</v>
      </c>
      <c r="BA13" s="103">
        <f>AVERAGE($D$8:BA8)</f>
        <v>0.44</v>
      </c>
      <c r="BB13" s="38">
        <f>AVERAGE($D$8:BB8)</f>
        <v>0.45098039215686275</v>
      </c>
      <c r="BC13" s="38">
        <f>AVERAGE($D$8:BC8)</f>
        <v>0.44230769230769229</v>
      </c>
      <c r="BD13" s="38">
        <f>AVERAGE($D$8:BD8)</f>
        <v>0.43396226415094341</v>
      </c>
      <c r="BE13" s="38">
        <f>AVERAGE($D$8:BE8)</f>
        <v>0.42592592592592593</v>
      </c>
      <c r="BF13" s="38">
        <f>AVERAGE($D$8:BF8)</f>
        <v>0.41818181818181815</v>
      </c>
      <c r="BG13" s="38">
        <f>AVERAGE($D$8:BG8)</f>
        <v>0.5</v>
      </c>
      <c r="BH13" s="38">
        <f>AVERAGE($D$8:BH8)</f>
        <v>0.5</v>
      </c>
      <c r="BI13" s="38">
        <f>AVERAGE($D$8:BI8)</f>
        <v>0.49137931034482757</v>
      </c>
      <c r="BJ13" s="38">
        <f>AVERAGE($D$8:BJ8)</f>
        <v>0.48305084745762711</v>
      </c>
      <c r="BK13" s="38">
        <f>AVERAGE($D$8:BK8)</f>
        <v>0.47499999999999998</v>
      </c>
      <c r="BL13" s="38">
        <f>AVERAGE($D$8:BL8)</f>
        <v>0.46721311475409838</v>
      </c>
      <c r="BM13" s="38">
        <f>AVERAGE($D$8:BM8)</f>
        <v>0.45967741935483869</v>
      </c>
      <c r="BN13" s="39">
        <f>AVERAGE($D$8:BN8)</f>
        <v>0.54761904761904767</v>
      </c>
    </row>
    <row r="14" spans="2:66" x14ac:dyDescent="0.25">
      <c r="B14" s="227"/>
      <c r="C14" s="69" t="s">
        <v>4</v>
      </c>
      <c r="D14" s="81">
        <v>0.75</v>
      </c>
      <c r="E14" s="84">
        <f>AVERAGE($D$9:E9)</f>
        <v>0.375</v>
      </c>
      <c r="F14" s="84">
        <f>AVERAGE($D$9:F9)</f>
        <v>0.25</v>
      </c>
      <c r="G14" s="84">
        <f>AVERAGE($D$9:G9)</f>
        <v>0.1875</v>
      </c>
      <c r="H14" s="84">
        <f>AVERAGE($D$9:H9)</f>
        <v>0.15</v>
      </c>
      <c r="I14" s="84">
        <f>AVERAGE($D$9:I9)</f>
        <v>0.45833333333333331</v>
      </c>
      <c r="J14" s="84">
        <f>AVERAGE($D$9:J9)</f>
        <v>1.4642857142857142</v>
      </c>
      <c r="K14" s="84">
        <f>AVERAGE($D$9:K9)</f>
        <v>1.96875</v>
      </c>
      <c r="L14" s="84">
        <f>AVERAGE($D$9:L9)</f>
        <v>1.75</v>
      </c>
      <c r="M14" s="84">
        <f>AVERAGE($D$9:M9)</f>
        <v>1.575</v>
      </c>
      <c r="N14" s="84">
        <f>AVERAGE($D$9:N9)</f>
        <v>1.4318181818181819</v>
      </c>
      <c r="O14" s="85">
        <f>AVERAGE($D$9:O9)</f>
        <v>1.3125</v>
      </c>
      <c r="P14" s="84">
        <f>AVERAGE($D$9:P9)</f>
        <v>1.2115384615384615</v>
      </c>
      <c r="Q14" s="84">
        <f>AVERAGE($D$9:Q9)</f>
        <v>1.4107142857142858</v>
      </c>
      <c r="R14" s="84">
        <f>AVERAGE($D$9:R9)</f>
        <v>1.3166666666666667</v>
      </c>
      <c r="S14" s="84">
        <f>AVERAGE($D$9:S9)</f>
        <v>1.234375</v>
      </c>
      <c r="T14" s="84">
        <f>AVERAGE($D$9:T9)</f>
        <v>1.75</v>
      </c>
      <c r="U14" s="84">
        <f>AVERAGE($D$9:U9)</f>
        <v>2.6527777777777777</v>
      </c>
      <c r="V14" s="84">
        <f>AVERAGE($D$9:V9)</f>
        <v>2.513157894736842</v>
      </c>
      <c r="W14" s="84">
        <f>AVERAGE($D$9:W9)</f>
        <v>2.3875000000000002</v>
      </c>
      <c r="X14" s="127">
        <f>AVERAGE($D$9:X9)</f>
        <v>2.2738095238095237</v>
      </c>
      <c r="Y14" s="133">
        <f>AVERAGE($D$9:Y9)</f>
        <v>2.1704545454545454</v>
      </c>
      <c r="Z14" s="127">
        <f>AVERAGE($D$9:Z9)</f>
        <v>2.2934782608695654</v>
      </c>
      <c r="AA14" s="127">
        <f>AVERAGE($D$9:AA9)</f>
        <v>2.4479166666666665</v>
      </c>
      <c r="AB14" s="127">
        <f>AVERAGE($D$9:AB9)</f>
        <v>2.5099999999999998</v>
      </c>
      <c r="AC14" s="127">
        <f>AVERAGE($D$9:AC9)</f>
        <v>2.4134615384615383</v>
      </c>
      <c r="AD14" s="127">
        <f>AVERAGE($D$9:AD9)</f>
        <v>2.3611111111111112</v>
      </c>
      <c r="AE14" s="127">
        <f>AVERAGE($D$9:AE9)</f>
        <v>2.4910714285714284</v>
      </c>
      <c r="AF14" s="127">
        <f>AVERAGE($D$9:AF9)</f>
        <v>2.5431034482758621</v>
      </c>
      <c r="AG14" s="127">
        <f>AVERAGE($D$9:AG9)</f>
        <v>2.4916666666666667</v>
      </c>
      <c r="AH14" s="127">
        <f>AVERAGE($D$9:AH9)</f>
        <v>2.411290322580645</v>
      </c>
      <c r="AI14" s="127">
        <f>AVERAGE($D$9:AI9)</f>
        <v>2.484375</v>
      </c>
      <c r="AJ14" s="127">
        <f>AVERAGE($D$9:AJ9)</f>
        <v>2.4924242424242422</v>
      </c>
      <c r="AK14" s="127">
        <f>AVERAGE($D$9:AK9)</f>
        <v>2.4338235294117645</v>
      </c>
      <c r="AL14" s="134">
        <f>AVERAGE($D$9:AL9)</f>
        <v>2.5071428571428571</v>
      </c>
      <c r="AM14" s="133">
        <f>AVERAGE($D$9:AM9)</f>
        <v>2.4375</v>
      </c>
      <c r="AN14" s="127">
        <f>AVERAGE($D$9:AN9)</f>
        <v>2.3716216216216215</v>
      </c>
      <c r="AO14" s="127">
        <f>AVERAGE($D$9:AO9)</f>
        <v>2.3092105263157894</v>
      </c>
      <c r="AP14" s="127">
        <f>AVERAGE($D$9:AP9)</f>
        <v>2.25</v>
      </c>
      <c r="AQ14" s="127">
        <f>AVERAGE($D$9:AQ9)</f>
        <v>2.2937500000000002</v>
      </c>
      <c r="AR14" s="127">
        <f>AVERAGE($D$9:AR9)</f>
        <v>2.2378048780487805</v>
      </c>
      <c r="AS14" s="127">
        <f>AVERAGE($D$9:AS9)</f>
        <v>2.1845238095238093</v>
      </c>
      <c r="AT14" s="127">
        <f>AVERAGE($D$9:AT9)</f>
        <v>2.1337209302325579</v>
      </c>
      <c r="AU14" s="127">
        <f>AVERAGE($D$9:AU9)</f>
        <v>2.1534090909090908</v>
      </c>
      <c r="AV14" s="127">
        <f>AVERAGE($D$9:AV9)</f>
        <v>2.2388888888888889</v>
      </c>
      <c r="AW14" s="127">
        <f>AVERAGE($D$9:AW9)</f>
        <v>2.1902173913043477</v>
      </c>
      <c r="AX14" s="127">
        <f>AVERAGE($D$9:AX9)</f>
        <v>2.3510638297872339</v>
      </c>
      <c r="AY14" s="127">
        <f>AVERAGE($D$9:AY9)</f>
        <v>2.6145833333333335</v>
      </c>
      <c r="AZ14" s="134">
        <f>AVERAGE($D$9:AZ9)</f>
        <v>2.8826530612244898</v>
      </c>
      <c r="BA14" s="133">
        <f>AVERAGE($D$9:BA9)</f>
        <v>3.0449999999999999</v>
      </c>
      <c r="BB14" s="127">
        <f>AVERAGE($D$9:BB9)</f>
        <v>3.1764705882352939</v>
      </c>
      <c r="BC14" s="127">
        <f>AVERAGE($D$9:BC9)</f>
        <v>3.25</v>
      </c>
      <c r="BD14" s="127">
        <f>AVERAGE($D$9:BD9)</f>
        <v>3.2075471698113209</v>
      </c>
      <c r="BE14" s="127">
        <f>AVERAGE($D$9:BE9)</f>
        <v>3.1481481481481484</v>
      </c>
      <c r="BF14" s="127">
        <f>AVERAGE($D$9:BF9)</f>
        <v>3.0909090909090908</v>
      </c>
      <c r="BG14" s="127">
        <f>AVERAGE($D$9:BG9)</f>
        <v>3.25</v>
      </c>
      <c r="BH14" s="127">
        <f>AVERAGE($D$9:BH9)</f>
        <v>3.263157894736842</v>
      </c>
      <c r="BI14" s="127">
        <f>AVERAGE($D$9:BI9)</f>
        <v>3.3103448275862069</v>
      </c>
      <c r="BJ14" s="127">
        <f>AVERAGE($D$9:BJ9)</f>
        <v>3.3983050847457625</v>
      </c>
      <c r="BK14" s="127">
        <f>AVERAGE($D$9:BK9)</f>
        <v>3.45</v>
      </c>
      <c r="BL14" s="127">
        <f>AVERAGE($D$9:BL9)</f>
        <v>3.5081967213114753</v>
      </c>
      <c r="BM14" s="127">
        <f>AVERAGE($D$9:BM9)</f>
        <v>3.5161290322580645</v>
      </c>
      <c r="BN14" s="134">
        <f>AVERAGE($D$9:BN9)</f>
        <v>3.6349206349206349</v>
      </c>
    </row>
    <row r="15" spans="2:66" x14ac:dyDescent="0.25">
      <c r="B15" s="5"/>
      <c r="D15" s="6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68"/>
      <c r="P15" s="67"/>
      <c r="Q15" s="57"/>
      <c r="R15" s="57"/>
      <c r="S15" s="57"/>
      <c r="T15" s="57"/>
      <c r="U15" s="57"/>
      <c r="V15" s="57"/>
      <c r="W15" s="57"/>
      <c r="X15" s="57"/>
      <c r="Y15" s="67"/>
      <c r="Z15" s="57"/>
      <c r="AA15" s="57"/>
      <c r="AB15" s="57"/>
      <c r="AC15" s="57"/>
      <c r="AF15" s="57"/>
      <c r="AG15" s="57"/>
      <c r="AH15" s="57"/>
      <c r="AI15" s="57"/>
      <c r="AM15" s="67"/>
      <c r="AN15" s="57"/>
      <c r="AO15" s="57"/>
      <c r="AP15" s="57"/>
      <c r="AQ15" s="57"/>
      <c r="AT15" s="57"/>
      <c r="AU15" s="57"/>
      <c r="AV15" s="57"/>
      <c r="AW15" s="57"/>
      <c r="BA15" s="67"/>
      <c r="BB15" s="57"/>
      <c r="BC15" s="57"/>
      <c r="BD15" s="57"/>
      <c r="BE15" s="57"/>
      <c r="BF15" s="204"/>
      <c r="BG15" s="204"/>
      <c r="BH15" s="57"/>
      <c r="BI15" s="57"/>
      <c r="BJ15" s="57"/>
      <c r="BK15" s="57"/>
      <c r="BL15" s="204"/>
      <c r="BM15" s="204"/>
      <c r="BN15" s="204"/>
    </row>
    <row r="16" spans="2:66" x14ac:dyDescent="0.25">
      <c r="B16" s="217" t="s">
        <v>6</v>
      </c>
      <c r="C16" s="82" t="s">
        <v>7</v>
      </c>
      <c r="D16" s="58">
        <f>D6</f>
        <v>0.75</v>
      </c>
      <c r="E16" s="80">
        <f>D16+E6</f>
        <v>0.75</v>
      </c>
      <c r="F16" s="80">
        <f t="shared" ref="F16:P16" si="0">E16+F6</f>
        <v>0.75</v>
      </c>
      <c r="G16" s="80">
        <f t="shared" si="0"/>
        <v>0.75</v>
      </c>
      <c r="H16" s="80">
        <f t="shared" si="0"/>
        <v>0.75</v>
      </c>
      <c r="I16" s="80">
        <f t="shared" si="0"/>
        <v>2.75</v>
      </c>
      <c r="J16" s="80">
        <f t="shared" si="0"/>
        <v>6.75</v>
      </c>
      <c r="K16" s="80">
        <f t="shared" si="0"/>
        <v>6.75</v>
      </c>
      <c r="L16" s="80">
        <f t="shared" si="0"/>
        <v>6.75</v>
      </c>
      <c r="M16" s="80">
        <f t="shared" si="0"/>
        <v>6.75</v>
      </c>
      <c r="N16" s="80">
        <f t="shared" si="0"/>
        <v>6.75</v>
      </c>
      <c r="O16" s="80">
        <f t="shared" si="0"/>
        <v>6.75</v>
      </c>
      <c r="P16" s="58">
        <f t="shared" si="0"/>
        <v>6.75</v>
      </c>
      <c r="Q16" s="80">
        <f t="shared" ref="Q16:Q19" si="1">P16+Q6</f>
        <v>6.75</v>
      </c>
      <c r="R16" s="80">
        <f t="shared" ref="R16:R19" si="2">Q16+R6</f>
        <v>6.75</v>
      </c>
      <c r="S16" s="80">
        <f t="shared" ref="S16:S19" si="3">R16+S6</f>
        <v>6.75</v>
      </c>
      <c r="T16" s="80">
        <f t="shared" ref="T16:T19" si="4">S16+T6</f>
        <v>12.75</v>
      </c>
      <c r="U16" s="80">
        <f t="shared" ref="U16:U19" si="5">T16+U6</f>
        <v>15.75</v>
      </c>
      <c r="V16" s="80">
        <f t="shared" ref="V16:V19" si="6">U16+V6</f>
        <v>15.75</v>
      </c>
      <c r="W16" s="80">
        <f t="shared" ref="W16:W19" si="7">V16+W6</f>
        <v>15.75</v>
      </c>
      <c r="X16" s="128">
        <f t="shared" ref="X16:X19" si="8">W16+X6</f>
        <v>15.75</v>
      </c>
      <c r="Y16" s="106">
        <f t="shared" ref="Y16:Y19" si="9">X16+Y6</f>
        <v>15.75</v>
      </c>
      <c r="Z16" s="128">
        <f t="shared" ref="Z16:Z19" si="10">Y16+Z6</f>
        <v>15.75</v>
      </c>
      <c r="AA16" s="128">
        <f t="shared" ref="AA16:AA19" si="11">Z16+AA6</f>
        <v>15.75</v>
      </c>
      <c r="AB16" s="128">
        <f t="shared" ref="AB16:AB19" si="12">AA16+AB6</f>
        <v>15.75</v>
      </c>
      <c r="AC16" s="128">
        <f t="shared" ref="AC16:AC19" si="13">AB16+AC6</f>
        <v>15.75</v>
      </c>
      <c r="AD16" s="128">
        <f t="shared" ref="AD16:AD19" si="14">AC16+AD6</f>
        <v>16.75</v>
      </c>
      <c r="AE16" s="128">
        <f t="shared" ref="AE16:AE19" si="15">AD16+AE6</f>
        <v>18.75</v>
      </c>
      <c r="AF16" s="128">
        <f t="shared" ref="AF16:AF19" si="16">AE16+AF6</f>
        <v>22.75</v>
      </c>
      <c r="AG16" s="128">
        <f t="shared" ref="AG16:AG19" si="17">AF16+AG6</f>
        <v>23.75</v>
      </c>
      <c r="AH16" s="128">
        <f t="shared" ref="AH16:AH19" si="18">AG16+AH6</f>
        <v>23.75</v>
      </c>
      <c r="AI16" s="128">
        <f t="shared" ref="AI16:AI19" si="19">AH16+AI6</f>
        <v>23.75</v>
      </c>
      <c r="AJ16" s="128">
        <f t="shared" ref="AJ16:AJ19" si="20">AI16+AJ6</f>
        <v>23.75</v>
      </c>
      <c r="AK16" s="128">
        <f t="shared" ref="AK16:AK19" si="21">AJ16+AK6</f>
        <v>23.75</v>
      </c>
      <c r="AL16" s="135">
        <f t="shared" ref="AL16:AL19" si="22">AK16+AL6</f>
        <v>23.75</v>
      </c>
      <c r="AM16" s="106">
        <f t="shared" ref="AM16:AM19" si="23">AL16+AM6</f>
        <v>23.75</v>
      </c>
      <c r="AN16" s="128">
        <f t="shared" ref="AN16:AN19" si="24">AM16+AN6</f>
        <v>23.75</v>
      </c>
      <c r="AO16" s="128">
        <f>AN16+AO6</f>
        <v>23.75</v>
      </c>
      <c r="AP16" s="128">
        <f t="shared" ref="AP16:AP19" si="25">AO16+AP6</f>
        <v>23.75</v>
      </c>
      <c r="AQ16" s="128">
        <f t="shared" ref="AQ16:AQ19" si="26">AP16+AQ6</f>
        <v>23.75</v>
      </c>
      <c r="AR16" s="128">
        <f t="shared" ref="AR16:AR19" si="27">AQ16+AR6</f>
        <v>23.75</v>
      </c>
      <c r="AS16" s="128">
        <f t="shared" ref="AS16:AS19" si="28">AR16+AS6</f>
        <v>23.75</v>
      </c>
      <c r="AT16" s="128">
        <f t="shared" ref="AT16:AT19" si="29">AS16+AT6</f>
        <v>23.75</v>
      </c>
      <c r="AU16" s="128">
        <f t="shared" ref="AU16:AU19" si="30">AT16+AU6</f>
        <v>26.75</v>
      </c>
      <c r="AV16" s="128">
        <f t="shared" ref="AV16:AV19" si="31">AU16+AV6</f>
        <v>32.75</v>
      </c>
      <c r="AW16" s="128">
        <f t="shared" ref="AW16:AW19" si="32">AV16+AW6</f>
        <v>32.75</v>
      </c>
      <c r="AX16" s="128">
        <f t="shared" ref="AX16:AX19" si="33">AW16+AX6</f>
        <v>38.25</v>
      </c>
      <c r="AY16" s="128">
        <f t="shared" ref="AY16:AY19" si="34">AX16+AY6</f>
        <v>43.25</v>
      </c>
      <c r="AZ16" s="135">
        <f t="shared" ref="AZ16:AZ19" si="35">AY16+AZ6</f>
        <v>45.25</v>
      </c>
      <c r="BA16" s="106">
        <f t="shared" ref="BA16:BA19" si="36">AZ16+BA6</f>
        <v>50.25</v>
      </c>
      <c r="BB16" s="128">
        <f t="shared" ref="BB16:BB19" si="37">BA16+BB6</f>
        <v>52.25</v>
      </c>
      <c r="BC16" s="128">
        <f>BB16+BC6</f>
        <v>52.25</v>
      </c>
      <c r="BD16" s="128">
        <f t="shared" ref="BD16:BD19" si="38">BC16+BD6</f>
        <v>52.25</v>
      </c>
      <c r="BE16" s="128">
        <f t="shared" ref="BE16:BE19" si="39">BD16+BE6</f>
        <v>52.25</v>
      </c>
      <c r="BF16" s="128">
        <f t="shared" ref="BF16:BF19" si="40">BE16+BF6</f>
        <v>52.25</v>
      </c>
      <c r="BG16" s="128">
        <f t="shared" ref="BG16:BG19" si="41">BF16+BG6</f>
        <v>52.25</v>
      </c>
      <c r="BH16" s="128">
        <f t="shared" ref="BH16:BH19" si="42">BG16+BH6</f>
        <v>54.75</v>
      </c>
      <c r="BI16" s="128">
        <f t="shared" ref="BI16:BI19" si="43">BH16+BI6</f>
        <v>60.75</v>
      </c>
      <c r="BJ16" s="128">
        <f t="shared" ref="BJ16:BJ19" si="44">BI16+BJ6</f>
        <v>69.25</v>
      </c>
      <c r="BK16" s="128">
        <f t="shared" ref="BK16:BK19" si="45">BJ16+BK6</f>
        <v>75.75</v>
      </c>
      <c r="BL16" s="128">
        <f t="shared" ref="BL16:BL19" si="46">BK16+BL6</f>
        <v>79.75</v>
      </c>
      <c r="BM16" s="128">
        <f t="shared" ref="BM16:BM19" si="47">BL16+BM6</f>
        <v>83.75</v>
      </c>
      <c r="BN16" s="135">
        <f t="shared" ref="BN16:BN19" si="48">BM16+BN6</f>
        <v>88.75</v>
      </c>
    </row>
    <row r="17" spans="1:66" x14ac:dyDescent="0.25">
      <c r="B17" s="218"/>
      <c r="C17" s="70" t="s">
        <v>8</v>
      </c>
      <c r="D17" s="67">
        <f t="shared" ref="D17:D19" si="49">D7</f>
        <v>0</v>
      </c>
      <c r="E17" s="57">
        <f t="shared" ref="E17:P19" si="50">D17+E7</f>
        <v>0</v>
      </c>
      <c r="F17" s="57">
        <f t="shared" si="50"/>
        <v>0</v>
      </c>
      <c r="G17" s="57">
        <f t="shared" si="50"/>
        <v>0</v>
      </c>
      <c r="H17" s="57">
        <f t="shared" si="50"/>
        <v>0</v>
      </c>
      <c r="I17" s="57">
        <f t="shared" si="50"/>
        <v>0</v>
      </c>
      <c r="J17" s="57">
        <f t="shared" si="50"/>
        <v>2</v>
      </c>
      <c r="K17" s="57">
        <f t="shared" si="50"/>
        <v>7</v>
      </c>
      <c r="L17" s="57">
        <f t="shared" si="50"/>
        <v>7</v>
      </c>
      <c r="M17" s="57">
        <f t="shared" si="50"/>
        <v>7</v>
      </c>
      <c r="N17" s="57">
        <f t="shared" si="50"/>
        <v>7</v>
      </c>
      <c r="O17" s="57">
        <f t="shared" si="50"/>
        <v>7</v>
      </c>
      <c r="P17" s="67">
        <f t="shared" si="50"/>
        <v>7</v>
      </c>
      <c r="Q17" s="57">
        <f t="shared" si="1"/>
        <v>11</v>
      </c>
      <c r="R17" s="57">
        <f t="shared" si="2"/>
        <v>11</v>
      </c>
      <c r="S17" s="57">
        <f t="shared" si="3"/>
        <v>11</v>
      </c>
      <c r="T17" s="57">
        <f t="shared" si="4"/>
        <v>15</v>
      </c>
      <c r="U17" s="57">
        <f t="shared" si="5"/>
        <v>30</v>
      </c>
      <c r="V17" s="57">
        <f t="shared" si="6"/>
        <v>30</v>
      </c>
      <c r="W17" s="57">
        <f t="shared" si="7"/>
        <v>30</v>
      </c>
      <c r="X17" s="57">
        <f t="shared" si="8"/>
        <v>30</v>
      </c>
      <c r="Y17" s="67">
        <f t="shared" si="9"/>
        <v>30</v>
      </c>
      <c r="Z17" s="57">
        <f t="shared" si="10"/>
        <v>35</v>
      </c>
      <c r="AA17" s="57">
        <f t="shared" si="11"/>
        <v>41</v>
      </c>
      <c r="AB17" s="57">
        <f t="shared" si="12"/>
        <v>44</v>
      </c>
      <c r="AC17" s="57">
        <f t="shared" si="13"/>
        <v>44</v>
      </c>
      <c r="AD17" s="57">
        <f t="shared" si="14"/>
        <v>44</v>
      </c>
      <c r="AE17" s="57">
        <f t="shared" si="15"/>
        <v>48</v>
      </c>
      <c r="AF17" s="57">
        <f t="shared" si="16"/>
        <v>48</v>
      </c>
      <c r="AG17" s="57">
        <f t="shared" si="17"/>
        <v>48</v>
      </c>
      <c r="AH17" s="57">
        <f t="shared" si="18"/>
        <v>48</v>
      </c>
      <c r="AI17" s="57">
        <f t="shared" si="19"/>
        <v>48</v>
      </c>
      <c r="AJ17" s="57">
        <f t="shared" si="20"/>
        <v>48</v>
      </c>
      <c r="AK17" s="57">
        <f t="shared" si="21"/>
        <v>48</v>
      </c>
      <c r="AL17" s="68">
        <f t="shared" si="22"/>
        <v>53</v>
      </c>
      <c r="AM17" s="67">
        <f t="shared" si="23"/>
        <v>53</v>
      </c>
      <c r="AN17" s="57">
        <f t="shared" si="24"/>
        <v>53</v>
      </c>
      <c r="AO17" s="57">
        <f t="shared" ref="AO17:AO19" si="51">AN17+AO7</f>
        <v>53</v>
      </c>
      <c r="AP17" s="57">
        <f t="shared" si="25"/>
        <v>53</v>
      </c>
      <c r="AQ17" s="57">
        <f t="shared" si="26"/>
        <v>57</v>
      </c>
      <c r="AR17" s="57">
        <f t="shared" si="27"/>
        <v>57</v>
      </c>
      <c r="AS17" s="57">
        <f t="shared" si="28"/>
        <v>57</v>
      </c>
      <c r="AT17" s="57">
        <f t="shared" si="29"/>
        <v>57</v>
      </c>
      <c r="AU17" s="57">
        <f t="shared" si="30"/>
        <v>57</v>
      </c>
      <c r="AV17" s="57">
        <f t="shared" si="31"/>
        <v>57</v>
      </c>
      <c r="AW17" s="57">
        <f t="shared" si="32"/>
        <v>57</v>
      </c>
      <c r="AX17" s="57">
        <f t="shared" si="33"/>
        <v>61.25</v>
      </c>
      <c r="AY17" s="57">
        <f t="shared" si="34"/>
        <v>71.25</v>
      </c>
      <c r="AZ17" s="68">
        <f t="shared" si="35"/>
        <v>77</v>
      </c>
      <c r="BA17" s="67">
        <f t="shared" si="36"/>
        <v>80</v>
      </c>
      <c r="BB17" s="57">
        <f t="shared" si="37"/>
        <v>86.75</v>
      </c>
      <c r="BC17" s="57">
        <f t="shared" ref="BC17:BC19" si="52">BB17+BC7</f>
        <v>93.75</v>
      </c>
      <c r="BD17" s="57">
        <f t="shared" si="38"/>
        <v>94.75</v>
      </c>
      <c r="BE17" s="57">
        <f t="shared" si="39"/>
        <v>94.75</v>
      </c>
      <c r="BF17" s="57">
        <f t="shared" si="40"/>
        <v>94.75</v>
      </c>
      <c r="BG17" s="57">
        <f t="shared" si="41"/>
        <v>101.75</v>
      </c>
      <c r="BH17" s="57">
        <f t="shared" si="42"/>
        <v>102.75</v>
      </c>
      <c r="BI17" s="57">
        <f t="shared" si="43"/>
        <v>102.75</v>
      </c>
      <c r="BJ17" s="57">
        <f t="shared" si="44"/>
        <v>102.75</v>
      </c>
      <c r="BK17" s="57">
        <f t="shared" si="45"/>
        <v>102.75</v>
      </c>
      <c r="BL17" s="57">
        <f t="shared" si="46"/>
        <v>105.75</v>
      </c>
      <c r="BM17" s="57">
        <f t="shared" si="47"/>
        <v>105.75</v>
      </c>
      <c r="BN17" s="68">
        <f t="shared" si="48"/>
        <v>105.75</v>
      </c>
    </row>
    <row r="18" spans="1:66" x14ac:dyDescent="0.25">
      <c r="B18" s="218"/>
      <c r="C18" s="70" t="s">
        <v>9</v>
      </c>
      <c r="D18" s="67">
        <f t="shared" si="49"/>
        <v>0</v>
      </c>
      <c r="E18" s="57">
        <f t="shared" si="50"/>
        <v>0</v>
      </c>
      <c r="F18" s="57">
        <f t="shared" si="50"/>
        <v>0</v>
      </c>
      <c r="G18" s="57">
        <f t="shared" si="50"/>
        <v>0</v>
      </c>
      <c r="H18" s="57">
        <f t="shared" si="50"/>
        <v>0</v>
      </c>
      <c r="I18" s="57">
        <f t="shared" si="50"/>
        <v>0</v>
      </c>
      <c r="J18" s="57">
        <f t="shared" si="50"/>
        <v>1.5</v>
      </c>
      <c r="K18" s="57">
        <f t="shared" si="50"/>
        <v>2</v>
      </c>
      <c r="L18" s="57">
        <f t="shared" si="50"/>
        <v>2</v>
      </c>
      <c r="M18" s="57">
        <f t="shared" si="50"/>
        <v>2</v>
      </c>
      <c r="N18" s="57">
        <f t="shared" si="50"/>
        <v>2</v>
      </c>
      <c r="O18" s="57">
        <f t="shared" si="50"/>
        <v>2</v>
      </c>
      <c r="P18" s="67">
        <f t="shared" si="50"/>
        <v>2</v>
      </c>
      <c r="Q18" s="57">
        <f t="shared" si="1"/>
        <v>2</v>
      </c>
      <c r="R18" s="57">
        <f t="shared" si="2"/>
        <v>2</v>
      </c>
      <c r="S18" s="57">
        <f t="shared" si="3"/>
        <v>2</v>
      </c>
      <c r="T18" s="57">
        <f t="shared" si="4"/>
        <v>2</v>
      </c>
      <c r="U18" s="57">
        <f t="shared" si="5"/>
        <v>2</v>
      </c>
      <c r="V18" s="57">
        <f t="shared" si="6"/>
        <v>2</v>
      </c>
      <c r="W18" s="57">
        <f t="shared" si="7"/>
        <v>2</v>
      </c>
      <c r="X18" s="57">
        <f t="shared" si="8"/>
        <v>2</v>
      </c>
      <c r="Y18" s="67">
        <f t="shared" si="9"/>
        <v>2</v>
      </c>
      <c r="Z18" s="57">
        <f t="shared" si="10"/>
        <v>2</v>
      </c>
      <c r="AA18" s="57">
        <f t="shared" si="11"/>
        <v>2</v>
      </c>
      <c r="AB18" s="57">
        <f t="shared" si="12"/>
        <v>3</v>
      </c>
      <c r="AC18" s="57">
        <f t="shared" si="13"/>
        <v>3</v>
      </c>
      <c r="AD18" s="57">
        <f t="shared" si="14"/>
        <v>3</v>
      </c>
      <c r="AE18" s="57">
        <f t="shared" si="15"/>
        <v>3</v>
      </c>
      <c r="AF18" s="57">
        <f t="shared" si="16"/>
        <v>3</v>
      </c>
      <c r="AG18" s="57">
        <f t="shared" si="17"/>
        <v>3</v>
      </c>
      <c r="AH18" s="57">
        <f t="shared" si="18"/>
        <v>3</v>
      </c>
      <c r="AI18" s="57">
        <f t="shared" si="19"/>
        <v>7.75</v>
      </c>
      <c r="AJ18" s="57">
        <f t="shared" si="20"/>
        <v>10.5</v>
      </c>
      <c r="AK18" s="57">
        <f t="shared" si="21"/>
        <v>11</v>
      </c>
      <c r="AL18" s="68">
        <f t="shared" si="22"/>
        <v>11</v>
      </c>
      <c r="AM18" s="67">
        <f t="shared" si="23"/>
        <v>11</v>
      </c>
      <c r="AN18" s="57">
        <f t="shared" si="24"/>
        <v>11</v>
      </c>
      <c r="AO18" s="57">
        <f t="shared" si="51"/>
        <v>11</v>
      </c>
      <c r="AP18" s="57">
        <f t="shared" si="25"/>
        <v>11</v>
      </c>
      <c r="AQ18" s="57">
        <f t="shared" si="26"/>
        <v>11</v>
      </c>
      <c r="AR18" s="57">
        <f t="shared" si="27"/>
        <v>11</v>
      </c>
      <c r="AS18" s="57">
        <f t="shared" si="28"/>
        <v>11</v>
      </c>
      <c r="AT18" s="57">
        <f t="shared" si="29"/>
        <v>11</v>
      </c>
      <c r="AU18" s="57">
        <f t="shared" si="30"/>
        <v>11</v>
      </c>
      <c r="AV18" s="57">
        <f t="shared" si="31"/>
        <v>11</v>
      </c>
      <c r="AW18" s="57">
        <f t="shared" si="32"/>
        <v>11</v>
      </c>
      <c r="AX18" s="57">
        <f t="shared" si="33"/>
        <v>11</v>
      </c>
      <c r="AY18" s="57">
        <f t="shared" si="34"/>
        <v>11</v>
      </c>
      <c r="AZ18" s="68">
        <f t="shared" si="35"/>
        <v>19</v>
      </c>
      <c r="BA18" s="67">
        <f t="shared" si="36"/>
        <v>22</v>
      </c>
      <c r="BB18" s="57">
        <f t="shared" si="37"/>
        <v>23</v>
      </c>
      <c r="BC18" s="57">
        <f t="shared" si="52"/>
        <v>23</v>
      </c>
      <c r="BD18" s="57">
        <f t="shared" si="38"/>
        <v>23</v>
      </c>
      <c r="BE18" s="57">
        <f t="shared" si="39"/>
        <v>23</v>
      </c>
      <c r="BF18" s="57">
        <f t="shared" si="40"/>
        <v>23</v>
      </c>
      <c r="BG18" s="57">
        <f t="shared" si="41"/>
        <v>28</v>
      </c>
      <c r="BH18" s="57">
        <f t="shared" si="42"/>
        <v>28.5</v>
      </c>
      <c r="BI18" s="57">
        <f t="shared" si="43"/>
        <v>28.5</v>
      </c>
      <c r="BJ18" s="57">
        <f t="shared" si="44"/>
        <v>28.5</v>
      </c>
      <c r="BK18" s="57">
        <f t="shared" si="45"/>
        <v>28.5</v>
      </c>
      <c r="BL18" s="57">
        <f t="shared" si="46"/>
        <v>28.5</v>
      </c>
      <c r="BM18" s="57">
        <f t="shared" si="47"/>
        <v>28.5</v>
      </c>
      <c r="BN18" s="68">
        <f t="shared" si="48"/>
        <v>34.5</v>
      </c>
    </row>
    <row r="19" spans="1:66" x14ac:dyDescent="0.25">
      <c r="B19" s="219"/>
      <c r="C19" s="83" t="s">
        <v>4</v>
      </c>
      <c r="D19" s="72">
        <f t="shared" si="49"/>
        <v>0.75</v>
      </c>
      <c r="E19" s="73">
        <f t="shared" si="50"/>
        <v>0.75</v>
      </c>
      <c r="F19" s="73">
        <f t="shared" si="50"/>
        <v>0.75</v>
      </c>
      <c r="G19" s="73">
        <f t="shared" si="50"/>
        <v>0.75</v>
      </c>
      <c r="H19" s="73">
        <f t="shared" si="50"/>
        <v>0.75</v>
      </c>
      <c r="I19" s="73">
        <f t="shared" si="50"/>
        <v>2.75</v>
      </c>
      <c r="J19" s="73">
        <f t="shared" si="50"/>
        <v>10.25</v>
      </c>
      <c r="K19" s="73">
        <f t="shared" si="50"/>
        <v>15.75</v>
      </c>
      <c r="L19" s="73">
        <f t="shared" si="50"/>
        <v>15.75</v>
      </c>
      <c r="M19" s="73">
        <f t="shared" si="50"/>
        <v>15.75</v>
      </c>
      <c r="N19" s="73">
        <f t="shared" si="50"/>
        <v>15.75</v>
      </c>
      <c r="O19" s="73">
        <f t="shared" si="50"/>
        <v>15.75</v>
      </c>
      <c r="P19" s="72">
        <f t="shared" si="50"/>
        <v>15.75</v>
      </c>
      <c r="Q19" s="73">
        <f t="shared" si="1"/>
        <v>19.75</v>
      </c>
      <c r="R19" s="73">
        <f t="shared" si="2"/>
        <v>19.75</v>
      </c>
      <c r="S19" s="73">
        <f t="shared" si="3"/>
        <v>19.75</v>
      </c>
      <c r="T19" s="73">
        <f t="shared" si="4"/>
        <v>29.75</v>
      </c>
      <c r="U19" s="73">
        <f t="shared" si="5"/>
        <v>47.75</v>
      </c>
      <c r="V19" s="73">
        <f t="shared" si="6"/>
        <v>47.75</v>
      </c>
      <c r="W19" s="73">
        <f t="shared" si="7"/>
        <v>47.75</v>
      </c>
      <c r="X19" s="125">
        <f t="shared" si="8"/>
        <v>47.75</v>
      </c>
      <c r="Y19" s="129">
        <f t="shared" si="9"/>
        <v>47.75</v>
      </c>
      <c r="Z19" s="125">
        <f t="shared" si="10"/>
        <v>52.75</v>
      </c>
      <c r="AA19" s="125">
        <f t="shared" si="11"/>
        <v>58.75</v>
      </c>
      <c r="AB19" s="125">
        <f t="shared" si="12"/>
        <v>62.75</v>
      </c>
      <c r="AC19" s="125">
        <f t="shared" si="13"/>
        <v>62.75</v>
      </c>
      <c r="AD19" s="125">
        <f t="shared" si="14"/>
        <v>63.75</v>
      </c>
      <c r="AE19" s="125">
        <f t="shared" si="15"/>
        <v>69.75</v>
      </c>
      <c r="AF19" s="125">
        <f t="shared" si="16"/>
        <v>73.75</v>
      </c>
      <c r="AG19" s="125">
        <f t="shared" si="17"/>
        <v>74.75</v>
      </c>
      <c r="AH19" s="125">
        <f t="shared" si="18"/>
        <v>74.75</v>
      </c>
      <c r="AI19" s="125">
        <f t="shared" si="19"/>
        <v>79.5</v>
      </c>
      <c r="AJ19" s="125">
        <f t="shared" si="20"/>
        <v>82.25</v>
      </c>
      <c r="AK19" s="125">
        <f t="shared" si="21"/>
        <v>82.75</v>
      </c>
      <c r="AL19" s="130">
        <f t="shared" si="22"/>
        <v>87.75</v>
      </c>
      <c r="AM19" s="129">
        <f t="shared" si="23"/>
        <v>87.75</v>
      </c>
      <c r="AN19" s="125">
        <f t="shared" si="24"/>
        <v>87.75</v>
      </c>
      <c r="AO19" s="125">
        <f t="shared" si="51"/>
        <v>87.75</v>
      </c>
      <c r="AP19" s="125">
        <f t="shared" si="25"/>
        <v>87.75</v>
      </c>
      <c r="AQ19" s="125">
        <f t="shared" si="26"/>
        <v>91.75</v>
      </c>
      <c r="AR19" s="125">
        <f t="shared" si="27"/>
        <v>91.75</v>
      </c>
      <c r="AS19" s="125">
        <f t="shared" si="28"/>
        <v>91.75</v>
      </c>
      <c r="AT19" s="125">
        <f t="shared" si="29"/>
        <v>91.75</v>
      </c>
      <c r="AU19" s="125">
        <f t="shared" si="30"/>
        <v>94.75</v>
      </c>
      <c r="AV19" s="125">
        <f t="shared" si="31"/>
        <v>100.75</v>
      </c>
      <c r="AW19" s="125">
        <f t="shared" si="32"/>
        <v>100.75</v>
      </c>
      <c r="AX19" s="125">
        <f t="shared" si="33"/>
        <v>110.5</v>
      </c>
      <c r="AY19" s="125">
        <f t="shared" si="34"/>
        <v>125.5</v>
      </c>
      <c r="AZ19" s="130">
        <f t="shared" si="35"/>
        <v>141.25</v>
      </c>
      <c r="BA19" s="129">
        <f t="shared" si="36"/>
        <v>152.25</v>
      </c>
      <c r="BB19" s="125">
        <f t="shared" si="37"/>
        <v>162</v>
      </c>
      <c r="BC19" s="125">
        <f t="shared" si="52"/>
        <v>169</v>
      </c>
      <c r="BD19" s="125">
        <f t="shared" si="38"/>
        <v>170</v>
      </c>
      <c r="BE19" s="125">
        <f t="shared" si="39"/>
        <v>170</v>
      </c>
      <c r="BF19" s="125">
        <f t="shared" si="40"/>
        <v>170</v>
      </c>
      <c r="BG19" s="125">
        <f t="shared" si="41"/>
        <v>182</v>
      </c>
      <c r="BH19" s="125">
        <f t="shared" si="42"/>
        <v>186</v>
      </c>
      <c r="BI19" s="125">
        <f t="shared" si="43"/>
        <v>192</v>
      </c>
      <c r="BJ19" s="125">
        <f t="shared" si="44"/>
        <v>200.5</v>
      </c>
      <c r="BK19" s="125">
        <f t="shared" si="45"/>
        <v>207</v>
      </c>
      <c r="BL19" s="125">
        <f t="shared" si="46"/>
        <v>214</v>
      </c>
      <c r="BM19" s="125">
        <f t="shared" si="47"/>
        <v>218</v>
      </c>
      <c r="BN19" s="130">
        <f t="shared" si="48"/>
        <v>229</v>
      </c>
    </row>
    <row r="21" spans="1:66" ht="15.75" x14ac:dyDescent="0.25">
      <c r="B21" s="230" t="s">
        <v>27</v>
      </c>
      <c r="C21" s="231"/>
      <c r="D21" s="232">
        <v>1</v>
      </c>
      <c r="E21" s="233"/>
      <c r="F21" s="228">
        <v>2</v>
      </c>
      <c r="G21" s="229"/>
      <c r="H21" s="241">
        <v>3</v>
      </c>
      <c r="I21" s="242"/>
      <c r="J21" s="241">
        <v>4</v>
      </c>
      <c r="K21" s="242"/>
      <c r="L21" s="241">
        <v>5</v>
      </c>
      <c r="M21" s="242"/>
    </row>
    <row r="22" spans="1:66" ht="15.75" x14ac:dyDescent="0.25">
      <c r="A22" s="199" t="s">
        <v>72</v>
      </c>
      <c r="B22" s="320" t="s">
        <v>28</v>
      </c>
      <c r="C22" s="234"/>
      <c r="D22" s="95">
        <v>1</v>
      </c>
      <c r="E22" s="96">
        <v>2</v>
      </c>
      <c r="F22" s="94">
        <v>3</v>
      </c>
      <c r="G22" s="102">
        <v>4</v>
      </c>
      <c r="H22" s="138">
        <v>5</v>
      </c>
      <c r="I22" s="139">
        <v>6</v>
      </c>
      <c r="J22" s="138">
        <v>7</v>
      </c>
      <c r="K22" s="139">
        <v>8</v>
      </c>
      <c r="L22" s="138">
        <v>9</v>
      </c>
      <c r="M22" s="139">
        <v>10</v>
      </c>
    </row>
    <row r="23" spans="1:66" x14ac:dyDescent="0.25">
      <c r="A23" s="197">
        <f>SUM(D23:Q23)</f>
        <v>88.75</v>
      </c>
      <c r="B23" s="321" t="s">
        <v>24</v>
      </c>
      <c r="C23" s="82" t="s">
        <v>7</v>
      </c>
      <c r="D23" s="97">
        <f xml:space="preserve"> SUM(D6:I6)</f>
        <v>2.75</v>
      </c>
      <c r="E23" s="89">
        <f xml:space="preserve"> SUM(J6:O6)</f>
        <v>4</v>
      </c>
      <c r="F23" s="97">
        <f xml:space="preserve"> SUM(P6:T6)</f>
        <v>6</v>
      </c>
      <c r="G23" s="136">
        <f xml:space="preserve"> SUM(U6:X6)</f>
        <v>3</v>
      </c>
      <c r="H23" s="140">
        <f xml:space="preserve"> SUM(Y6:AE6)</f>
        <v>3</v>
      </c>
      <c r="I23" s="193">
        <f xml:space="preserve"> SUM(AF6:AL6)</f>
        <v>5</v>
      </c>
      <c r="J23" s="194">
        <f xml:space="preserve"> SUM(AM6:AS6)</f>
        <v>0</v>
      </c>
      <c r="K23" s="193">
        <f xml:space="preserve"> SUM(AT6:AZ6)</f>
        <v>21.5</v>
      </c>
      <c r="L23" s="194">
        <f xml:space="preserve"> SUM(BA6:BG6)</f>
        <v>7</v>
      </c>
      <c r="M23" s="195">
        <f xml:space="preserve"> SUM(BH6:BN6)</f>
        <v>36.5</v>
      </c>
    </row>
    <row r="24" spans="1:66" x14ac:dyDescent="0.25">
      <c r="A24" s="197">
        <f t="shared" ref="A24:A26" si="53">SUM(D24:Q24)</f>
        <v>105.75</v>
      </c>
      <c r="B24" s="322"/>
      <c r="C24" s="70" t="s">
        <v>8</v>
      </c>
      <c r="D24" s="98">
        <f t="shared" ref="D24:D26" si="54" xml:space="preserve"> SUM(D7:I7)</f>
        <v>0</v>
      </c>
      <c r="E24" s="91">
        <f t="shared" ref="E24:E26" si="55" xml:space="preserve"> SUM(J7:O7)</f>
        <v>7</v>
      </c>
      <c r="F24" s="98">
        <f t="shared" ref="F24:F26" si="56" xml:space="preserve"> SUM(P7:T7)</f>
        <v>8</v>
      </c>
      <c r="G24" s="90">
        <f xml:space="preserve"> SUM(U7:X7)</f>
        <v>15</v>
      </c>
      <c r="H24" s="98">
        <f xml:space="preserve"> SUM(Y7:AE7)</f>
        <v>18</v>
      </c>
      <c r="I24" s="90">
        <f t="shared" ref="I24:I26" si="57" xml:space="preserve"> SUM(AF7:AL7)</f>
        <v>5</v>
      </c>
      <c r="J24" s="98">
        <f t="shared" ref="J24:J26" si="58" xml:space="preserve"> SUM(AM7:AS7)</f>
        <v>4</v>
      </c>
      <c r="K24" s="90">
        <f t="shared" ref="K24:K26" si="59" xml:space="preserve"> SUM(AT7:AZ7)</f>
        <v>20</v>
      </c>
      <c r="L24" s="98">
        <f t="shared" ref="L24:L26" si="60" xml:space="preserve"> SUM(BA7:BG7)</f>
        <v>24.75</v>
      </c>
      <c r="M24" s="91">
        <f t="shared" ref="M24:M26" si="61" xml:space="preserve"> SUM(BH7:BN7)</f>
        <v>4</v>
      </c>
    </row>
    <row r="25" spans="1:66" x14ac:dyDescent="0.25">
      <c r="A25" s="197">
        <f t="shared" si="53"/>
        <v>34.5</v>
      </c>
      <c r="B25" s="322"/>
      <c r="C25" s="70" t="s">
        <v>9</v>
      </c>
      <c r="D25" s="98">
        <f t="shared" si="54"/>
        <v>0</v>
      </c>
      <c r="E25" s="91">
        <f t="shared" si="55"/>
        <v>2</v>
      </c>
      <c r="F25" s="98">
        <f t="shared" si="56"/>
        <v>0</v>
      </c>
      <c r="G25" s="90">
        <f t="shared" ref="G25:G26" si="62" xml:space="preserve"> SUM(U8:X8)</f>
        <v>0</v>
      </c>
      <c r="H25" s="98">
        <f t="shared" ref="H25:H26" si="63" xml:space="preserve"> SUM(Y8:AE8)</f>
        <v>1</v>
      </c>
      <c r="I25" s="90">
        <f t="shared" si="57"/>
        <v>8</v>
      </c>
      <c r="J25" s="98">
        <f t="shared" si="58"/>
        <v>0</v>
      </c>
      <c r="K25" s="90">
        <f t="shared" si="59"/>
        <v>8</v>
      </c>
      <c r="L25" s="98">
        <f t="shared" si="60"/>
        <v>9</v>
      </c>
      <c r="M25" s="91">
        <f t="shared" si="61"/>
        <v>6.5</v>
      </c>
    </row>
    <row r="26" spans="1:66" x14ac:dyDescent="0.25">
      <c r="A26" s="198">
        <f t="shared" si="53"/>
        <v>229</v>
      </c>
      <c r="B26" s="323"/>
      <c r="C26" s="83" t="s">
        <v>4</v>
      </c>
      <c r="D26" s="99">
        <f t="shared" si="54"/>
        <v>2.75</v>
      </c>
      <c r="E26" s="93">
        <f t="shared" si="55"/>
        <v>13</v>
      </c>
      <c r="F26" s="99">
        <f t="shared" si="56"/>
        <v>14</v>
      </c>
      <c r="G26" s="137">
        <f t="shared" si="62"/>
        <v>18</v>
      </c>
      <c r="H26" s="142">
        <f t="shared" si="63"/>
        <v>22</v>
      </c>
      <c r="I26" s="137">
        <f t="shared" si="57"/>
        <v>18</v>
      </c>
      <c r="J26" s="142">
        <f t="shared" si="58"/>
        <v>4</v>
      </c>
      <c r="K26" s="137">
        <f t="shared" si="59"/>
        <v>49.5</v>
      </c>
      <c r="L26" s="142">
        <f t="shared" si="60"/>
        <v>40.75</v>
      </c>
      <c r="M26" s="143">
        <f t="shared" si="61"/>
        <v>47</v>
      </c>
    </row>
    <row r="27" spans="1:66" x14ac:dyDescent="0.25">
      <c r="B27" s="86"/>
      <c r="C27" s="87"/>
      <c r="H27" s="57"/>
      <c r="I27" s="57"/>
      <c r="J27" s="57"/>
      <c r="K27" s="57"/>
      <c r="L27" s="57"/>
      <c r="M27" s="57"/>
    </row>
    <row r="28" spans="1:66" x14ac:dyDescent="0.25">
      <c r="B28" s="235" t="s">
        <v>26</v>
      </c>
      <c r="C28" s="82" t="s">
        <v>7</v>
      </c>
      <c r="D28" s="97">
        <f xml:space="preserve"> D23</f>
        <v>2.75</v>
      </c>
      <c r="E28" s="89">
        <f xml:space="preserve"> AVERAGE($D$23:E23)</f>
        <v>3.375</v>
      </c>
      <c r="F28" s="88">
        <f xml:space="preserve"> AVERAGE($D$23:F23)</f>
        <v>4.25</v>
      </c>
      <c r="G28" s="136">
        <f xml:space="preserve"> AVERAGE($D$23:G23)</f>
        <v>3.9375</v>
      </c>
      <c r="H28" s="140">
        <f xml:space="preserve"> AVERAGE($D$23:H23)</f>
        <v>3.75</v>
      </c>
      <c r="I28" s="141">
        <f xml:space="preserve"> AVERAGE($D$23:I23)</f>
        <v>3.9583333333333335</v>
      </c>
      <c r="J28" s="140">
        <f xml:space="preserve"> AVERAGE($D$23:J23)</f>
        <v>3.3928571428571428</v>
      </c>
      <c r="K28" s="141">
        <f xml:space="preserve"> AVERAGE($D$23:K23)</f>
        <v>5.65625</v>
      </c>
      <c r="L28" s="140">
        <f xml:space="preserve"> AVERAGE($D$23:L23)</f>
        <v>5.8055555555555554</v>
      </c>
      <c r="M28" s="141">
        <f xml:space="preserve"> AVERAGE($D$23:M23)</f>
        <v>8.875</v>
      </c>
    </row>
    <row r="29" spans="1:66" x14ac:dyDescent="0.25">
      <c r="B29" s="236"/>
      <c r="C29" s="70" t="s">
        <v>8</v>
      </c>
      <c r="D29" s="98">
        <f t="shared" ref="D29:D31" si="64" xml:space="preserve"> D24</f>
        <v>0</v>
      </c>
      <c r="E29" s="91">
        <f xml:space="preserve"> AVERAGE($D$24:E24)</f>
        <v>3.5</v>
      </c>
      <c r="F29" s="90">
        <f xml:space="preserve"> AVERAGE($D$24:F24)</f>
        <v>5</v>
      </c>
      <c r="G29" s="90">
        <f xml:space="preserve"> AVERAGE($D$24:G24)</f>
        <v>7.5</v>
      </c>
      <c r="H29" s="98">
        <f xml:space="preserve"> AVERAGE($D$24:H24)</f>
        <v>9.6</v>
      </c>
      <c r="I29" s="91">
        <f xml:space="preserve"> AVERAGE($D$24:I24)</f>
        <v>8.8333333333333339</v>
      </c>
      <c r="J29" s="98">
        <f xml:space="preserve"> AVERAGE($D$24:J24)</f>
        <v>8.1428571428571423</v>
      </c>
      <c r="K29" s="91">
        <f xml:space="preserve"> AVERAGE($D$24:K24)</f>
        <v>9.625</v>
      </c>
      <c r="L29" s="98">
        <f xml:space="preserve"> AVERAGE($D$24:L24)</f>
        <v>11.305555555555555</v>
      </c>
      <c r="M29" s="91">
        <f xml:space="preserve"> AVERAGE($D$24:M24)</f>
        <v>10.574999999999999</v>
      </c>
    </row>
    <row r="30" spans="1:66" x14ac:dyDescent="0.25">
      <c r="B30" s="236"/>
      <c r="C30" s="70" t="s">
        <v>9</v>
      </c>
      <c r="D30" s="98">
        <f t="shared" si="64"/>
        <v>0</v>
      </c>
      <c r="E30" s="91">
        <f xml:space="preserve"> AVERAGE($D$25:E25)</f>
        <v>1</v>
      </c>
      <c r="F30" s="90">
        <f xml:space="preserve"> AVERAGE($D$25:F25)</f>
        <v>0.66666666666666663</v>
      </c>
      <c r="G30" s="90">
        <f xml:space="preserve"> AVERAGE($D$25:G25)</f>
        <v>0.5</v>
      </c>
      <c r="H30" s="98">
        <f xml:space="preserve"> AVERAGE($D$25:H25)</f>
        <v>0.6</v>
      </c>
      <c r="I30" s="91">
        <f xml:space="preserve"> AVERAGE($D$25:I25)</f>
        <v>1.8333333333333333</v>
      </c>
      <c r="J30" s="98">
        <f xml:space="preserve"> AVERAGE($D$25:J25)</f>
        <v>1.5714285714285714</v>
      </c>
      <c r="K30" s="91">
        <f xml:space="preserve"> AVERAGE($D$25:K25)</f>
        <v>2.375</v>
      </c>
      <c r="L30" s="98">
        <f xml:space="preserve"> AVERAGE($D$25:L25)</f>
        <v>3.1111111111111112</v>
      </c>
      <c r="M30" s="91">
        <f xml:space="preserve"> AVERAGE($D$25:M25)</f>
        <v>3.45</v>
      </c>
    </row>
    <row r="31" spans="1:66" x14ac:dyDescent="0.25">
      <c r="B31" s="237"/>
      <c r="C31" s="83" t="s">
        <v>4</v>
      </c>
      <c r="D31" s="99">
        <f t="shared" si="64"/>
        <v>2.75</v>
      </c>
      <c r="E31" s="93">
        <f xml:space="preserve"> AVERAGE($D$26:E26)</f>
        <v>7.875</v>
      </c>
      <c r="F31" s="92">
        <f xml:space="preserve"> AVERAGE($D$26:F26)</f>
        <v>9.9166666666666661</v>
      </c>
      <c r="G31" s="137">
        <f xml:space="preserve"> AVERAGE($D$26:G26)</f>
        <v>11.9375</v>
      </c>
      <c r="H31" s="142">
        <f xml:space="preserve"> AVERAGE($D$26:H26)</f>
        <v>13.95</v>
      </c>
      <c r="I31" s="143">
        <f xml:space="preserve"> AVERAGE($D$26:I26)</f>
        <v>14.625</v>
      </c>
      <c r="J31" s="142">
        <f xml:space="preserve"> AVERAGE($D$26:J26)</f>
        <v>13.107142857142858</v>
      </c>
      <c r="K31" s="143">
        <f xml:space="preserve"> AVERAGE($D$26:K26)</f>
        <v>17.65625</v>
      </c>
      <c r="L31" s="142">
        <f xml:space="preserve"> AVERAGE($D$26:L26)</f>
        <v>20.222222222222221</v>
      </c>
      <c r="M31" s="143">
        <f xml:space="preserve"> AVERAGE($D$26:M26)</f>
        <v>22.9</v>
      </c>
    </row>
    <row r="32" spans="1:66" x14ac:dyDescent="0.25">
      <c r="B32" s="5"/>
      <c r="C32" s="6"/>
      <c r="H32" s="57"/>
      <c r="I32" s="57"/>
      <c r="J32" s="57"/>
      <c r="K32" s="57"/>
      <c r="L32" s="57"/>
      <c r="M32" s="57"/>
    </row>
    <row r="33" spans="2:13" x14ac:dyDescent="0.25">
      <c r="B33" s="217" t="s">
        <v>29</v>
      </c>
      <c r="C33" s="82" t="s">
        <v>7</v>
      </c>
      <c r="D33" s="97">
        <f xml:space="preserve"> D23</f>
        <v>2.75</v>
      </c>
      <c r="E33" s="89">
        <f xml:space="preserve"> D33 + E23</f>
        <v>6.75</v>
      </c>
      <c r="F33" s="88">
        <f t="shared" ref="F33:G36" si="65" xml:space="preserve"> E33 + F23</f>
        <v>12.75</v>
      </c>
      <c r="G33" s="136">
        <f t="shared" si="65"/>
        <v>15.75</v>
      </c>
      <c r="H33" s="140">
        <f xml:space="preserve"> G33 + H23</f>
        <v>18.75</v>
      </c>
      <c r="I33" s="141">
        <f t="shared" ref="I33:I36" si="66" xml:space="preserve"> H33 + I23</f>
        <v>23.75</v>
      </c>
      <c r="J33" s="140">
        <f xml:space="preserve"> I33 + J23</f>
        <v>23.75</v>
      </c>
      <c r="K33" s="141">
        <f t="shared" ref="K33:K36" si="67" xml:space="preserve"> J33 + K23</f>
        <v>45.25</v>
      </c>
      <c r="L33" s="140">
        <f xml:space="preserve"> K33 + L23</f>
        <v>52.25</v>
      </c>
      <c r="M33" s="141">
        <f t="shared" ref="M33:M36" si="68" xml:space="preserve"> L33 + M23</f>
        <v>88.75</v>
      </c>
    </row>
    <row r="34" spans="2:13" x14ac:dyDescent="0.25">
      <c r="B34" s="218"/>
      <c r="C34" s="70" t="s">
        <v>8</v>
      </c>
      <c r="D34" s="98">
        <f t="shared" ref="D34:D36" si="69" xml:space="preserve"> D24</f>
        <v>0</v>
      </c>
      <c r="E34" s="91">
        <f t="shared" ref="E34:E36" si="70" xml:space="preserve"> D34 + E24</f>
        <v>7</v>
      </c>
      <c r="F34" s="90">
        <f t="shared" si="65"/>
        <v>15</v>
      </c>
      <c r="G34" s="90">
        <f t="shared" si="65"/>
        <v>30</v>
      </c>
      <c r="H34" s="98">
        <f xml:space="preserve"> G34 + H24</f>
        <v>48</v>
      </c>
      <c r="I34" s="91">
        <f t="shared" si="66"/>
        <v>53</v>
      </c>
      <c r="J34" s="98">
        <f xml:space="preserve"> I34 + J24</f>
        <v>57</v>
      </c>
      <c r="K34" s="91">
        <f t="shared" si="67"/>
        <v>77</v>
      </c>
      <c r="L34" s="98">
        <f xml:space="preserve"> K34 + L24</f>
        <v>101.75</v>
      </c>
      <c r="M34" s="91">
        <f t="shared" si="68"/>
        <v>105.75</v>
      </c>
    </row>
    <row r="35" spans="2:13" x14ac:dyDescent="0.25">
      <c r="B35" s="218"/>
      <c r="C35" s="70" t="s">
        <v>9</v>
      </c>
      <c r="D35" s="98">
        <f t="shared" si="69"/>
        <v>0</v>
      </c>
      <c r="E35" s="91">
        <f t="shared" si="70"/>
        <v>2</v>
      </c>
      <c r="F35" s="90">
        <f t="shared" si="65"/>
        <v>2</v>
      </c>
      <c r="G35" s="90">
        <f t="shared" si="65"/>
        <v>2</v>
      </c>
      <c r="H35" s="98">
        <f t="shared" ref="H35:H36" si="71" xml:space="preserve"> G35 + H25</f>
        <v>3</v>
      </c>
      <c r="I35" s="91">
        <f t="shared" si="66"/>
        <v>11</v>
      </c>
      <c r="J35" s="98">
        <f t="shared" ref="J35:J36" si="72" xml:space="preserve"> I35 + J25</f>
        <v>11</v>
      </c>
      <c r="K35" s="91">
        <f t="shared" si="67"/>
        <v>19</v>
      </c>
      <c r="L35" s="98">
        <f t="shared" ref="L35:L36" si="73" xml:space="preserve"> K35 + L25</f>
        <v>28</v>
      </c>
      <c r="M35" s="91">
        <f t="shared" si="68"/>
        <v>34.5</v>
      </c>
    </row>
    <row r="36" spans="2:13" x14ac:dyDescent="0.25">
      <c r="B36" s="219"/>
      <c r="C36" s="83" t="s">
        <v>4</v>
      </c>
      <c r="D36" s="99">
        <f t="shared" si="69"/>
        <v>2.75</v>
      </c>
      <c r="E36" s="93">
        <f t="shared" si="70"/>
        <v>15.75</v>
      </c>
      <c r="F36" s="92">
        <f t="shared" si="65"/>
        <v>29.75</v>
      </c>
      <c r="G36" s="137">
        <f t="shared" si="65"/>
        <v>47.75</v>
      </c>
      <c r="H36" s="142">
        <f t="shared" si="71"/>
        <v>69.75</v>
      </c>
      <c r="I36" s="143">
        <f t="shared" si="66"/>
        <v>87.75</v>
      </c>
      <c r="J36" s="142">
        <f t="shared" si="72"/>
        <v>91.75</v>
      </c>
      <c r="K36" s="143">
        <f t="shared" si="67"/>
        <v>141.25</v>
      </c>
      <c r="L36" s="142">
        <f t="shared" si="73"/>
        <v>182</v>
      </c>
      <c r="M36" s="143">
        <f t="shared" si="68"/>
        <v>229</v>
      </c>
    </row>
  </sheetData>
  <mergeCells count="28">
    <mergeCell ref="BA2:BN2"/>
    <mergeCell ref="BA3:BG3"/>
    <mergeCell ref="BH3:BN3"/>
    <mergeCell ref="Y3:AE3"/>
    <mergeCell ref="AF3:AL3"/>
    <mergeCell ref="Y2:AL2"/>
    <mergeCell ref="H21:I21"/>
    <mergeCell ref="J21:K21"/>
    <mergeCell ref="P3:T3"/>
    <mergeCell ref="U3:X3"/>
    <mergeCell ref="P2:X2"/>
    <mergeCell ref="L21:M21"/>
    <mergeCell ref="AM2:AZ2"/>
    <mergeCell ref="AM3:AS3"/>
    <mergeCell ref="AT3:AZ3"/>
    <mergeCell ref="B33:B36"/>
    <mergeCell ref="D3:I3"/>
    <mergeCell ref="J3:O3"/>
    <mergeCell ref="D2:O2"/>
    <mergeCell ref="B6:B9"/>
    <mergeCell ref="B11:B14"/>
    <mergeCell ref="B16:B19"/>
    <mergeCell ref="F21:G21"/>
    <mergeCell ref="B21:C21"/>
    <mergeCell ref="D21:E21"/>
    <mergeCell ref="B22:C22"/>
    <mergeCell ref="B23:B26"/>
    <mergeCell ref="B28:B31"/>
  </mergeCells>
  <pageMargins left="0.7" right="0.7" top="0.75" bottom="0.75" header="0.3" footer="0.3"/>
  <pageSetup orientation="portrait"/>
  <ignoredErrors>
    <ignoredError sqref="E12:X13 E11:T11 V11:W11 E14:W14 D23:E23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P25" sqref="P25"/>
    </sheetView>
  </sheetViews>
  <sheetFormatPr defaultColWidth="8.85546875" defaultRowHeight="15" x14ac:dyDescent="0.25"/>
  <cols>
    <col min="3" max="3" width="24.7109375" customWidth="1"/>
    <col min="16" max="16" width="13.7109375" customWidth="1"/>
  </cols>
  <sheetData>
    <row r="1" spans="1:16" x14ac:dyDescent="0.25">
      <c r="D1" s="222" t="s">
        <v>1</v>
      </c>
      <c r="E1" s="223"/>
      <c r="F1" s="223"/>
      <c r="G1" s="223"/>
      <c r="H1" s="223"/>
      <c r="I1" s="224"/>
      <c r="J1" s="221" t="s">
        <v>2</v>
      </c>
      <c r="K1" s="221"/>
      <c r="L1" s="221"/>
      <c r="M1" s="221"/>
      <c r="N1" s="221"/>
      <c r="O1" s="243"/>
    </row>
    <row r="2" spans="1:16" x14ac:dyDescent="0.25">
      <c r="C2" s="6" t="s">
        <v>10</v>
      </c>
      <c r="D2" s="1">
        <v>41939</v>
      </c>
      <c r="E2" s="2">
        <v>41940</v>
      </c>
      <c r="F2" s="1">
        <v>41941</v>
      </c>
      <c r="G2" s="2">
        <v>41942</v>
      </c>
      <c r="H2" s="1">
        <v>41943</v>
      </c>
      <c r="I2" s="2">
        <v>41944</v>
      </c>
      <c r="J2" s="1">
        <v>41945</v>
      </c>
      <c r="K2" s="2">
        <v>41946</v>
      </c>
      <c r="L2" s="1">
        <v>41947</v>
      </c>
      <c r="M2" s="2">
        <v>41948</v>
      </c>
      <c r="N2" s="1">
        <v>41949</v>
      </c>
      <c r="O2" s="2">
        <v>41950</v>
      </c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</row>
    <row r="4" spans="1:16" x14ac:dyDescent="0.25">
      <c r="B4" s="7" t="s">
        <v>12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 t="s">
        <v>14</v>
      </c>
    </row>
    <row r="5" spans="1:16" x14ac:dyDescent="0.25">
      <c r="A5" s="250" t="s">
        <v>20</v>
      </c>
      <c r="B5" s="244">
        <v>2</v>
      </c>
      <c r="C5" s="10" t="s">
        <v>15</v>
      </c>
      <c r="D5" s="11">
        <f t="shared" ref="D5:O5" si="0">SUM(D6:D8)</f>
        <v>0.75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2.5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2">
        <f>SUM(D5:O5)</f>
        <v>3.25</v>
      </c>
    </row>
    <row r="6" spans="1:16" x14ac:dyDescent="0.25">
      <c r="A6" s="251"/>
      <c r="B6" s="245"/>
      <c r="C6" s="13" t="s">
        <v>7</v>
      </c>
      <c r="D6" s="14">
        <v>0.75</v>
      </c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6">
        <f t="shared" ref="P6:P25" si="1">SUM(D6:O6)</f>
        <v>0.75</v>
      </c>
    </row>
    <row r="7" spans="1:16" x14ac:dyDescent="0.25">
      <c r="A7" s="251"/>
      <c r="B7" s="245"/>
      <c r="C7" s="13" t="s">
        <v>8</v>
      </c>
      <c r="D7" s="14"/>
      <c r="E7" s="14"/>
      <c r="F7" s="15"/>
      <c r="G7" s="15"/>
      <c r="H7" s="15"/>
      <c r="I7" s="15"/>
      <c r="J7" s="15">
        <v>2</v>
      </c>
      <c r="K7" s="15"/>
      <c r="L7" s="15"/>
      <c r="M7" s="15"/>
      <c r="N7" s="15"/>
      <c r="O7" s="15"/>
      <c r="P7" s="16">
        <f t="shared" si="1"/>
        <v>2</v>
      </c>
    </row>
    <row r="8" spans="1:16" x14ac:dyDescent="0.25">
      <c r="A8" s="251"/>
      <c r="B8" s="245"/>
      <c r="C8" s="17" t="s">
        <v>9</v>
      </c>
      <c r="D8" s="18"/>
      <c r="E8" s="18"/>
      <c r="F8" s="19"/>
      <c r="G8" s="19"/>
      <c r="H8" s="19"/>
      <c r="I8" s="19"/>
      <c r="J8" s="19">
        <v>0.5</v>
      </c>
      <c r="K8" s="19"/>
      <c r="L8" s="19"/>
      <c r="M8" s="19"/>
      <c r="N8" s="19"/>
      <c r="O8" s="19"/>
      <c r="P8" s="20">
        <f t="shared" si="1"/>
        <v>0.5</v>
      </c>
    </row>
    <row r="9" spans="1:16" x14ac:dyDescent="0.25">
      <c r="A9" s="251"/>
      <c r="B9" s="245"/>
      <c r="C9" s="21" t="s">
        <v>16</v>
      </c>
      <c r="D9" s="11">
        <f t="shared" ref="D9:O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</v>
      </c>
      <c r="I9" s="11">
        <f t="shared" si="2"/>
        <v>0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1">
        <f t="shared" si="2"/>
        <v>0</v>
      </c>
      <c r="N9" s="11">
        <f t="shared" si="2"/>
        <v>0</v>
      </c>
      <c r="O9" s="11">
        <f t="shared" si="2"/>
        <v>0</v>
      </c>
      <c r="P9" s="12">
        <f t="shared" si="1"/>
        <v>0</v>
      </c>
    </row>
    <row r="10" spans="1:16" x14ac:dyDescent="0.25">
      <c r="A10" s="251"/>
      <c r="B10" s="245"/>
      <c r="C10" s="13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>
        <f t="shared" si="1"/>
        <v>0</v>
      </c>
    </row>
    <row r="11" spans="1:16" x14ac:dyDescent="0.25">
      <c r="A11" s="251"/>
      <c r="B11" s="245"/>
      <c r="C11" s="13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>
        <f t="shared" si="1"/>
        <v>0</v>
      </c>
    </row>
    <row r="12" spans="1:16" x14ac:dyDescent="0.25">
      <c r="A12" s="251"/>
      <c r="B12" s="245"/>
      <c r="C12" s="17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1"/>
        <v>0</v>
      </c>
    </row>
    <row r="13" spans="1:16" x14ac:dyDescent="0.25">
      <c r="A13" s="251"/>
      <c r="B13" s="245"/>
      <c r="C13" s="21" t="s">
        <v>17</v>
      </c>
      <c r="D13" s="11">
        <f t="shared" ref="D13:O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0</v>
      </c>
      <c r="J13" s="11">
        <f t="shared" si="3"/>
        <v>1</v>
      </c>
      <c r="K13" s="11">
        <f t="shared" si="3"/>
        <v>0.5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2">
        <f t="shared" si="1"/>
        <v>1.5</v>
      </c>
    </row>
    <row r="14" spans="1:16" x14ac:dyDescent="0.25">
      <c r="A14" s="251"/>
      <c r="B14" s="245"/>
      <c r="C14" s="13" t="s">
        <v>7</v>
      </c>
      <c r="D14" s="1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>
        <f t="shared" si="1"/>
        <v>0</v>
      </c>
    </row>
    <row r="15" spans="1:16" x14ac:dyDescent="0.25">
      <c r="A15" s="251"/>
      <c r="B15" s="245"/>
      <c r="C15" s="13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>
        <f t="shared" si="1"/>
        <v>0</v>
      </c>
    </row>
    <row r="16" spans="1:16" x14ac:dyDescent="0.25">
      <c r="A16" s="251"/>
      <c r="B16" s="246"/>
      <c r="C16" s="17" t="s">
        <v>9</v>
      </c>
      <c r="D16" s="18"/>
      <c r="E16" s="18"/>
      <c r="F16" s="19"/>
      <c r="G16" s="19"/>
      <c r="H16" s="19"/>
      <c r="I16" s="19"/>
      <c r="J16" s="19">
        <v>1</v>
      </c>
      <c r="K16" s="19">
        <v>0.5</v>
      </c>
      <c r="L16" s="19"/>
      <c r="M16" s="19"/>
      <c r="N16" s="19"/>
      <c r="O16" s="19"/>
      <c r="P16" s="20">
        <f t="shared" si="1"/>
        <v>1.5</v>
      </c>
    </row>
    <row r="17" spans="1:16" x14ac:dyDescent="0.25">
      <c r="A17" s="251"/>
      <c r="B17" s="244">
        <v>3</v>
      </c>
      <c r="C17" s="21" t="s">
        <v>18</v>
      </c>
      <c r="D17" s="11">
        <f t="shared" ref="D17:O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0</v>
      </c>
      <c r="I17" s="11">
        <f t="shared" si="4"/>
        <v>2</v>
      </c>
      <c r="J17" s="11">
        <f t="shared" si="4"/>
        <v>4</v>
      </c>
      <c r="K17" s="11">
        <f t="shared" si="4"/>
        <v>0</v>
      </c>
      <c r="L17" s="11">
        <f t="shared" si="4"/>
        <v>0</v>
      </c>
      <c r="M17" s="11">
        <f t="shared" si="4"/>
        <v>0</v>
      </c>
      <c r="N17" s="11">
        <f t="shared" si="4"/>
        <v>0</v>
      </c>
      <c r="O17" s="11">
        <f t="shared" si="4"/>
        <v>0</v>
      </c>
      <c r="P17" s="12">
        <f t="shared" si="1"/>
        <v>6</v>
      </c>
    </row>
    <row r="18" spans="1:16" x14ac:dyDescent="0.25">
      <c r="A18" s="251"/>
      <c r="B18" s="245"/>
      <c r="C18" s="13" t="s">
        <v>7</v>
      </c>
      <c r="D18" s="14"/>
      <c r="E18" s="14"/>
      <c r="F18" s="15"/>
      <c r="G18" s="15"/>
      <c r="H18" s="15"/>
      <c r="I18" s="15">
        <v>2</v>
      </c>
      <c r="J18" s="15">
        <v>4</v>
      </c>
      <c r="K18" s="15"/>
      <c r="L18" s="15"/>
      <c r="M18" s="15"/>
      <c r="N18" s="15"/>
      <c r="O18" s="15"/>
      <c r="P18" s="16">
        <f t="shared" si="1"/>
        <v>6</v>
      </c>
    </row>
    <row r="19" spans="1:16" x14ac:dyDescent="0.25">
      <c r="A19" s="251"/>
      <c r="B19" s="245"/>
      <c r="C19" s="13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>
        <f t="shared" si="1"/>
        <v>0</v>
      </c>
    </row>
    <row r="20" spans="1:16" x14ac:dyDescent="0.25">
      <c r="A20" s="251"/>
      <c r="B20" s="246"/>
      <c r="C20" s="17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1"/>
        <v>0</v>
      </c>
    </row>
    <row r="21" spans="1:16" x14ac:dyDescent="0.25">
      <c r="A21" s="251"/>
      <c r="B21" s="247"/>
      <c r="C21" s="21" t="s">
        <v>19</v>
      </c>
      <c r="D21" s="22">
        <f t="shared" ref="D21:O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5</v>
      </c>
      <c r="L21" s="22">
        <f t="shared" si="5"/>
        <v>0</v>
      </c>
      <c r="M21" s="22">
        <f t="shared" si="5"/>
        <v>0</v>
      </c>
      <c r="N21" s="22">
        <f t="shared" si="5"/>
        <v>0</v>
      </c>
      <c r="O21" s="22">
        <f t="shared" si="5"/>
        <v>0</v>
      </c>
      <c r="P21" s="12">
        <f>SUM(D21:O21)</f>
        <v>5</v>
      </c>
    </row>
    <row r="22" spans="1:16" x14ac:dyDescent="0.25">
      <c r="A22" s="251"/>
      <c r="B22" s="248"/>
      <c r="C22" s="13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>
        <f t="shared" si="1"/>
        <v>0</v>
      </c>
    </row>
    <row r="23" spans="1:16" x14ac:dyDescent="0.25">
      <c r="A23" s="251"/>
      <c r="B23" s="248"/>
      <c r="C23" s="13" t="s">
        <v>8</v>
      </c>
      <c r="D23" s="14"/>
      <c r="E23" s="14"/>
      <c r="F23" s="15"/>
      <c r="G23" s="15"/>
      <c r="H23" s="15"/>
      <c r="I23" s="15"/>
      <c r="J23" s="15"/>
      <c r="K23" s="15">
        <v>5</v>
      </c>
      <c r="L23" s="15"/>
      <c r="M23" s="15"/>
      <c r="N23" s="15"/>
      <c r="O23" s="15"/>
      <c r="P23" s="16">
        <f t="shared" si="1"/>
        <v>5</v>
      </c>
    </row>
    <row r="24" spans="1:16" x14ac:dyDescent="0.25">
      <c r="A24" s="252"/>
      <c r="B24" s="249"/>
      <c r="C24" s="17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1"/>
        <v>0</v>
      </c>
    </row>
    <row r="25" spans="1:16" x14ac:dyDescent="0.25">
      <c r="C25" s="46" t="s">
        <v>21</v>
      </c>
      <c r="D25" s="47">
        <f t="shared" ref="D25:O25" si="6">SUM(D5,D9,D13,D17,D21)</f>
        <v>0.75</v>
      </c>
      <c r="E25" s="47">
        <f t="shared" si="6"/>
        <v>0</v>
      </c>
      <c r="F25" s="47">
        <f t="shared" si="6"/>
        <v>0</v>
      </c>
      <c r="G25" s="47">
        <f t="shared" si="6"/>
        <v>0</v>
      </c>
      <c r="H25" s="47">
        <f t="shared" si="6"/>
        <v>0</v>
      </c>
      <c r="I25" s="47">
        <f t="shared" si="6"/>
        <v>2</v>
      </c>
      <c r="J25" s="47">
        <f t="shared" si="6"/>
        <v>7.5</v>
      </c>
      <c r="K25" s="47">
        <f t="shared" si="6"/>
        <v>5.5</v>
      </c>
      <c r="L25" s="47">
        <f t="shared" si="6"/>
        <v>0</v>
      </c>
      <c r="M25" s="47">
        <f t="shared" si="6"/>
        <v>0</v>
      </c>
      <c r="N25" s="47">
        <f t="shared" si="6"/>
        <v>0</v>
      </c>
      <c r="O25" s="47">
        <f t="shared" si="6"/>
        <v>0</v>
      </c>
      <c r="P25" s="12">
        <f t="shared" si="1"/>
        <v>15.75</v>
      </c>
    </row>
    <row r="26" spans="1:16" x14ac:dyDescent="0.25">
      <c r="C26" s="13" t="s">
        <v>7</v>
      </c>
      <c r="D26" s="42">
        <f t="shared" ref="D26:P26" si="7">SUM(D6,D10,D14,D18,D22)</f>
        <v>0.75</v>
      </c>
      <c r="E26" s="42">
        <f t="shared" si="7"/>
        <v>0</v>
      </c>
      <c r="F26" s="42">
        <f t="shared" si="7"/>
        <v>0</v>
      </c>
      <c r="G26" s="42">
        <f t="shared" si="7"/>
        <v>0</v>
      </c>
      <c r="H26" s="42">
        <f t="shared" si="7"/>
        <v>0</v>
      </c>
      <c r="I26" s="42">
        <f t="shared" si="7"/>
        <v>2</v>
      </c>
      <c r="J26" s="42">
        <f t="shared" si="7"/>
        <v>4</v>
      </c>
      <c r="K26" s="42">
        <f t="shared" si="7"/>
        <v>0</v>
      </c>
      <c r="L26" s="42">
        <f t="shared" si="7"/>
        <v>0</v>
      </c>
      <c r="M26" s="42">
        <f t="shared" si="7"/>
        <v>0</v>
      </c>
      <c r="N26" s="42">
        <f t="shared" si="7"/>
        <v>0</v>
      </c>
      <c r="O26" s="42">
        <f t="shared" si="7"/>
        <v>0</v>
      </c>
      <c r="P26" s="43">
        <f t="shared" si="7"/>
        <v>6.75</v>
      </c>
    </row>
    <row r="27" spans="1:16" x14ac:dyDescent="0.25">
      <c r="C27" s="13" t="s">
        <v>8</v>
      </c>
      <c r="D27" s="42">
        <f t="shared" ref="D27:P27" si="8">SUM(D7,D11,D15,D19,D23)</f>
        <v>0</v>
      </c>
      <c r="E27" s="42">
        <f t="shared" si="8"/>
        <v>0</v>
      </c>
      <c r="F27" s="42">
        <f t="shared" si="8"/>
        <v>0</v>
      </c>
      <c r="G27" s="42">
        <f t="shared" si="8"/>
        <v>0</v>
      </c>
      <c r="H27" s="42">
        <f t="shared" si="8"/>
        <v>0</v>
      </c>
      <c r="I27" s="42">
        <f t="shared" si="8"/>
        <v>0</v>
      </c>
      <c r="J27" s="42">
        <f t="shared" si="8"/>
        <v>2</v>
      </c>
      <c r="K27" s="42">
        <f t="shared" si="8"/>
        <v>5</v>
      </c>
      <c r="L27" s="42">
        <f t="shared" si="8"/>
        <v>0</v>
      </c>
      <c r="M27" s="42">
        <f t="shared" si="8"/>
        <v>0</v>
      </c>
      <c r="N27" s="42">
        <f t="shared" si="8"/>
        <v>0</v>
      </c>
      <c r="O27" s="42">
        <f t="shared" si="8"/>
        <v>0</v>
      </c>
      <c r="P27" s="43">
        <f t="shared" si="8"/>
        <v>7</v>
      </c>
    </row>
    <row r="28" spans="1:16" x14ac:dyDescent="0.25">
      <c r="C28" s="17" t="s">
        <v>9</v>
      </c>
      <c r="D28" s="44">
        <f t="shared" ref="D28:P28" si="9">SUM(D8,D12,D16,D20,D24)</f>
        <v>0</v>
      </c>
      <c r="E28" s="44">
        <f t="shared" si="9"/>
        <v>0</v>
      </c>
      <c r="F28" s="44">
        <f t="shared" si="9"/>
        <v>0</v>
      </c>
      <c r="G28" s="44">
        <f t="shared" si="9"/>
        <v>0</v>
      </c>
      <c r="H28" s="44">
        <f t="shared" si="9"/>
        <v>0</v>
      </c>
      <c r="I28" s="44">
        <f t="shared" si="9"/>
        <v>0</v>
      </c>
      <c r="J28" s="44">
        <f t="shared" si="9"/>
        <v>1.5</v>
      </c>
      <c r="K28" s="44">
        <f t="shared" si="9"/>
        <v>0.5</v>
      </c>
      <c r="L28" s="44">
        <f t="shared" si="9"/>
        <v>0</v>
      </c>
      <c r="M28" s="44">
        <f t="shared" si="9"/>
        <v>0</v>
      </c>
      <c r="N28" s="44">
        <f t="shared" si="9"/>
        <v>0</v>
      </c>
      <c r="O28" s="44">
        <f t="shared" si="9"/>
        <v>0</v>
      </c>
      <c r="P28" s="45">
        <f t="shared" si="9"/>
        <v>2</v>
      </c>
    </row>
    <row r="30" spans="1:16" ht="15" customHeight="1" x14ac:dyDescent="0.25">
      <c r="A30" s="217" t="s">
        <v>5</v>
      </c>
      <c r="B30" s="48" t="s">
        <v>7</v>
      </c>
      <c r="C30" s="49"/>
      <c r="D30" s="32">
        <f xml:space="preserve"> D26</f>
        <v>0.75</v>
      </c>
      <c r="E30" s="33">
        <f xml:space="preserve"> AVERAGE($D$18:E26)</f>
        <v>0.25</v>
      </c>
      <c r="F30" s="33">
        <f xml:space="preserve"> AVERAGE($D$18:F26)</f>
        <v>0.16666666666666666</v>
      </c>
      <c r="G30" s="33">
        <f xml:space="preserve"> AVERAGE($D$18:G26)</f>
        <v>0.125</v>
      </c>
      <c r="H30" s="33">
        <f xml:space="preserve"> AVERAGE($D$18:H26)</f>
        <v>0.1</v>
      </c>
      <c r="I30" s="33">
        <f xml:space="preserve"> AVERAGE($D$18:I26)</f>
        <v>0.39473684210526316</v>
      </c>
      <c r="J30" s="33">
        <f xml:space="preserve"> AVERAGE($D$18:J26)</f>
        <v>1</v>
      </c>
      <c r="K30" s="33">
        <f xml:space="preserve"> AVERAGE($D$18:K26)</f>
        <v>1.4259259259259258</v>
      </c>
      <c r="L30" s="33">
        <f xml:space="preserve"> AVERAGE($D$18:L26)</f>
        <v>1.2833333333333334</v>
      </c>
      <c r="M30" s="33">
        <f xml:space="preserve"> AVERAGE($D$18:M26)</f>
        <v>1.1666666666666667</v>
      </c>
      <c r="N30" s="33">
        <f xml:space="preserve"> AVERAGE($D$18:N26)</f>
        <v>1.0694444444444444</v>
      </c>
      <c r="O30" s="37">
        <f xml:space="preserve"> AVERAGE($D$18:O26)</f>
        <v>0.98717948717948723</v>
      </c>
    </row>
    <row r="31" spans="1:16" ht="15" customHeight="1" x14ac:dyDescent="0.25">
      <c r="A31" s="218"/>
      <c r="B31" s="50" t="s">
        <v>8</v>
      </c>
      <c r="C31" s="51"/>
      <c r="D31" s="38">
        <f xml:space="preserve"> D27</f>
        <v>0</v>
      </c>
      <c r="E31" s="38">
        <f xml:space="preserve"> AVERAGE($D$27:E27)</f>
        <v>0</v>
      </c>
      <c r="F31" s="38">
        <f xml:space="preserve"> AVERAGE($D$27:F27)</f>
        <v>0</v>
      </c>
      <c r="G31" s="38">
        <f xml:space="preserve"> AVERAGE($D$27:G27)</f>
        <v>0</v>
      </c>
      <c r="H31" s="38">
        <f xml:space="preserve"> AVERAGE($D$27:H27)</f>
        <v>0</v>
      </c>
      <c r="I31" s="38">
        <f xml:space="preserve"> AVERAGE($D$27:I27)</f>
        <v>0</v>
      </c>
      <c r="J31" s="38">
        <f xml:space="preserve"> AVERAGE($D$27:J27)</f>
        <v>0.2857142857142857</v>
      </c>
      <c r="K31" s="38">
        <f xml:space="preserve"> AVERAGE($D$27:K27)</f>
        <v>0.875</v>
      </c>
      <c r="L31" s="38">
        <f xml:space="preserve"> AVERAGE($D$27:L27)</f>
        <v>0.77777777777777779</v>
      </c>
      <c r="M31" s="38">
        <f xml:space="preserve"> AVERAGE($D$27:M27)</f>
        <v>0.7</v>
      </c>
      <c r="N31" s="38">
        <f xml:space="preserve"> AVERAGE($D$27:N27)</f>
        <v>0.63636363636363635</v>
      </c>
      <c r="O31" s="39">
        <f xml:space="preserve"> AVERAGE($D$27:O27)</f>
        <v>0.58333333333333337</v>
      </c>
    </row>
    <row r="32" spans="1:16" ht="15.75" thickBot="1" x14ac:dyDescent="0.3">
      <c r="A32" s="218"/>
      <c r="B32" s="52" t="s">
        <v>9</v>
      </c>
      <c r="C32" s="53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0.21428571428571427</v>
      </c>
      <c r="K32" s="34">
        <f xml:space="preserve"> AVERAGE($D$28:K28)</f>
        <v>0.25</v>
      </c>
      <c r="L32" s="34">
        <f xml:space="preserve"> AVERAGE($D$28:L28)</f>
        <v>0.22222222222222221</v>
      </c>
      <c r="M32" s="34">
        <f xml:space="preserve"> AVERAGE($D$28:M28)</f>
        <v>0.2</v>
      </c>
      <c r="N32" s="34">
        <f xml:space="preserve"> AVERAGE($D$28:N28)</f>
        <v>0.18181818181818182</v>
      </c>
      <c r="O32" s="40">
        <f xml:space="preserve"> AVERAGE($D$28:O28)</f>
        <v>0.16666666666666666</v>
      </c>
    </row>
    <row r="33" spans="1:15" ht="15.75" thickTop="1" x14ac:dyDescent="0.25">
      <c r="A33" s="219"/>
      <c r="B33" s="264" t="s">
        <v>25</v>
      </c>
      <c r="C33" s="265"/>
      <c r="D33" s="35">
        <f xml:space="preserve"> D25</f>
        <v>0.75</v>
      </c>
      <c r="E33" s="36">
        <f xml:space="preserve"> AVERAGE($D$25:E25)</f>
        <v>0.375</v>
      </c>
      <c r="F33" s="36">
        <f xml:space="preserve"> AVERAGE($D$25:F25)</f>
        <v>0.25</v>
      </c>
      <c r="G33" s="36">
        <f xml:space="preserve"> AVERAGE($D$25:G25)</f>
        <v>0.1875</v>
      </c>
      <c r="H33" s="36">
        <f xml:space="preserve"> AVERAGE($D$25:H25)</f>
        <v>0.15</v>
      </c>
      <c r="I33" s="36">
        <f xml:space="preserve"> AVERAGE($D$25:I25)</f>
        <v>0.45833333333333331</v>
      </c>
      <c r="J33" s="36">
        <f xml:space="preserve"> AVERAGE($D$25:J25)</f>
        <v>1.4642857142857142</v>
      </c>
      <c r="K33" s="36">
        <f xml:space="preserve"> AVERAGE($D$25:K25)</f>
        <v>1.96875</v>
      </c>
      <c r="L33" s="36">
        <f xml:space="preserve"> AVERAGE($D$25:L25)</f>
        <v>1.75</v>
      </c>
      <c r="M33" s="36">
        <f xml:space="preserve"> AVERAGE($D$25:M25)</f>
        <v>1.575</v>
      </c>
      <c r="N33" s="36">
        <f xml:space="preserve"> AVERAGE($D$25:N25)</f>
        <v>1.4318181818181819</v>
      </c>
      <c r="O33" s="41">
        <f xml:space="preserve"> AVERAGE($D$25:O25)</f>
        <v>1.3125</v>
      </c>
    </row>
    <row r="35" spans="1:15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5" x14ac:dyDescent="0.25">
      <c r="A36" s="253" t="s">
        <v>24</v>
      </c>
      <c r="B36" s="256" t="s">
        <v>7</v>
      </c>
      <c r="C36" s="257"/>
      <c r="D36" s="26">
        <f xml:space="preserve"> SUM(D26:I26)</f>
        <v>2.75</v>
      </c>
      <c r="E36" s="26">
        <f xml:space="preserve"> SUM(J26:O26)</f>
        <v>4</v>
      </c>
      <c r="F36" s="27">
        <f xml:space="preserve"> SUM(D36:E36)</f>
        <v>6.75</v>
      </c>
    </row>
    <row r="37" spans="1:15" x14ac:dyDescent="0.25">
      <c r="A37" s="254"/>
      <c r="B37" s="258" t="s">
        <v>8</v>
      </c>
      <c r="C37" s="259"/>
      <c r="D37" s="26">
        <f xml:space="preserve"> SUM(D27:I27)</f>
        <v>0</v>
      </c>
      <c r="E37" s="26">
        <f xml:space="preserve"> SUM(J27:O27)</f>
        <v>7</v>
      </c>
      <c r="F37" s="27">
        <f xml:space="preserve"> SUM(D37:E37)</f>
        <v>7</v>
      </c>
    </row>
    <row r="38" spans="1:15" x14ac:dyDescent="0.25">
      <c r="A38" s="254"/>
      <c r="B38" s="260" t="s">
        <v>9</v>
      </c>
      <c r="C38" s="261"/>
      <c r="D38" s="26">
        <f xml:space="preserve"> SUM(D28:I28)</f>
        <v>0</v>
      </c>
      <c r="E38" s="26">
        <f xml:space="preserve"> SUM(J28:O28)</f>
        <v>2</v>
      </c>
      <c r="F38" s="27">
        <f xml:space="preserve"> SUM(D38:E38)</f>
        <v>2</v>
      </c>
    </row>
    <row r="39" spans="1:15" x14ac:dyDescent="0.25">
      <c r="A39" s="255"/>
      <c r="B39" s="262" t="s">
        <v>25</v>
      </c>
      <c r="C39" s="263"/>
      <c r="D39" s="26">
        <f xml:space="preserve"> SUM(D25:I25)</f>
        <v>2.75</v>
      </c>
      <c r="E39" s="26">
        <f xml:space="preserve"> SUM(J25:O25)</f>
        <v>13</v>
      </c>
      <c r="F39" s="27">
        <f xml:space="preserve"> SUM(D39:E39)</f>
        <v>15.75</v>
      </c>
    </row>
    <row r="41" spans="1:15" x14ac:dyDescent="0.25">
      <c r="A41" s="266" t="s">
        <v>26</v>
      </c>
      <c r="B41" s="256" t="s">
        <v>7</v>
      </c>
      <c r="C41" s="257"/>
      <c r="D41" s="31">
        <f xml:space="preserve"> D36</f>
        <v>2.75</v>
      </c>
      <c r="E41" s="31">
        <f xml:space="preserve"> AVERAGE(D36:E36)</f>
        <v>3.375</v>
      </c>
    </row>
    <row r="42" spans="1:15" x14ac:dyDescent="0.25">
      <c r="A42" s="266"/>
      <c r="B42" s="258" t="s">
        <v>8</v>
      </c>
      <c r="C42" s="259"/>
      <c r="D42" s="31">
        <f xml:space="preserve"> D37</f>
        <v>0</v>
      </c>
      <c r="E42" s="31">
        <f xml:space="preserve"> AVERAGE(D37:E37)</f>
        <v>3.5</v>
      </c>
    </row>
    <row r="43" spans="1:15" x14ac:dyDescent="0.25">
      <c r="A43" s="266"/>
      <c r="B43" s="260" t="s">
        <v>9</v>
      </c>
      <c r="C43" s="261"/>
      <c r="D43" s="31">
        <f xml:space="preserve"> D38</f>
        <v>0</v>
      </c>
      <c r="E43" s="31">
        <f xml:space="preserve"> AVERAGE(D38:E38)</f>
        <v>1</v>
      </c>
    </row>
    <row r="44" spans="1:15" x14ac:dyDescent="0.25">
      <c r="A44" s="266"/>
      <c r="B44" s="267" t="s">
        <v>25</v>
      </c>
      <c r="C44" s="268"/>
      <c r="D44" s="31">
        <f xml:space="preserve"> D39</f>
        <v>2.75</v>
      </c>
      <c r="E44" s="31">
        <f xml:space="preserve"> AVERAGE(D39:E39)</f>
        <v>7.875</v>
      </c>
    </row>
  </sheetData>
  <mergeCells count="18">
    <mergeCell ref="A41:A44"/>
    <mergeCell ref="B41:C41"/>
    <mergeCell ref="B42:C42"/>
    <mergeCell ref="B43:C43"/>
    <mergeCell ref="B44:C44"/>
    <mergeCell ref="A5:A24"/>
    <mergeCell ref="A36:A39"/>
    <mergeCell ref="B36:C36"/>
    <mergeCell ref="B37:C37"/>
    <mergeCell ref="B38:C38"/>
    <mergeCell ref="B39:C39"/>
    <mergeCell ref="B33:C33"/>
    <mergeCell ref="A30:A33"/>
    <mergeCell ref="D1:I1"/>
    <mergeCell ref="J1:O1"/>
    <mergeCell ref="B5:B16"/>
    <mergeCell ref="B17:B20"/>
    <mergeCell ref="B21:B2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L18" sqref="L18"/>
    </sheetView>
  </sheetViews>
  <sheetFormatPr defaultColWidth="8.85546875" defaultRowHeight="15" x14ac:dyDescent="0.25"/>
  <cols>
    <col min="3" max="3" width="61.28515625" customWidth="1"/>
    <col min="13" max="13" width="16.28515625" customWidth="1"/>
    <col min="16" max="16" width="15" customWidth="1"/>
  </cols>
  <sheetData>
    <row r="1" spans="1:16" x14ac:dyDescent="0.25">
      <c r="D1" s="222" t="s">
        <v>1</v>
      </c>
      <c r="E1" s="223"/>
      <c r="F1" s="223"/>
      <c r="G1" s="223"/>
      <c r="H1" s="223"/>
      <c r="I1" s="222" t="s">
        <v>2</v>
      </c>
      <c r="J1" s="223"/>
      <c r="K1" s="223"/>
      <c r="L1" s="224"/>
      <c r="M1" s="54"/>
      <c r="N1" s="54"/>
      <c r="O1" s="55"/>
      <c r="P1" s="57"/>
    </row>
    <row r="2" spans="1:16" x14ac:dyDescent="0.25">
      <c r="C2" s="6" t="s">
        <v>10</v>
      </c>
      <c r="D2" s="1">
        <v>41975</v>
      </c>
      <c r="E2" s="1">
        <v>41976</v>
      </c>
      <c r="F2" s="1">
        <v>41977</v>
      </c>
      <c r="G2" s="1">
        <v>41978</v>
      </c>
      <c r="H2" s="1">
        <v>41979</v>
      </c>
      <c r="I2" s="1">
        <v>41980</v>
      </c>
      <c r="J2" s="1">
        <v>41981</v>
      </c>
      <c r="K2" s="1">
        <v>41982</v>
      </c>
      <c r="L2" s="1">
        <v>41983</v>
      </c>
      <c r="M2" s="55"/>
      <c r="N2" s="55"/>
      <c r="O2" s="55"/>
      <c r="P2" s="57"/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56"/>
      <c r="N3" s="55"/>
      <c r="O3" s="55"/>
      <c r="P3" s="57"/>
    </row>
    <row r="4" spans="1:16" x14ac:dyDescent="0.25">
      <c r="B4" s="58" t="s">
        <v>12</v>
      </c>
      <c r="C4" s="58" t="s">
        <v>13</v>
      </c>
      <c r="D4" s="8"/>
      <c r="E4" s="8"/>
      <c r="F4" s="8"/>
      <c r="G4" s="8"/>
      <c r="H4" s="8"/>
      <c r="I4" s="8"/>
      <c r="J4" s="8"/>
      <c r="K4" s="8"/>
      <c r="L4" s="8"/>
      <c r="M4" s="9" t="s">
        <v>14</v>
      </c>
      <c r="N4" s="57"/>
      <c r="O4" s="57"/>
      <c r="P4" s="57"/>
    </row>
    <row r="5" spans="1:16" ht="15" customHeight="1" x14ac:dyDescent="0.25">
      <c r="A5" s="250" t="s">
        <v>30</v>
      </c>
      <c r="B5" s="269">
        <v>1</v>
      </c>
      <c r="C5" s="59" t="s">
        <v>31</v>
      </c>
      <c r="D5" s="11">
        <f t="shared" ref="D5:L5" si="0">SUM(D6:D8)</f>
        <v>0</v>
      </c>
      <c r="E5" s="11">
        <f t="shared" si="0"/>
        <v>4</v>
      </c>
      <c r="F5" s="11">
        <f t="shared" si="0"/>
        <v>0</v>
      </c>
      <c r="G5" s="11">
        <f t="shared" si="0"/>
        <v>0</v>
      </c>
      <c r="H5" s="11">
        <f t="shared" si="0"/>
        <v>4</v>
      </c>
      <c r="I5" s="11">
        <f t="shared" si="0"/>
        <v>2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2">
        <f t="shared" ref="M5:M25" si="1">SUM(D5:L5)</f>
        <v>10</v>
      </c>
    </row>
    <row r="6" spans="1:16" x14ac:dyDescent="0.25">
      <c r="A6" s="251"/>
      <c r="B6" s="270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6">
        <f t="shared" si="1"/>
        <v>0</v>
      </c>
    </row>
    <row r="7" spans="1:16" x14ac:dyDescent="0.25">
      <c r="A7" s="251"/>
      <c r="B7" s="270"/>
      <c r="C7" s="60" t="s">
        <v>8</v>
      </c>
      <c r="D7" s="14"/>
      <c r="E7" s="14">
        <v>4</v>
      </c>
      <c r="F7" s="15"/>
      <c r="G7" s="15"/>
      <c r="H7" s="15">
        <v>4</v>
      </c>
      <c r="I7" s="15">
        <v>2</v>
      </c>
      <c r="J7" s="15"/>
      <c r="K7" s="15"/>
      <c r="L7" s="15"/>
      <c r="M7" s="16">
        <f t="shared" si="1"/>
        <v>10</v>
      </c>
    </row>
    <row r="8" spans="1:16" x14ac:dyDescent="0.25">
      <c r="A8" s="251"/>
      <c r="B8" s="271"/>
      <c r="C8" s="61" t="s">
        <v>9</v>
      </c>
      <c r="D8" s="18"/>
      <c r="E8" s="18"/>
      <c r="F8" s="19"/>
      <c r="G8" s="19"/>
      <c r="H8" s="19"/>
      <c r="I8" s="19"/>
      <c r="J8" s="19"/>
      <c r="K8" s="19"/>
      <c r="L8" s="19"/>
      <c r="M8" s="20">
        <f t="shared" si="1"/>
        <v>0</v>
      </c>
    </row>
    <row r="9" spans="1:16" x14ac:dyDescent="0.25">
      <c r="A9" s="251"/>
      <c r="B9" s="274" t="s">
        <v>32</v>
      </c>
      <c r="C9" s="62" t="s">
        <v>33</v>
      </c>
      <c r="D9" s="11">
        <f t="shared" ref="D9:L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0.5</v>
      </c>
      <c r="I9" s="11">
        <f t="shared" si="2"/>
        <v>1.5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2">
        <f t="shared" si="1"/>
        <v>2</v>
      </c>
    </row>
    <row r="10" spans="1:16" x14ac:dyDescent="0.25">
      <c r="A10" s="251"/>
      <c r="B10" s="275"/>
      <c r="C10" s="60" t="s">
        <v>7</v>
      </c>
      <c r="D10" s="14"/>
      <c r="E10" s="14"/>
      <c r="F10" s="15"/>
      <c r="G10" s="15"/>
      <c r="H10" s="15">
        <v>0.5</v>
      </c>
      <c r="I10" s="15">
        <v>1.5</v>
      </c>
      <c r="J10" s="15"/>
      <c r="K10" s="15"/>
      <c r="L10" s="15"/>
      <c r="M10" s="16">
        <f t="shared" si="1"/>
        <v>2</v>
      </c>
    </row>
    <row r="11" spans="1:16" x14ac:dyDescent="0.25">
      <c r="A11" s="251"/>
      <c r="B11" s="275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6">
        <f t="shared" si="1"/>
        <v>0</v>
      </c>
    </row>
    <row r="12" spans="1:16" x14ac:dyDescent="0.25">
      <c r="A12" s="251"/>
      <c r="B12" s="275"/>
      <c r="C12" s="61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20">
        <f t="shared" si="1"/>
        <v>0</v>
      </c>
    </row>
    <row r="13" spans="1:16" x14ac:dyDescent="0.25">
      <c r="A13" s="251"/>
      <c r="B13" s="275"/>
      <c r="C13" s="63" t="s">
        <v>34</v>
      </c>
      <c r="D13" s="11">
        <f t="shared" ref="D13:L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8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2">
        <f t="shared" si="1"/>
        <v>8</v>
      </c>
    </row>
    <row r="14" spans="1:16" x14ac:dyDescent="0.25">
      <c r="A14" s="251"/>
      <c r="B14" s="275"/>
      <c r="C14" s="60" t="s">
        <v>7</v>
      </c>
      <c r="D14" s="14"/>
      <c r="E14" s="14"/>
      <c r="F14" s="15"/>
      <c r="G14" s="15"/>
      <c r="H14" s="15"/>
      <c r="I14" s="15">
        <v>1.5</v>
      </c>
      <c r="J14" s="15"/>
      <c r="K14" s="15"/>
      <c r="L14" s="15"/>
      <c r="M14" s="16">
        <f t="shared" si="1"/>
        <v>1.5</v>
      </c>
    </row>
    <row r="15" spans="1:16" x14ac:dyDescent="0.25">
      <c r="A15" s="251"/>
      <c r="B15" s="275"/>
      <c r="C15" s="60" t="s">
        <v>8</v>
      </c>
      <c r="D15" s="14"/>
      <c r="E15" s="14"/>
      <c r="F15" s="15"/>
      <c r="G15" s="15"/>
      <c r="H15" s="15"/>
      <c r="I15" s="15">
        <v>6.5</v>
      </c>
      <c r="J15" s="15"/>
      <c r="K15" s="15"/>
      <c r="L15" s="15"/>
      <c r="M15" s="16">
        <f t="shared" si="1"/>
        <v>6.5</v>
      </c>
    </row>
    <row r="16" spans="1:16" x14ac:dyDescent="0.25">
      <c r="A16" s="251"/>
      <c r="B16" s="275"/>
      <c r="C16" s="60" t="s">
        <v>9</v>
      </c>
      <c r="D16" s="18"/>
      <c r="E16" s="18"/>
      <c r="F16" s="19"/>
      <c r="G16" s="19"/>
      <c r="H16" s="19"/>
      <c r="I16" s="19"/>
      <c r="J16" s="19"/>
      <c r="K16" s="19"/>
      <c r="L16" s="19"/>
      <c r="M16" s="20">
        <f t="shared" si="1"/>
        <v>0</v>
      </c>
    </row>
    <row r="17" spans="1:13" ht="15" customHeight="1" x14ac:dyDescent="0.25">
      <c r="A17" s="250" t="s">
        <v>35</v>
      </c>
      <c r="B17" s="244"/>
      <c r="C17" s="59" t="s">
        <v>36</v>
      </c>
      <c r="D17" s="11">
        <f t="shared" ref="D17:L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5.5</v>
      </c>
      <c r="I17" s="11">
        <f t="shared" si="4"/>
        <v>5</v>
      </c>
      <c r="J17" s="11">
        <f t="shared" si="4"/>
        <v>0</v>
      </c>
      <c r="K17" s="11">
        <f t="shared" si="4"/>
        <v>0</v>
      </c>
      <c r="L17" s="11">
        <f t="shared" si="4"/>
        <v>0</v>
      </c>
      <c r="M17" s="12">
        <f t="shared" si="1"/>
        <v>10.5</v>
      </c>
    </row>
    <row r="18" spans="1:13" x14ac:dyDescent="0.25">
      <c r="A18" s="251"/>
      <c r="B18" s="245"/>
      <c r="C18" s="60" t="s">
        <v>7</v>
      </c>
      <c r="D18" s="14"/>
      <c r="E18" s="14"/>
      <c r="F18" s="15"/>
      <c r="G18" s="15"/>
      <c r="H18" s="15">
        <v>5.5</v>
      </c>
      <c r="I18" s="15"/>
      <c r="J18" s="15"/>
      <c r="K18" s="15"/>
      <c r="L18" s="15"/>
      <c r="M18" s="16">
        <f t="shared" si="1"/>
        <v>5.5</v>
      </c>
    </row>
    <row r="19" spans="1:13" x14ac:dyDescent="0.25">
      <c r="A19" s="251"/>
      <c r="B19" s="245"/>
      <c r="C19" s="60" t="s">
        <v>8</v>
      </c>
      <c r="D19" s="14"/>
      <c r="E19" s="14"/>
      <c r="F19" s="15"/>
      <c r="G19" s="15"/>
      <c r="H19" s="15"/>
      <c r="I19" s="15">
        <v>5</v>
      </c>
      <c r="J19" s="15"/>
      <c r="K19" s="15"/>
      <c r="L19" s="15"/>
      <c r="M19" s="16">
        <f t="shared" si="1"/>
        <v>5</v>
      </c>
    </row>
    <row r="20" spans="1:13" x14ac:dyDescent="0.25">
      <c r="A20" s="251"/>
      <c r="B20" s="245"/>
      <c r="C20" s="61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20">
        <f t="shared" si="1"/>
        <v>0</v>
      </c>
    </row>
    <row r="21" spans="1:13" x14ac:dyDescent="0.25">
      <c r="A21" s="251"/>
      <c r="B21" s="272"/>
      <c r="C21" s="64" t="s">
        <v>37</v>
      </c>
      <c r="D21" s="22">
        <f t="shared" ref="D21:L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1.5</v>
      </c>
      <c r="J21" s="22">
        <f t="shared" si="5"/>
        <v>0</v>
      </c>
      <c r="K21" s="22">
        <f t="shared" si="5"/>
        <v>0</v>
      </c>
      <c r="L21" s="22">
        <f t="shared" si="5"/>
        <v>0</v>
      </c>
      <c r="M21" s="12">
        <f t="shared" si="1"/>
        <v>1.5</v>
      </c>
    </row>
    <row r="22" spans="1:13" x14ac:dyDescent="0.25">
      <c r="A22" s="251"/>
      <c r="B22" s="272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6">
        <f t="shared" si="1"/>
        <v>0</v>
      </c>
    </row>
    <row r="23" spans="1:13" x14ac:dyDescent="0.25">
      <c r="A23" s="251"/>
      <c r="B23" s="272"/>
      <c r="C23" s="60" t="s">
        <v>8</v>
      </c>
      <c r="D23" s="14"/>
      <c r="E23" s="14"/>
      <c r="F23" s="15"/>
      <c r="G23" s="15"/>
      <c r="H23" s="15"/>
      <c r="I23" s="15">
        <v>1.5</v>
      </c>
      <c r="J23" s="15"/>
      <c r="K23" s="15"/>
      <c r="L23" s="15"/>
      <c r="M23" s="16">
        <f t="shared" si="1"/>
        <v>1.5</v>
      </c>
    </row>
    <row r="24" spans="1:13" x14ac:dyDescent="0.25">
      <c r="A24" s="252"/>
      <c r="B24" s="273"/>
      <c r="C24" s="61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20">
        <f t="shared" si="1"/>
        <v>0</v>
      </c>
    </row>
    <row r="25" spans="1:13" x14ac:dyDescent="0.25">
      <c r="B25" s="276" t="s">
        <v>38</v>
      </c>
      <c r="C25" s="276"/>
      <c r="D25" s="47">
        <f t="shared" ref="D25:M28" si="6">SUM(D5,D9,D13,D17,D21)</f>
        <v>0</v>
      </c>
      <c r="E25" s="47">
        <f t="shared" si="6"/>
        <v>4</v>
      </c>
      <c r="F25" s="47">
        <f t="shared" si="6"/>
        <v>0</v>
      </c>
      <c r="G25" s="47">
        <f t="shared" si="6"/>
        <v>0</v>
      </c>
      <c r="H25" s="47">
        <f t="shared" si="6"/>
        <v>10</v>
      </c>
      <c r="I25" s="47">
        <f t="shared" si="6"/>
        <v>18</v>
      </c>
      <c r="J25" s="47">
        <f t="shared" si="6"/>
        <v>0</v>
      </c>
      <c r="K25" s="47">
        <f t="shared" si="6"/>
        <v>0</v>
      </c>
      <c r="L25" s="47">
        <f t="shared" si="6"/>
        <v>0</v>
      </c>
      <c r="M25" s="12">
        <f t="shared" si="1"/>
        <v>32</v>
      </c>
    </row>
    <row r="26" spans="1:13" x14ac:dyDescent="0.25">
      <c r="C26" s="29" t="s">
        <v>7</v>
      </c>
      <c r="D26" s="42">
        <f t="shared" si="6"/>
        <v>0</v>
      </c>
      <c r="E26" s="42">
        <f t="shared" si="6"/>
        <v>0</v>
      </c>
      <c r="F26" s="42">
        <f t="shared" si="6"/>
        <v>0</v>
      </c>
      <c r="G26" s="42">
        <f t="shared" si="6"/>
        <v>0</v>
      </c>
      <c r="H26" s="42">
        <f t="shared" si="6"/>
        <v>6</v>
      </c>
      <c r="I26" s="42">
        <f t="shared" si="6"/>
        <v>3</v>
      </c>
      <c r="J26" s="42">
        <f t="shared" si="6"/>
        <v>0</v>
      </c>
      <c r="K26" s="42">
        <f t="shared" si="6"/>
        <v>0</v>
      </c>
      <c r="L26" s="42">
        <f t="shared" si="6"/>
        <v>0</v>
      </c>
      <c r="M26" s="43">
        <f>SUM(M6,M10,M14,M18,M22)</f>
        <v>9</v>
      </c>
    </row>
    <row r="27" spans="1:13" x14ac:dyDescent="0.25">
      <c r="C27" s="29" t="s">
        <v>8</v>
      </c>
      <c r="D27" s="42">
        <f t="shared" si="6"/>
        <v>0</v>
      </c>
      <c r="E27" s="42">
        <f t="shared" si="6"/>
        <v>4</v>
      </c>
      <c r="F27" s="42">
        <f t="shared" si="6"/>
        <v>0</v>
      </c>
      <c r="G27" s="42">
        <f t="shared" si="6"/>
        <v>0</v>
      </c>
      <c r="H27" s="42">
        <f t="shared" si="6"/>
        <v>4</v>
      </c>
      <c r="I27" s="42">
        <f t="shared" si="6"/>
        <v>15</v>
      </c>
      <c r="J27" s="42">
        <f t="shared" si="6"/>
        <v>0</v>
      </c>
      <c r="K27" s="42">
        <f t="shared" si="6"/>
        <v>0</v>
      </c>
      <c r="L27" s="42">
        <f t="shared" si="6"/>
        <v>0</v>
      </c>
      <c r="M27" s="43">
        <f t="shared" si="6"/>
        <v>23</v>
      </c>
    </row>
    <row r="28" spans="1:13" x14ac:dyDescent="0.25">
      <c r="C28" s="30" t="s">
        <v>9</v>
      </c>
      <c r="D28" s="44">
        <f t="shared" si="6"/>
        <v>0</v>
      </c>
      <c r="E28" s="44">
        <f t="shared" si="6"/>
        <v>0</v>
      </c>
      <c r="F28" s="44">
        <f t="shared" si="6"/>
        <v>0</v>
      </c>
      <c r="G28" s="44">
        <f t="shared" si="6"/>
        <v>0</v>
      </c>
      <c r="H28" s="44">
        <f t="shared" si="6"/>
        <v>0</v>
      </c>
      <c r="I28" s="44">
        <f t="shared" si="6"/>
        <v>0</v>
      </c>
      <c r="J28" s="44">
        <f t="shared" si="6"/>
        <v>0</v>
      </c>
      <c r="K28" s="44">
        <f t="shared" si="6"/>
        <v>0</v>
      </c>
      <c r="L28" s="44">
        <f t="shared" si="6"/>
        <v>0</v>
      </c>
      <c r="M28" s="45">
        <f t="shared" si="6"/>
        <v>0</v>
      </c>
    </row>
    <row r="30" spans="1:13" x14ac:dyDescent="0.25">
      <c r="A30" s="217" t="s">
        <v>5</v>
      </c>
      <c r="B30" s="277" t="s">
        <v>7</v>
      </c>
      <c r="C30" s="278"/>
      <c r="D30" s="32">
        <f xml:space="preserve"> D26</f>
        <v>0</v>
      </c>
      <c r="E30" s="33">
        <f xml:space="preserve"> AVERAGE($D$26:E26)</f>
        <v>0</v>
      </c>
      <c r="F30" s="33">
        <f xml:space="preserve"> AVERAGE($D$26:F26)</f>
        <v>0</v>
      </c>
      <c r="G30" s="33">
        <f xml:space="preserve"> AVERAGE($D$26:G26)</f>
        <v>0</v>
      </c>
      <c r="H30" s="33">
        <f xml:space="preserve"> AVERAGE($D$26:H26)</f>
        <v>1.2</v>
      </c>
      <c r="I30" s="33">
        <f xml:space="preserve"> AVERAGE($D$26:I26)</f>
        <v>1.5</v>
      </c>
      <c r="J30" s="33">
        <f xml:space="preserve"> AVERAGE($D$26:J26)</f>
        <v>1.2857142857142858</v>
      </c>
      <c r="K30" s="33">
        <f xml:space="preserve"> AVERAGE($D$26:K26)</f>
        <v>1.125</v>
      </c>
      <c r="L30" s="33">
        <f xml:space="preserve"> AVERAGE($D$26:L26)</f>
        <v>1</v>
      </c>
    </row>
    <row r="31" spans="1:13" x14ac:dyDescent="0.25">
      <c r="A31" s="218"/>
      <c r="B31" s="279" t="s">
        <v>8</v>
      </c>
      <c r="C31" s="259"/>
      <c r="D31" s="38">
        <f xml:space="preserve"> D27</f>
        <v>0</v>
      </c>
      <c r="E31" s="38">
        <f xml:space="preserve"> AVERAGE($D$27:E27)</f>
        <v>2</v>
      </c>
      <c r="F31" s="38">
        <f xml:space="preserve"> AVERAGE($D$27:F27)</f>
        <v>1.3333333333333333</v>
      </c>
      <c r="G31" s="38">
        <f xml:space="preserve"> AVERAGE($D$27:G27)</f>
        <v>1</v>
      </c>
      <c r="H31" s="38">
        <f xml:space="preserve"> AVERAGE($D$27:H27)</f>
        <v>1.6</v>
      </c>
      <c r="I31" s="38">
        <f xml:space="preserve"> AVERAGE($D$27:I27)</f>
        <v>3.8333333333333335</v>
      </c>
      <c r="J31" s="38">
        <f xml:space="preserve"> AVERAGE($D$27:J27)</f>
        <v>3.2857142857142856</v>
      </c>
      <c r="K31" s="38">
        <f xml:space="preserve"> AVERAGE($D$27:K27)</f>
        <v>2.875</v>
      </c>
      <c r="L31" s="38">
        <f xml:space="preserve"> AVERAGE($D$27:L27)</f>
        <v>2.5555555555555554</v>
      </c>
    </row>
    <row r="32" spans="1:13" ht="15.75" thickBot="1" x14ac:dyDescent="0.3">
      <c r="A32" s="218"/>
      <c r="B32" s="280" t="s">
        <v>9</v>
      </c>
      <c r="C32" s="261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</v>
      </c>
      <c r="K32" s="34">
        <f xml:space="preserve"> AVERAGE($D$28:K28)</f>
        <v>0</v>
      </c>
      <c r="L32" s="34">
        <f xml:space="preserve"> AVERAGE($D$28:L28)</f>
        <v>0</v>
      </c>
    </row>
    <row r="33" spans="1:12" ht="15.75" thickTop="1" x14ac:dyDescent="0.25">
      <c r="A33" s="219"/>
      <c r="B33" s="264" t="s">
        <v>25</v>
      </c>
      <c r="C33" s="265"/>
      <c r="D33" s="35">
        <f xml:space="preserve"> D25</f>
        <v>0</v>
      </c>
      <c r="E33" s="36">
        <f xml:space="preserve"> AVERAGE($D$25:E25)</f>
        <v>2</v>
      </c>
      <c r="F33" s="36">
        <f xml:space="preserve"> AVERAGE($D$25:F25)</f>
        <v>1.3333333333333333</v>
      </c>
      <c r="G33" s="36">
        <f xml:space="preserve"> AVERAGE($D$25:G25)</f>
        <v>1</v>
      </c>
      <c r="H33" s="36">
        <f xml:space="preserve"> AVERAGE($D$25:H25)</f>
        <v>2.8</v>
      </c>
      <c r="I33" s="36">
        <f xml:space="preserve"> AVERAGE($D$25:I25)</f>
        <v>5.333333333333333</v>
      </c>
      <c r="J33" s="36">
        <f xml:space="preserve"> AVERAGE($D$25:J25)</f>
        <v>4.5714285714285712</v>
      </c>
      <c r="K33" s="36">
        <f xml:space="preserve"> AVERAGE($D$25:K25)</f>
        <v>4</v>
      </c>
      <c r="L33" s="41">
        <f xml:space="preserve"> AVERAGE($D$25:L25)</f>
        <v>3.5555555555555554</v>
      </c>
    </row>
    <row r="35" spans="1:12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2" x14ac:dyDescent="0.25">
      <c r="A36" s="253" t="s">
        <v>24</v>
      </c>
      <c r="B36" s="256" t="s">
        <v>7</v>
      </c>
      <c r="C36" s="257"/>
      <c r="D36" s="26">
        <f xml:space="preserve"> SUM(D26:H26)</f>
        <v>6</v>
      </c>
      <c r="E36" s="26">
        <f xml:space="preserve"> SUM(I26:L26)</f>
        <v>3</v>
      </c>
      <c r="F36" s="27">
        <f xml:space="preserve"> SUM(D36:E36)</f>
        <v>9</v>
      </c>
    </row>
    <row r="37" spans="1:12" x14ac:dyDescent="0.25">
      <c r="A37" s="254"/>
      <c r="B37" s="258" t="s">
        <v>8</v>
      </c>
      <c r="C37" s="259"/>
      <c r="D37" s="26">
        <f t="shared" ref="D37:D38" si="7" xml:space="preserve"> SUM(D27:H27)</f>
        <v>8</v>
      </c>
      <c r="E37" s="26">
        <f t="shared" ref="E37:E38" si="8" xml:space="preserve"> SUM(I27:L27)</f>
        <v>15</v>
      </c>
      <c r="F37" s="27">
        <f xml:space="preserve"> SUM(D37:E37)</f>
        <v>23</v>
      </c>
    </row>
    <row r="38" spans="1:12" x14ac:dyDescent="0.25">
      <c r="A38" s="254"/>
      <c r="B38" s="260" t="s">
        <v>9</v>
      </c>
      <c r="C38" s="261"/>
      <c r="D38" s="26">
        <f t="shared" si="7"/>
        <v>0</v>
      </c>
      <c r="E38" s="26">
        <f t="shared" si="8"/>
        <v>0</v>
      </c>
      <c r="F38" s="27">
        <f xml:space="preserve"> SUM(D38:E38)</f>
        <v>0</v>
      </c>
    </row>
    <row r="39" spans="1:12" x14ac:dyDescent="0.25">
      <c r="A39" s="255"/>
      <c r="B39" s="262" t="s">
        <v>25</v>
      </c>
      <c r="C39" s="263"/>
      <c r="D39" s="26">
        <f xml:space="preserve"> SUM(D25:H25)</f>
        <v>14</v>
      </c>
      <c r="E39" s="26">
        <f xml:space="preserve"> SUM(I25:L25)</f>
        <v>18</v>
      </c>
      <c r="F39" s="27">
        <f xml:space="preserve"> SUM(D39:E39)</f>
        <v>32</v>
      </c>
    </row>
    <row r="41" spans="1:12" x14ac:dyDescent="0.25">
      <c r="A41" s="266" t="s">
        <v>26</v>
      </c>
      <c r="B41" s="256" t="s">
        <v>7</v>
      </c>
      <c r="C41" s="257"/>
      <c r="D41" s="31">
        <f xml:space="preserve"> D36</f>
        <v>6</v>
      </c>
      <c r="E41" s="31">
        <f xml:space="preserve"> AVERAGE(D36:E36)</f>
        <v>4.5</v>
      </c>
    </row>
    <row r="42" spans="1:12" x14ac:dyDescent="0.25">
      <c r="A42" s="266"/>
      <c r="B42" s="258" t="s">
        <v>8</v>
      </c>
      <c r="C42" s="259"/>
      <c r="D42" s="31">
        <f xml:space="preserve"> D37</f>
        <v>8</v>
      </c>
      <c r="E42" s="31">
        <f xml:space="preserve"> AVERAGE(D37:E37)</f>
        <v>11.5</v>
      </c>
    </row>
    <row r="43" spans="1:12" x14ac:dyDescent="0.25">
      <c r="A43" s="266"/>
      <c r="B43" s="260" t="s">
        <v>9</v>
      </c>
      <c r="C43" s="261"/>
      <c r="D43" s="31">
        <f xml:space="preserve"> D38</f>
        <v>0</v>
      </c>
      <c r="E43" s="31">
        <f xml:space="preserve"> AVERAGE(D38:E38)</f>
        <v>0</v>
      </c>
    </row>
    <row r="44" spans="1:12" x14ac:dyDescent="0.25">
      <c r="A44" s="266"/>
      <c r="B44" s="267" t="s">
        <v>25</v>
      </c>
      <c r="C44" s="268"/>
      <c r="D44" s="31">
        <f xml:space="preserve"> D39</f>
        <v>14</v>
      </c>
      <c r="E44" s="31">
        <f xml:space="preserve"> AVERAGE(D39:E39)</f>
        <v>16</v>
      </c>
    </row>
  </sheetData>
  <mergeCells count="24">
    <mergeCell ref="D1:H1"/>
    <mergeCell ref="I1:L1"/>
    <mergeCell ref="A5:A16"/>
    <mergeCell ref="B5:B8"/>
    <mergeCell ref="A30:A33"/>
    <mergeCell ref="B33:C33"/>
    <mergeCell ref="B17:B20"/>
    <mergeCell ref="B21:B24"/>
    <mergeCell ref="B9:B16"/>
    <mergeCell ref="A17:A24"/>
    <mergeCell ref="B25:C25"/>
    <mergeCell ref="B30:C30"/>
    <mergeCell ref="B31:C31"/>
    <mergeCell ref="B32:C32"/>
    <mergeCell ref="A41:A44"/>
    <mergeCell ref="B41:C41"/>
    <mergeCell ref="B42:C42"/>
    <mergeCell ref="B43:C43"/>
    <mergeCell ref="B44:C44"/>
    <mergeCell ref="A36:A39"/>
    <mergeCell ref="B36:C36"/>
    <mergeCell ref="B37:C37"/>
    <mergeCell ref="B38:C38"/>
    <mergeCell ref="B39:C3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37" workbookViewId="0">
      <selection activeCell="G46" sqref="G46"/>
    </sheetView>
  </sheetViews>
  <sheetFormatPr defaultColWidth="8.85546875" defaultRowHeight="15" x14ac:dyDescent="0.25"/>
  <cols>
    <col min="2" max="2" width="12.28515625" customWidth="1"/>
    <col min="3" max="3" width="41.28515625" customWidth="1"/>
  </cols>
  <sheetData>
    <row r="1" spans="1:18" x14ac:dyDescent="0.25">
      <c r="D1" s="214" t="s">
        <v>1</v>
      </c>
      <c r="E1" s="215"/>
      <c r="F1" s="215"/>
      <c r="G1" s="215"/>
      <c r="H1" s="215"/>
      <c r="I1" s="215"/>
      <c r="J1" s="215"/>
      <c r="K1" s="214" t="s">
        <v>2</v>
      </c>
      <c r="L1" s="215"/>
      <c r="M1" s="215"/>
      <c r="N1" s="215"/>
      <c r="O1" s="215"/>
      <c r="P1" s="215"/>
      <c r="Q1" s="216"/>
    </row>
    <row r="2" spans="1:18" x14ac:dyDescent="0.25">
      <c r="C2" s="6" t="s">
        <v>10</v>
      </c>
      <c r="D2" s="104">
        <v>42022</v>
      </c>
      <c r="E2" s="104">
        <v>42023</v>
      </c>
      <c r="F2" s="104">
        <v>42024</v>
      </c>
      <c r="G2" s="104">
        <v>42025</v>
      </c>
      <c r="H2" s="104">
        <v>42026</v>
      </c>
      <c r="I2" s="104">
        <v>42027</v>
      </c>
      <c r="J2" s="104">
        <v>42028</v>
      </c>
      <c r="K2" s="104">
        <v>42029</v>
      </c>
      <c r="L2" s="104">
        <v>42030</v>
      </c>
      <c r="M2" s="104">
        <v>42031</v>
      </c>
      <c r="N2" s="104">
        <v>42032</v>
      </c>
      <c r="O2" s="104">
        <v>42033</v>
      </c>
      <c r="P2" s="104">
        <v>42034</v>
      </c>
      <c r="Q2" s="104">
        <v>42035</v>
      </c>
    </row>
    <row r="3" spans="1:18" x14ac:dyDescent="0.25">
      <c r="C3" s="6" t="s">
        <v>11</v>
      </c>
      <c r="D3" s="105">
        <v>1</v>
      </c>
      <c r="E3" s="105">
        <v>2</v>
      </c>
      <c r="F3" s="105">
        <v>3</v>
      </c>
      <c r="G3" s="105">
        <v>4</v>
      </c>
      <c r="H3" s="105">
        <v>5</v>
      </c>
      <c r="I3" s="105">
        <v>6</v>
      </c>
      <c r="J3" s="105">
        <v>7</v>
      </c>
      <c r="K3" s="105">
        <v>8</v>
      </c>
      <c r="L3" s="105">
        <v>9</v>
      </c>
      <c r="M3" s="105">
        <v>10</v>
      </c>
      <c r="N3" s="105">
        <v>11</v>
      </c>
      <c r="O3" s="105">
        <v>12</v>
      </c>
      <c r="P3" s="105">
        <v>13</v>
      </c>
      <c r="Q3" s="105">
        <v>14</v>
      </c>
    </row>
    <row r="4" spans="1:18" x14ac:dyDescent="0.25">
      <c r="B4" s="106" t="s">
        <v>12</v>
      </c>
      <c r="C4" s="106" t="s">
        <v>13</v>
      </c>
      <c r="D4" s="107"/>
      <c r="E4" s="107"/>
      <c r="F4" s="107"/>
      <c r="G4" s="107"/>
      <c r="H4" s="107"/>
      <c r="I4" s="107"/>
      <c r="J4" s="107"/>
      <c r="K4" s="107"/>
      <c r="L4" s="107"/>
      <c r="M4" s="108"/>
      <c r="N4" s="108"/>
      <c r="O4" s="108"/>
      <c r="P4" s="108"/>
      <c r="Q4" s="108"/>
      <c r="R4" s="109" t="s">
        <v>14</v>
      </c>
    </row>
    <row r="5" spans="1:18" x14ac:dyDescent="0.25">
      <c r="A5" s="281" t="s">
        <v>30</v>
      </c>
      <c r="B5" s="288">
        <v>12</v>
      </c>
      <c r="C5" s="110" t="s">
        <v>43</v>
      </c>
      <c r="D5" s="111">
        <f t="shared" ref="D5:Q5" si="0">SUM(D6:D8)</f>
        <v>0</v>
      </c>
      <c r="E5" s="111">
        <f t="shared" si="0"/>
        <v>0</v>
      </c>
      <c r="F5" s="111">
        <f t="shared" si="0"/>
        <v>0</v>
      </c>
      <c r="G5" s="111">
        <f t="shared" si="0"/>
        <v>1</v>
      </c>
      <c r="H5" s="111">
        <f t="shared" si="0"/>
        <v>0</v>
      </c>
      <c r="I5" s="111">
        <f t="shared" si="0"/>
        <v>0</v>
      </c>
      <c r="J5" s="111">
        <f t="shared" si="0"/>
        <v>0</v>
      </c>
      <c r="K5" s="111">
        <f t="shared" si="0"/>
        <v>0</v>
      </c>
      <c r="L5" s="111">
        <f t="shared" si="0"/>
        <v>0</v>
      </c>
      <c r="M5" s="111">
        <f t="shared" si="0"/>
        <v>0</v>
      </c>
      <c r="N5" s="111">
        <f t="shared" si="0"/>
        <v>0</v>
      </c>
      <c r="O5" s="111">
        <f t="shared" si="0"/>
        <v>0</v>
      </c>
      <c r="P5" s="111">
        <f t="shared" si="0"/>
        <v>0</v>
      </c>
      <c r="Q5" s="111">
        <f t="shared" si="0"/>
        <v>0</v>
      </c>
      <c r="R5" s="112">
        <f>SUM(D5:Q5)</f>
        <v>1</v>
      </c>
    </row>
    <row r="6" spans="1:18" x14ac:dyDescent="0.25">
      <c r="A6" s="282"/>
      <c r="B6" s="270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>
        <f t="shared" ref="R6:R32" si="1">SUM(D6:Q6)</f>
        <v>0</v>
      </c>
    </row>
    <row r="7" spans="1:18" x14ac:dyDescent="0.25">
      <c r="A7" s="282"/>
      <c r="B7" s="270"/>
      <c r="C7" s="60" t="s">
        <v>8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6">
        <f t="shared" si="1"/>
        <v>0</v>
      </c>
    </row>
    <row r="8" spans="1:18" x14ac:dyDescent="0.25">
      <c r="A8" s="282"/>
      <c r="B8" s="289"/>
      <c r="C8" s="114" t="s">
        <v>9</v>
      </c>
      <c r="D8" s="115"/>
      <c r="E8" s="115"/>
      <c r="F8" s="116"/>
      <c r="G8" s="116">
        <v>1</v>
      </c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7">
        <f t="shared" si="1"/>
        <v>1</v>
      </c>
    </row>
    <row r="9" spans="1:18" x14ac:dyDescent="0.25">
      <c r="A9" s="282"/>
      <c r="B9" s="290">
        <v>15</v>
      </c>
      <c r="C9" s="118" t="s">
        <v>44</v>
      </c>
      <c r="D9" s="111">
        <f t="shared" ref="D9:Q9" si="2">SUM(D10:D12)</f>
        <v>0</v>
      </c>
      <c r="E9" s="111">
        <f t="shared" si="2"/>
        <v>0</v>
      </c>
      <c r="F9" s="111">
        <f t="shared" si="2"/>
        <v>0</v>
      </c>
      <c r="G9" s="111">
        <f t="shared" si="2"/>
        <v>0</v>
      </c>
      <c r="H9" s="111">
        <f t="shared" si="2"/>
        <v>0</v>
      </c>
      <c r="I9" s="111">
        <f t="shared" si="2"/>
        <v>0</v>
      </c>
      <c r="J9" s="111">
        <f t="shared" si="2"/>
        <v>0</v>
      </c>
      <c r="K9" s="111">
        <f t="shared" si="2"/>
        <v>0</v>
      </c>
      <c r="L9" s="111">
        <f t="shared" si="2"/>
        <v>0</v>
      </c>
      <c r="M9" s="111">
        <f t="shared" si="2"/>
        <v>0</v>
      </c>
      <c r="N9" s="111">
        <f t="shared" si="2"/>
        <v>4.75</v>
      </c>
      <c r="O9" s="111">
        <f t="shared" si="2"/>
        <v>2.75</v>
      </c>
      <c r="P9" s="111">
        <f t="shared" si="2"/>
        <v>0.5</v>
      </c>
      <c r="Q9" s="111">
        <f t="shared" si="2"/>
        <v>0</v>
      </c>
      <c r="R9" s="112">
        <f t="shared" si="1"/>
        <v>8</v>
      </c>
    </row>
    <row r="10" spans="1:18" x14ac:dyDescent="0.25">
      <c r="A10" s="282"/>
      <c r="B10" s="291"/>
      <c r="C10" s="60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>
        <f t="shared" si="1"/>
        <v>0</v>
      </c>
    </row>
    <row r="11" spans="1:18" x14ac:dyDescent="0.25">
      <c r="A11" s="282"/>
      <c r="B11" s="291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>
        <f t="shared" si="1"/>
        <v>0</v>
      </c>
    </row>
    <row r="12" spans="1:18" x14ac:dyDescent="0.25">
      <c r="A12" s="282"/>
      <c r="B12" s="292"/>
      <c r="C12" s="114" t="s">
        <v>9</v>
      </c>
      <c r="D12" s="115"/>
      <c r="E12" s="115"/>
      <c r="F12" s="116"/>
      <c r="G12" s="116"/>
      <c r="H12" s="116"/>
      <c r="I12" s="116"/>
      <c r="J12" s="116"/>
      <c r="K12" s="116"/>
      <c r="L12" s="116"/>
      <c r="M12" s="116"/>
      <c r="N12" s="116">
        <v>4.75</v>
      </c>
      <c r="O12" s="116">
        <v>2.75</v>
      </c>
      <c r="P12" s="116">
        <v>0.5</v>
      </c>
      <c r="Q12" s="116"/>
      <c r="R12" s="117">
        <f t="shared" si="1"/>
        <v>8</v>
      </c>
    </row>
    <row r="13" spans="1:18" x14ac:dyDescent="0.25">
      <c r="A13" s="282"/>
      <c r="B13" s="290">
        <v>21</v>
      </c>
      <c r="C13" s="119" t="s">
        <v>45</v>
      </c>
      <c r="D13" s="111">
        <f t="shared" ref="D13:Q13" si="3">SUM(D14:D16)</f>
        <v>0</v>
      </c>
      <c r="E13" s="111">
        <f t="shared" si="3"/>
        <v>0</v>
      </c>
      <c r="F13" s="111">
        <f t="shared" si="3"/>
        <v>0</v>
      </c>
      <c r="G13" s="111">
        <f t="shared" si="3"/>
        <v>0</v>
      </c>
      <c r="H13" s="111">
        <f t="shared" si="3"/>
        <v>0</v>
      </c>
      <c r="I13" s="111">
        <f t="shared" si="3"/>
        <v>1</v>
      </c>
      <c r="J13" s="111">
        <f t="shared" si="3"/>
        <v>1</v>
      </c>
      <c r="K13" s="111">
        <f t="shared" si="3"/>
        <v>2</v>
      </c>
      <c r="L13" s="111">
        <f t="shared" si="3"/>
        <v>0</v>
      </c>
      <c r="M13" s="111">
        <f t="shared" si="3"/>
        <v>0</v>
      </c>
      <c r="N13" s="111">
        <f t="shared" si="3"/>
        <v>0</v>
      </c>
      <c r="O13" s="111">
        <f t="shared" si="3"/>
        <v>0</v>
      </c>
      <c r="P13" s="111">
        <f t="shared" si="3"/>
        <v>0</v>
      </c>
      <c r="Q13" s="111">
        <f t="shared" si="3"/>
        <v>0</v>
      </c>
      <c r="R13" s="112">
        <f t="shared" si="1"/>
        <v>4</v>
      </c>
    </row>
    <row r="14" spans="1:18" x14ac:dyDescent="0.25">
      <c r="A14" s="282"/>
      <c r="B14" s="291"/>
      <c r="C14" s="60" t="s">
        <v>7</v>
      </c>
      <c r="D14" s="14"/>
      <c r="E14" s="14"/>
      <c r="F14" s="15"/>
      <c r="G14" s="15"/>
      <c r="H14" s="15"/>
      <c r="I14" s="15">
        <v>1</v>
      </c>
      <c r="J14" s="15">
        <v>1</v>
      </c>
      <c r="K14" s="15">
        <v>2</v>
      </c>
      <c r="L14" s="15"/>
      <c r="M14" s="15"/>
      <c r="N14" s="15"/>
      <c r="O14" s="15"/>
      <c r="P14" s="15"/>
      <c r="Q14" s="15"/>
      <c r="R14" s="16">
        <f t="shared" si="1"/>
        <v>4</v>
      </c>
    </row>
    <row r="15" spans="1:18" x14ac:dyDescent="0.25">
      <c r="A15" s="282"/>
      <c r="B15" s="291"/>
      <c r="C15" s="60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>
        <f t="shared" si="1"/>
        <v>0</v>
      </c>
    </row>
    <row r="16" spans="1:18" x14ac:dyDescent="0.25">
      <c r="A16" s="282"/>
      <c r="B16" s="292"/>
      <c r="C16" s="114" t="s">
        <v>9</v>
      </c>
      <c r="D16" s="115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7">
        <f t="shared" si="1"/>
        <v>0</v>
      </c>
    </row>
    <row r="17" spans="1:18" x14ac:dyDescent="0.25">
      <c r="A17" s="282"/>
      <c r="B17" s="290">
        <v>18</v>
      </c>
      <c r="C17" s="119" t="s">
        <v>46</v>
      </c>
      <c r="D17" s="111">
        <f t="shared" ref="D17:Q17" si="4">SUM(D18:D20)</f>
        <v>0</v>
      </c>
      <c r="E17" s="111">
        <f t="shared" si="4"/>
        <v>0</v>
      </c>
      <c r="F17" s="111">
        <f t="shared" si="4"/>
        <v>0</v>
      </c>
      <c r="G17" s="111">
        <f t="shared" si="4"/>
        <v>0</v>
      </c>
      <c r="H17" s="111">
        <f t="shared" si="4"/>
        <v>0</v>
      </c>
      <c r="I17" s="111">
        <f t="shared" si="4"/>
        <v>0</v>
      </c>
      <c r="J17" s="111">
        <f t="shared" si="4"/>
        <v>1</v>
      </c>
      <c r="K17" s="111">
        <f t="shared" si="4"/>
        <v>2</v>
      </c>
      <c r="L17" s="111">
        <f t="shared" si="4"/>
        <v>1</v>
      </c>
      <c r="M17" s="111">
        <f t="shared" si="4"/>
        <v>0</v>
      </c>
      <c r="N17" s="111">
        <f t="shared" si="4"/>
        <v>0</v>
      </c>
      <c r="O17" s="111">
        <f t="shared" si="4"/>
        <v>0</v>
      </c>
      <c r="P17" s="111">
        <f t="shared" si="4"/>
        <v>0</v>
      </c>
      <c r="Q17" s="111">
        <f t="shared" si="4"/>
        <v>0</v>
      </c>
      <c r="R17" s="112">
        <f t="shared" si="1"/>
        <v>4</v>
      </c>
    </row>
    <row r="18" spans="1:18" x14ac:dyDescent="0.25">
      <c r="A18" s="282"/>
      <c r="B18" s="291"/>
      <c r="C18" s="60" t="s">
        <v>7</v>
      </c>
      <c r="D18" s="14"/>
      <c r="E18" s="14"/>
      <c r="F18" s="15"/>
      <c r="G18" s="15"/>
      <c r="H18" s="15"/>
      <c r="I18" s="15"/>
      <c r="J18" s="15">
        <v>1</v>
      </c>
      <c r="K18" s="15">
        <v>2</v>
      </c>
      <c r="L18" s="15">
        <v>1</v>
      </c>
      <c r="M18" s="15"/>
      <c r="N18" s="15"/>
      <c r="O18" s="15"/>
      <c r="P18" s="15"/>
      <c r="Q18" s="15"/>
      <c r="R18" s="16">
        <f t="shared" si="1"/>
        <v>4</v>
      </c>
    </row>
    <row r="19" spans="1:18" x14ac:dyDescent="0.25">
      <c r="A19" s="282"/>
      <c r="B19" s="291"/>
      <c r="C19" s="60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>
        <f t="shared" si="1"/>
        <v>0</v>
      </c>
    </row>
    <row r="20" spans="1:18" x14ac:dyDescent="0.25">
      <c r="A20" s="282"/>
      <c r="B20" s="292"/>
      <c r="C20" s="114" t="s">
        <v>9</v>
      </c>
      <c r="D20" s="115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7">
        <f t="shared" si="1"/>
        <v>0</v>
      </c>
    </row>
    <row r="21" spans="1:18" x14ac:dyDescent="0.25">
      <c r="A21" s="282"/>
      <c r="B21" s="293" t="s">
        <v>47</v>
      </c>
      <c r="C21" s="119" t="s">
        <v>48</v>
      </c>
      <c r="D21" s="111">
        <f t="shared" ref="D21:Q21" si="5">SUM(D22:D24)</f>
        <v>0</v>
      </c>
      <c r="E21" s="111">
        <f t="shared" si="5"/>
        <v>0</v>
      </c>
      <c r="F21" s="111">
        <f t="shared" si="5"/>
        <v>0</v>
      </c>
      <c r="G21" s="111">
        <f t="shared" si="5"/>
        <v>0</v>
      </c>
      <c r="H21" s="111">
        <f t="shared" si="5"/>
        <v>0</v>
      </c>
      <c r="I21" s="111">
        <f t="shared" si="5"/>
        <v>0</v>
      </c>
      <c r="J21" s="111">
        <f t="shared" si="5"/>
        <v>4</v>
      </c>
      <c r="K21" s="111">
        <f t="shared" si="5"/>
        <v>0</v>
      </c>
      <c r="L21" s="111">
        <f t="shared" si="5"/>
        <v>0</v>
      </c>
      <c r="M21" s="111">
        <f t="shared" si="5"/>
        <v>0</v>
      </c>
      <c r="N21" s="111">
        <f t="shared" si="5"/>
        <v>0</v>
      </c>
      <c r="O21" s="111">
        <f t="shared" si="5"/>
        <v>0</v>
      </c>
      <c r="P21" s="111">
        <f t="shared" si="5"/>
        <v>0</v>
      </c>
      <c r="Q21" s="111">
        <f t="shared" si="5"/>
        <v>3.5</v>
      </c>
      <c r="R21" s="112">
        <f t="shared" si="1"/>
        <v>7.5</v>
      </c>
    </row>
    <row r="22" spans="1:18" x14ac:dyDescent="0.25">
      <c r="A22" s="282"/>
      <c r="B22" s="294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>
        <f t="shared" si="1"/>
        <v>0</v>
      </c>
    </row>
    <row r="23" spans="1:18" x14ac:dyDescent="0.25">
      <c r="A23" s="282"/>
      <c r="B23" s="294"/>
      <c r="C23" s="60" t="s">
        <v>8</v>
      </c>
      <c r="D23" s="14"/>
      <c r="E23" s="14"/>
      <c r="F23" s="15"/>
      <c r="G23" s="15"/>
      <c r="H23" s="15"/>
      <c r="I23" s="15"/>
      <c r="J23" s="15">
        <v>4</v>
      </c>
      <c r="K23" s="15"/>
      <c r="L23" s="15"/>
      <c r="M23" s="15"/>
      <c r="N23" s="15"/>
      <c r="O23" s="15"/>
      <c r="P23" s="15"/>
      <c r="Q23" s="15">
        <v>3.5</v>
      </c>
      <c r="R23" s="16">
        <f t="shared" si="1"/>
        <v>7.5</v>
      </c>
    </row>
    <row r="24" spans="1:18" x14ac:dyDescent="0.25">
      <c r="A24" s="282"/>
      <c r="B24" s="295"/>
      <c r="C24" s="114" t="s">
        <v>9</v>
      </c>
      <c r="D24" s="115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7">
        <f t="shared" si="1"/>
        <v>0</v>
      </c>
    </row>
    <row r="25" spans="1:18" x14ac:dyDescent="0.25">
      <c r="A25" s="282"/>
      <c r="B25" s="293" t="s">
        <v>53</v>
      </c>
      <c r="C25" s="119" t="s">
        <v>49</v>
      </c>
      <c r="D25" s="111">
        <f t="shared" ref="D25:Q25" si="6">SUM(D26:D28)</f>
        <v>0</v>
      </c>
      <c r="E25" s="111">
        <f t="shared" si="6"/>
        <v>0</v>
      </c>
      <c r="F25" s="111">
        <f t="shared" si="6"/>
        <v>0</v>
      </c>
      <c r="G25" s="111">
        <f t="shared" si="6"/>
        <v>0</v>
      </c>
      <c r="H25" s="111">
        <f t="shared" si="6"/>
        <v>0</v>
      </c>
      <c r="I25" s="111">
        <f t="shared" si="6"/>
        <v>0</v>
      </c>
      <c r="J25" s="111">
        <f t="shared" si="6"/>
        <v>0</v>
      </c>
      <c r="K25" s="111">
        <f t="shared" si="6"/>
        <v>0</v>
      </c>
      <c r="L25" s="111">
        <f t="shared" si="6"/>
        <v>0</v>
      </c>
      <c r="M25" s="111">
        <f t="shared" si="6"/>
        <v>0</v>
      </c>
      <c r="N25" s="111">
        <f t="shared" si="6"/>
        <v>0</v>
      </c>
      <c r="O25" s="111">
        <f t="shared" si="6"/>
        <v>0</v>
      </c>
      <c r="P25" s="111">
        <f t="shared" si="6"/>
        <v>0</v>
      </c>
      <c r="Q25" s="111">
        <f t="shared" si="6"/>
        <v>1.5</v>
      </c>
      <c r="R25" s="112">
        <f t="shared" si="1"/>
        <v>1.5</v>
      </c>
    </row>
    <row r="26" spans="1:18" x14ac:dyDescent="0.25">
      <c r="A26" s="282"/>
      <c r="B26" s="294"/>
      <c r="C26" s="60" t="s">
        <v>7</v>
      </c>
      <c r="D26" s="1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>
        <f t="shared" si="1"/>
        <v>0</v>
      </c>
    </row>
    <row r="27" spans="1:18" x14ac:dyDescent="0.25">
      <c r="A27" s="282"/>
      <c r="B27" s="294"/>
      <c r="C27" s="60" t="s">
        <v>8</v>
      </c>
      <c r="D27" s="14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>
        <v>1.5</v>
      </c>
      <c r="R27" s="16">
        <f t="shared" si="1"/>
        <v>1.5</v>
      </c>
    </row>
    <row r="28" spans="1:18" x14ac:dyDescent="0.25">
      <c r="A28" s="282"/>
      <c r="B28" s="295"/>
      <c r="C28" s="114" t="s">
        <v>9</v>
      </c>
      <c r="D28" s="115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7">
        <f t="shared" si="1"/>
        <v>0</v>
      </c>
    </row>
    <row r="29" spans="1:18" x14ac:dyDescent="0.25">
      <c r="A29" s="282"/>
      <c r="B29" s="293">
        <v>31</v>
      </c>
      <c r="C29" s="119" t="s">
        <v>50</v>
      </c>
      <c r="D29" s="111">
        <f t="shared" ref="D29:Q29" si="7">SUM(D30:D32)</f>
        <v>0</v>
      </c>
      <c r="E29" s="111">
        <f t="shared" si="7"/>
        <v>0</v>
      </c>
      <c r="F29" s="111">
        <f t="shared" si="7"/>
        <v>1</v>
      </c>
      <c r="G29" s="111">
        <f t="shared" si="7"/>
        <v>3</v>
      </c>
      <c r="H29" s="111">
        <f t="shared" si="7"/>
        <v>0</v>
      </c>
      <c r="I29" s="111">
        <f t="shared" si="7"/>
        <v>0</v>
      </c>
      <c r="J29" s="111">
        <f t="shared" si="7"/>
        <v>0</v>
      </c>
      <c r="K29" s="111">
        <f t="shared" si="7"/>
        <v>0</v>
      </c>
      <c r="L29" s="111">
        <f t="shared" si="7"/>
        <v>0</v>
      </c>
      <c r="M29" s="111">
        <f t="shared" si="7"/>
        <v>0</v>
      </c>
      <c r="N29" s="111">
        <f t="shared" si="7"/>
        <v>0</v>
      </c>
      <c r="O29" s="111">
        <f t="shared" si="7"/>
        <v>0</v>
      </c>
      <c r="P29" s="111">
        <f t="shared" si="7"/>
        <v>0</v>
      </c>
      <c r="Q29" s="111">
        <f t="shared" si="7"/>
        <v>0</v>
      </c>
      <c r="R29" s="112">
        <f t="shared" si="1"/>
        <v>4</v>
      </c>
    </row>
    <row r="30" spans="1:18" x14ac:dyDescent="0.25">
      <c r="A30" s="282"/>
      <c r="B30" s="294"/>
      <c r="C30" s="60" t="s">
        <v>7</v>
      </c>
      <c r="D30" s="14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>
        <f t="shared" si="1"/>
        <v>0</v>
      </c>
    </row>
    <row r="31" spans="1:18" x14ac:dyDescent="0.25">
      <c r="A31" s="282"/>
      <c r="B31" s="294"/>
      <c r="C31" s="60" t="s">
        <v>8</v>
      </c>
      <c r="D31" s="14"/>
      <c r="E31" s="14"/>
      <c r="F31" s="15">
        <v>1</v>
      </c>
      <c r="G31" s="15">
        <v>3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>
        <f t="shared" si="1"/>
        <v>4</v>
      </c>
    </row>
    <row r="32" spans="1:18" x14ac:dyDescent="0.25">
      <c r="A32" s="283"/>
      <c r="B32" s="295"/>
      <c r="C32" s="114" t="s">
        <v>9</v>
      </c>
      <c r="D32" s="115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>
        <f t="shared" si="1"/>
        <v>0</v>
      </c>
    </row>
    <row r="33" spans="1:18" x14ac:dyDescent="0.25">
      <c r="A33" s="281" t="s">
        <v>35</v>
      </c>
      <c r="B33" s="284"/>
      <c r="C33" s="110" t="s">
        <v>51</v>
      </c>
      <c r="D33" s="111">
        <f t="shared" ref="D33:Q33" si="8">SUM(D34:D36)</f>
        <v>0</v>
      </c>
      <c r="E33" s="111">
        <f t="shared" si="8"/>
        <v>1</v>
      </c>
      <c r="F33" s="111">
        <f t="shared" si="8"/>
        <v>0</v>
      </c>
      <c r="G33" s="111">
        <f t="shared" si="8"/>
        <v>0</v>
      </c>
      <c r="H33" s="111">
        <f t="shared" si="8"/>
        <v>0</v>
      </c>
      <c r="I33" s="111">
        <f t="shared" si="8"/>
        <v>0</v>
      </c>
      <c r="J33" s="111">
        <f t="shared" si="8"/>
        <v>0</v>
      </c>
      <c r="K33" s="111">
        <f t="shared" si="8"/>
        <v>0</v>
      </c>
      <c r="L33" s="111">
        <f t="shared" si="8"/>
        <v>0</v>
      </c>
      <c r="M33" s="111">
        <f t="shared" si="8"/>
        <v>0</v>
      </c>
      <c r="N33" s="111">
        <f t="shared" si="8"/>
        <v>0</v>
      </c>
      <c r="O33" s="111">
        <f t="shared" si="8"/>
        <v>0</v>
      </c>
      <c r="P33" s="111">
        <f t="shared" si="8"/>
        <v>0</v>
      </c>
      <c r="Q33" s="111">
        <f t="shared" si="8"/>
        <v>0</v>
      </c>
      <c r="R33" s="112">
        <f>SUM(D33:Q33)</f>
        <v>1</v>
      </c>
    </row>
    <row r="34" spans="1:18" x14ac:dyDescent="0.25">
      <c r="A34" s="282"/>
      <c r="B34" s="245"/>
      <c r="C34" s="60" t="s">
        <v>7</v>
      </c>
      <c r="D34" s="14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>
        <f>SUM(D34:Q34)</f>
        <v>0</v>
      </c>
    </row>
    <row r="35" spans="1:18" x14ac:dyDescent="0.25">
      <c r="A35" s="282"/>
      <c r="B35" s="245"/>
      <c r="C35" s="60" t="s">
        <v>8</v>
      </c>
      <c r="D35" s="14"/>
      <c r="E35" s="14">
        <v>1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>
        <f t="shared" ref="R35:R36" si="9">SUM(D35:Q35)</f>
        <v>1</v>
      </c>
    </row>
    <row r="36" spans="1:18" x14ac:dyDescent="0.25">
      <c r="A36" s="282"/>
      <c r="B36" s="245"/>
      <c r="C36" s="60" t="s">
        <v>9</v>
      </c>
      <c r="D36" s="1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>
        <f t="shared" si="9"/>
        <v>0</v>
      </c>
    </row>
    <row r="37" spans="1:18" x14ac:dyDescent="0.25">
      <c r="A37" s="282"/>
      <c r="B37" s="285"/>
      <c r="C37" s="110" t="s">
        <v>52</v>
      </c>
      <c r="D37" s="120">
        <f t="shared" ref="D37:Q37" si="10">SUM(D38:D40)</f>
        <v>0</v>
      </c>
      <c r="E37" s="120">
        <f t="shared" si="10"/>
        <v>4</v>
      </c>
      <c r="F37" s="120">
        <f t="shared" si="10"/>
        <v>5</v>
      </c>
      <c r="G37" s="120">
        <f t="shared" si="10"/>
        <v>0</v>
      </c>
      <c r="H37" s="120">
        <f t="shared" si="10"/>
        <v>0</v>
      </c>
      <c r="I37" s="120">
        <f t="shared" si="10"/>
        <v>0</v>
      </c>
      <c r="J37" s="120">
        <f t="shared" si="10"/>
        <v>0</v>
      </c>
      <c r="K37" s="120">
        <f t="shared" si="10"/>
        <v>0</v>
      </c>
      <c r="L37" s="120">
        <f t="shared" si="10"/>
        <v>0</v>
      </c>
      <c r="M37" s="120">
        <f t="shared" si="10"/>
        <v>0</v>
      </c>
      <c r="N37" s="120">
        <f t="shared" si="10"/>
        <v>0</v>
      </c>
      <c r="O37" s="120">
        <f t="shared" si="10"/>
        <v>0</v>
      </c>
      <c r="P37" s="120">
        <f t="shared" si="10"/>
        <v>0</v>
      </c>
      <c r="Q37" s="120">
        <f t="shared" si="10"/>
        <v>0</v>
      </c>
      <c r="R37" s="112">
        <f>SUM(D37:Q37)</f>
        <v>9</v>
      </c>
    </row>
    <row r="38" spans="1:18" x14ac:dyDescent="0.25">
      <c r="A38" s="282"/>
      <c r="B38" s="286"/>
      <c r="C38" s="60" t="s">
        <v>7</v>
      </c>
      <c r="D38" s="14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>
        <f>SUM(D38:Q38)</f>
        <v>0</v>
      </c>
    </row>
    <row r="39" spans="1:18" x14ac:dyDescent="0.25">
      <c r="A39" s="282"/>
      <c r="B39" s="286"/>
      <c r="C39" s="60" t="s">
        <v>8</v>
      </c>
      <c r="D39" s="14"/>
      <c r="E39" s="14">
        <v>4</v>
      </c>
      <c r="F39" s="15">
        <v>5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>
        <f t="shared" ref="R39:R40" si="11">SUM(D39:Q39)</f>
        <v>9</v>
      </c>
    </row>
    <row r="40" spans="1:18" x14ac:dyDescent="0.25">
      <c r="A40" s="283"/>
      <c r="B40" s="287"/>
      <c r="C40" s="114" t="s">
        <v>9</v>
      </c>
      <c r="D40" s="115"/>
      <c r="E40" s="115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7">
        <f t="shared" si="11"/>
        <v>0</v>
      </c>
    </row>
    <row r="41" spans="1:18" x14ac:dyDescent="0.25">
      <c r="B41" s="276" t="s">
        <v>38</v>
      </c>
      <c r="C41" s="276"/>
      <c r="D41" s="47">
        <f t="shared" ref="D41:Q41" si="12">SUM(D21,D25,D29,D33,D37,D17,D13,D9,D5)</f>
        <v>0</v>
      </c>
      <c r="E41" s="47">
        <f t="shared" si="12"/>
        <v>5</v>
      </c>
      <c r="F41" s="47">
        <f t="shared" si="12"/>
        <v>6</v>
      </c>
      <c r="G41" s="47">
        <f t="shared" si="12"/>
        <v>4</v>
      </c>
      <c r="H41" s="47">
        <f t="shared" si="12"/>
        <v>0</v>
      </c>
      <c r="I41" s="47">
        <f t="shared" si="12"/>
        <v>1</v>
      </c>
      <c r="J41" s="47">
        <f t="shared" si="12"/>
        <v>6</v>
      </c>
      <c r="K41" s="47">
        <f t="shared" si="12"/>
        <v>4</v>
      </c>
      <c r="L41" s="47">
        <f t="shared" si="12"/>
        <v>1</v>
      </c>
      <c r="M41" s="47">
        <f t="shared" si="12"/>
        <v>0</v>
      </c>
      <c r="N41" s="47">
        <f t="shared" si="12"/>
        <v>4.75</v>
      </c>
      <c r="O41" s="47">
        <f t="shared" si="12"/>
        <v>2.75</v>
      </c>
      <c r="P41" s="47">
        <f t="shared" si="12"/>
        <v>0.5</v>
      </c>
      <c r="Q41" s="47">
        <f t="shared" si="12"/>
        <v>5</v>
      </c>
      <c r="R41" s="121">
        <f>SUM(D41:Q41)</f>
        <v>40</v>
      </c>
    </row>
    <row r="42" spans="1:18" x14ac:dyDescent="0.25">
      <c r="C42" s="100" t="s">
        <v>7</v>
      </c>
      <c r="D42" s="42">
        <f t="shared" ref="D42:R44" si="13">SUM(D22,D26,D30,D34,D38,D18,D14,D10,D6)</f>
        <v>0</v>
      </c>
      <c r="E42" s="42">
        <f t="shared" si="13"/>
        <v>0</v>
      </c>
      <c r="F42" s="42">
        <f t="shared" si="13"/>
        <v>0</v>
      </c>
      <c r="G42" s="42">
        <f t="shared" si="13"/>
        <v>0</v>
      </c>
      <c r="H42" s="42">
        <f t="shared" si="13"/>
        <v>0</v>
      </c>
      <c r="I42" s="42">
        <f t="shared" si="13"/>
        <v>1</v>
      </c>
      <c r="J42" s="42">
        <f t="shared" si="13"/>
        <v>2</v>
      </c>
      <c r="K42" s="42">
        <f t="shared" si="13"/>
        <v>4</v>
      </c>
      <c r="L42" s="42">
        <f t="shared" si="13"/>
        <v>1</v>
      </c>
      <c r="M42" s="42">
        <f t="shared" si="13"/>
        <v>0</v>
      </c>
      <c r="N42" s="42">
        <f t="shared" si="13"/>
        <v>0</v>
      </c>
      <c r="O42" s="42">
        <f t="shared" si="13"/>
        <v>0</v>
      </c>
      <c r="P42" s="42">
        <f t="shared" si="13"/>
        <v>0</v>
      </c>
      <c r="Q42" s="42">
        <f t="shared" si="13"/>
        <v>0</v>
      </c>
      <c r="R42" s="42">
        <f t="shared" si="13"/>
        <v>8</v>
      </c>
    </row>
    <row r="43" spans="1:18" x14ac:dyDescent="0.25">
      <c r="C43" s="100" t="s">
        <v>8</v>
      </c>
      <c r="D43" s="42">
        <f t="shared" si="13"/>
        <v>0</v>
      </c>
      <c r="E43" s="42">
        <f t="shared" si="13"/>
        <v>5</v>
      </c>
      <c r="F43" s="42">
        <f t="shared" si="13"/>
        <v>6</v>
      </c>
      <c r="G43" s="42">
        <f t="shared" si="13"/>
        <v>3</v>
      </c>
      <c r="H43" s="42">
        <f t="shared" si="13"/>
        <v>0</v>
      </c>
      <c r="I43" s="42">
        <f t="shared" si="13"/>
        <v>0</v>
      </c>
      <c r="J43" s="42">
        <f t="shared" si="13"/>
        <v>4</v>
      </c>
      <c r="K43" s="42">
        <f t="shared" si="13"/>
        <v>0</v>
      </c>
      <c r="L43" s="42">
        <f t="shared" si="13"/>
        <v>0</v>
      </c>
      <c r="M43" s="42">
        <f t="shared" si="13"/>
        <v>0</v>
      </c>
      <c r="N43" s="42">
        <f t="shared" si="13"/>
        <v>0</v>
      </c>
      <c r="O43" s="42">
        <f t="shared" si="13"/>
        <v>0</v>
      </c>
      <c r="P43" s="42">
        <f t="shared" si="13"/>
        <v>0</v>
      </c>
      <c r="Q43" s="42">
        <f t="shared" si="13"/>
        <v>5</v>
      </c>
      <c r="R43" s="42">
        <f>SUM(R23,R27,R31,R35,R39,R19,R15,R11,R7)</f>
        <v>23</v>
      </c>
    </row>
    <row r="44" spans="1:18" x14ac:dyDescent="0.25">
      <c r="C44" s="101" t="s">
        <v>9</v>
      </c>
      <c r="D44" s="42">
        <f t="shared" si="13"/>
        <v>0</v>
      </c>
      <c r="E44" s="42">
        <f t="shared" si="13"/>
        <v>0</v>
      </c>
      <c r="F44" s="42">
        <f t="shared" si="13"/>
        <v>0</v>
      </c>
      <c r="G44" s="42">
        <f t="shared" si="13"/>
        <v>1</v>
      </c>
      <c r="H44" s="42">
        <f t="shared" si="13"/>
        <v>0</v>
      </c>
      <c r="I44" s="42">
        <f t="shared" si="13"/>
        <v>0</v>
      </c>
      <c r="J44" s="42">
        <f t="shared" si="13"/>
        <v>0</v>
      </c>
      <c r="K44" s="42">
        <f t="shared" si="13"/>
        <v>0</v>
      </c>
      <c r="L44" s="42">
        <f t="shared" si="13"/>
        <v>0</v>
      </c>
      <c r="M44" s="42">
        <f t="shared" si="13"/>
        <v>0</v>
      </c>
      <c r="N44" s="42">
        <f t="shared" si="13"/>
        <v>4.75</v>
      </c>
      <c r="O44" s="42">
        <f t="shared" si="13"/>
        <v>2.75</v>
      </c>
      <c r="P44" s="42">
        <f t="shared" si="13"/>
        <v>0.5</v>
      </c>
      <c r="Q44" s="42">
        <f t="shared" si="13"/>
        <v>0</v>
      </c>
      <c r="R44" s="42">
        <f t="shared" si="13"/>
        <v>9</v>
      </c>
    </row>
    <row r="46" spans="1:18" x14ac:dyDescent="0.25">
      <c r="A46" s="217" t="s">
        <v>5</v>
      </c>
      <c r="B46" s="277" t="s">
        <v>7</v>
      </c>
      <c r="C46" s="278"/>
      <c r="D46" s="32">
        <f>D42</f>
        <v>0</v>
      </c>
      <c r="E46" s="33">
        <f xml:space="preserve"> AVERAGE($D$42:E42)</f>
        <v>0</v>
      </c>
      <c r="F46" s="33">
        <f xml:space="preserve"> AVERAGE($D$42:F42)</f>
        <v>0</v>
      </c>
      <c r="G46" s="33">
        <f xml:space="preserve"> AVERAGE($D$42:G42)</f>
        <v>0</v>
      </c>
      <c r="H46" s="33">
        <f xml:space="preserve"> AVERAGE($D$42:H42)</f>
        <v>0</v>
      </c>
      <c r="I46" s="33">
        <f xml:space="preserve"> AVERAGE($D$42:I42)</f>
        <v>0.16666666666666666</v>
      </c>
      <c r="J46" s="33">
        <f xml:space="preserve"> AVERAGE($D$42:J42)</f>
        <v>0.42857142857142855</v>
      </c>
      <c r="K46" s="33">
        <f xml:space="preserve"> AVERAGE($D$42:K42)</f>
        <v>0.875</v>
      </c>
      <c r="L46" s="33">
        <f xml:space="preserve"> AVERAGE($D$42:L42)</f>
        <v>0.88888888888888884</v>
      </c>
      <c r="M46" s="33">
        <f xml:space="preserve"> AVERAGE($D$42:M42)</f>
        <v>0.8</v>
      </c>
      <c r="N46" s="33">
        <f xml:space="preserve"> AVERAGE($D$42:N42)</f>
        <v>0.72727272727272729</v>
      </c>
      <c r="O46" s="33">
        <f xml:space="preserve"> AVERAGE($D$42:O42)</f>
        <v>0.66666666666666663</v>
      </c>
      <c r="P46" s="33">
        <f xml:space="preserve"> AVERAGE($D$42:P42)</f>
        <v>0.61538461538461542</v>
      </c>
      <c r="Q46" s="33">
        <f xml:space="preserve"> AVERAGE($D$42:Q42)</f>
        <v>0.5714285714285714</v>
      </c>
      <c r="R46" s="38"/>
    </row>
    <row r="47" spans="1:18" x14ac:dyDescent="0.25">
      <c r="A47" s="218"/>
      <c r="B47" s="279" t="s">
        <v>8</v>
      </c>
      <c r="C47" s="259"/>
      <c r="D47" s="38">
        <f>D43</f>
        <v>0</v>
      </c>
      <c r="E47" s="33">
        <f xml:space="preserve"> AVERAGE($D$43:E43)</f>
        <v>2.5</v>
      </c>
      <c r="F47" s="33">
        <f xml:space="preserve"> AVERAGE($D$43:F43)</f>
        <v>3.6666666666666665</v>
      </c>
      <c r="G47" s="33">
        <f xml:space="preserve"> AVERAGE($D$43:G43)</f>
        <v>3.5</v>
      </c>
      <c r="H47" s="33">
        <f xml:space="preserve"> AVERAGE($D$43:H43)</f>
        <v>2.8</v>
      </c>
      <c r="I47" s="33">
        <f xml:space="preserve"> AVERAGE($D$43:I43)</f>
        <v>2.3333333333333335</v>
      </c>
      <c r="J47" s="33">
        <f xml:space="preserve"> AVERAGE($D$43:J43)</f>
        <v>2.5714285714285716</v>
      </c>
      <c r="K47" s="33">
        <f xml:space="preserve"> AVERAGE($D$43:K43)</f>
        <v>2.25</v>
      </c>
      <c r="L47" s="33">
        <f xml:space="preserve"> AVERAGE($D$43:L43)</f>
        <v>2</v>
      </c>
      <c r="M47" s="33">
        <f xml:space="preserve"> AVERAGE($D$43:M43)</f>
        <v>1.8</v>
      </c>
      <c r="N47" s="33">
        <f xml:space="preserve"> AVERAGE($D$43:N43)</f>
        <v>1.6363636363636365</v>
      </c>
      <c r="O47" s="33">
        <f xml:space="preserve"> AVERAGE($D$43:O43)</f>
        <v>1.5</v>
      </c>
      <c r="P47" s="33">
        <f xml:space="preserve"> AVERAGE($D$43:P43)</f>
        <v>1.3846153846153846</v>
      </c>
      <c r="Q47" s="33">
        <f xml:space="preserve"> AVERAGE($D$43:Q43)</f>
        <v>1.6428571428571428</v>
      </c>
      <c r="R47" s="38"/>
    </row>
    <row r="48" spans="1:18" ht="15.75" thickBot="1" x14ac:dyDescent="0.3">
      <c r="A48" s="218"/>
      <c r="B48" s="280" t="s">
        <v>9</v>
      </c>
      <c r="C48" s="261"/>
      <c r="D48" s="34">
        <f>D44</f>
        <v>0</v>
      </c>
      <c r="E48" s="33">
        <f xml:space="preserve"> AVERAGE($D$44:E44)</f>
        <v>0</v>
      </c>
      <c r="F48" s="33">
        <f xml:space="preserve"> AVERAGE($D$44:F44)</f>
        <v>0</v>
      </c>
      <c r="G48" s="33">
        <f xml:space="preserve"> AVERAGE($D$44:G44)</f>
        <v>0.25</v>
      </c>
      <c r="H48" s="33">
        <f xml:space="preserve"> AVERAGE($D$44:H44)</f>
        <v>0.2</v>
      </c>
      <c r="I48" s="33">
        <f xml:space="preserve"> AVERAGE($D$44:I44)</f>
        <v>0.16666666666666666</v>
      </c>
      <c r="J48" s="33">
        <f xml:space="preserve"> AVERAGE($D$44:J44)</f>
        <v>0.14285714285714285</v>
      </c>
      <c r="K48" s="33">
        <f xml:space="preserve"> AVERAGE($D$44:K44)</f>
        <v>0.125</v>
      </c>
      <c r="L48" s="33">
        <f xml:space="preserve"> AVERAGE($D$44:L44)</f>
        <v>0.1111111111111111</v>
      </c>
      <c r="M48" s="33">
        <f xml:space="preserve"> AVERAGE($D$44:M44)</f>
        <v>0.1</v>
      </c>
      <c r="N48" s="33">
        <f xml:space="preserve"> AVERAGE($D$44:N44)</f>
        <v>0.52272727272727271</v>
      </c>
      <c r="O48" s="33">
        <f xml:space="preserve"> AVERAGE($D$44:O44)</f>
        <v>0.70833333333333337</v>
      </c>
      <c r="P48" s="33">
        <f xml:space="preserve"> AVERAGE($D$44:P44)</f>
        <v>0.69230769230769229</v>
      </c>
      <c r="Q48" s="33">
        <f xml:space="preserve"> AVERAGE($D$44:Q44)</f>
        <v>0.6428571428571429</v>
      </c>
      <c r="R48" s="38"/>
    </row>
    <row r="49" spans="1:18" ht="15.75" thickTop="1" x14ac:dyDescent="0.25">
      <c r="A49" s="219"/>
      <c r="B49" s="264" t="s">
        <v>25</v>
      </c>
      <c r="C49" s="265"/>
      <c r="D49" s="35">
        <f>D41</f>
        <v>0</v>
      </c>
      <c r="E49" s="33">
        <f xml:space="preserve"> AVERAGE($D$41:E41)</f>
        <v>2.5</v>
      </c>
      <c r="F49" s="33">
        <f xml:space="preserve"> AVERAGE($D$41:F41)</f>
        <v>3.6666666666666665</v>
      </c>
      <c r="G49" s="33">
        <f xml:space="preserve"> AVERAGE($D$41:G41)</f>
        <v>3.75</v>
      </c>
      <c r="H49" s="33">
        <f xml:space="preserve"> AVERAGE($D$41:H41)</f>
        <v>3</v>
      </c>
      <c r="I49" s="33">
        <f xml:space="preserve"> AVERAGE($D$41:I41)</f>
        <v>2.6666666666666665</v>
      </c>
      <c r="J49" s="33">
        <f xml:space="preserve"> AVERAGE($D$41:J41)</f>
        <v>3.1428571428571428</v>
      </c>
      <c r="K49" s="33">
        <f xml:space="preserve"> AVERAGE($D$41:K41)</f>
        <v>3.25</v>
      </c>
      <c r="L49" s="33">
        <f xml:space="preserve"> AVERAGE($D$41:L41)</f>
        <v>3</v>
      </c>
      <c r="M49" s="33">
        <f xml:space="preserve"> AVERAGE($D$41:M41)</f>
        <v>2.7</v>
      </c>
      <c r="N49" s="33">
        <f xml:space="preserve"> AVERAGE($D$41:N41)</f>
        <v>2.8863636363636362</v>
      </c>
      <c r="O49" s="33">
        <f xml:space="preserve"> AVERAGE($D$41:O41)</f>
        <v>2.875</v>
      </c>
      <c r="P49" s="33">
        <f xml:space="preserve"> AVERAGE($D$41:P41)</f>
        <v>2.6923076923076925</v>
      </c>
      <c r="Q49" s="33">
        <f xml:space="preserve"> AVERAGE($D$41:Q41)</f>
        <v>2.8571428571428572</v>
      </c>
      <c r="R49" s="57"/>
    </row>
    <row r="51" spans="1:18" ht="30" x14ac:dyDescent="0.25">
      <c r="C51" s="23" t="s">
        <v>22</v>
      </c>
      <c r="D51" s="24">
        <v>1</v>
      </c>
      <c r="E51" s="24">
        <v>2</v>
      </c>
      <c r="F51" s="25" t="s">
        <v>23</v>
      </c>
    </row>
    <row r="52" spans="1:18" x14ac:dyDescent="0.25">
      <c r="A52" s="253" t="s">
        <v>24</v>
      </c>
      <c r="B52" s="256" t="s">
        <v>7</v>
      </c>
      <c r="C52" s="257"/>
      <c r="D52" s="26">
        <f xml:space="preserve"> SUM(D42:J42)</f>
        <v>3</v>
      </c>
      <c r="E52" s="26">
        <f xml:space="preserve"> SUM(K42:Q42)</f>
        <v>5</v>
      </c>
      <c r="F52" s="27">
        <f xml:space="preserve"> SUM(D52:E52)</f>
        <v>8</v>
      </c>
    </row>
    <row r="53" spans="1:18" x14ac:dyDescent="0.25">
      <c r="A53" s="254"/>
      <c r="B53" s="258" t="s">
        <v>8</v>
      </c>
      <c r="C53" s="259"/>
      <c r="D53" s="26">
        <f t="shared" ref="D53:D54" si="14" xml:space="preserve"> SUM(D43:J43)</f>
        <v>18</v>
      </c>
      <c r="E53" s="26">
        <f t="shared" ref="E53:E54" si="15" xml:space="preserve"> SUM(K43:Q43)</f>
        <v>5</v>
      </c>
      <c r="F53" s="27">
        <f xml:space="preserve"> SUM(D53:E53)</f>
        <v>23</v>
      </c>
    </row>
    <row r="54" spans="1:18" x14ac:dyDescent="0.25">
      <c r="A54" s="254"/>
      <c r="B54" s="260" t="s">
        <v>9</v>
      </c>
      <c r="C54" s="261"/>
      <c r="D54" s="26">
        <f t="shared" si="14"/>
        <v>1</v>
      </c>
      <c r="E54" s="26">
        <f t="shared" si="15"/>
        <v>8</v>
      </c>
      <c r="F54" s="27">
        <f xml:space="preserve"> SUM(D54:E54)</f>
        <v>9</v>
      </c>
    </row>
    <row r="55" spans="1:18" x14ac:dyDescent="0.25">
      <c r="A55" s="255"/>
      <c r="B55" s="262" t="s">
        <v>25</v>
      </c>
      <c r="C55" s="263"/>
      <c r="D55" s="26">
        <f xml:space="preserve"> SUM(D41:J41)</f>
        <v>22</v>
      </c>
      <c r="E55" s="26">
        <f xml:space="preserve"> SUM(K41:Q41)</f>
        <v>18</v>
      </c>
      <c r="F55" s="27">
        <f xml:space="preserve"> SUM(D55:E55)</f>
        <v>40</v>
      </c>
    </row>
    <row r="57" spans="1:18" x14ac:dyDescent="0.25">
      <c r="A57" s="266" t="s">
        <v>26</v>
      </c>
      <c r="B57" s="256" t="s">
        <v>7</v>
      </c>
      <c r="C57" s="257"/>
      <c r="D57" s="31">
        <f xml:space="preserve"> D52</f>
        <v>3</v>
      </c>
      <c r="E57" s="31">
        <f xml:space="preserve"> AVERAGE(D52:E52)</f>
        <v>4</v>
      </c>
    </row>
    <row r="58" spans="1:18" x14ac:dyDescent="0.25">
      <c r="A58" s="266"/>
      <c r="B58" s="258" t="s">
        <v>8</v>
      </c>
      <c r="C58" s="259"/>
      <c r="D58" s="31">
        <f xml:space="preserve"> D53</f>
        <v>18</v>
      </c>
      <c r="E58" s="31">
        <f xml:space="preserve"> AVERAGE(D53:E53)</f>
        <v>11.5</v>
      </c>
    </row>
    <row r="59" spans="1:18" x14ac:dyDescent="0.25">
      <c r="A59" s="266"/>
      <c r="B59" s="260" t="s">
        <v>9</v>
      </c>
      <c r="C59" s="261"/>
      <c r="D59" s="31">
        <f xml:space="preserve"> D54</f>
        <v>1</v>
      </c>
      <c r="E59" s="31">
        <f xml:space="preserve"> AVERAGE(D54:E54)</f>
        <v>4.5</v>
      </c>
    </row>
    <row r="60" spans="1:18" x14ac:dyDescent="0.25">
      <c r="A60" s="266"/>
      <c r="B60" s="267" t="s">
        <v>25</v>
      </c>
      <c r="C60" s="268"/>
      <c r="D60" s="31">
        <f xml:space="preserve"> D55</f>
        <v>22</v>
      </c>
      <c r="E60" s="31">
        <f xml:space="preserve"> AVERAGE(D55:E55)</f>
        <v>20</v>
      </c>
    </row>
    <row r="62" spans="1:18" x14ac:dyDescent="0.25">
      <c r="B62" s="122"/>
    </row>
  </sheetData>
  <mergeCells count="29">
    <mergeCell ref="D1:J1"/>
    <mergeCell ref="K1:Q1"/>
    <mergeCell ref="A5:A32"/>
    <mergeCell ref="B5:B8"/>
    <mergeCell ref="B9:B12"/>
    <mergeCell ref="B13:B16"/>
    <mergeCell ref="B17:B20"/>
    <mergeCell ref="B21:B24"/>
    <mergeCell ref="B25:B28"/>
    <mergeCell ref="B29:B32"/>
    <mergeCell ref="A33:A40"/>
    <mergeCell ref="B33:B36"/>
    <mergeCell ref="B37:B40"/>
    <mergeCell ref="B41:C41"/>
    <mergeCell ref="A46:A49"/>
    <mergeCell ref="B46:C46"/>
    <mergeCell ref="B47:C47"/>
    <mergeCell ref="B48:C48"/>
    <mergeCell ref="B49:C49"/>
    <mergeCell ref="A57:A60"/>
    <mergeCell ref="B57:C57"/>
    <mergeCell ref="B58:C58"/>
    <mergeCell ref="B59:C59"/>
    <mergeCell ref="B60:C60"/>
    <mergeCell ref="A52:A55"/>
    <mergeCell ref="B52:C52"/>
    <mergeCell ref="B53:C53"/>
    <mergeCell ref="B54:C54"/>
    <mergeCell ref="B55:C55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A31" workbookViewId="0">
      <selection activeCell="Q50" sqref="Q50"/>
    </sheetView>
  </sheetViews>
  <sheetFormatPr defaultColWidth="8.85546875" defaultRowHeight="15" x14ac:dyDescent="0.25"/>
  <cols>
    <col min="2" max="2" width="12.28515625" customWidth="1"/>
    <col min="3" max="3" width="41.28515625" customWidth="1"/>
    <col min="18" max="18" width="10.85546875" customWidth="1"/>
  </cols>
  <sheetData>
    <row r="1" spans="1:18" x14ac:dyDescent="0.25">
      <c r="D1" s="214" t="s">
        <v>1</v>
      </c>
      <c r="E1" s="215"/>
      <c r="F1" s="215"/>
      <c r="G1" s="215"/>
      <c r="H1" s="215"/>
      <c r="I1" s="215"/>
      <c r="J1" s="215"/>
      <c r="K1" s="214" t="s">
        <v>2</v>
      </c>
      <c r="L1" s="215"/>
      <c r="M1" s="215"/>
      <c r="N1" s="215"/>
      <c r="O1" s="215"/>
      <c r="P1" s="215"/>
      <c r="Q1" s="216"/>
    </row>
    <row r="2" spans="1:18" x14ac:dyDescent="0.25">
      <c r="C2" s="6" t="s">
        <v>10</v>
      </c>
      <c r="D2" s="104">
        <v>42064</v>
      </c>
      <c r="E2" s="104">
        <v>42065</v>
      </c>
      <c r="F2" s="104">
        <v>42066</v>
      </c>
      <c r="G2" s="104">
        <v>42067</v>
      </c>
      <c r="H2" s="104">
        <v>42068</v>
      </c>
      <c r="I2" s="104">
        <v>42069</v>
      </c>
      <c r="J2" s="104">
        <v>42070</v>
      </c>
      <c r="K2" s="104">
        <v>42071</v>
      </c>
      <c r="L2" s="104">
        <v>42072</v>
      </c>
      <c r="M2" s="104">
        <v>42073</v>
      </c>
      <c r="N2" s="104">
        <v>42074</v>
      </c>
      <c r="O2" s="104">
        <v>42075</v>
      </c>
      <c r="P2" s="104">
        <v>42076</v>
      </c>
      <c r="Q2" s="104">
        <v>42077</v>
      </c>
    </row>
    <row r="3" spans="1:18" x14ac:dyDescent="0.25">
      <c r="C3" s="6" t="s">
        <v>11</v>
      </c>
      <c r="D3" s="157">
        <v>1</v>
      </c>
      <c r="E3" s="157">
        <v>2</v>
      </c>
      <c r="F3" s="157">
        <v>3</v>
      </c>
      <c r="G3" s="157">
        <v>4</v>
      </c>
      <c r="H3" s="157">
        <v>5</v>
      </c>
      <c r="I3" s="157">
        <v>6</v>
      </c>
      <c r="J3" s="157">
        <v>7</v>
      </c>
      <c r="K3" s="157">
        <v>8</v>
      </c>
      <c r="L3" s="157">
        <v>9</v>
      </c>
      <c r="M3" s="157">
        <v>10</v>
      </c>
      <c r="N3" s="157">
        <v>11</v>
      </c>
      <c r="O3" s="157">
        <v>12</v>
      </c>
      <c r="P3" s="157">
        <v>13</v>
      </c>
      <c r="Q3" s="157">
        <v>14</v>
      </c>
    </row>
    <row r="4" spans="1:18" x14ac:dyDescent="0.25">
      <c r="B4" s="106" t="s">
        <v>12</v>
      </c>
      <c r="C4" s="106" t="s">
        <v>13</v>
      </c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1"/>
      <c r="R4" s="163" t="s">
        <v>14</v>
      </c>
    </row>
    <row r="5" spans="1:18" ht="15" customHeight="1" x14ac:dyDescent="0.25">
      <c r="A5" s="296" t="s">
        <v>30</v>
      </c>
      <c r="B5" s="307">
        <v>28</v>
      </c>
      <c r="C5" s="152" t="s">
        <v>56</v>
      </c>
      <c r="D5" s="172">
        <f t="shared" ref="D5:Q5" si="0">SUM(D6:D8)</f>
        <v>0</v>
      </c>
      <c r="E5" s="155">
        <f t="shared" si="0"/>
        <v>0</v>
      </c>
      <c r="F5" s="155">
        <f t="shared" si="0"/>
        <v>0</v>
      </c>
      <c r="G5" s="155">
        <f t="shared" si="0"/>
        <v>0</v>
      </c>
      <c r="H5" s="155">
        <f t="shared" si="0"/>
        <v>0</v>
      </c>
      <c r="I5" s="155">
        <f t="shared" si="0"/>
        <v>0</v>
      </c>
      <c r="J5" s="155">
        <f t="shared" si="0"/>
        <v>0</v>
      </c>
      <c r="K5" s="155">
        <f t="shared" si="0"/>
        <v>0</v>
      </c>
      <c r="L5" s="155">
        <f t="shared" si="0"/>
        <v>0</v>
      </c>
      <c r="M5" s="155">
        <f t="shared" si="0"/>
        <v>0</v>
      </c>
      <c r="N5" s="155">
        <f t="shared" si="0"/>
        <v>0</v>
      </c>
      <c r="O5" s="155">
        <f t="shared" si="0"/>
        <v>0</v>
      </c>
      <c r="P5" s="155">
        <f t="shared" si="0"/>
        <v>1</v>
      </c>
      <c r="Q5" s="173">
        <f t="shared" si="0"/>
        <v>0</v>
      </c>
      <c r="R5" s="164">
        <f>SUM(D5:Q5)</f>
        <v>1</v>
      </c>
    </row>
    <row r="6" spans="1:18" x14ac:dyDescent="0.25">
      <c r="A6" s="282"/>
      <c r="B6" s="270"/>
      <c r="C6" s="60" t="s">
        <v>7</v>
      </c>
      <c r="D6" s="17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>
        <v>1</v>
      </c>
      <c r="Q6" s="175"/>
      <c r="R6" s="165">
        <f t="shared" ref="R6:R32" si="1">SUM(D6:Q6)</f>
        <v>1</v>
      </c>
    </row>
    <row r="7" spans="1:18" x14ac:dyDescent="0.25">
      <c r="A7" s="282"/>
      <c r="B7" s="270"/>
      <c r="C7" s="60" t="s">
        <v>8</v>
      </c>
      <c r="D7" s="176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77"/>
      <c r="R7" s="165">
        <f t="shared" si="1"/>
        <v>0</v>
      </c>
    </row>
    <row r="8" spans="1:18" x14ac:dyDescent="0.25">
      <c r="A8" s="282"/>
      <c r="B8" s="289"/>
      <c r="C8" s="114" t="s">
        <v>9</v>
      </c>
      <c r="D8" s="178"/>
      <c r="E8" s="115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79"/>
      <c r="R8" s="166">
        <f t="shared" si="1"/>
        <v>0</v>
      </c>
    </row>
    <row r="9" spans="1:18" x14ac:dyDescent="0.25">
      <c r="A9" s="282"/>
      <c r="B9" s="311">
        <v>16</v>
      </c>
      <c r="C9" s="153" t="s">
        <v>57</v>
      </c>
      <c r="D9" s="172">
        <f t="shared" ref="D9:Q9" si="2">SUM(D10:D12)</f>
        <v>0</v>
      </c>
      <c r="E9" s="155">
        <f t="shared" si="2"/>
        <v>0</v>
      </c>
      <c r="F9" s="155">
        <f t="shared" si="2"/>
        <v>0</v>
      </c>
      <c r="G9" s="155">
        <f t="shared" si="2"/>
        <v>0</v>
      </c>
      <c r="H9" s="155">
        <f t="shared" si="2"/>
        <v>0</v>
      </c>
      <c r="I9" s="155">
        <f t="shared" si="2"/>
        <v>0</v>
      </c>
      <c r="J9" s="155">
        <f t="shared" si="2"/>
        <v>0</v>
      </c>
      <c r="K9" s="155">
        <f t="shared" si="2"/>
        <v>0</v>
      </c>
      <c r="L9" s="155">
        <f t="shared" si="2"/>
        <v>0</v>
      </c>
      <c r="M9" s="155">
        <f t="shared" si="2"/>
        <v>1</v>
      </c>
      <c r="N9" s="155">
        <f t="shared" si="2"/>
        <v>0</v>
      </c>
      <c r="O9" s="155">
        <f t="shared" si="2"/>
        <v>0</v>
      </c>
      <c r="P9" s="155">
        <f t="shared" si="2"/>
        <v>0</v>
      </c>
      <c r="Q9" s="173">
        <f t="shared" si="2"/>
        <v>0</v>
      </c>
      <c r="R9" s="164">
        <f t="shared" si="1"/>
        <v>1</v>
      </c>
    </row>
    <row r="10" spans="1:18" x14ac:dyDescent="0.25">
      <c r="A10" s="282"/>
      <c r="B10" s="291"/>
      <c r="C10" s="60" t="s">
        <v>7</v>
      </c>
      <c r="D10" s="174"/>
      <c r="E10" s="14"/>
      <c r="F10" s="15"/>
      <c r="G10" s="15"/>
      <c r="H10" s="15"/>
      <c r="I10" s="15"/>
      <c r="J10" s="15"/>
      <c r="K10" s="15"/>
      <c r="L10" s="15"/>
      <c r="M10" s="15">
        <v>1</v>
      </c>
      <c r="N10" s="15"/>
      <c r="O10" s="15"/>
      <c r="P10" s="15"/>
      <c r="Q10" s="175"/>
      <c r="R10" s="165">
        <f t="shared" si="1"/>
        <v>1</v>
      </c>
    </row>
    <row r="11" spans="1:18" x14ac:dyDescent="0.25">
      <c r="A11" s="282"/>
      <c r="B11" s="291"/>
      <c r="C11" s="60" t="s">
        <v>8</v>
      </c>
      <c r="D11" s="17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75"/>
      <c r="R11" s="165">
        <f t="shared" si="1"/>
        <v>0</v>
      </c>
    </row>
    <row r="12" spans="1:18" x14ac:dyDescent="0.25">
      <c r="A12" s="282"/>
      <c r="B12" s="292"/>
      <c r="C12" s="114" t="s">
        <v>9</v>
      </c>
      <c r="D12" s="178"/>
      <c r="E12" s="115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79"/>
      <c r="R12" s="166">
        <f t="shared" si="1"/>
        <v>0</v>
      </c>
    </row>
    <row r="13" spans="1:18" x14ac:dyDescent="0.25">
      <c r="A13" s="282"/>
      <c r="B13" s="311">
        <v>9</v>
      </c>
      <c r="C13" s="145" t="s">
        <v>58</v>
      </c>
      <c r="D13" s="172">
        <f t="shared" ref="D13:Q13" si="3">SUM(D14:D16)</f>
        <v>0</v>
      </c>
      <c r="E13" s="155">
        <f t="shared" si="3"/>
        <v>0</v>
      </c>
      <c r="F13" s="155">
        <f t="shared" si="3"/>
        <v>0</v>
      </c>
      <c r="G13" s="155">
        <f t="shared" si="3"/>
        <v>0</v>
      </c>
      <c r="H13" s="155">
        <f t="shared" si="3"/>
        <v>0</v>
      </c>
      <c r="I13" s="155">
        <f t="shared" si="3"/>
        <v>0</v>
      </c>
      <c r="J13" s="155">
        <f t="shared" si="3"/>
        <v>0</v>
      </c>
      <c r="K13" s="155">
        <f t="shared" si="3"/>
        <v>0</v>
      </c>
      <c r="L13" s="155">
        <f t="shared" si="3"/>
        <v>0</v>
      </c>
      <c r="M13" s="155">
        <f t="shared" si="3"/>
        <v>0</v>
      </c>
      <c r="N13" s="155">
        <f t="shared" si="3"/>
        <v>0</v>
      </c>
      <c r="O13" s="155">
        <f t="shared" si="3"/>
        <v>3.75</v>
      </c>
      <c r="P13" s="155">
        <f t="shared" si="3"/>
        <v>0</v>
      </c>
      <c r="Q13" s="173">
        <f t="shared" si="3"/>
        <v>0</v>
      </c>
      <c r="R13" s="164">
        <f t="shared" si="1"/>
        <v>3.75</v>
      </c>
    </row>
    <row r="14" spans="1:18" x14ac:dyDescent="0.25">
      <c r="A14" s="282"/>
      <c r="B14" s="291"/>
      <c r="C14" s="60" t="s">
        <v>7</v>
      </c>
      <c r="D14" s="17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>
        <v>3.5</v>
      </c>
      <c r="P14" s="15"/>
      <c r="Q14" s="175"/>
      <c r="R14" s="165">
        <f t="shared" si="1"/>
        <v>3.5</v>
      </c>
    </row>
    <row r="15" spans="1:18" x14ac:dyDescent="0.25">
      <c r="A15" s="282"/>
      <c r="B15" s="291"/>
      <c r="C15" s="60" t="s">
        <v>8</v>
      </c>
      <c r="D15" s="17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>
        <v>0.25</v>
      </c>
      <c r="P15" s="15"/>
      <c r="Q15" s="175"/>
      <c r="R15" s="165">
        <f t="shared" si="1"/>
        <v>0.25</v>
      </c>
    </row>
    <row r="16" spans="1:18" x14ac:dyDescent="0.25">
      <c r="A16" s="282"/>
      <c r="B16" s="292"/>
      <c r="C16" s="114" t="s">
        <v>9</v>
      </c>
      <c r="D16" s="178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79"/>
      <c r="R16" s="166">
        <f t="shared" si="1"/>
        <v>0</v>
      </c>
    </row>
    <row r="17" spans="1:18" x14ac:dyDescent="0.25">
      <c r="A17" s="282"/>
      <c r="B17" s="311" t="s">
        <v>59</v>
      </c>
      <c r="C17" s="152" t="s">
        <v>60</v>
      </c>
      <c r="D17" s="172">
        <f t="shared" ref="D17:Q17" si="4">SUM(D18:D20)</f>
        <v>0</v>
      </c>
      <c r="E17" s="155">
        <f t="shared" si="4"/>
        <v>0</v>
      </c>
      <c r="F17" s="155">
        <f t="shared" si="4"/>
        <v>0</v>
      </c>
      <c r="G17" s="155">
        <f t="shared" si="4"/>
        <v>0</v>
      </c>
      <c r="H17" s="155">
        <f t="shared" si="4"/>
        <v>0</v>
      </c>
      <c r="I17" s="155">
        <f t="shared" si="4"/>
        <v>0</v>
      </c>
      <c r="J17" s="155">
        <f t="shared" si="4"/>
        <v>0</v>
      </c>
      <c r="K17" s="155">
        <f t="shared" si="4"/>
        <v>0</v>
      </c>
      <c r="L17" s="155">
        <f t="shared" si="4"/>
        <v>0</v>
      </c>
      <c r="M17" s="155">
        <f t="shared" si="4"/>
        <v>0</v>
      </c>
      <c r="N17" s="155">
        <f t="shared" si="4"/>
        <v>0</v>
      </c>
      <c r="O17" s="155">
        <f t="shared" si="4"/>
        <v>0</v>
      </c>
      <c r="P17" s="155">
        <f t="shared" si="4"/>
        <v>0</v>
      </c>
      <c r="Q17" s="173">
        <f t="shared" si="4"/>
        <v>8</v>
      </c>
      <c r="R17" s="164">
        <f t="shared" si="1"/>
        <v>8</v>
      </c>
    </row>
    <row r="18" spans="1:18" x14ac:dyDescent="0.25">
      <c r="A18" s="282"/>
      <c r="B18" s="291"/>
      <c r="C18" s="60" t="s">
        <v>7</v>
      </c>
      <c r="D18" s="174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75"/>
      <c r="R18" s="165">
        <f t="shared" si="1"/>
        <v>0</v>
      </c>
    </row>
    <row r="19" spans="1:18" x14ac:dyDescent="0.25">
      <c r="A19" s="282"/>
      <c r="B19" s="291"/>
      <c r="C19" s="60" t="s">
        <v>8</v>
      </c>
      <c r="D19" s="17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75"/>
      <c r="R19" s="165">
        <f t="shared" si="1"/>
        <v>0</v>
      </c>
    </row>
    <row r="20" spans="1:18" x14ac:dyDescent="0.25">
      <c r="A20" s="282"/>
      <c r="B20" s="292"/>
      <c r="C20" s="114" t="s">
        <v>9</v>
      </c>
      <c r="D20" s="178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79">
        <v>8</v>
      </c>
      <c r="R20" s="166">
        <f t="shared" si="1"/>
        <v>8</v>
      </c>
    </row>
    <row r="21" spans="1:18" x14ac:dyDescent="0.25">
      <c r="A21" s="282"/>
      <c r="B21" s="307" t="s">
        <v>61</v>
      </c>
      <c r="C21" s="152" t="s">
        <v>62</v>
      </c>
      <c r="D21" s="172">
        <f t="shared" ref="D21:Q21" si="5">SUM(D22:D24)</f>
        <v>0</v>
      </c>
      <c r="E21" s="155">
        <f t="shared" si="5"/>
        <v>0</v>
      </c>
      <c r="F21" s="155">
        <f t="shared" si="5"/>
        <v>0</v>
      </c>
      <c r="G21" s="155">
        <f t="shared" si="5"/>
        <v>0</v>
      </c>
      <c r="H21" s="155">
        <f t="shared" si="5"/>
        <v>0</v>
      </c>
      <c r="I21" s="155">
        <f t="shared" si="5"/>
        <v>0</v>
      </c>
      <c r="J21" s="155">
        <f t="shared" si="5"/>
        <v>0</v>
      </c>
      <c r="K21" s="155">
        <f t="shared" si="5"/>
        <v>0</v>
      </c>
      <c r="L21" s="155">
        <f t="shared" si="5"/>
        <v>1</v>
      </c>
      <c r="M21" s="155">
        <f t="shared" si="5"/>
        <v>3</v>
      </c>
      <c r="N21" s="155">
        <f t="shared" si="5"/>
        <v>0</v>
      </c>
      <c r="O21" s="155">
        <f t="shared" si="5"/>
        <v>0</v>
      </c>
      <c r="P21" s="155">
        <f t="shared" si="5"/>
        <v>5</v>
      </c>
      <c r="Q21" s="173">
        <f t="shared" si="5"/>
        <v>1</v>
      </c>
      <c r="R21" s="164">
        <f t="shared" si="1"/>
        <v>10</v>
      </c>
    </row>
    <row r="22" spans="1:18" x14ac:dyDescent="0.25">
      <c r="A22" s="282"/>
      <c r="B22" s="270"/>
      <c r="C22" s="60" t="s">
        <v>7</v>
      </c>
      <c r="D22" s="174"/>
      <c r="E22" s="14"/>
      <c r="F22" s="15"/>
      <c r="G22" s="15"/>
      <c r="H22" s="15"/>
      <c r="I22" s="15"/>
      <c r="J22" s="15"/>
      <c r="K22" s="15"/>
      <c r="L22" s="15">
        <v>1</v>
      </c>
      <c r="M22" s="15">
        <v>3</v>
      </c>
      <c r="N22" s="15"/>
      <c r="O22" s="15"/>
      <c r="P22" s="15">
        <v>1</v>
      </c>
      <c r="Q22" s="175">
        <v>1</v>
      </c>
      <c r="R22" s="165">
        <f t="shared" si="1"/>
        <v>6</v>
      </c>
    </row>
    <row r="23" spans="1:18" x14ac:dyDescent="0.25">
      <c r="A23" s="282"/>
      <c r="B23" s="270"/>
      <c r="C23" s="60" t="s">
        <v>8</v>
      </c>
      <c r="D23" s="174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>
        <v>4</v>
      </c>
      <c r="Q23" s="175"/>
      <c r="R23" s="165">
        <f t="shared" si="1"/>
        <v>4</v>
      </c>
    </row>
    <row r="24" spans="1:18" x14ac:dyDescent="0.25">
      <c r="A24" s="282"/>
      <c r="B24" s="289"/>
      <c r="C24" s="114" t="s">
        <v>9</v>
      </c>
      <c r="D24" s="178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79"/>
      <c r="R24" s="166">
        <f t="shared" si="1"/>
        <v>0</v>
      </c>
    </row>
    <row r="25" spans="1:18" x14ac:dyDescent="0.25">
      <c r="A25" s="296" t="s">
        <v>35</v>
      </c>
      <c r="B25" s="154"/>
      <c r="C25" s="145" t="s">
        <v>63</v>
      </c>
      <c r="D25" s="172">
        <f t="shared" ref="D25:Q25" si="6">SUM(D26:D28)</f>
        <v>0</v>
      </c>
      <c r="E25" s="155">
        <f t="shared" si="6"/>
        <v>0</v>
      </c>
      <c r="F25" s="155">
        <f t="shared" si="6"/>
        <v>0</v>
      </c>
      <c r="G25" s="155">
        <f t="shared" si="6"/>
        <v>0</v>
      </c>
      <c r="H25" s="155">
        <f t="shared" si="6"/>
        <v>0</v>
      </c>
      <c r="I25" s="155">
        <f t="shared" si="6"/>
        <v>0</v>
      </c>
      <c r="J25" s="155">
        <f t="shared" si="6"/>
        <v>0</v>
      </c>
      <c r="K25" s="155">
        <f t="shared" si="6"/>
        <v>0</v>
      </c>
      <c r="L25" s="155">
        <f t="shared" si="6"/>
        <v>0</v>
      </c>
      <c r="M25" s="155">
        <f t="shared" si="6"/>
        <v>0</v>
      </c>
      <c r="N25" s="155">
        <f t="shared" si="6"/>
        <v>0</v>
      </c>
      <c r="O25" s="155">
        <f t="shared" si="6"/>
        <v>0</v>
      </c>
      <c r="P25" s="155">
        <f t="shared" si="6"/>
        <v>1</v>
      </c>
      <c r="Q25" s="173">
        <f t="shared" si="6"/>
        <v>0</v>
      </c>
      <c r="R25" s="164">
        <f t="shared" si="1"/>
        <v>1</v>
      </c>
    </row>
    <row r="26" spans="1:18" x14ac:dyDescent="0.25">
      <c r="A26" s="282"/>
      <c r="B26" s="150"/>
      <c r="C26" s="60" t="s">
        <v>7</v>
      </c>
      <c r="D26" s="17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>
        <v>1</v>
      </c>
      <c r="Q26" s="175"/>
      <c r="R26" s="165">
        <f t="shared" si="1"/>
        <v>1</v>
      </c>
    </row>
    <row r="27" spans="1:18" x14ac:dyDescent="0.25">
      <c r="A27" s="282"/>
      <c r="B27" s="150"/>
      <c r="C27" s="60" t="s">
        <v>8</v>
      </c>
      <c r="D27" s="174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75"/>
      <c r="R27" s="165">
        <f t="shared" si="1"/>
        <v>0</v>
      </c>
    </row>
    <row r="28" spans="1:18" x14ac:dyDescent="0.25">
      <c r="A28" s="282"/>
      <c r="B28" s="151"/>
      <c r="C28" s="114" t="s">
        <v>9</v>
      </c>
      <c r="D28" s="178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79"/>
      <c r="R28" s="166">
        <f t="shared" si="1"/>
        <v>0</v>
      </c>
    </row>
    <row r="29" spans="1:18" x14ac:dyDescent="0.25">
      <c r="A29" s="282"/>
      <c r="B29" s="297"/>
      <c r="C29" s="145" t="s">
        <v>64</v>
      </c>
      <c r="D29" s="172">
        <f t="shared" ref="D29:Q29" si="7">SUM(D30:D32)</f>
        <v>0</v>
      </c>
      <c r="E29" s="155">
        <f t="shared" si="7"/>
        <v>0</v>
      </c>
      <c r="F29" s="155">
        <f t="shared" si="7"/>
        <v>0</v>
      </c>
      <c r="G29" s="155">
        <f t="shared" si="7"/>
        <v>0</v>
      </c>
      <c r="H29" s="155">
        <f t="shared" si="7"/>
        <v>0</v>
      </c>
      <c r="I29" s="155">
        <f t="shared" si="7"/>
        <v>0</v>
      </c>
      <c r="J29" s="155">
        <f t="shared" si="7"/>
        <v>0</v>
      </c>
      <c r="K29" s="155">
        <f t="shared" si="7"/>
        <v>0</v>
      </c>
      <c r="L29" s="155">
        <f t="shared" si="7"/>
        <v>0</v>
      </c>
      <c r="M29" s="155">
        <f t="shared" si="7"/>
        <v>0</v>
      </c>
      <c r="N29" s="155">
        <f t="shared" si="7"/>
        <v>0</v>
      </c>
      <c r="O29" s="155">
        <f t="shared" si="7"/>
        <v>0</v>
      </c>
      <c r="P29" s="155">
        <f t="shared" si="7"/>
        <v>1</v>
      </c>
      <c r="Q29" s="173">
        <f t="shared" si="7"/>
        <v>0</v>
      </c>
      <c r="R29" s="164">
        <f t="shared" si="1"/>
        <v>1</v>
      </c>
    </row>
    <row r="30" spans="1:18" x14ac:dyDescent="0.25">
      <c r="A30" s="282"/>
      <c r="B30" s="294"/>
      <c r="C30" s="60" t="s">
        <v>7</v>
      </c>
      <c r="D30" s="174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>
        <v>1</v>
      </c>
      <c r="Q30" s="175"/>
      <c r="R30" s="165">
        <f t="shared" si="1"/>
        <v>1</v>
      </c>
    </row>
    <row r="31" spans="1:18" x14ac:dyDescent="0.25">
      <c r="A31" s="282"/>
      <c r="B31" s="294"/>
      <c r="C31" s="60" t="s">
        <v>8</v>
      </c>
      <c r="D31" s="174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75"/>
      <c r="R31" s="165">
        <f t="shared" si="1"/>
        <v>0</v>
      </c>
    </row>
    <row r="32" spans="1:18" x14ac:dyDescent="0.25">
      <c r="A32" s="282"/>
      <c r="B32" s="295"/>
      <c r="C32" s="114" t="s">
        <v>9</v>
      </c>
      <c r="D32" s="178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79"/>
      <c r="R32" s="166">
        <f t="shared" si="1"/>
        <v>0</v>
      </c>
    </row>
    <row r="33" spans="1:18" ht="15" customHeight="1" x14ac:dyDescent="0.25">
      <c r="A33" s="282"/>
      <c r="B33" s="307"/>
      <c r="C33" s="145" t="s">
        <v>65</v>
      </c>
      <c r="D33" s="172">
        <f t="shared" ref="D33:Q33" si="8">SUM(D34:D36)</f>
        <v>0</v>
      </c>
      <c r="E33" s="155">
        <f t="shared" si="8"/>
        <v>0</v>
      </c>
      <c r="F33" s="155">
        <f t="shared" si="8"/>
        <v>0</v>
      </c>
      <c r="G33" s="155">
        <f t="shared" si="8"/>
        <v>0</v>
      </c>
      <c r="H33" s="155">
        <f t="shared" si="8"/>
        <v>0</v>
      </c>
      <c r="I33" s="155">
        <f t="shared" si="8"/>
        <v>0</v>
      </c>
      <c r="J33" s="155">
        <f t="shared" si="8"/>
        <v>0</v>
      </c>
      <c r="K33" s="155">
        <f t="shared" si="8"/>
        <v>0</v>
      </c>
      <c r="L33" s="155">
        <f t="shared" si="8"/>
        <v>0</v>
      </c>
      <c r="M33" s="155">
        <f t="shared" si="8"/>
        <v>2</v>
      </c>
      <c r="N33" s="155">
        <f t="shared" si="8"/>
        <v>0</v>
      </c>
      <c r="O33" s="155">
        <f t="shared" si="8"/>
        <v>0.5</v>
      </c>
      <c r="P33" s="155">
        <f t="shared" si="8"/>
        <v>3</v>
      </c>
      <c r="Q33" s="173">
        <f t="shared" si="8"/>
        <v>5.5</v>
      </c>
      <c r="R33" s="164">
        <f>SUM(D33:Q33)</f>
        <v>11</v>
      </c>
    </row>
    <row r="34" spans="1:18" x14ac:dyDescent="0.25">
      <c r="A34" s="282"/>
      <c r="B34" s="270"/>
      <c r="C34" s="60" t="s">
        <v>7</v>
      </c>
      <c r="D34" s="174"/>
      <c r="E34" s="14"/>
      <c r="F34" s="15"/>
      <c r="G34" s="15"/>
      <c r="H34" s="15"/>
      <c r="I34" s="15"/>
      <c r="J34" s="15"/>
      <c r="K34" s="15"/>
      <c r="L34" s="15"/>
      <c r="M34" s="15">
        <v>2</v>
      </c>
      <c r="N34" s="15"/>
      <c r="O34" s="15"/>
      <c r="P34" s="15">
        <v>1</v>
      </c>
      <c r="Q34" s="175">
        <v>1</v>
      </c>
      <c r="R34" s="165">
        <f>SUM(D34:Q34)</f>
        <v>4</v>
      </c>
    </row>
    <row r="35" spans="1:18" x14ac:dyDescent="0.25">
      <c r="A35" s="282"/>
      <c r="B35" s="270"/>
      <c r="C35" s="60" t="s">
        <v>8</v>
      </c>
      <c r="D35" s="174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>
        <v>0.5</v>
      </c>
      <c r="P35" s="15">
        <v>2</v>
      </c>
      <c r="Q35" s="175">
        <v>4.5</v>
      </c>
      <c r="R35" s="165">
        <f t="shared" ref="R35:R36" si="9">SUM(D35:Q35)</f>
        <v>7</v>
      </c>
    </row>
    <row r="36" spans="1:18" x14ac:dyDescent="0.25">
      <c r="A36" s="282"/>
      <c r="B36" s="289"/>
      <c r="C36" s="60" t="s">
        <v>9</v>
      </c>
      <c r="D36" s="17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75"/>
      <c r="R36" s="165">
        <f t="shared" si="9"/>
        <v>0</v>
      </c>
    </row>
    <row r="37" spans="1:18" x14ac:dyDescent="0.25">
      <c r="A37" s="282"/>
      <c r="B37" s="297"/>
      <c r="C37" s="145" t="s">
        <v>66</v>
      </c>
      <c r="D37" s="180">
        <f t="shared" ref="D37:Q37" si="10">SUM(D38:D40)</f>
        <v>0</v>
      </c>
      <c r="E37" s="156">
        <f t="shared" si="10"/>
        <v>0</v>
      </c>
      <c r="F37" s="156">
        <f t="shared" si="10"/>
        <v>0</v>
      </c>
      <c r="G37" s="156">
        <f t="shared" si="10"/>
        <v>0</v>
      </c>
      <c r="H37" s="156">
        <f t="shared" si="10"/>
        <v>0</v>
      </c>
      <c r="I37" s="156">
        <f t="shared" si="10"/>
        <v>0</v>
      </c>
      <c r="J37" s="156">
        <f t="shared" si="10"/>
        <v>0</v>
      </c>
      <c r="K37" s="156">
        <f t="shared" si="10"/>
        <v>0</v>
      </c>
      <c r="L37" s="156">
        <f t="shared" si="10"/>
        <v>0</v>
      </c>
      <c r="M37" s="156">
        <f t="shared" si="10"/>
        <v>0</v>
      </c>
      <c r="N37" s="156">
        <f t="shared" si="10"/>
        <v>0</v>
      </c>
      <c r="O37" s="156">
        <f t="shared" si="10"/>
        <v>5.5</v>
      </c>
      <c r="P37" s="156">
        <f t="shared" si="10"/>
        <v>2.5</v>
      </c>
      <c r="Q37" s="181">
        <f t="shared" si="10"/>
        <v>0</v>
      </c>
      <c r="R37" s="164">
        <f>SUM(D37:Q37)</f>
        <v>8</v>
      </c>
    </row>
    <row r="38" spans="1:18" x14ac:dyDescent="0.25">
      <c r="A38" s="282"/>
      <c r="B38" s="294"/>
      <c r="C38" s="60" t="s">
        <v>7</v>
      </c>
      <c r="D38" s="174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>
        <v>2</v>
      </c>
      <c r="P38" s="15"/>
      <c r="Q38" s="175"/>
      <c r="R38" s="165">
        <f>SUM(D38:Q38)</f>
        <v>2</v>
      </c>
    </row>
    <row r="39" spans="1:18" x14ac:dyDescent="0.25">
      <c r="A39" s="282"/>
      <c r="B39" s="294"/>
      <c r="C39" s="60" t="s">
        <v>8</v>
      </c>
      <c r="D39" s="174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>
        <v>3.5</v>
      </c>
      <c r="P39" s="15">
        <v>2.5</v>
      </c>
      <c r="Q39" s="175"/>
      <c r="R39" s="165">
        <f t="shared" ref="R39:R40" si="11">SUM(D39:Q39)</f>
        <v>6</v>
      </c>
    </row>
    <row r="40" spans="1:18" x14ac:dyDescent="0.25">
      <c r="A40" s="282"/>
      <c r="B40" s="295"/>
      <c r="C40" s="114" t="s">
        <v>9</v>
      </c>
      <c r="D40" s="178"/>
      <c r="E40" s="115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79"/>
      <c r="R40" s="166">
        <f t="shared" si="11"/>
        <v>0</v>
      </c>
    </row>
    <row r="41" spans="1:18" x14ac:dyDescent="0.25">
      <c r="A41" s="282"/>
      <c r="B41" s="297"/>
      <c r="C41" s="145" t="s">
        <v>67</v>
      </c>
      <c r="D41" s="172">
        <f t="shared" ref="D41:Q41" si="12">SUM(D42:D44)</f>
        <v>0</v>
      </c>
      <c r="E41" s="155">
        <f t="shared" si="12"/>
        <v>0</v>
      </c>
      <c r="F41" s="155">
        <f t="shared" si="12"/>
        <v>0</v>
      </c>
      <c r="G41" s="155">
        <f t="shared" si="12"/>
        <v>0</v>
      </c>
      <c r="H41" s="155">
        <f t="shared" si="12"/>
        <v>0</v>
      </c>
      <c r="I41" s="155">
        <f t="shared" si="12"/>
        <v>0</v>
      </c>
      <c r="J41" s="155">
        <f t="shared" si="12"/>
        <v>0</v>
      </c>
      <c r="K41" s="155">
        <f t="shared" si="12"/>
        <v>0</v>
      </c>
      <c r="L41" s="155">
        <f t="shared" si="12"/>
        <v>0</v>
      </c>
      <c r="M41" s="155">
        <f t="shared" si="12"/>
        <v>0</v>
      </c>
      <c r="N41" s="155">
        <f t="shared" si="12"/>
        <v>0</v>
      </c>
      <c r="O41" s="155">
        <f t="shared" si="12"/>
        <v>0</v>
      </c>
      <c r="P41" s="155">
        <f t="shared" si="12"/>
        <v>1.5</v>
      </c>
      <c r="Q41" s="173">
        <f t="shared" si="12"/>
        <v>1.25</v>
      </c>
      <c r="R41" s="164">
        <f>SUM(D41:Q41)</f>
        <v>2.75</v>
      </c>
    </row>
    <row r="42" spans="1:18" x14ac:dyDescent="0.25">
      <c r="A42" s="282"/>
      <c r="B42" s="294"/>
      <c r="C42" s="60" t="s">
        <v>7</v>
      </c>
      <c r="D42" s="174"/>
      <c r="E42" s="14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75"/>
      <c r="R42" s="165">
        <f>SUM(D42:Q42)</f>
        <v>0</v>
      </c>
    </row>
    <row r="43" spans="1:18" x14ac:dyDescent="0.25">
      <c r="A43" s="282"/>
      <c r="B43" s="294"/>
      <c r="C43" s="60" t="s">
        <v>8</v>
      </c>
      <c r="D43" s="174"/>
      <c r="E43" s="14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>
        <v>1.5</v>
      </c>
      <c r="Q43" s="175">
        <v>1.25</v>
      </c>
      <c r="R43" s="165">
        <f t="shared" ref="R43:R44" si="13">SUM(D43:Q43)</f>
        <v>2.75</v>
      </c>
    </row>
    <row r="44" spans="1:18" x14ac:dyDescent="0.25">
      <c r="A44" s="282"/>
      <c r="B44" s="295"/>
      <c r="C44" s="114" t="s">
        <v>9</v>
      </c>
      <c r="D44" s="178"/>
      <c r="E44" s="115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79"/>
      <c r="R44" s="166">
        <f t="shared" si="13"/>
        <v>0</v>
      </c>
    </row>
    <row r="45" spans="1:18" x14ac:dyDescent="0.25">
      <c r="A45" s="282"/>
      <c r="B45" s="297"/>
      <c r="C45" s="145" t="s">
        <v>68</v>
      </c>
      <c r="D45" s="172">
        <f t="shared" ref="D45:Q45" si="14">SUM(D46:D48)</f>
        <v>0</v>
      </c>
      <c r="E45" s="155">
        <f t="shared" si="14"/>
        <v>0</v>
      </c>
      <c r="F45" s="155">
        <f t="shared" si="14"/>
        <v>0</v>
      </c>
      <c r="G45" s="155">
        <f t="shared" si="14"/>
        <v>0</v>
      </c>
      <c r="H45" s="155">
        <f t="shared" si="14"/>
        <v>4</v>
      </c>
      <c r="I45" s="155">
        <f t="shared" si="14"/>
        <v>0</v>
      </c>
      <c r="J45" s="155">
        <f t="shared" si="14"/>
        <v>0</v>
      </c>
      <c r="K45" s="155">
        <f t="shared" si="14"/>
        <v>0</v>
      </c>
      <c r="L45" s="155">
        <f t="shared" si="14"/>
        <v>2</v>
      </c>
      <c r="M45" s="155">
        <f t="shared" si="14"/>
        <v>0</v>
      </c>
      <c r="N45" s="155">
        <f t="shared" si="14"/>
        <v>0</v>
      </c>
      <c r="O45" s="155">
        <f t="shared" si="14"/>
        <v>0</v>
      </c>
      <c r="P45" s="155">
        <f t="shared" si="14"/>
        <v>0</v>
      </c>
      <c r="Q45" s="173">
        <f t="shared" si="14"/>
        <v>0</v>
      </c>
      <c r="R45" s="164">
        <f>SUM(D45:Q45)</f>
        <v>6</v>
      </c>
    </row>
    <row r="46" spans="1:18" x14ac:dyDescent="0.25">
      <c r="A46" s="282"/>
      <c r="B46" s="294"/>
      <c r="C46" s="60" t="s">
        <v>7</v>
      </c>
      <c r="D46" s="174"/>
      <c r="E46" s="14"/>
      <c r="F46" s="15"/>
      <c r="G46" s="15"/>
      <c r="H46" s="15"/>
      <c r="I46" s="15"/>
      <c r="J46" s="15"/>
      <c r="K46" s="15"/>
      <c r="L46" s="15">
        <v>2</v>
      </c>
      <c r="M46" s="15"/>
      <c r="N46" s="15"/>
      <c r="O46" s="15"/>
      <c r="P46" s="15"/>
      <c r="Q46" s="175"/>
      <c r="R46" s="165">
        <f>SUM(D46:Q46)</f>
        <v>2</v>
      </c>
    </row>
    <row r="47" spans="1:18" x14ac:dyDescent="0.25">
      <c r="A47" s="282"/>
      <c r="B47" s="294"/>
      <c r="C47" s="60" t="s">
        <v>8</v>
      </c>
      <c r="D47" s="174"/>
      <c r="E47" s="14"/>
      <c r="F47" s="15"/>
      <c r="G47" s="15"/>
      <c r="H47" s="15">
        <v>4</v>
      </c>
      <c r="I47" s="15"/>
      <c r="J47" s="15"/>
      <c r="K47" s="15"/>
      <c r="L47" s="15"/>
      <c r="M47" s="15"/>
      <c r="N47" s="15"/>
      <c r="O47" s="15"/>
      <c r="P47" s="15"/>
      <c r="Q47" s="175"/>
      <c r="R47" s="165">
        <f t="shared" ref="R47:R48" si="15">SUM(D47:Q47)</f>
        <v>4</v>
      </c>
    </row>
    <row r="48" spans="1:18" x14ac:dyDescent="0.25">
      <c r="A48" s="283"/>
      <c r="B48" s="295"/>
      <c r="C48" s="114" t="s">
        <v>9</v>
      </c>
      <c r="D48" s="178"/>
      <c r="E48" s="115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79"/>
      <c r="R48" s="166">
        <f t="shared" si="15"/>
        <v>0</v>
      </c>
    </row>
    <row r="49" spans="1:18" x14ac:dyDescent="0.25">
      <c r="B49" s="276" t="s">
        <v>38</v>
      </c>
      <c r="C49" s="276"/>
      <c r="D49" s="160">
        <f>SUM(D5,D9,D29,D33,D37,D41,D45,D25,D21,D17,D13)</f>
        <v>0</v>
      </c>
      <c r="E49" s="160">
        <f t="shared" ref="E49:R49" si="16">SUM(E5,E9,E29,E33,E37,E41,E45,E25,E21,E17,E13)</f>
        <v>0</v>
      </c>
      <c r="F49" s="160">
        <f t="shared" si="16"/>
        <v>0</v>
      </c>
      <c r="G49" s="160">
        <f t="shared" si="16"/>
        <v>0</v>
      </c>
      <c r="H49" s="160">
        <f>SUM(H5,H9,H29,H33,H37,H41,H45,H25,H21,H17,H13)</f>
        <v>4</v>
      </c>
      <c r="I49" s="160">
        <f t="shared" si="16"/>
        <v>0</v>
      </c>
      <c r="J49" s="160">
        <f t="shared" si="16"/>
        <v>0</v>
      </c>
      <c r="K49" s="160">
        <f t="shared" si="16"/>
        <v>0</v>
      </c>
      <c r="L49" s="160">
        <f t="shared" si="16"/>
        <v>3</v>
      </c>
      <c r="M49" s="160">
        <f t="shared" si="16"/>
        <v>6</v>
      </c>
      <c r="N49" s="160">
        <f t="shared" si="16"/>
        <v>0</v>
      </c>
      <c r="O49" s="160">
        <f t="shared" si="16"/>
        <v>9.75</v>
      </c>
      <c r="P49" s="160">
        <f t="shared" si="16"/>
        <v>15</v>
      </c>
      <c r="Q49" s="160">
        <f t="shared" si="16"/>
        <v>15.75</v>
      </c>
      <c r="R49" s="184">
        <f t="shared" si="16"/>
        <v>53.5</v>
      </c>
    </row>
    <row r="50" spans="1:18" x14ac:dyDescent="0.25">
      <c r="C50" s="148" t="s">
        <v>7</v>
      </c>
      <c r="D50" s="182">
        <f>SUM(D6,D10,D30,D34,D38,D42,D46,D26,D22,D18,D14)</f>
        <v>0</v>
      </c>
      <c r="E50" s="183">
        <f t="shared" ref="E50:Q50" si="17">SUM(E6,E10,E30,E34,E38,E42,E46,E26,E22,E18,E14)</f>
        <v>0</v>
      </c>
      <c r="F50" s="183">
        <f t="shared" si="17"/>
        <v>0</v>
      </c>
      <c r="G50" s="183">
        <f t="shared" si="17"/>
        <v>0</v>
      </c>
      <c r="H50" s="183">
        <f t="shared" si="17"/>
        <v>0</v>
      </c>
      <c r="I50" s="183">
        <f t="shared" si="17"/>
        <v>0</v>
      </c>
      <c r="J50" s="183">
        <f t="shared" si="17"/>
        <v>0</v>
      </c>
      <c r="K50" s="183">
        <f t="shared" si="17"/>
        <v>0</v>
      </c>
      <c r="L50" s="183">
        <f t="shared" si="17"/>
        <v>3</v>
      </c>
      <c r="M50" s="183">
        <f t="shared" si="17"/>
        <v>6</v>
      </c>
      <c r="N50" s="183">
        <f t="shared" si="17"/>
        <v>0</v>
      </c>
      <c r="O50" s="183">
        <f t="shared" si="17"/>
        <v>5.5</v>
      </c>
      <c r="P50" s="183">
        <f t="shared" si="17"/>
        <v>5</v>
      </c>
      <c r="Q50" s="158">
        <f t="shared" si="17"/>
        <v>2</v>
      </c>
      <c r="R50" s="185">
        <f>SUM(R6,R10,R30,R34,R38,R42,R46,R26,R22,R18,R14)</f>
        <v>21.5</v>
      </c>
    </row>
    <row r="51" spans="1:18" x14ac:dyDescent="0.25">
      <c r="C51" s="148" t="s">
        <v>8</v>
      </c>
      <c r="D51" s="71">
        <f>SUM(D7,D11,D31,D35,D39,D43,D47,D27,D23,D19,D15)</f>
        <v>0</v>
      </c>
      <c r="E51" s="42">
        <f t="shared" ref="E51:R51" si="18">SUM(E7,E11,E31,E35,E39,E43,E47,E27,E23,E19,E15)</f>
        <v>0</v>
      </c>
      <c r="F51" s="42">
        <f t="shared" si="18"/>
        <v>0</v>
      </c>
      <c r="G51" s="42">
        <f t="shared" si="18"/>
        <v>0</v>
      </c>
      <c r="H51" s="42">
        <f t="shared" si="18"/>
        <v>4</v>
      </c>
      <c r="I51" s="42">
        <f t="shared" si="18"/>
        <v>0</v>
      </c>
      <c r="J51" s="42">
        <f t="shared" si="18"/>
        <v>0</v>
      </c>
      <c r="K51" s="42">
        <f t="shared" si="18"/>
        <v>0</v>
      </c>
      <c r="L51" s="42">
        <f t="shared" si="18"/>
        <v>0</v>
      </c>
      <c r="M51" s="42">
        <f t="shared" si="18"/>
        <v>0</v>
      </c>
      <c r="N51" s="42">
        <f t="shared" si="18"/>
        <v>0</v>
      </c>
      <c r="O51" s="42">
        <f t="shared" si="18"/>
        <v>4.25</v>
      </c>
      <c r="P51" s="42">
        <f t="shared" si="18"/>
        <v>10</v>
      </c>
      <c r="Q51" s="43">
        <f t="shared" si="18"/>
        <v>5.75</v>
      </c>
      <c r="R51" s="167">
        <f t="shared" si="18"/>
        <v>24</v>
      </c>
    </row>
    <row r="52" spans="1:18" x14ac:dyDescent="0.25">
      <c r="C52" s="149" t="s">
        <v>9</v>
      </c>
      <c r="D52" s="161">
        <f>SUM(D8,D12,D32,D36,D40,D44,D48,D28,D24,D20,D16)</f>
        <v>0</v>
      </c>
      <c r="E52" s="162">
        <f t="shared" ref="E52:R52" si="19">SUM(E8,E12,E32,E36,E40,E44,E48,E28,E24,E20,E16)</f>
        <v>0</v>
      </c>
      <c r="F52" s="162">
        <f t="shared" si="19"/>
        <v>0</v>
      </c>
      <c r="G52" s="162">
        <f t="shared" si="19"/>
        <v>0</v>
      </c>
      <c r="H52" s="162">
        <f t="shared" si="19"/>
        <v>0</v>
      </c>
      <c r="I52" s="162">
        <f t="shared" si="19"/>
        <v>0</v>
      </c>
      <c r="J52" s="162">
        <f t="shared" si="19"/>
        <v>0</v>
      </c>
      <c r="K52" s="162">
        <f t="shared" si="19"/>
        <v>0</v>
      </c>
      <c r="L52" s="162">
        <f t="shared" si="19"/>
        <v>0</v>
      </c>
      <c r="M52" s="162">
        <f t="shared" si="19"/>
        <v>0</v>
      </c>
      <c r="N52" s="162">
        <f t="shared" si="19"/>
        <v>0</v>
      </c>
      <c r="O52" s="162">
        <f t="shared" si="19"/>
        <v>0</v>
      </c>
      <c r="P52" s="162">
        <f t="shared" si="19"/>
        <v>0</v>
      </c>
      <c r="Q52" s="159">
        <f t="shared" si="19"/>
        <v>8</v>
      </c>
      <c r="R52" s="168">
        <f t="shared" si="19"/>
        <v>8</v>
      </c>
    </row>
    <row r="53" spans="1:18" x14ac:dyDescent="0.25">
      <c r="C53" s="60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5" spans="1:18" x14ac:dyDescent="0.25">
      <c r="A55" s="217" t="s">
        <v>5</v>
      </c>
      <c r="B55" s="301" t="s">
        <v>7</v>
      </c>
      <c r="C55" s="308"/>
      <c r="D55" s="186">
        <f>D50</f>
        <v>0</v>
      </c>
      <c r="E55" s="187">
        <f xml:space="preserve"> AVERAGE($D$50:E50)</f>
        <v>0</v>
      </c>
      <c r="F55" s="187">
        <f xml:space="preserve"> AVERAGE($D$50:F50)</f>
        <v>0</v>
      </c>
      <c r="G55" s="187">
        <f xml:space="preserve"> AVERAGE($D$50:G50)</f>
        <v>0</v>
      </c>
      <c r="H55" s="187">
        <f xml:space="preserve"> AVERAGE($D$50:H50)</f>
        <v>0</v>
      </c>
      <c r="I55" s="187">
        <f xml:space="preserve"> AVERAGE($D$50:I50)</f>
        <v>0</v>
      </c>
      <c r="J55" s="187">
        <f xml:space="preserve"> AVERAGE($D$50:J50)</f>
        <v>0</v>
      </c>
      <c r="K55" s="187">
        <f xml:space="preserve"> AVERAGE($D$50:K50)</f>
        <v>0</v>
      </c>
      <c r="L55" s="187">
        <f xml:space="preserve"> AVERAGE($D$50:L50)</f>
        <v>0.33333333333333331</v>
      </c>
      <c r="M55" s="187">
        <f xml:space="preserve"> AVERAGE($D$50:M50)</f>
        <v>0.9</v>
      </c>
      <c r="N55" s="187">
        <f xml:space="preserve"> AVERAGE($D$50:N50)</f>
        <v>0.81818181818181823</v>
      </c>
      <c r="O55" s="187">
        <f xml:space="preserve"> AVERAGE($D$50:O50)</f>
        <v>1.2083333333333333</v>
      </c>
      <c r="P55" s="187">
        <f xml:space="preserve"> AVERAGE($D$50:P50)</f>
        <v>1.5</v>
      </c>
      <c r="Q55" s="188">
        <f xml:space="preserve"> AVERAGE($D$50:Q50)</f>
        <v>1.5357142857142858</v>
      </c>
      <c r="R55" s="38"/>
    </row>
    <row r="56" spans="1:18" x14ac:dyDescent="0.25">
      <c r="A56" s="218"/>
      <c r="B56" s="279" t="s">
        <v>8</v>
      </c>
      <c r="C56" s="309"/>
      <c r="D56" s="103">
        <f>D51</f>
        <v>0</v>
      </c>
      <c r="E56" s="38">
        <f xml:space="preserve"> AVERAGE($D$51:E51)</f>
        <v>0</v>
      </c>
      <c r="F56" s="38">
        <f xml:space="preserve"> AVERAGE($D$51:F51)</f>
        <v>0</v>
      </c>
      <c r="G56" s="38">
        <f xml:space="preserve"> AVERAGE($D$51:G51)</f>
        <v>0</v>
      </c>
      <c r="H56" s="38">
        <f xml:space="preserve"> AVERAGE($D$51:H51)</f>
        <v>0.8</v>
      </c>
      <c r="I56" s="38">
        <f xml:space="preserve"> AVERAGE($D$51:I51)</f>
        <v>0.66666666666666663</v>
      </c>
      <c r="J56" s="38">
        <f xml:space="preserve"> AVERAGE($D$51:J51)</f>
        <v>0.5714285714285714</v>
      </c>
      <c r="K56" s="38">
        <f xml:space="preserve"> AVERAGE($D$51:K51)</f>
        <v>0.5</v>
      </c>
      <c r="L56" s="38">
        <f xml:space="preserve"> AVERAGE($D$51:L51)</f>
        <v>0.44444444444444442</v>
      </c>
      <c r="M56" s="38">
        <f xml:space="preserve"> AVERAGE($D$51:M51)</f>
        <v>0.4</v>
      </c>
      <c r="N56" s="38">
        <f xml:space="preserve"> AVERAGE($D$51:N51)</f>
        <v>0.36363636363636365</v>
      </c>
      <c r="O56" s="38">
        <f xml:space="preserve"> AVERAGE($D$51:O51)</f>
        <v>0.6875</v>
      </c>
      <c r="P56" s="38">
        <f xml:space="preserve"> AVERAGE($D$51:P51)</f>
        <v>1.4038461538461537</v>
      </c>
      <c r="Q56" s="39">
        <f xml:space="preserve"> AVERAGE($D$51:Q51)</f>
        <v>1.7142857142857142</v>
      </c>
      <c r="R56" s="38"/>
    </row>
    <row r="57" spans="1:18" x14ac:dyDescent="0.25">
      <c r="A57" s="218"/>
      <c r="B57" s="279" t="s">
        <v>9</v>
      </c>
      <c r="C57" s="309"/>
      <c r="D57" s="103">
        <f>D48</f>
        <v>0</v>
      </c>
      <c r="E57" s="38">
        <f xml:space="preserve"> AVERAGE($D$52:E52)</f>
        <v>0</v>
      </c>
      <c r="F57" s="38">
        <f xml:space="preserve"> AVERAGE($D$52:F52)</f>
        <v>0</v>
      </c>
      <c r="G57" s="38">
        <f xml:space="preserve"> AVERAGE($D$52:G52)</f>
        <v>0</v>
      </c>
      <c r="H57" s="38">
        <f xml:space="preserve"> AVERAGE($D$52:H52)</f>
        <v>0</v>
      </c>
      <c r="I57" s="38">
        <f xml:space="preserve"> AVERAGE($D$52:I52)</f>
        <v>0</v>
      </c>
      <c r="J57" s="38">
        <f xml:space="preserve"> AVERAGE($D$52:J52)</f>
        <v>0</v>
      </c>
      <c r="K57" s="38">
        <f xml:space="preserve"> AVERAGE($D$52:K52)</f>
        <v>0</v>
      </c>
      <c r="L57" s="38">
        <f xml:space="preserve"> AVERAGE($D$52:L52)</f>
        <v>0</v>
      </c>
      <c r="M57" s="38">
        <f xml:space="preserve"> AVERAGE($D$52:M52)</f>
        <v>0</v>
      </c>
      <c r="N57" s="38">
        <f xml:space="preserve"> AVERAGE($D$52:N52)</f>
        <v>0</v>
      </c>
      <c r="O57" s="38">
        <f xml:space="preserve"> AVERAGE($D$52:O52)</f>
        <v>0</v>
      </c>
      <c r="P57" s="38">
        <f xml:space="preserve"> AVERAGE($D$52:P52)</f>
        <v>0</v>
      </c>
      <c r="Q57" s="39">
        <f xml:space="preserve"> AVERAGE($D$52:Q52)</f>
        <v>0.5714285714285714</v>
      </c>
      <c r="R57" s="38"/>
    </row>
    <row r="58" spans="1:18" x14ac:dyDescent="0.25">
      <c r="A58" s="227"/>
      <c r="B58" s="303" t="s">
        <v>25</v>
      </c>
      <c r="C58" s="310"/>
      <c r="D58" s="189">
        <f>D41</f>
        <v>0</v>
      </c>
      <c r="E58" s="190">
        <f xml:space="preserve"> AVERAGE($D$49:E49)</f>
        <v>0</v>
      </c>
      <c r="F58" s="190">
        <f xml:space="preserve"> AVERAGE($D$49:F49)</f>
        <v>0</v>
      </c>
      <c r="G58" s="190">
        <f xml:space="preserve"> AVERAGE($D$49:G49)</f>
        <v>0</v>
      </c>
      <c r="H58" s="190">
        <f xml:space="preserve"> AVERAGE($D$49:H49)</f>
        <v>0.8</v>
      </c>
      <c r="I58" s="190">
        <f xml:space="preserve"> AVERAGE($D$49:I49)</f>
        <v>0.66666666666666663</v>
      </c>
      <c r="J58" s="190">
        <f xml:space="preserve"> AVERAGE($D$49:J49)</f>
        <v>0.5714285714285714</v>
      </c>
      <c r="K58" s="190">
        <f xml:space="preserve"> AVERAGE($D$49:K49)</f>
        <v>0.5</v>
      </c>
      <c r="L58" s="190">
        <f xml:space="preserve"> AVERAGE($D$49:L49)</f>
        <v>0.77777777777777779</v>
      </c>
      <c r="M58" s="190">
        <f xml:space="preserve"> AVERAGE($D$49:M49)</f>
        <v>1.3</v>
      </c>
      <c r="N58" s="190">
        <f xml:space="preserve"> AVERAGE($D$49:N49)</f>
        <v>1.1818181818181819</v>
      </c>
      <c r="O58" s="190">
        <f xml:space="preserve"> AVERAGE($D$49:O49)</f>
        <v>1.8958333333333333</v>
      </c>
      <c r="P58" s="190">
        <f xml:space="preserve"> AVERAGE($D$49:P49)</f>
        <v>2.9038461538461537</v>
      </c>
      <c r="Q58" s="191">
        <f xml:space="preserve"> AVERAGE($D$49:Q49)</f>
        <v>3.8214285714285716</v>
      </c>
      <c r="R58" s="57"/>
    </row>
    <row r="60" spans="1:18" ht="30" x14ac:dyDescent="0.25">
      <c r="C60" s="23" t="s">
        <v>22</v>
      </c>
      <c r="D60" s="24">
        <v>1</v>
      </c>
      <c r="E60" s="24">
        <v>2</v>
      </c>
      <c r="F60" s="25" t="s">
        <v>23</v>
      </c>
    </row>
    <row r="61" spans="1:18" x14ac:dyDescent="0.25">
      <c r="A61" s="253" t="s">
        <v>24</v>
      </c>
      <c r="B61" s="306" t="s">
        <v>7</v>
      </c>
      <c r="C61" s="302"/>
      <c r="D61" s="26">
        <f xml:space="preserve"> SUM(D50:J50)</f>
        <v>0</v>
      </c>
      <c r="E61" s="26">
        <f xml:space="preserve"> SUM(K50:Q50)</f>
        <v>21.5</v>
      </c>
      <c r="F61" s="27">
        <f xml:space="preserve"> SUM(D61:E61)</f>
        <v>21.5</v>
      </c>
    </row>
    <row r="62" spans="1:18" x14ac:dyDescent="0.25">
      <c r="A62" s="254"/>
      <c r="B62" s="258" t="s">
        <v>8</v>
      </c>
      <c r="C62" s="259"/>
      <c r="D62" s="26">
        <f xml:space="preserve"> SUM(D51:J51)</f>
        <v>4</v>
      </c>
      <c r="E62" s="26">
        <f xml:space="preserve"> SUM(K51:Q51)</f>
        <v>20</v>
      </c>
      <c r="F62" s="27">
        <f xml:space="preserve"> SUM(D62:E62)</f>
        <v>24</v>
      </c>
    </row>
    <row r="63" spans="1:18" x14ac:dyDescent="0.25">
      <c r="A63" s="254"/>
      <c r="B63" s="305" t="s">
        <v>9</v>
      </c>
      <c r="C63" s="300"/>
      <c r="D63" s="26">
        <f xml:space="preserve"> SUM(D52:J52)</f>
        <v>0</v>
      </c>
      <c r="E63" s="26">
        <f xml:space="preserve"> SUM(K52:Q52)</f>
        <v>8</v>
      </c>
      <c r="F63" s="27">
        <f xml:space="preserve"> SUM(D63:E63)</f>
        <v>8</v>
      </c>
    </row>
    <row r="64" spans="1:18" x14ac:dyDescent="0.25">
      <c r="A64" s="255"/>
      <c r="B64" s="303" t="s">
        <v>25</v>
      </c>
      <c r="C64" s="304"/>
      <c r="D64" s="26">
        <f xml:space="preserve"> SUM(D49:J49)</f>
        <v>4</v>
      </c>
      <c r="E64" s="26">
        <f xml:space="preserve"> SUM(K49:Q49)</f>
        <v>49.5</v>
      </c>
      <c r="F64" s="27">
        <f xml:space="preserve"> SUM(D64:E64)</f>
        <v>53.5</v>
      </c>
    </row>
    <row r="66" spans="1:5" x14ac:dyDescent="0.25">
      <c r="A66" s="266" t="s">
        <v>26</v>
      </c>
      <c r="B66" s="301" t="s">
        <v>7</v>
      </c>
      <c r="C66" s="302"/>
      <c r="D66" s="31">
        <f xml:space="preserve"> D61</f>
        <v>0</v>
      </c>
      <c r="E66" s="31">
        <f xml:space="preserve"> AVERAGE(D61:E61)</f>
        <v>10.75</v>
      </c>
    </row>
    <row r="67" spans="1:5" x14ac:dyDescent="0.25">
      <c r="A67" s="266"/>
      <c r="B67" s="279" t="s">
        <v>8</v>
      </c>
      <c r="C67" s="259"/>
      <c r="D67" s="31">
        <f xml:space="preserve"> D62</f>
        <v>4</v>
      </c>
      <c r="E67" s="31">
        <f xml:space="preserve"> AVERAGE(D62:E62)</f>
        <v>12</v>
      </c>
    </row>
    <row r="68" spans="1:5" x14ac:dyDescent="0.25">
      <c r="A68" s="266"/>
      <c r="B68" s="280" t="s">
        <v>9</v>
      </c>
      <c r="C68" s="300"/>
      <c r="D68" s="31">
        <f xml:space="preserve"> D63</f>
        <v>0</v>
      </c>
      <c r="E68" s="31">
        <f xml:space="preserve"> AVERAGE(D63:E63)</f>
        <v>4</v>
      </c>
    </row>
    <row r="69" spans="1:5" x14ac:dyDescent="0.25">
      <c r="A69" s="266"/>
      <c r="B69" s="298" t="s">
        <v>25</v>
      </c>
      <c r="C69" s="299"/>
      <c r="D69" s="31">
        <f xml:space="preserve"> D64</f>
        <v>4</v>
      </c>
      <c r="E69" s="31">
        <f xml:space="preserve"> AVERAGE(D64:E64)</f>
        <v>26.75</v>
      </c>
    </row>
    <row r="71" spans="1:5" x14ac:dyDescent="0.25">
      <c r="B71" s="122"/>
    </row>
  </sheetData>
  <mergeCells count="30">
    <mergeCell ref="B41:B44"/>
    <mergeCell ref="D1:J1"/>
    <mergeCell ref="K1:Q1"/>
    <mergeCell ref="B5:B8"/>
    <mergeCell ref="B9:B12"/>
    <mergeCell ref="B13:B16"/>
    <mergeCell ref="B17:B20"/>
    <mergeCell ref="B21:B24"/>
    <mergeCell ref="B29:B32"/>
    <mergeCell ref="A55:A58"/>
    <mergeCell ref="B55:C55"/>
    <mergeCell ref="B56:C56"/>
    <mergeCell ref="B57:C57"/>
    <mergeCell ref="B58:C58"/>
    <mergeCell ref="A5:A24"/>
    <mergeCell ref="A25:A48"/>
    <mergeCell ref="B49:C49"/>
    <mergeCell ref="B45:B48"/>
    <mergeCell ref="B69:C69"/>
    <mergeCell ref="B68:C68"/>
    <mergeCell ref="B67:C67"/>
    <mergeCell ref="B66:C66"/>
    <mergeCell ref="B64:C64"/>
    <mergeCell ref="B63:C63"/>
    <mergeCell ref="B62:C62"/>
    <mergeCell ref="B61:C61"/>
    <mergeCell ref="A61:A64"/>
    <mergeCell ref="A66:A69"/>
    <mergeCell ref="B33:B36"/>
    <mergeCell ref="B37:B4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A13" workbookViewId="0">
      <selection activeCell="D32" sqref="D32"/>
    </sheetView>
  </sheetViews>
  <sheetFormatPr defaultRowHeight="15" x14ac:dyDescent="0.25"/>
  <cols>
    <col min="2" max="2" width="12.28515625" customWidth="1"/>
    <col min="3" max="3" width="41.28515625" customWidth="1"/>
    <col min="4" max="17" width="8.85546875"/>
    <col min="18" max="18" width="10.85546875" customWidth="1"/>
  </cols>
  <sheetData>
    <row r="1" spans="1:18" x14ac:dyDescent="0.25">
      <c r="D1" s="312" t="s">
        <v>1</v>
      </c>
      <c r="E1" s="215"/>
      <c r="F1" s="215"/>
      <c r="G1" s="215"/>
      <c r="H1" s="215"/>
      <c r="I1" s="215"/>
      <c r="J1" s="215"/>
      <c r="K1" s="312" t="s">
        <v>2</v>
      </c>
      <c r="L1" s="215"/>
      <c r="M1" s="215"/>
      <c r="N1" s="215"/>
      <c r="O1" s="215"/>
      <c r="P1" s="215"/>
      <c r="Q1" s="313"/>
    </row>
    <row r="2" spans="1:18" x14ac:dyDescent="0.25">
      <c r="C2" s="6" t="s">
        <v>10</v>
      </c>
      <c r="D2" s="201">
        <v>42079</v>
      </c>
      <c r="E2" s="201">
        <v>42080</v>
      </c>
      <c r="F2" s="201">
        <v>42081</v>
      </c>
      <c r="G2" s="201">
        <v>42082</v>
      </c>
      <c r="H2" s="201">
        <v>42083</v>
      </c>
      <c r="I2" s="201">
        <v>42084</v>
      </c>
      <c r="J2" s="201">
        <v>42085</v>
      </c>
      <c r="K2" s="201">
        <v>42086</v>
      </c>
      <c r="L2" s="201">
        <v>42087</v>
      </c>
      <c r="M2" s="201">
        <v>42088</v>
      </c>
      <c r="N2" s="201">
        <v>42089</v>
      </c>
      <c r="O2" s="201">
        <v>42090</v>
      </c>
      <c r="P2" s="201">
        <v>42091</v>
      </c>
      <c r="Q2" s="201">
        <v>42092</v>
      </c>
    </row>
    <row r="3" spans="1:18" x14ac:dyDescent="0.25">
      <c r="C3" s="6" t="s">
        <v>11</v>
      </c>
      <c r="D3" s="157">
        <v>1</v>
      </c>
      <c r="E3" s="157">
        <v>2</v>
      </c>
      <c r="F3" s="157">
        <v>3</v>
      </c>
      <c r="G3" s="157">
        <v>4</v>
      </c>
      <c r="H3" s="157">
        <v>5</v>
      </c>
      <c r="I3" s="157">
        <v>6</v>
      </c>
      <c r="J3" s="157">
        <v>7</v>
      </c>
      <c r="K3" s="157">
        <v>8</v>
      </c>
      <c r="L3" s="157">
        <v>9</v>
      </c>
      <c r="M3" s="157">
        <v>10</v>
      </c>
      <c r="N3" s="157">
        <v>11</v>
      </c>
      <c r="O3" s="157">
        <v>12</v>
      </c>
      <c r="P3" s="157">
        <v>13</v>
      </c>
      <c r="Q3" s="157">
        <v>14</v>
      </c>
    </row>
    <row r="4" spans="1:18" x14ac:dyDescent="0.25">
      <c r="B4" s="106" t="s">
        <v>12</v>
      </c>
      <c r="C4" s="106" t="s">
        <v>13</v>
      </c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1"/>
      <c r="R4" s="163" t="s">
        <v>14</v>
      </c>
    </row>
    <row r="5" spans="1:18" ht="15" customHeight="1" x14ac:dyDescent="0.25">
      <c r="A5" s="296" t="s">
        <v>30</v>
      </c>
      <c r="B5" s="314" t="s">
        <v>73</v>
      </c>
      <c r="C5" s="206" t="s">
        <v>74</v>
      </c>
      <c r="D5" s="172">
        <f t="shared" ref="D5:Q5" si="0">SUM(D6:D8)</f>
        <v>2</v>
      </c>
      <c r="E5" s="155">
        <f t="shared" si="0"/>
        <v>0</v>
      </c>
      <c r="F5" s="155">
        <f t="shared" si="0"/>
        <v>3</v>
      </c>
      <c r="G5" s="155">
        <f t="shared" si="0"/>
        <v>0</v>
      </c>
      <c r="H5" s="155">
        <f t="shared" si="0"/>
        <v>0</v>
      </c>
      <c r="I5" s="155">
        <f t="shared" si="0"/>
        <v>0</v>
      </c>
      <c r="J5" s="155">
        <f t="shared" si="0"/>
        <v>3</v>
      </c>
      <c r="K5" s="155">
        <f t="shared" si="0"/>
        <v>0.5</v>
      </c>
      <c r="L5" s="155">
        <f t="shared" si="0"/>
        <v>0</v>
      </c>
      <c r="M5" s="155">
        <f t="shared" si="0"/>
        <v>0</v>
      </c>
      <c r="N5" s="155">
        <f t="shared" si="0"/>
        <v>0</v>
      </c>
      <c r="O5" s="155">
        <f t="shared" si="0"/>
        <v>0</v>
      </c>
      <c r="P5" s="155">
        <f t="shared" si="0"/>
        <v>0</v>
      </c>
      <c r="Q5" s="173">
        <f t="shared" si="0"/>
        <v>0</v>
      </c>
      <c r="R5" s="164">
        <f>SUM(D5:Q5)</f>
        <v>8.5</v>
      </c>
    </row>
    <row r="6" spans="1:18" x14ac:dyDescent="0.25">
      <c r="A6" s="282"/>
      <c r="B6" s="315"/>
      <c r="C6" s="207" t="s">
        <v>7</v>
      </c>
      <c r="D6" s="174">
        <v>2</v>
      </c>
      <c r="E6" s="14"/>
      <c r="F6" s="15"/>
      <c r="G6" s="15"/>
      <c r="H6" s="15"/>
      <c r="I6" s="15"/>
      <c r="J6" s="15"/>
      <c r="K6" s="15">
        <v>0.5</v>
      </c>
      <c r="L6" s="15"/>
      <c r="M6" s="15"/>
      <c r="N6" s="15"/>
      <c r="O6" s="15"/>
      <c r="P6" s="15"/>
      <c r="Q6" s="175"/>
      <c r="R6" s="165">
        <f t="shared" ref="R6:R28" si="1">SUM(D6:Q6)</f>
        <v>2.5</v>
      </c>
    </row>
    <row r="7" spans="1:18" x14ac:dyDescent="0.25">
      <c r="A7" s="282"/>
      <c r="B7" s="315"/>
      <c r="C7" s="207" t="s">
        <v>8</v>
      </c>
      <c r="D7" s="176"/>
      <c r="E7" s="113"/>
      <c r="F7" s="113">
        <v>3</v>
      </c>
      <c r="G7" s="113"/>
      <c r="H7" s="113"/>
      <c r="I7" s="113"/>
      <c r="J7" s="113">
        <v>3</v>
      </c>
      <c r="K7" s="113"/>
      <c r="L7" s="113"/>
      <c r="M7" s="113"/>
      <c r="N7" s="113"/>
      <c r="O7" s="113"/>
      <c r="P7" s="113"/>
      <c r="Q7" s="177"/>
      <c r="R7" s="165">
        <f t="shared" si="1"/>
        <v>6</v>
      </c>
    </row>
    <row r="8" spans="1:18" x14ac:dyDescent="0.25">
      <c r="A8" s="282"/>
      <c r="B8" s="316"/>
      <c r="C8" s="208" t="s">
        <v>9</v>
      </c>
      <c r="D8" s="178"/>
      <c r="E8" s="115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79"/>
      <c r="R8" s="166">
        <f t="shared" si="1"/>
        <v>0</v>
      </c>
    </row>
    <row r="9" spans="1:18" x14ac:dyDescent="0.25">
      <c r="A9" s="282"/>
      <c r="B9" s="317">
        <v>26</v>
      </c>
      <c r="C9" s="209" t="s">
        <v>75</v>
      </c>
      <c r="D9" s="172">
        <f t="shared" ref="D9:Q9" si="2">SUM(D10:D12)</f>
        <v>0</v>
      </c>
      <c r="E9" s="155">
        <f t="shared" si="2"/>
        <v>0</v>
      </c>
      <c r="F9" s="155">
        <f t="shared" si="2"/>
        <v>0</v>
      </c>
      <c r="G9" s="155">
        <f t="shared" si="2"/>
        <v>0</v>
      </c>
      <c r="H9" s="155">
        <f t="shared" si="2"/>
        <v>0</v>
      </c>
      <c r="I9" s="155">
        <f t="shared" si="2"/>
        <v>0</v>
      </c>
      <c r="J9" s="155">
        <f t="shared" si="2"/>
        <v>0</v>
      </c>
      <c r="K9" s="155">
        <f t="shared" si="2"/>
        <v>0</v>
      </c>
      <c r="L9" s="155">
        <f t="shared" si="2"/>
        <v>2</v>
      </c>
      <c r="M9" s="155">
        <f t="shared" si="2"/>
        <v>1</v>
      </c>
      <c r="N9" s="155">
        <f t="shared" si="2"/>
        <v>2</v>
      </c>
      <c r="O9" s="155">
        <f t="shared" si="2"/>
        <v>1</v>
      </c>
      <c r="P9" s="155">
        <f t="shared" si="2"/>
        <v>1</v>
      </c>
      <c r="Q9" s="173">
        <f t="shared" si="2"/>
        <v>2</v>
      </c>
      <c r="R9" s="164">
        <f t="shared" si="1"/>
        <v>9</v>
      </c>
    </row>
    <row r="10" spans="1:18" x14ac:dyDescent="0.25">
      <c r="A10" s="282"/>
      <c r="B10" s="318"/>
      <c r="C10" s="207" t="s">
        <v>7</v>
      </c>
      <c r="D10" s="174"/>
      <c r="E10" s="14"/>
      <c r="F10" s="15"/>
      <c r="G10" s="15"/>
      <c r="H10" s="15"/>
      <c r="I10" s="15"/>
      <c r="J10" s="15"/>
      <c r="K10" s="15"/>
      <c r="L10" s="15">
        <v>2</v>
      </c>
      <c r="M10" s="15">
        <v>1</v>
      </c>
      <c r="N10" s="15">
        <v>2</v>
      </c>
      <c r="O10" s="15">
        <v>1</v>
      </c>
      <c r="P10" s="15">
        <v>1</v>
      </c>
      <c r="Q10" s="175">
        <v>2</v>
      </c>
      <c r="R10" s="165">
        <f t="shared" si="1"/>
        <v>9</v>
      </c>
    </row>
    <row r="11" spans="1:18" x14ac:dyDescent="0.25">
      <c r="A11" s="282"/>
      <c r="B11" s="318"/>
      <c r="C11" s="207" t="s">
        <v>8</v>
      </c>
      <c r="D11" s="17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75"/>
      <c r="R11" s="165">
        <f t="shared" si="1"/>
        <v>0</v>
      </c>
    </row>
    <row r="12" spans="1:18" x14ac:dyDescent="0.25">
      <c r="A12" s="282"/>
      <c r="B12" s="319"/>
      <c r="C12" s="208" t="s">
        <v>9</v>
      </c>
      <c r="D12" s="178"/>
      <c r="E12" s="115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79"/>
      <c r="R12" s="166">
        <f t="shared" si="1"/>
        <v>0</v>
      </c>
    </row>
    <row r="13" spans="1:18" x14ac:dyDescent="0.25">
      <c r="A13" s="282"/>
      <c r="B13" s="317">
        <v>26</v>
      </c>
      <c r="C13" s="210" t="s">
        <v>76</v>
      </c>
      <c r="D13" s="172">
        <f t="shared" ref="D13:Q13" si="3">SUM(D14:D16)</f>
        <v>0</v>
      </c>
      <c r="E13" s="155">
        <f t="shared" si="3"/>
        <v>0.75</v>
      </c>
      <c r="F13" s="155">
        <f t="shared" si="3"/>
        <v>0</v>
      </c>
      <c r="G13" s="155">
        <f t="shared" si="3"/>
        <v>0</v>
      </c>
      <c r="H13" s="155">
        <f t="shared" si="3"/>
        <v>0</v>
      </c>
      <c r="I13" s="155">
        <f t="shared" si="3"/>
        <v>0</v>
      </c>
      <c r="J13" s="155">
        <f t="shared" si="3"/>
        <v>5</v>
      </c>
      <c r="K13" s="155">
        <f t="shared" si="3"/>
        <v>2.5</v>
      </c>
      <c r="L13" s="155">
        <f t="shared" si="3"/>
        <v>3</v>
      </c>
      <c r="M13" s="155">
        <f t="shared" si="3"/>
        <v>7.5</v>
      </c>
      <c r="N13" s="155">
        <f t="shared" si="3"/>
        <v>2.5</v>
      </c>
      <c r="O13" s="155">
        <f t="shared" si="3"/>
        <v>3</v>
      </c>
      <c r="P13" s="155">
        <f t="shared" si="3"/>
        <v>3</v>
      </c>
      <c r="Q13" s="173">
        <f t="shared" si="3"/>
        <v>6</v>
      </c>
      <c r="R13" s="164">
        <f t="shared" si="1"/>
        <v>33.25</v>
      </c>
    </row>
    <row r="14" spans="1:18" x14ac:dyDescent="0.25">
      <c r="A14" s="282"/>
      <c r="B14" s="318"/>
      <c r="C14" s="207" t="s">
        <v>7</v>
      </c>
      <c r="D14" s="174"/>
      <c r="E14" s="14"/>
      <c r="F14" s="15"/>
      <c r="G14" s="15"/>
      <c r="H14" s="15"/>
      <c r="I14" s="15"/>
      <c r="J14" s="15"/>
      <c r="K14" s="15">
        <v>2</v>
      </c>
      <c r="L14" s="15">
        <v>3</v>
      </c>
      <c r="M14" s="15">
        <v>7.5</v>
      </c>
      <c r="N14" s="15">
        <v>2.5</v>
      </c>
      <c r="O14" s="15">
        <v>3</v>
      </c>
      <c r="P14" s="15">
        <v>3</v>
      </c>
      <c r="Q14" s="175"/>
      <c r="R14" s="165">
        <f t="shared" si="1"/>
        <v>21</v>
      </c>
    </row>
    <row r="15" spans="1:18" x14ac:dyDescent="0.25">
      <c r="A15" s="282"/>
      <c r="B15" s="318"/>
      <c r="C15" s="207" t="s">
        <v>8</v>
      </c>
      <c r="D15" s="174"/>
      <c r="E15" s="14">
        <v>0.75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75"/>
      <c r="R15" s="165">
        <f t="shared" si="1"/>
        <v>0.75</v>
      </c>
    </row>
    <row r="16" spans="1:18" x14ac:dyDescent="0.25">
      <c r="A16" s="282"/>
      <c r="B16" s="319"/>
      <c r="C16" s="208" t="s">
        <v>9</v>
      </c>
      <c r="D16" s="178"/>
      <c r="E16" s="115"/>
      <c r="F16" s="116"/>
      <c r="G16" s="116"/>
      <c r="H16" s="116"/>
      <c r="I16" s="116"/>
      <c r="J16" s="116">
        <v>5</v>
      </c>
      <c r="K16" s="116">
        <v>0.5</v>
      </c>
      <c r="L16" s="116"/>
      <c r="M16" s="116"/>
      <c r="N16" s="116"/>
      <c r="O16" s="116"/>
      <c r="P16" s="116"/>
      <c r="Q16" s="179">
        <v>6</v>
      </c>
      <c r="R16" s="166">
        <f t="shared" si="1"/>
        <v>11.5</v>
      </c>
    </row>
    <row r="17" spans="1:18" x14ac:dyDescent="0.25">
      <c r="A17" s="282"/>
      <c r="B17" s="317" t="s">
        <v>77</v>
      </c>
      <c r="C17" s="206" t="s">
        <v>78</v>
      </c>
      <c r="D17" s="172">
        <f t="shared" ref="D17:Q17" si="4">SUM(D18:D20)</f>
        <v>0</v>
      </c>
      <c r="E17" s="155">
        <f t="shared" si="4"/>
        <v>3.5</v>
      </c>
      <c r="F17" s="155">
        <f t="shared" si="4"/>
        <v>2.5</v>
      </c>
      <c r="G17" s="155">
        <f t="shared" si="4"/>
        <v>0</v>
      </c>
      <c r="H17" s="155">
        <f t="shared" si="4"/>
        <v>0</v>
      </c>
      <c r="I17" s="155">
        <f t="shared" si="4"/>
        <v>0</v>
      </c>
      <c r="J17" s="155">
        <f t="shared" si="4"/>
        <v>2</v>
      </c>
      <c r="K17" s="155">
        <f t="shared" si="4"/>
        <v>0</v>
      </c>
      <c r="L17" s="155">
        <f t="shared" si="4"/>
        <v>0</v>
      </c>
      <c r="M17" s="155">
        <f t="shared" si="4"/>
        <v>0</v>
      </c>
      <c r="N17" s="155">
        <f t="shared" si="4"/>
        <v>0</v>
      </c>
      <c r="O17" s="155">
        <f t="shared" si="4"/>
        <v>0</v>
      </c>
      <c r="P17" s="155">
        <f t="shared" si="4"/>
        <v>0</v>
      </c>
      <c r="Q17" s="173">
        <f t="shared" si="4"/>
        <v>0</v>
      </c>
      <c r="R17" s="164">
        <f t="shared" si="1"/>
        <v>8</v>
      </c>
    </row>
    <row r="18" spans="1:18" x14ac:dyDescent="0.25">
      <c r="A18" s="282"/>
      <c r="B18" s="318"/>
      <c r="C18" s="207" t="s">
        <v>7</v>
      </c>
      <c r="D18" s="174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75"/>
      <c r="R18" s="165">
        <f t="shared" si="1"/>
        <v>0</v>
      </c>
    </row>
    <row r="19" spans="1:18" x14ac:dyDescent="0.25">
      <c r="A19" s="282"/>
      <c r="B19" s="318"/>
      <c r="C19" s="207" t="s">
        <v>8</v>
      </c>
      <c r="D19" s="174"/>
      <c r="E19" s="14">
        <v>3.5</v>
      </c>
      <c r="F19" s="15">
        <v>2.5</v>
      </c>
      <c r="G19" s="15"/>
      <c r="H19" s="15"/>
      <c r="I19" s="15"/>
      <c r="J19" s="15">
        <v>2</v>
      </c>
      <c r="K19" s="15"/>
      <c r="L19" s="15"/>
      <c r="M19" s="15"/>
      <c r="N19" s="15"/>
      <c r="O19" s="15"/>
      <c r="P19" s="15"/>
      <c r="Q19" s="175"/>
      <c r="R19" s="165">
        <f t="shared" si="1"/>
        <v>8</v>
      </c>
    </row>
    <row r="20" spans="1:18" x14ac:dyDescent="0.25">
      <c r="A20" s="282"/>
      <c r="B20" s="319"/>
      <c r="C20" s="208" t="s">
        <v>9</v>
      </c>
      <c r="D20" s="178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79"/>
      <c r="R20" s="166">
        <f t="shared" si="1"/>
        <v>0</v>
      </c>
    </row>
    <row r="21" spans="1:18" x14ac:dyDescent="0.25">
      <c r="A21" s="296" t="s">
        <v>35</v>
      </c>
      <c r="B21" s="314"/>
      <c r="C21" s="206" t="s">
        <v>79</v>
      </c>
      <c r="D21" s="172">
        <f t="shared" ref="D21:Q21" si="5">SUM(D22:D24)</f>
        <v>0</v>
      </c>
      <c r="E21" s="155">
        <f t="shared" si="5"/>
        <v>1</v>
      </c>
      <c r="F21" s="155">
        <f t="shared" si="5"/>
        <v>0.5</v>
      </c>
      <c r="G21" s="155">
        <f t="shared" si="5"/>
        <v>0</v>
      </c>
      <c r="H21" s="155">
        <f t="shared" si="5"/>
        <v>0</v>
      </c>
      <c r="I21" s="155">
        <f t="shared" si="5"/>
        <v>0</v>
      </c>
      <c r="J21" s="155">
        <f t="shared" si="5"/>
        <v>2</v>
      </c>
      <c r="K21" s="155">
        <f t="shared" si="5"/>
        <v>0</v>
      </c>
      <c r="L21" s="155">
        <f t="shared" si="5"/>
        <v>1</v>
      </c>
      <c r="M21" s="155">
        <f t="shared" si="5"/>
        <v>0</v>
      </c>
      <c r="N21" s="155">
        <f t="shared" si="5"/>
        <v>2</v>
      </c>
      <c r="O21" s="155">
        <f t="shared" si="5"/>
        <v>3</v>
      </c>
      <c r="P21" s="155">
        <f t="shared" si="5"/>
        <v>0</v>
      </c>
      <c r="Q21" s="173">
        <f t="shared" si="5"/>
        <v>0</v>
      </c>
      <c r="R21" s="164">
        <f t="shared" si="1"/>
        <v>9.5</v>
      </c>
    </row>
    <row r="22" spans="1:18" x14ac:dyDescent="0.25">
      <c r="A22" s="282"/>
      <c r="B22" s="315"/>
      <c r="C22" s="207" t="s">
        <v>7</v>
      </c>
      <c r="D22" s="174"/>
      <c r="E22" s="14"/>
      <c r="F22" s="15"/>
      <c r="G22" s="15"/>
      <c r="H22" s="15"/>
      <c r="I22" s="15"/>
      <c r="J22" s="15"/>
      <c r="K22" s="15"/>
      <c r="L22" s="15">
        <v>1</v>
      </c>
      <c r="M22" s="15"/>
      <c r="N22" s="15">
        <v>2</v>
      </c>
      <c r="O22" s="15"/>
      <c r="P22" s="15"/>
      <c r="Q22" s="175"/>
      <c r="R22" s="165">
        <f t="shared" si="1"/>
        <v>3</v>
      </c>
    </row>
    <row r="23" spans="1:18" x14ac:dyDescent="0.25">
      <c r="A23" s="282"/>
      <c r="B23" s="315"/>
      <c r="C23" s="207" t="s">
        <v>8</v>
      </c>
      <c r="D23" s="174"/>
      <c r="E23" s="14">
        <v>1</v>
      </c>
      <c r="F23" s="15">
        <v>0.5</v>
      </c>
      <c r="G23" s="15"/>
      <c r="H23" s="15"/>
      <c r="I23" s="15"/>
      <c r="J23" s="15">
        <v>2</v>
      </c>
      <c r="K23" s="15"/>
      <c r="L23" s="15"/>
      <c r="M23" s="15"/>
      <c r="N23" s="15"/>
      <c r="O23" s="15">
        <v>3</v>
      </c>
      <c r="P23" s="15"/>
      <c r="Q23" s="175"/>
      <c r="R23" s="165">
        <f t="shared" si="1"/>
        <v>6.5</v>
      </c>
    </row>
    <row r="24" spans="1:18" x14ac:dyDescent="0.25">
      <c r="A24" s="282"/>
      <c r="B24" s="316"/>
      <c r="C24" s="208" t="s">
        <v>9</v>
      </c>
      <c r="D24" s="178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79"/>
      <c r="R24" s="166">
        <f t="shared" si="1"/>
        <v>0</v>
      </c>
    </row>
    <row r="25" spans="1:18" ht="15" customHeight="1" x14ac:dyDescent="0.25">
      <c r="A25" s="282"/>
      <c r="B25" s="211"/>
      <c r="C25" s="210" t="s">
        <v>80</v>
      </c>
      <c r="D25" s="172">
        <f t="shared" ref="D25:Q25" si="6">SUM(D26:D28)</f>
        <v>9</v>
      </c>
      <c r="E25" s="155">
        <f t="shared" si="6"/>
        <v>4.5</v>
      </c>
      <c r="F25" s="155">
        <f t="shared" si="6"/>
        <v>1</v>
      </c>
      <c r="G25" s="155">
        <f t="shared" si="6"/>
        <v>1</v>
      </c>
      <c r="H25" s="155">
        <f t="shared" si="6"/>
        <v>0</v>
      </c>
      <c r="I25" s="155">
        <f t="shared" si="6"/>
        <v>0</v>
      </c>
      <c r="J25" s="155">
        <f t="shared" si="6"/>
        <v>0</v>
      </c>
      <c r="K25" s="155">
        <f t="shared" si="6"/>
        <v>1</v>
      </c>
      <c r="L25" s="155">
        <f t="shared" si="6"/>
        <v>0</v>
      </c>
      <c r="M25" s="155">
        <f t="shared" si="6"/>
        <v>0</v>
      </c>
      <c r="N25" s="155">
        <f t="shared" si="6"/>
        <v>0</v>
      </c>
      <c r="O25" s="155">
        <f t="shared" si="6"/>
        <v>0</v>
      </c>
      <c r="P25" s="155">
        <f t="shared" si="6"/>
        <v>0</v>
      </c>
      <c r="Q25" s="173">
        <f t="shared" si="6"/>
        <v>3</v>
      </c>
      <c r="R25" s="164">
        <f t="shared" si="1"/>
        <v>19.5</v>
      </c>
    </row>
    <row r="26" spans="1:18" x14ac:dyDescent="0.25">
      <c r="A26" s="282"/>
      <c r="B26" s="212"/>
      <c r="C26" s="207" t="s">
        <v>7</v>
      </c>
      <c r="D26" s="174">
        <v>3</v>
      </c>
      <c r="E26" s="14">
        <v>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75">
        <v>3</v>
      </c>
      <c r="R26" s="165">
        <f t="shared" si="1"/>
        <v>8</v>
      </c>
    </row>
    <row r="27" spans="1:18" x14ac:dyDescent="0.25">
      <c r="A27" s="282"/>
      <c r="B27" s="212"/>
      <c r="C27" s="207" t="s">
        <v>8</v>
      </c>
      <c r="D27" s="174">
        <v>3</v>
      </c>
      <c r="E27" s="14">
        <v>1.5</v>
      </c>
      <c r="F27" s="15">
        <v>1</v>
      </c>
      <c r="G27" s="15">
        <v>1</v>
      </c>
      <c r="H27" s="15"/>
      <c r="I27" s="15"/>
      <c r="J27" s="15"/>
      <c r="K27" s="15">
        <v>1</v>
      </c>
      <c r="L27" s="15"/>
      <c r="M27" s="15"/>
      <c r="N27" s="15"/>
      <c r="O27" s="15"/>
      <c r="P27" s="15"/>
      <c r="Q27" s="175"/>
      <c r="R27" s="165">
        <f t="shared" si="1"/>
        <v>7.5</v>
      </c>
    </row>
    <row r="28" spans="1:18" x14ac:dyDescent="0.25">
      <c r="A28" s="283"/>
      <c r="B28" s="213"/>
      <c r="C28" s="208" t="s">
        <v>9</v>
      </c>
      <c r="D28" s="178">
        <v>3</v>
      </c>
      <c r="E28" s="115">
        <v>1</v>
      </c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79"/>
      <c r="R28" s="166">
        <f t="shared" si="1"/>
        <v>4</v>
      </c>
    </row>
    <row r="29" spans="1:18" x14ac:dyDescent="0.25">
      <c r="A29" s="204"/>
      <c r="B29" s="308" t="s">
        <v>38</v>
      </c>
      <c r="C29" s="302"/>
      <c r="D29" s="205">
        <f t="shared" ref="D29:Q29" si="7">SUM(D5,D9,D25,D21,D17,D13)</f>
        <v>11</v>
      </c>
      <c r="E29" s="205">
        <f t="shared" si="7"/>
        <v>9.75</v>
      </c>
      <c r="F29" s="205">
        <f t="shared" si="7"/>
        <v>7</v>
      </c>
      <c r="G29" s="205">
        <f t="shared" si="7"/>
        <v>1</v>
      </c>
      <c r="H29" s="205">
        <f t="shared" si="7"/>
        <v>0</v>
      </c>
      <c r="I29" s="205">
        <f t="shared" si="7"/>
        <v>0</v>
      </c>
      <c r="J29" s="205">
        <f t="shared" si="7"/>
        <v>12</v>
      </c>
      <c r="K29" s="205">
        <f t="shared" si="7"/>
        <v>4</v>
      </c>
      <c r="L29" s="205">
        <f t="shared" si="7"/>
        <v>6</v>
      </c>
      <c r="M29" s="205">
        <f t="shared" si="7"/>
        <v>8.5</v>
      </c>
      <c r="N29" s="205">
        <f t="shared" si="7"/>
        <v>6.5</v>
      </c>
      <c r="O29" s="205">
        <f t="shared" si="7"/>
        <v>7</v>
      </c>
      <c r="P29" s="205">
        <f t="shared" si="7"/>
        <v>4</v>
      </c>
      <c r="Q29" s="205">
        <f t="shared" si="7"/>
        <v>11</v>
      </c>
      <c r="R29" s="205">
        <f>SUM(R5,R9,R25,R21,R17,R13)</f>
        <v>87.75</v>
      </c>
    </row>
    <row r="30" spans="1:18" x14ac:dyDescent="0.25">
      <c r="A30" s="204"/>
      <c r="B30" s="202"/>
      <c r="C30" s="203" t="s">
        <v>7</v>
      </c>
      <c r="D30" s="182">
        <f t="shared" ref="D30:P30" si="8">SUM(D6,D10,D26,D22,D18,D14)</f>
        <v>5</v>
      </c>
      <c r="E30" s="183">
        <f t="shared" si="8"/>
        <v>2</v>
      </c>
      <c r="F30" s="183">
        <f t="shared" si="8"/>
        <v>0</v>
      </c>
      <c r="G30" s="183">
        <f t="shared" si="8"/>
        <v>0</v>
      </c>
      <c r="H30" s="183">
        <f t="shared" si="8"/>
        <v>0</v>
      </c>
      <c r="I30" s="183">
        <f t="shared" si="8"/>
        <v>0</v>
      </c>
      <c r="J30" s="183">
        <f t="shared" si="8"/>
        <v>0</v>
      </c>
      <c r="K30" s="183">
        <f t="shared" si="8"/>
        <v>2.5</v>
      </c>
      <c r="L30" s="183">
        <f t="shared" si="8"/>
        <v>6</v>
      </c>
      <c r="M30" s="183">
        <f t="shared" si="8"/>
        <v>8.5</v>
      </c>
      <c r="N30" s="183">
        <f t="shared" si="8"/>
        <v>6.5</v>
      </c>
      <c r="O30" s="183">
        <f t="shared" si="8"/>
        <v>4</v>
      </c>
      <c r="P30" s="183">
        <f t="shared" si="8"/>
        <v>4</v>
      </c>
      <c r="Q30" s="183">
        <f>SUM(Q6,Q10,Q26,Q22,Q18,Q14)</f>
        <v>5</v>
      </c>
      <c r="R30" s="185">
        <f>SUM(R6,R10,R26,R22,R18,R14)</f>
        <v>43.5</v>
      </c>
    </row>
    <row r="31" spans="1:18" x14ac:dyDescent="0.25">
      <c r="A31" s="204"/>
      <c r="B31" s="202"/>
      <c r="C31" s="203" t="s">
        <v>8</v>
      </c>
      <c r="D31" s="71">
        <f t="shared" ref="D31:P32" si="9">SUM(D7,D11,D27,D23,D19,D15)</f>
        <v>3</v>
      </c>
      <c r="E31" s="42">
        <f t="shared" si="9"/>
        <v>6.75</v>
      </c>
      <c r="F31" s="42">
        <f t="shared" si="9"/>
        <v>7</v>
      </c>
      <c r="G31" s="42">
        <f t="shared" si="9"/>
        <v>1</v>
      </c>
      <c r="H31" s="42">
        <f t="shared" si="9"/>
        <v>0</v>
      </c>
      <c r="I31" s="42">
        <f t="shared" si="9"/>
        <v>0</v>
      </c>
      <c r="J31" s="42">
        <f t="shared" si="9"/>
        <v>7</v>
      </c>
      <c r="K31" s="42">
        <f t="shared" si="9"/>
        <v>1</v>
      </c>
      <c r="L31" s="42">
        <f t="shared" si="9"/>
        <v>0</v>
      </c>
      <c r="M31" s="42">
        <f t="shared" si="9"/>
        <v>0</v>
      </c>
      <c r="N31" s="42">
        <f t="shared" si="9"/>
        <v>0</v>
      </c>
      <c r="O31" s="42">
        <f t="shared" si="9"/>
        <v>3</v>
      </c>
      <c r="P31" s="42">
        <f t="shared" si="9"/>
        <v>0</v>
      </c>
      <c r="Q31" s="42">
        <f>SUM(Q7,Q11,Q27,Q23,Q19,Q15)</f>
        <v>0</v>
      </c>
      <c r="R31" s="167">
        <f t="shared" ref="R31:R32" si="10">SUM(R7,R11,R27,R23,R19,R15)</f>
        <v>28.75</v>
      </c>
    </row>
    <row r="32" spans="1:18" x14ac:dyDescent="0.25">
      <c r="A32" s="204"/>
      <c r="B32" s="202"/>
      <c r="C32" s="200" t="s">
        <v>9</v>
      </c>
      <c r="D32" s="161">
        <f t="shared" si="9"/>
        <v>3</v>
      </c>
      <c r="E32" s="162">
        <f t="shared" si="9"/>
        <v>1</v>
      </c>
      <c r="F32" s="162">
        <f t="shared" si="9"/>
        <v>0</v>
      </c>
      <c r="G32" s="162">
        <f t="shared" si="9"/>
        <v>0</v>
      </c>
      <c r="H32" s="162">
        <f t="shared" si="9"/>
        <v>0</v>
      </c>
      <c r="I32" s="162">
        <f t="shared" si="9"/>
        <v>0</v>
      </c>
      <c r="J32" s="162">
        <f t="shared" si="9"/>
        <v>5</v>
      </c>
      <c r="K32" s="162">
        <f t="shared" si="9"/>
        <v>0.5</v>
      </c>
      <c r="L32" s="162">
        <f t="shared" si="9"/>
        <v>0</v>
      </c>
      <c r="M32" s="162">
        <f t="shared" si="9"/>
        <v>0</v>
      </c>
      <c r="N32" s="162">
        <f t="shared" si="9"/>
        <v>0</v>
      </c>
      <c r="O32" s="162">
        <f t="shared" si="9"/>
        <v>0</v>
      </c>
      <c r="P32" s="162">
        <f t="shared" si="9"/>
        <v>0</v>
      </c>
      <c r="Q32" s="162">
        <f t="shared" ref="Q32" si="11">SUM(Q8,Q12,Q28,Q24,Q20,Q16)</f>
        <v>6</v>
      </c>
      <c r="R32" s="168">
        <f t="shared" si="10"/>
        <v>15.5</v>
      </c>
    </row>
    <row r="33" spans="1:18" ht="15" customHeight="1" x14ac:dyDescent="0.25">
      <c r="C33" s="196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</row>
    <row r="35" spans="1:18" x14ac:dyDescent="0.25">
      <c r="A35" s="217" t="s">
        <v>5</v>
      </c>
      <c r="B35" s="301" t="s">
        <v>7</v>
      </c>
      <c r="C35" s="308"/>
      <c r="D35" s="186">
        <f>D30</f>
        <v>5</v>
      </c>
      <c r="E35" s="187">
        <f xml:space="preserve"> AVERAGE($D$30:E30)</f>
        <v>3.5</v>
      </c>
      <c r="F35" s="187">
        <f xml:space="preserve"> AVERAGE($D$30:F30)</f>
        <v>2.3333333333333335</v>
      </c>
      <c r="G35" s="187">
        <f xml:space="preserve"> AVERAGE($D$30:G30)</f>
        <v>1.75</v>
      </c>
      <c r="H35" s="187">
        <f xml:space="preserve"> AVERAGE($D$30:H30)</f>
        <v>1.4</v>
      </c>
      <c r="I35" s="187">
        <f xml:space="preserve"> AVERAGE($D$30:I30)</f>
        <v>1.1666666666666667</v>
      </c>
      <c r="J35" s="187">
        <f xml:space="preserve"> AVERAGE($D$30:J30)</f>
        <v>1</v>
      </c>
      <c r="K35" s="187">
        <f xml:space="preserve"> AVERAGE($D$30:K30)</f>
        <v>1.1875</v>
      </c>
      <c r="L35" s="187">
        <f xml:space="preserve"> AVERAGE($D$30:L30)</f>
        <v>1.7222222222222223</v>
      </c>
      <c r="M35" s="187">
        <f xml:space="preserve"> AVERAGE($D$30:M30)</f>
        <v>2.4</v>
      </c>
      <c r="N35" s="187">
        <f xml:space="preserve"> AVERAGE($D$30:N30)</f>
        <v>2.7727272727272729</v>
      </c>
      <c r="O35" s="187">
        <f xml:space="preserve"> AVERAGE($D$30:O30)</f>
        <v>2.875</v>
      </c>
      <c r="P35" s="187">
        <f xml:space="preserve"> AVERAGE($D$30:P30)</f>
        <v>2.9615384615384617</v>
      </c>
      <c r="Q35" s="188">
        <f xml:space="preserve"> AVERAGE($D$30:Q30)</f>
        <v>3.1071428571428572</v>
      </c>
      <c r="R35" s="38"/>
    </row>
    <row r="36" spans="1:18" x14ac:dyDescent="0.25">
      <c r="A36" s="218"/>
      <c r="B36" s="279" t="s">
        <v>8</v>
      </c>
      <c r="C36" s="309"/>
      <c r="D36" s="103">
        <f>D31</f>
        <v>3</v>
      </c>
      <c r="E36" s="38">
        <f xml:space="preserve"> AVERAGE($D$31:E31)</f>
        <v>4.875</v>
      </c>
      <c r="F36" s="38">
        <f xml:space="preserve"> AVERAGE($D$31:F31)</f>
        <v>5.583333333333333</v>
      </c>
      <c r="G36" s="38">
        <f xml:space="preserve"> AVERAGE($D$31:G31)</f>
        <v>4.4375</v>
      </c>
      <c r="H36" s="38">
        <f xml:space="preserve"> AVERAGE($D$31:H31)</f>
        <v>3.55</v>
      </c>
      <c r="I36" s="38">
        <f xml:space="preserve"> AVERAGE($D$31:I31)</f>
        <v>2.9583333333333335</v>
      </c>
      <c r="J36" s="38">
        <f xml:space="preserve"> AVERAGE($D$31:J31)</f>
        <v>3.5357142857142856</v>
      </c>
      <c r="K36" s="38">
        <f xml:space="preserve"> AVERAGE($D$31:K31)</f>
        <v>3.21875</v>
      </c>
      <c r="L36" s="38">
        <f xml:space="preserve"> AVERAGE($D$31:L31)</f>
        <v>2.8611111111111112</v>
      </c>
      <c r="M36" s="38">
        <f xml:space="preserve"> AVERAGE($D$31:M31)</f>
        <v>2.5750000000000002</v>
      </c>
      <c r="N36" s="38">
        <f xml:space="preserve"> AVERAGE($D$31:N31)</f>
        <v>2.3409090909090908</v>
      </c>
      <c r="O36" s="38">
        <f xml:space="preserve"> AVERAGE($D$31:O31)</f>
        <v>2.3958333333333335</v>
      </c>
      <c r="P36" s="38">
        <f xml:space="preserve"> AVERAGE($D$31:P31)</f>
        <v>2.2115384615384617</v>
      </c>
      <c r="Q36" s="39">
        <f xml:space="preserve"> AVERAGE($D$31:Q31)</f>
        <v>2.0535714285714284</v>
      </c>
      <c r="R36" s="38"/>
    </row>
    <row r="37" spans="1:18" x14ac:dyDescent="0.25">
      <c r="A37" s="218"/>
      <c r="B37" s="279" t="s">
        <v>9</v>
      </c>
      <c r="C37" s="309"/>
      <c r="D37" s="103">
        <f>D32</f>
        <v>3</v>
      </c>
      <c r="E37" s="38">
        <f xml:space="preserve"> AVERAGE($D$32:E32)</f>
        <v>2</v>
      </c>
      <c r="F37" s="38">
        <f xml:space="preserve"> AVERAGE($D$32:F32)</f>
        <v>1.3333333333333333</v>
      </c>
      <c r="G37" s="38">
        <f xml:space="preserve"> AVERAGE($D$32:G32)</f>
        <v>1</v>
      </c>
      <c r="H37" s="38">
        <f xml:space="preserve"> AVERAGE($D$32:H32)</f>
        <v>0.8</v>
      </c>
      <c r="I37" s="38">
        <f xml:space="preserve"> AVERAGE($D$32:I32)</f>
        <v>0.66666666666666663</v>
      </c>
      <c r="J37" s="38">
        <f xml:space="preserve"> AVERAGE($D$32:J32)</f>
        <v>1.2857142857142858</v>
      </c>
      <c r="K37" s="38">
        <f xml:space="preserve"> AVERAGE($D$32:K32)</f>
        <v>1.1875</v>
      </c>
      <c r="L37" s="38">
        <f xml:space="preserve"> AVERAGE($D$32:L32)</f>
        <v>1.0555555555555556</v>
      </c>
      <c r="M37" s="38">
        <f xml:space="preserve"> AVERAGE($D$32:M32)</f>
        <v>0.95</v>
      </c>
      <c r="N37" s="38">
        <f xml:space="preserve"> AVERAGE($D$32:N32)</f>
        <v>0.86363636363636365</v>
      </c>
      <c r="O37" s="38">
        <f xml:space="preserve"> AVERAGE($D$32:O32)</f>
        <v>0.79166666666666663</v>
      </c>
      <c r="P37" s="38">
        <f xml:space="preserve"> AVERAGE($D$32:P32)</f>
        <v>0.73076923076923073</v>
      </c>
      <c r="Q37" s="39">
        <f xml:space="preserve"> AVERAGE($D$32:Q32)</f>
        <v>1.1071428571428572</v>
      </c>
      <c r="R37" s="38"/>
    </row>
    <row r="38" spans="1:18" x14ac:dyDescent="0.25">
      <c r="A38" s="227"/>
      <c r="B38" s="303" t="s">
        <v>25</v>
      </c>
      <c r="C38" s="310"/>
      <c r="D38" s="189">
        <f>D29</f>
        <v>11</v>
      </c>
      <c r="E38" s="190">
        <f xml:space="preserve"> AVERAGE($D$29:E29)</f>
        <v>10.375</v>
      </c>
      <c r="F38" s="190">
        <f xml:space="preserve"> AVERAGE($D$29:F29)</f>
        <v>9.25</v>
      </c>
      <c r="G38" s="190">
        <f xml:space="preserve"> AVERAGE($D$29:G29)</f>
        <v>7.1875</v>
      </c>
      <c r="H38" s="190">
        <f xml:space="preserve"> AVERAGE($D$29:H29)</f>
        <v>5.75</v>
      </c>
      <c r="I38" s="190">
        <f xml:space="preserve"> AVERAGE($D$29:I29)</f>
        <v>4.791666666666667</v>
      </c>
      <c r="J38" s="190">
        <f xml:space="preserve"> AVERAGE($D$29:J29)</f>
        <v>5.8214285714285712</v>
      </c>
      <c r="K38" s="190">
        <f xml:space="preserve"> AVERAGE($D$29:K29)</f>
        <v>5.59375</v>
      </c>
      <c r="L38" s="190">
        <f xml:space="preserve"> AVERAGE($D$29:L29)</f>
        <v>5.6388888888888893</v>
      </c>
      <c r="M38" s="190">
        <f xml:space="preserve"> AVERAGE($D$29:M29)</f>
        <v>5.9249999999999998</v>
      </c>
      <c r="N38" s="190">
        <f xml:space="preserve"> AVERAGE($D$29:N29)</f>
        <v>5.9772727272727275</v>
      </c>
      <c r="O38" s="190">
        <f xml:space="preserve"> AVERAGE($D$29:O29)</f>
        <v>6.0625</v>
      </c>
      <c r="P38" s="190">
        <f xml:space="preserve"> AVERAGE($D$29:P29)</f>
        <v>5.9038461538461542</v>
      </c>
      <c r="Q38" s="191">
        <f xml:space="preserve"> AVERAGE($D$29:Q29)</f>
        <v>6.2678571428571432</v>
      </c>
      <c r="R38" s="57"/>
    </row>
    <row r="40" spans="1:18" ht="30" x14ac:dyDescent="0.25">
      <c r="C40" s="23" t="s">
        <v>22</v>
      </c>
      <c r="D40" s="24">
        <v>1</v>
      </c>
      <c r="E40" s="24">
        <v>2</v>
      </c>
      <c r="F40" s="25" t="s">
        <v>23</v>
      </c>
    </row>
    <row r="41" spans="1:18" x14ac:dyDescent="0.25">
      <c r="A41" s="253" t="s">
        <v>24</v>
      </c>
      <c r="B41" s="306" t="s">
        <v>7</v>
      </c>
      <c r="C41" s="302"/>
      <c r="D41" s="26">
        <f xml:space="preserve"> SUM(D30:J30)</f>
        <v>7</v>
      </c>
      <c r="E41" s="26">
        <f xml:space="preserve"> SUM(K30:Q30)</f>
        <v>36.5</v>
      </c>
      <c r="F41" s="27">
        <f xml:space="preserve"> SUM(D41:E41)</f>
        <v>43.5</v>
      </c>
    </row>
    <row r="42" spans="1:18" x14ac:dyDescent="0.25">
      <c r="A42" s="254"/>
      <c r="B42" s="258" t="s">
        <v>8</v>
      </c>
      <c r="C42" s="259"/>
      <c r="D42" s="26">
        <f xml:space="preserve"> SUM(D31:J31)</f>
        <v>24.75</v>
      </c>
      <c r="E42" s="26">
        <f xml:space="preserve"> SUM(K31:Q31)</f>
        <v>4</v>
      </c>
      <c r="F42" s="27">
        <f xml:space="preserve"> SUM(D42:E42)</f>
        <v>28.75</v>
      </c>
    </row>
    <row r="43" spans="1:18" x14ac:dyDescent="0.25">
      <c r="A43" s="254"/>
      <c r="B43" s="305" t="s">
        <v>9</v>
      </c>
      <c r="C43" s="300"/>
      <c r="D43" s="26">
        <f xml:space="preserve"> SUM(D32:J32)</f>
        <v>9</v>
      </c>
      <c r="E43" s="26">
        <f xml:space="preserve"> SUM(K32:Q32)</f>
        <v>6.5</v>
      </c>
      <c r="F43" s="27">
        <f xml:space="preserve"> SUM(D43:E43)</f>
        <v>15.5</v>
      </c>
      <c r="G43" t="s">
        <v>81</v>
      </c>
    </row>
    <row r="44" spans="1:18" x14ac:dyDescent="0.25">
      <c r="A44" s="255"/>
      <c r="B44" s="303" t="s">
        <v>25</v>
      </c>
      <c r="C44" s="304"/>
      <c r="D44" s="26">
        <f xml:space="preserve"> SUM(D29:J29)</f>
        <v>40.75</v>
      </c>
      <c r="E44" s="26">
        <f xml:space="preserve"> SUM(K29:Q29)</f>
        <v>47</v>
      </c>
      <c r="F44" s="27">
        <f xml:space="preserve"> SUM(D44:E44)</f>
        <v>87.75</v>
      </c>
    </row>
    <row r="46" spans="1:18" x14ac:dyDescent="0.25">
      <c r="A46" s="266" t="s">
        <v>26</v>
      </c>
      <c r="B46" s="301" t="s">
        <v>7</v>
      </c>
      <c r="C46" s="302"/>
      <c r="D46" s="31">
        <f xml:space="preserve"> D41</f>
        <v>7</v>
      </c>
      <c r="E46" s="31">
        <f xml:space="preserve"> AVERAGE(D41:E41)</f>
        <v>21.75</v>
      </c>
    </row>
    <row r="47" spans="1:18" x14ac:dyDescent="0.25">
      <c r="A47" s="266"/>
      <c r="B47" s="279" t="s">
        <v>8</v>
      </c>
      <c r="C47" s="259"/>
      <c r="D47" s="31">
        <f xml:space="preserve"> D42</f>
        <v>24.75</v>
      </c>
      <c r="E47" s="31">
        <f xml:space="preserve"> AVERAGE(D42:E42)</f>
        <v>14.375</v>
      </c>
    </row>
    <row r="48" spans="1:18" x14ac:dyDescent="0.25">
      <c r="A48" s="266"/>
      <c r="B48" s="280" t="s">
        <v>9</v>
      </c>
      <c r="C48" s="300"/>
      <c r="D48" s="31">
        <f xml:space="preserve"> D43</f>
        <v>9</v>
      </c>
      <c r="E48" s="31">
        <f xml:space="preserve"> AVERAGE(D43:E43)</f>
        <v>7.75</v>
      </c>
    </row>
    <row r="49" spans="1:5" x14ac:dyDescent="0.25">
      <c r="A49" s="266"/>
      <c r="B49" s="298" t="s">
        <v>25</v>
      </c>
      <c r="C49" s="299"/>
      <c r="D49" s="31">
        <f xml:space="preserve"> D44</f>
        <v>40.75</v>
      </c>
      <c r="E49" s="31">
        <f xml:space="preserve"> AVERAGE(D44:E44)</f>
        <v>43.875</v>
      </c>
    </row>
    <row r="51" spans="1:5" x14ac:dyDescent="0.25">
      <c r="B51" s="122"/>
    </row>
  </sheetData>
  <mergeCells count="25">
    <mergeCell ref="D1:J1"/>
    <mergeCell ref="K1:Q1"/>
    <mergeCell ref="B29:C29"/>
    <mergeCell ref="A35:A38"/>
    <mergeCell ref="B35:C35"/>
    <mergeCell ref="B36:C36"/>
    <mergeCell ref="B37:C37"/>
    <mergeCell ref="B38:C38"/>
    <mergeCell ref="A21:A28"/>
    <mergeCell ref="B5:B8"/>
    <mergeCell ref="B9:B12"/>
    <mergeCell ref="B13:B16"/>
    <mergeCell ref="B17:B20"/>
    <mergeCell ref="B21:B24"/>
    <mergeCell ref="A5:A20"/>
    <mergeCell ref="A46:A49"/>
    <mergeCell ref="B46:C46"/>
    <mergeCell ref="B47:C47"/>
    <mergeCell ref="B48:C48"/>
    <mergeCell ref="B49:C49"/>
    <mergeCell ref="A41:A44"/>
    <mergeCell ref="B41:C41"/>
    <mergeCell ref="B42:C42"/>
    <mergeCell ref="B43:C43"/>
    <mergeCell ref="B44:C4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</vt:lpstr>
      <vt:lpstr>Sp1</vt:lpstr>
      <vt:lpstr>Sp2</vt:lpstr>
      <vt:lpstr>Sp3</vt:lpstr>
      <vt:lpstr>Sp4</vt:lpstr>
      <vt:lpstr>Sp5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2015-04-14T05:39:45Z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2001c0dc-37cc-44c3-aa2f-ac065def1050</vt:lpwstr>
  </property>
</Properties>
</file>