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autoCompressPictures="0" defaultThemeVersion="124226"/>
  <bookViews>
    <workbookView xWindow="0" yWindow="-15" windowWidth="25605" windowHeight="14445" tabRatio="295"/>
  </bookViews>
  <sheets>
    <sheet name="Product" sheetId="1" r:id="rId1"/>
    <sheet name="Sp1" sheetId="3" r:id="rId2"/>
    <sheet name="Sp2" sheetId="4" r:id="rId3"/>
    <sheet name="Sp3" sheetId="5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6" i="1" l="1"/>
  <c r="AC6" i="1"/>
  <c r="AD6" i="1"/>
  <c r="AE6" i="1"/>
  <c r="AF6" i="1"/>
  <c r="AG6" i="1"/>
  <c r="AH6" i="1"/>
  <c r="AI6" i="1"/>
  <c r="AJ6" i="1"/>
  <c r="AK6" i="1"/>
  <c r="AL6" i="1"/>
  <c r="AB7" i="1"/>
  <c r="AC7" i="1"/>
  <c r="AD7" i="1"/>
  <c r="AE7" i="1"/>
  <c r="AF7" i="1"/>
  <c r="AG7" i="1"/>
  <c r="AH7" i="1"/>
  <c r="AI7" i="1"/>
  <c r="AJ7" i="1"/>
  <c r="AK7" i="1"/>
  <c r="AL7" i="1"/>
  <c r="AB8" i="1"/>
  <c r="AC8" i="1"/>
  <c r="AD8" i="1"/>
  <c r="AE8" i="1"/>
  <c r="AF8" i="1"/>
  <c r="AG8" i="1"/>
  <c r="AH8" i="1"/>
  <c r="AI8" i="1"/>
  <c r="AJ8" i="1"/>
  <c r="AK8" i="1"/>
  <c r="AL8" i="1"/>
  <c r="Y8" i="1"/>
  <c r="Z8" i="1"/>
  <c r="AA8" i="1"/>
  <c r="D24" i="1"/>
  <c r="D34" i="1"/>
  <c r="E24" i="1"/>
  <c r="E34" i="1"/>
  <c r="D27" i="4"/>
  <c r="P7" i="1"/>
  <c r="E27" i="4"/>
  <c r="Q7" i="1"/>
  <c r="F27" i="4"/>
  <c r="R7" i="1"/>
  <c r="G27" i="4"/>
  <c r="S7" i="1"/>
  <c r="H27" i="4"/>
  <c r="T7" i="1"/>
  <c r="F24" i="1"/>
  <c r="F34" i="1"/>
  <c r="I27" i="4"/>
  <c r="U7" i="1"/>
  <c r="J27" i="4"/>
  <c r="V7" i="1"/>
  <c r="K27" i="4"/>
  <c r="W7" i="1"/>
  <c r="L27" i="4"/>
  <c r="X7" i="1"/>
  <c r="G24" i="1"/>
  <c r="G34" i="1"/>
  <c r="D43" i="5"/>
  <c r="Y7" i="1"/>
  <c r="E43" i="5"/>
  <c r="Z7" i="1"/>
  <c r="F43" i="5"/>
  <c r="AA7" i="1"/>
  <c r="G43" i="5"/>
  <c r="H43" i="5"/>
  <c r="I43" i="5"/>
  <c r="J43" i="5"/>
  <c r="H24" i="1"/>
  <c r="H34" i="1"/>
  <c r="D23" i="1"/>
  <c r="D33" i="1"/>
  <c r="E23" i="1"/>
  <c r="E33" i="1"/>
  <c r="D26" i="4"/>
  <c r="P6" i="1"/>
  <c r="E26" i="4"/>
  <c r="Q6" i="1"/>
  <c r="F26" i="4"/>
  <c r="R6" i="1"/>
  <c r="G26" i="4"/>
  <c r="S6" i="1"/>
  <c r="H26" i="4"/>
  <c r="T6" i="1"/>
  <c r="F23" i="1"/>
  <c r="F33" i="1"/>
  <c r="I26" i="4"/>
  <c r="U6" i="1"/>
  <c r="J26" i="4"/>
  <c r="V6" i="1"/>
  <c r="K26" i="4"/>
  <c r="W6" i="1"/>
  <c r="L26" i="4"/>
  <c r="X6" i="1"/>
  <c r="G23" i="1"/>
  <c r="G33" i="1"/>
  <c r="D42" i="5"/>
  <c r="Y6" i="1"/>
  <c r="E42" i="5"/>
  <c r="Z6" i="1"/>
  <c r="F42" i="5"/>
  <c r="AA6" i="1"/>
  <c r="G42" i="5"/>
  <c r="H42" i="5"/>
  <c r="I42" i="5"/>
  <c r="J42" i="5"/>
  <c r="H23" i="1"/>
  <c r="H33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I31" i="1"/>
  <c r="H31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H25" i="1"/>
  <c r="I25" i="1"/>
  <c r="I30" i="1"/>
  <c r="H30" i="1"/>
  <c r="K43" i="5"/>
  <c r="L43" i="5"/>
  <c r="M43" i="5"/>
  <c r="N43" i="5"/>
  <c r="O43" i="5"/>
  <c r="P43" i="5"/>
  <c r="Q43" i="5"/>
  <c r="I24" i="1"/>
  <c r="I29" i="1"/>
  <c r="H29" i="1"/>
  <c r="G29" i="1"/>
  <c r="H28" i="1"/>
  <c r="I34" i="1"/>
  <c r="D35" i="1"/>
  <c r="E35" i="1"/>
  <c r="F35" i="1"/>
  <c r="G35" i="1"/>
  <c r="H35" i="1"/>
  <c r="I35" i="1"/>
  <c r="D36" i="1"/>
  <c r="E36" i="1"/>
  <c r="F36" i="1"/>
  <c r="G36" i="1"/>
  <c r="H36" i="1"/>
  <c r="I36" i="1"/>
  <c r="K42" i="5"/>
  <c r="L42" i="5"/>
  <c r="M42" i="5"/>
  <c r="N42" i="5"/>
  <c r="O42" i="5"/>
  <c r="P42" i="5"/>
  <c r="Q42" i="5"/>
  <c r="I23" i="1"/>
  <c r="I33" i="1"/>
  <c r="I28" i="1"/>
  <c r="G28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E44" i="5"/>
  <c r="F44" i="5"/>
  <c r="F48" i="5"/>
  <c r="G44" i="5"/>
  <c r="G48" i="5"/>
  <c r="H44" i="5"/>
  <c r="H48" i="5"/>
  <c r="I44" i="5"/>
  <c r="I48" i="5"/>
  <c r="J44" i="5"/>
  <c r="J48" i="5"/>
  <c r="K44" i="5"/>
  <c r="K48" i="5"/>
  <c r="L44" i="5"/>
  <c r="L48" i="5"/>
  <c r="M44" i="5"/>
  <c r="M48" i="5"/>
  <c r="N44" i="5"/>
  <c r="N48" i="5"/>
  <c r="O44" i="5"/>
  <c r="O48" i="5"/>
  <c r="P44" i="5"/>
  <c r="P48" i="5"/>
  <c r="Q44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<sst xmlns="http://schemas.openxmlformats.org/spreadsheetml/2006/main" count="209" uniqueCount="54">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</sst>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31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1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Product!$D$14:$AL$14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  <c:pt idx="12">
                  <c:v>1.2115384615384615</c:v>
                </c:pt>
                <c:pt idx="13">
                  <c:v>1.4107142857142858</c:v>
                </c:pt>
                <c:pt idx="14">
                  <c:v>1.3166666666666667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2.6527777777777777</c:v>
                </c:pt>
                <c:pt idx="18">
                  <c:v>2.513157894736842</c:v>
                </c:pt>
                <c:pt idx="19">
                  <c:v>2.3875000000000002</c:v>
                </c:pt>
                <c:pt idx="20">
                  <c:v>2.2738095238095237</c:v>
                </c:pt>
                <c:pt idx="21">
                  <c:v>2.1704545454545454</c:v>
                </c:pt>
                <c:pt idx="22">
                  <c:v>2.2934782608695654</c:v>
                </c:pt>
                <c:pt idx="23">
                  <c:v>2.4479166666666665</c:v>
                </c:pt>
                <c:pt idx="24">
                  <c:v>2.5099999999999998</c:v>
                </c:pt>
                <c:pt idx="25">
                  <c:v>2.4134615384615383</c:v>
                </c:pt>
                <c:pt idx="26">
                  <c:v>2.3611111111111112</c:v>
                </c:pt>
                <c:pt idx="27">
                  <c:v>2.4910714285714284</c:v>
                </c:pt>
                <c:pt idx="28">
                  <c:v>2.5431034482758621</c:v>
                </c:pt>
                <c:pt idx="29">
                  <c:v>2.4916666666666667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2.4924242424242422</c:v>
                </c:pt>
                <c:pt idx="33">
                  <c:v>2.4338235294117645</c:v>
                </c:pt>
                <c:pt idx="34">
                  <c:v>2.5071428571428571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Product!$D$9:$AL$9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10</c:v>
                </c:pt>
                <c:pt idx="17">
                  <c:v>18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6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92592"/>
        <c:axId val="114693768"/>
      </c:lineChart>
      <c:dateAx>
        <c:axId val="1146925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693768"/>
        <c:crosses val="autoZero"/>
        <c:auto val="1"/>
        <c:lblOffset val="100"/>
        <c:baseTimeUnit val="days"/>
      </c:dateAx>
      <c:valAx>
        <c:axId val="1146937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69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0.16666666666666666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0.39473684210526316</c:v>
                </c:pt>
                <c:pt idx="6">
                  <c:v>1</c:v>
                </c:pt>
                <c:pt idx="7">
                  <c:v>1.4259259259259258</c:v>
                </c:pt>
                <c:pt idx="8">
                  <c:v>1.2833333333333334</c:v>
                </c:pt>
                <c:pt idx="9">
                  <c:v>1.1666666666666667</c:v>
                </c:pt>
                <c:pt idx="10">
                  <c:v>1.0694444444444444</c:v>
                </c:pt>
                <c:pt idx="11">
                  <c:v>0.98717948717948723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9208"/>
        <c:axId val="115769584"/>
      </c:lineChart>
      <c:dateAx>
        <c:axId val="1162292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769584"/>
        <c:crosses val="autoZero"/>
        <c:auto val="1"/>
        <c:lblOffset val="100"/>
        <c:baseTimeUnit val="days"/>
      </c:dateAx>
      <c:valAx>
        <c:axId val="11576958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22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1152"/>
        <c:axId val="115774288"/>
      </c:lineChart>
      <c:dateAx>
        <c:axId val="1157711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774288"/>
        <c:crosses val="autoZero"/>
        <c:auto val="1"/>
        <c:lblOffset val="100"/>
        <c:baseTimeUnit val="days"/>
      </c:dateAx>
      <c:valAx>
        <c:axId val="11577428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77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2328"/>
        <c:axId val="115770760"/>
      </c:lineChart>
      <c:dateAx>
        <c:axId val="1157723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770760"/>
        <c:crosses val="autoZero"/>
        <c:auto val="1"/>
        <c:lblOffset val="100"/>
        <c:baseTimeUnit val="days"/>
      </c:dateAx>
      <c:valAx>
        <c:axId val="115770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772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2.8</c:v>
                </c:pt>
                <c:pt idx="5">
                  <c:v>5.333333333333333</c:v>
                </c:pt>
                <c:pt idx="6">
                  <c:v>4.5714285714285712</c:v>
                </c:pt>
                <c:pt idx="7">
                  <c:v>4</c:v>
                </c:pt>
                <c:pt idx="8">
                  <c:v>3.5555555555555554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10</c:v>
                </c:pt>
                <c:pt idx="5">
                  <c:v>18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0368"/>
        <c:axId val="115767624"/>
      </c:lineChart>
      <c:dateAx>
        <c:axId val="1157703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767624"/>
        <c:crosses val="autoZero"/>
        <c:auto val="1"/>
        <c:lblOffset val="100"/>
        <c:baseTimeUnit val="days"/>
      </c:dateAx>
      <c:valAx>
        <c:axId val="11576762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77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1.2</c:v>
                </c:pt>
                <c:pt idx="5">
                  <c:v>1.5</c:v>
                </c:pt>
                <c:pt idx="6">
                  <c:v>1.2857142857142858</c:v>
                </c:pt>
                <c:pt idx="7">
                  <c:v>1.125</c:v>
                </c:pt>
                <c:pt idx="8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68800"/>
        <c:axId val="115771936"/>
      </c:lineChart>
      <c:dateAx>
        <c:axId val="1157688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771936"/>
        <c:crosses val="autoZero"/>
        <c:auto val="1"/>
        <c:lblOffset val="100"/>
        <c:baseTimeUnit val="days"/>
      </c:dateAx>
      <c:valAx>
        <c:axId val="1157719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768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</c:v>
                </c:pt>
                <c:pt idx="1">
                  <c:v>2</c:v>
                </c:pt>
                <c:pt idx="2">
                  <c:v>1.3333333333333333</c:v>
                </c:pt>
                <c:pt idx="3">
                  <c:v>1</c:v>
                </c:pt>
                <c:pt idx="4">
                  <c:v>1.6</c:v>
                </c:pt>
                <c:pt idx="5">
                  <c:v>3.8333333333333335</c:v>
                </c:pt>
                <c:pt idx="6">
                  <c:v>3.2857142857142856</c:v>
                </c:pt>
                <c:pt idx="7">
                  <c:v>2.875</c:v>
                </c:pt>
                <c:pt idx="8">
                  <c:v>2.5555555555555554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4</c:v>
                </c:pt>
                <c:pt idx="5">
                  <c:v>15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3504"/>
        <c:axId val="115774680"/>
      </c:lineChart>
      <c:dateAx>
        <c:axId val="1157735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774680"/>
        <c:crosses val="autoZero"/>
        <c:auto val="1"/>
        <c:lblOffset val="100"/>
        <c:baseTimeUnit val="days"/>
      </c:dateAx>
      <c:valAx>
        <c:axId val="1157746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77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</c:v>
                </c:pt>
                <c:pt idx="1">
                  <c:v>41976</c:v>
                </c:pt>
                <c:pt idx="2">
                  <c:v>41977</c:v>
                </c:pt>
                <c:pt idx="3">
                  <c:v>41978</c:v>
                </c:pt>
                <c:pt idx="4">
                  <c:v>41979</c:v>
                </c:pt>
                <c:pt idx="5">
                  <c:v>41980</c:v>
                </c:pt>
                <c:pt idx="6">
                  <c:v>41981</c:v>
                </c:pt>
                <c:pt idx="7">
                  <c:v>41982</c:v>
                </c:pt>
                <c:pt idx="8">
                  <c:v>41983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775072"/>
        <c:axId val="115768016"/>
      </c:lineChart>
      <c:dateAx>
        <c:axId val="1157750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5768016"/>
        <c:crosses val="autoZero"/>
        <c:auto val="1"/>
        <c:lblOffset val="100"/>
        <c:baseTimeUnit val="days"/>
      </c:dateAx>
      <c:valAx>
        <c:axId val="115768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5775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0.16666666666666666</c:v>
                </c:pt>
                <c:pt idx="6">
                  <c:v>0.42857142857142855</c:v>
                </c:pt>
                <c:pt idx="7">
                  <c:v>0.875</c:v>
                </c:pt>
                <c:pt idx="8">
                  <c:v>0.88888888888888884</c:v>
                </c:pt>
                <c:pt idx="9">
                  <c:v>0.8</c:v>
                </c:pt>
                <c:pt idx="10">
                  <c:v>0.72727272727272729</c:v>
                </c:pt>
                <c:pt idx="11">
                  <c:v>0.66666666666666663</c:v>
                </c:pt>
                <c:pt idx="12">
                  <c:v>0.61538461538461542</c:v>
                </c:pt>
                <c:pt idx="13">
                  <c:v>0.5714285714285714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79432"/>
        <c:axId val="339475120"/>
      </c:lineChart>
      <c:dateAx>
        <c:axId val="33947943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9475120"/>
        <c:crosses val="autoZero"/>
        <c:auto val="1"/>
        <c:lblOffset val="100"/>
        <c:baseTimeUnit val="days"/>
      </c:dateAx>
      <c:valAx>
        <c:axId val="33947512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947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0.52272727272727271</c:v>
                </c:pt>
                <c:pt idx="11">
                  <c:v>0.70833333333333337</c:v>
                </c:pt>
                <c:pt idx="12">
                  <c:v>0.69230769230769229</c:v>
                </c:pt>
                <c:pt idx="13">
                  <c:v>0.6428571428571429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</c:v>
                </c:pt>
                <c:pt idx="14">
                  <c:v>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76296"/>
        <c:axId val="339480608"/>
      </c:lineChart>
      <c:dateAx>
        <c:axId val="33947629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9480608"/>
        <c:crosses val="autoZero"/>
        <c:auto val="1"/>
        <c:lblOffset val="100"/>
        <c:baseTimeUnit val="days"/>
      </c:dateAx>
      <c:valAx>
        <c:axId val="3394806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94762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3.5</c:v>
                </c:pt>
                <c:pt idx="4">
                  <c:v>2.8</c:v>
                </c:pt>
                <c:pt idx="5">
                  <c:v>2.3333333333333335</c:v>
                </c:pt>
                <c:pt idx="6">
                  <c:v>2.5714285714285716</c:v>
                </c:pt>
                <c:pt idx="7">
                  <c:v>2.25</c:v>
                </c:pt>
                <c:pt idx="8">
                  <c:v>2</c:v>
                </c:pt>
                <c:pt idx="9">
                  <c:v>1.8</c:v>
                </c:pt>
                <c:pt idx="10">
                  <c:v>1.6363636363636365</c:v>
                </c:pt>
                <c:pt idx="11">
                  <c:v>1.5</c:v>
                </c:pt>
                <c:pt idx="12">
                  <c:v>1.3846153846153846</c:v>
                </c:pt>
                <c:pt idx="13">
                  <c:v>1.6428571428571428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76688"/>
        <c:axId val="339478256"/>
      </c:lineChart>
      <c:dateAx>
        <c:axId val="3394766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9478256"/>
        <c:crosses val="autoZero"/>
        <c:auto val="1"/>
        <c:lblOffset val="100"/>
        <c:baseTimeUnit val="days"/>
      </c:dateAx>
      <c:valAx>
        <c:axId val="33947825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9476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0.9642857142857143</c:v>
                </c:pt>
                <c:pt idx="7">
                  <c:v>0.84375</c:v>
                </c:pt>
                <c:pt idx="8">
                  <c:v>0.75</c:v>
                </c:pt>
                <c:pt idx="9">
                  <c:v>0.67500000000000004</c:v>
                </c:pt>
                <c:pt idx="10">
                  <c:v>0.61363636363636365</c:v>
                </c:pt>
                <c:pt idx="11">
                  <c:v>0.5625</c:v>
                </c:pt>
                <c:pt idx="12">
                  <c:v>0.51923076923076927</c:v>
                </c:pt>
                <c:pt idx="13">
                  <c:v>0.48214285714285715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0.82894736842105265</c:v>
                </c:pt>
                <c:pt idx="19">
                  <c:v>0.78749999999999998</c:v>
                </c:pt>
                <c:pt idx="20">
                  <c:v>0.75</c:v>
                </c:pt>
                <c:pt idx="21">
                  <c:v>0.71590909090909094</c:v>
                </c:pt>
                <c:pt idx="22">
                  <c:v>0.68478260869565222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0.60576923076923073</c:v>
                </c:pt>
                <c:pt idx="26">
                  <c:v>0.62037037037037035</c:v>
                </c:pt>
                <c:pt idx="27">
                  <c:v>0.6696428571428571</c:v>
                </c:pt>
                <c:pt idx="28">
                  <c:v>0.78448275862068961</c:v>
                </c:pt>
                <c:pt idx="29">
                  <c:v>0.79166666666666663</c:v>
                </c:pt>
                <c:pt idx="30">
                  <c:v>0.7661290322580645</c:v>
                </c:pt>
                <c:pt idx="31">
                  <c:v>0.7421875</c:v>
                </c:pt>
                <c:pt idx="32">
                  <c:v>0.71969696969696972</c:v>
                </c:pt>
                <c:pt idx="33">
                  <c:v>0.69852941176470584</c:v>
                </c:pt>
                <c:pt idx="34">
                  <c:v>0.6785714285714286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</c:v>
                </c:pt>
                <c:pt idx="17">
                  <c:v>3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2</c:v>
                </c:pt>
                <c:pt idx="28">
                  <c:v>4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86320"/>
        <c:axId val="114689064"/>
      </c:lineChart>
      <c:dateAx>
        <c:axId val="1146863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689064"/>
        <c:crosses val="autoZero"/>
        <c:auto val="1"/>
        <c:lblOffset val="100"/>
        <c:baseTimeUnit val="days"/>
      </c:dateAx>
      <c:valAx>
        <c:axId val="1146890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686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</c:v>
                </c:pt>
                <c:pt idx="1">
                  <c:v>2.5</c:v>
                </c:pt>
                <c:pt idx="2">
                  <c:v>3.6666666666666665</c:v>
                </c:pt>
                <c:pt idx="3">
                  <c:v>3.75</c:v>
                </c:pt>
                <c:pt idx="4">
                  <c:v>3</c:v>
                </c:pt>
                <c:pt idx="5">
                  <c:v>2.6666666666666665</c:v>
                </c:pt>
                <c:pt idx="6">
                  <c:v>3.1428571428571428</c:v>
                </c:pt>
                <c:pt idx="7">
                  <c:v>3.25</c:v>
                </c:pt>
                <c:pt idx="8">
                  <c:v>3</c:v>
                </c:pt>
                <c:pt idx="9">
                  <c:v>2.7</c:v>
                </c:pt>
                <c:pt idx="10">
                  <c:v>2.8863636363636362</c:v>
                </c:pt>
                <c:pt idx="11">
                  <c:v>2.875</c:v>
                </c:pt>
                <c:pt idx="12">
                  <c:v>2.6923076923076925</c:v>
                </c:pt>
                <c:pt idx="13">
                  <c:v>2.8571428571428572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</c:v>
                </c:pt>
                <c:pt idx="1">
                  <c:v>42023</c:v>
                </c:pt>
                <c:pt idx="2">
                  <c:v>42024</c:v>
                </c:pt>
                <c:pt idx="3">
                  <c:v>42025</c:v>
                </c:pt>
                <c:pt idx="4">
                  <c:v>42026</c:v>
                </c:pt>
                <c:pt idx="5">
                  <c:v>42027</c:v>
                </c:pt>
                <c:pt idx="6">
                  <c:v>42028</c:v>
                </c:pt>
                <c:pt idx="7">
                  <c:v>42029</c:v>
                </c:pt>
                <c:pt idx="8">
                  <c:v>42030</c:v>
                </c:pt>
                <c:pt idx="9">
                  <c:v>42031</c:v>
                </c:pt>
                <c:pt idx="10">
                  <c:v>42032</c:v>
                </c:pt>
                <c:pt idx="11">
                  <c:v>42033</c:v>
                </c:pt>
                <c:pt idx="12">
                  <c:v>42034</c:v>
                </c:pt>
                <c:pt idx="13">
                  <c:v>42035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4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9473552"/>
        <c:axId val="339470808"/>
      </c:lineChart>
      <c:dateAx>
        <c:axId val="33947355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339470808"/>
        <c:crosses val="autoZero"/>
        <c:auto val="1"/>
        <c:lblOffset val="100"/>
        <c:baseTimeUnit val="days"/>
      </c:dateAx>
      <c:valAx>
        <c:axId val="339470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9473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Product!$D$12:$AL$12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0.2857142857142857</c:v>
                </c:pt>
                <c:pt idx="7">
                  <c:v>0.875</c:v>
                </c:pt>
                <c:pt idx="8">
                  <c:v>0.77777777777777779</c:v>
                </c:pt>
                <c:pt idx="9">
                  <c:v>0.7</c:v>
                </c:pt>
                <c:pt idx="10">
                  <c:v>0.63636363636363635</c:v>
                </c:pt>
                <c:pt idx="11">
                  <c:v>0.58333333333333337</c:v>
                </c:pt>
                <c:pt idx="12">
                  <c:v>0.53846153846153844</c:v>
                </c:pt>
                <c:pt idx="13">
                  <c:v>0.7857142857142857</c:v>
                </c:pt>
                <c:pt idx="14">
                  <c:v>0.73333333333333328</c:v>
                </c:pt>
                <c:pt idx="15">
                  <c:v>0.6875</c:v>
                </c:pt>
                <c:pt idx="16">
                  <c:v>0.88235294117647056</c:v>
                </c:pt>
                <c:pt idx="17">
                  <c:v>1.6666666666666667</c:v>
                </c:pt>
                <c:pt idx="18">
                  <c:v>1.5789473684210527</c:v>
                </c:pt>
                <c:pt idx="19">
                  <c:v>1.5</c:v>
                </c:pt>
                <c:pt idx="20">
                  <c:v>1.4285714285714286</c:v>
                </c:pt>
                <c:pt idx="21">
                  <c:v>1.3636363636363635</c:v>
                </c:pt>
                <c:pt idx="22">
                  <c:v>1.5217391304347827</c:v>
                </c:pt>
                <c:pt idx="23">
                  <c:v>1.7083333333333333</c:v>
                </c:pt>
                <c:pt idx="24">
                  <c:v>1.76</c:v>
                </c:pt>
                <c:pt idx="25">
                  <c:v>1.6923076923076923</c:v>
                </c:pt>
                <c:pt idx="26">
                  <c:v>1.6296296296296295</c:v>
                </c:pt>
                <c:pt idx="27">
                  <c:v>1.7142857142857142</c:v>
                </c:pt>
                <c:pt idx="28">
                  <c:v>1.6551724137931034</c:v>
                </c:pt>
                <c:pt idx="29">
                  <c:v>1.6</c:v>
                </c:pt>
                <c:pt idx="30">
                  <c:v>1.5483870967741935</c:v>
                </c:pt>
                <c:pt idx="31">
                  <c:v>1.5</c:v>
                </c:pt>
                <c:pt idx="32">
                  <c:v>1.4545454545454546</c:v>
                </c:pt>
                <c:pt idx="33">
                  <c:v>1.411764705882353</c:v>
                </c:pt>
                <c:pt idx="34">
                  <c:v>1.5142857142857142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Product!$D$7:$AL$7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15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5</c:v>
                </c:pt>
                <c:pt idx="23">
                  <c:v>6</c:v>
                </c:pt>
                <c:pt idx="24">
                  <c:v>3</c:v>
                </c:pt>
                <c:pt idx="25">
                  <c:v>0</c:v>
                </c:pt>
                <c:pt idx="26">
                  <c:v>0</c:v>
                </c:pt>
                <c:pt idx="27">
                  <c:v>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687104"/>
        <c:axId val="114687496"/>
      </c:lineChart>
      <c:dateAx>
        <c:axId val="1146871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4687496"/>
        <c:crosses val="autoZero"/>
        <c:auto val="1"/>
        <c:lblOffset val="100"/>
        <c:baseTimeUnit val="days"/>
      </c:dateAx>
      <c:valAx>
        <c:axId val="1146874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4687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Product!$D$13:$AL$13</c:f>
              <c:numCache>
                <c:formatCode>0.00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0.25</c:v>
                </c:pt>
                <c:pt idx="8">
                  <c:v>0.22222222222222221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9.5238095238095233E-2</c:v>
                </c:pt>
                <c:pt idx="21">
                  <c:v>9.0909090909090912E-2</c:v>
                </c:pt>
                <c:pt idx="22">
                  <c:v>8.6956521739130432E-2</c:v>
                </c:pt>
                <c:pt idx="23">
                  <c:v>8.3333333333333329E-2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9.6774193548387094E-2</c:v>
                </c:pt>
                <c:pt idx="31">
                  <c:v>0.2421875</c:v>
                </c:pt>
                <c:pt idx="32">
                  <c:v>0.31818181818181818</c:v>
                </c:pt>
                <c:pt idx="33">
                  <c:v>0.3235294117647059</c:v>
                </c:pt>
                <c:pt idx="34">
                  <c:v>0.31428571428571428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  <c:pt idx="12" formatCode="[$-409]d\-mmm;@">
                  <c:v>41975</c:v>
                </c:pt>
                <c:pt idx="13" formatCode="[$-409]d\-mmm;@">
                  <c:v>41976</c:v>
                </c:pt>
                <c:pt idx="14" formatCode="[$-409]d\-mmm;@">
                  <c:v>41977</c:v>
                </c:pt>
                <c:pt idx="15" formatCode="[$-409]d\-mmm;@">
                  <c:v>41978</c:v>
                </c:pt>
                <c:pt idx="16" formatCode="[$-409]d\-mmm;@">
                  <c:v>41979</c:v>
                </c:pt>
                <c:pt idx="17" formatCode="[$-409]d\-mmm;@">
                  <c:v>41980</c:v>
                </c:pt>
                <c:pt idx="18" formatCode="[$-409]d\-mmm;@">
                  <c:v>41981</c:v>
                </c:pt>
                <c:pt idx="19" formatCode="[$-409]d\-mmm;@">
                  <c:v>41982</c:v>
                </c:pt>
                <c:pt idx="20" formatCode="[$-409]d\-mmm;@">
                  <c:v>41983</c:v>
                </c:pt>
                <c:pt idx="21" formatCode="[$-409]d\-mmm;@">
                  <c:v>42022</c:v>
                </c:pt>
                <c:pt idx="22" formatCode="[$-409]d\-mmm;@">
                  <c:v>42023</c:v>
                </c:pt>
                <c:pt idx="23" formatCode="[$-409]d\-mmm;@">
                  <c:v>42024</c:v>
                </c:pt>
                <c:pt idx="24" formatCode="[$-409]d\-mmm;@">
                  <c:v>42025</c:v>
                </c:pt>
                <c:pt idx="25" formatCode="[$-409]d\-mmm;@">
                  <c:v>42026</c:v>
                </c:pt>
                <c:pt idx="26" formatCode="[$-409]d\-mmm;@">
                  <c:v>42027</c:v>
                </c:pt>
                <c:pt idx="27" formatCode="[$-409]d\-mmm;@">
                  <c:v>42028</c:v>
                </c:pt>
                <c:pt idx="28" formatCode="[$-409]d\-mmm;@">
                  <c:v>42029</c:v>
                </c:pt>
                <c:pt idx="29" formatCode="[$-409]d\-mmm;@">
                  <c:v>42030</c:v>
                </c:pt>
                <c:pt idx="30" formatCode="[$-409]d\-mmm;@">
                  <c:v>42031</c:v>
                </c:pt>
                <c:pt idx="31" formatCode="[$-409]d\-mmm;@">
                  <c:v>42032</c:v>
                </c:pt>
                <c:pt idx="32" formatCode="[$-409]d\-mmm;@">
                  <c:v>42033</c:v>
                </c:pt>
                <c:pt idx="33" formatCode="[$-409]d\-mmm;@">
                  <c:v>42034</c:v>
                </c:pt>
                <c:pt idx="34" formatCode="[$-409]d\-mmm;@">
                  <c:v>42035</c:v>
                </c:pt>
              </c:numCache>
            </c:numRef>
          </c:cat>
          <c:val>
            <c:numRef>
              <c:f>Product!$D$8:$AL$8</c:f>
              <c:numCache>
                <c:formatCode>General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</c:v>
                </c:pt>
                <c:pt idx="7">
                  <c:v>0.5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3520"/>
        <c:axId val="116233912"/>
      </c:lineChart>
      <c:dateAx>
        <c:axId val="1162335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6233912"/>
        <c:crosses val="autoZero"/>
        <c:auto val="1"/>
        <c:lblOffset val="100"/>
        <c:baseTimeUnit val="days"/>
      </c:dateAx>
      <c:valAx>
        <c:axId val="1162339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2335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Product!$D$31:$I$31</c:f>
              <c:numCache>
                <c:formatCode>0.0</c:formatCode>
                <c:ptCount val="6"/>
                <c:pt idx="0">
                  <c:v>2.75</c:v>
                </c:pt>
                <c:pt idx="1">
                  <c:v>7.875</c:v>
                </c:pt>
                <c:pt idx="2">
                  <c:v>9.9166666666666661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Product!$D$26:$I$26</c:f>
              <c:numCache>
                <c:formatCode>0.0</c:formatCode>
                <c:ptCount val="6"/>
                <c:pt idx="0">
                  <c:v>2.75</c:v>
                </c:pt>
                <c:pt idx="1">
                  <c:v>13</c:v>
                </c:pt>
                <c:pt idx="2">
                  <c:v>14</c:v>
                </c:pt>
                <c:pt idx="3">
                  <c:v>18</c:v>
                </c:pt>
                <c:pt idx="4">
                  <c:v>22</c:v>
                </c:pt>
                <c:pt idx="5">
                  <c:v>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4696"/>
        <c:axId val="116236656"/>
      </c:lineChart>
      <c:catAx>
        <c:axId val="116234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6656"/>
        <c:crosses val="autoZero"/>
        <c:auto val="1"/>
        <c:lblAlgn val="ctr"/>
        <c:lblOffset val="100"/>
        <c:noMultiLvlLbl val="1"/>
      </c:catAx>
      <c:valAx>
        <c:axId val="116236656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62346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Product!$D$28:$I$28</c:f>
              <c:numCache>
                <c:formatCode>0.0</c:formatCode>
                <c:ptCount val="6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Product!$D$23:$I$23</c:f>
              <c:numCache>
                <c:formatCode>0.0</c:formatCode>
                <c:ptCount val="6"/>
                <c:pt idx="0">
                  <c:v>2.75</c:v>
                </c:pt>
                <c:pt idx="1">
                  <c:v>4</c:v>
                </c:pt>
                <c:pt idx="2">
                  <c:v>6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9992"/>
        <c:axId val="116231560"/>
      </c:lineChart>
      <c:catAx>
        <c:axId val="11622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1560"/>
        <c:crosses val="autoZero"/>
        <c:auto val="1"/>
        <c:lblAlgn val="ctr"/>
        <c:lblOffset val="100"/>
        <c:noMultiLvlLbl val="1"/>
      </c:catAx>
      <c:valAx>
        <c:axId val="116231560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622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Product!$D$29:$I$29</c:f>
              <c:numCache>
                <c:formatCode>0.0</c:formatCode>
                <c:ptCount val="6"/>
                <c:pt idx="0">
                  <c:v>0</c:v>
                </c:pt>
                <c:pt idx="1">
                  <c:v>3.5</c:v>
                </c:pt>
                <c:pt idx="2">
                  <c:v>5</c:v>
                </c:pt>
                <c:pt idx="3">
                  <c:v>7.5</c:v>
                </c:pt>
                <c:pt idx="4">
                  <c:v>9.6</c:v>
                </c:pt>
                <c:pt idx="5">
                  <c:v>8.8333333333333339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Product!$D$24:$I$24</c:f>
              <c:numCache>
                <c:formatCode>0.0</c:formatCode>
                <c:ptCount val="6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0384"/>
        <c:axId val="116232344"/>
      </c:lineChart>
      <c:catAx>
        <c:axId val="116230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2344"/>
        <c:crosses val="autoZero"/>
        <c:auto val="1"/>
        <c:lblAlgn val="ctr"/>
        <c:lblOffset val="100"/>
        <c:noMultiLvlLbl val="1"/>
      </c:catAx>
      <c:valAx>
        <c:axId val="116232344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6230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Product!$D$30:$I$30</c:f>
              <c:numCache>
                <c:formatCode>0.0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0.66666666666666663</c:v>
                </c:pt>
                <c:pt idx="3">
                  <c:v>0.5</c:v>
                </c:pt>
                <c:pt idx="4">
                  <c:v>0.6</c:v>
                </c:pt>
                <c:pt idx="5">
                  <c:v>1.8333333333333333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Product!$D$22:$I$22</c:f>
              <c:numCache>
                <c:formatCode>General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</c:numCache>
            </c:numRef>
          </c:cat>
          <c:val>
            <c:numRef>
              <c:f>Product!$D$25:$I$25</c:f>
              <c:numCache>
                <c:formatCode>0.0</c:formatCode>
                <c:ptCount val="6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32736"/>
        <c:axId val="116235088"/>
      </c:lineChart>
      <c:catAx>
        <c:axId val="116232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6235088"/>
        <c:crosses val="autoZero"/>
        <c:auto val="1"/>
        <c:lblAlgn val="ctr"/>
        <c:lblOffset val="100"/>
        <c:noMultiLvlLbl val="1"/>
      </c:catAx>
      <c:valAx>
        <c:axId val="11623508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116232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0.45833333333333331</c:v>
                </c:pt>
                <c:pt idx="6">
                  <c:v>1.4642857142857142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1.4318181818181819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</c:v>
                </c:pt>
                <c:pt idx="1">
                  <c:v>41940</c:v>
                </c:pt>
                <c:pt idx="2" formatCode="[$-409]d\-mmm;@">
                  <c:v>41941</c:v>
                </c:pt>
                <c:pt idx="3">
                  <c:v>41942</c:v>
                </c:pt>
                <c:pt idx="4" formatCode="[$-409]d\-mmm;@">
                  <c:v>41943</c:v>
                </c:pt>
                <c:pt idx="5">
                  <c:v>41944</c:v>
                </c:pt>
                <c:pt idx="6" formatCode="[$-409]d\-mmm;@">
                  <c:v>41945</c:v>
                </c:pt>
                <c:pt idx="7">
                  <c:v>41946</c:v>
                </c:pt>
                <c:pt idx="8" formatCode="[$-409]d\-mmm;@">
                  <c:v>41947</c:v>
                </c:pt>
                <c:pt idx="9">
                  <c:v>41948</c:v>
                </c:pt>
                <c:pt idx="10" formatCode="[$-409]d\-mmm;@">
                  <c:v>41949</c:v>
                </c:pt>
                <c:pt idx="11">
                  <c:v>41950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7.5</c:v>
                </c:pt>
                <c:pt idx="7">
                  <c:v>5.5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6229600"/>
        <c:axId val="116231168"/>
      </c:lineChart>
      <c:dateAx>
        <c:axId val="11622960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116231168"/>
        <c:crosses val="autoZero"/>
        <c:auto val="1"/>
        <c:lblOffset val="100"/>
        <c:baseTimeUnit val="days"/>
      </c:dateAx>
      <c:valAx>
        <c:axId val="1162311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1622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L36"/>
  <sheetViews>
    <sheetView tabSelected="1" topLeftCell="I1" workbookViewId="0">
      <selection activeCell="T25" sqref="T25"/>
    </sheetView>
  </sheetViews>
  <sheetFormatPr defaultColWidth="8.85546875" defaultRowHeight="15" x14ac:dyDescent="0.25"/>
  <cols>
    <col min="3" max="3" width="15" customWidth="1"/>
  </cols>
  <sheetData>
    <row r="2" spans="2:38" x14ac:dyDescent="0.25">
      <c r="D2" s="153" t="s">
        <v>0</v>
      </c>
      <c r="E2" s="154"/>
      <c r="F2" s="154"/>
      <c r="G2" s="154"/>
      <c r="H2" s="154"/>
      <c r="I2" s="154"/>
      <c r="J2" s="154"/>
      <c r="K2" s="154"/>
      <c r="L2" s="154"/>
      <c r="M2" s="154"/>
      <c r="N2" s="154"/>
      <c r="O2" s="155"/>
      <c r="P2" s="153" t="s">
        <v>39</v>
      </c>
      <c r="Q2" s="154"/>
      <c r="R2" s="154"/>
      <c r="S2" s="154"/>
      <c r="T2" s="154"/>
      <c r="U2" s="154"/>
      <c r="V2" s="154"/>
      <c r="W2" s="154"/>
      <c r="X2" s="172"/>
      <c r="Y2" s="176" t="s">
        <v>42</v>
      </c>
      <c r="Z2" s="172"/>
      <c r="AA2" s="172"/>
      <c r="AB2" s="172"/>
      <c r="AC2" s="172"/>
      <c r="AD2" s="172"/>
      <c r="AE2" s="172"/>
      <c r="AF2" s="172"/>
      <c r="AG2" s="172"/>
      <c r="AH2" s="172"/>
      <c r="AI2" s="172"/>
      <c r="AJ2" s="172"/>
      <c r="AK2" s="172"/>
      <c r="AL2" s="177"/>
    </row>
    <row r="3" spans="2:38" x14ac:dyDescent="0.25">
      <c r="D3" s="151" t="s">
        <v>1</v>
      </c>
      <c r="E3" s="152"/>
      <c r="F3" s="152"/>
      <c r="G3" s="152"/>
      <c r="H3" s="152"/>
      <c r="I3" s="152"/>
      <c r="J3" s="153" t="s">
        <v>2</v>
      </c>
      <c r="K3" s="154"/>
      <c r="L3" s="154"/>
      <c r="M3" s="154"/>
      <c r="N3" s="154"/>
      <c r="O3" s="155"/>
      <c r="P3" s="153" t="s">
        <v>40</v>
      </c>
      <c r="Q3" s="154"/>
      <c r="R3" s="154"/>
      <c r="S3" s="154"/>
      <c r="T3" s="154"/>
      <c r="U3" s="153" t="s">
        <v>41</v>
      </c>
      <c r="V3" s="154"/>
      <c r="W3" s="154"/>
      <c r="X3" s="172"/>
      <c r="Y3" s="173" t="s">
        <v>40</v>
      </c>
      <c r="Z3" s="174"/>
      <c r="AA3" s="174"/>
      <c r="AB3" s="174"/>
      <c r="AC3" s="174"/>
      <c r="AD3" s="174"/>
      <c r="AE3" s="175"/>
      <c r="AF3" s="173" t="s">
        <v>41</v>
      </c>
      <c r="AG3" s="174"/>
      <c r="AH3" s="174"/>
      <c r="AI3" s="174"/>
      <c r="AJ3" s="174"/>
      <c r="AK3" s="174"/>
      <c r="AL3" s="175"/>
    </row>
    <row r="4" spans="2:38" x14ac:dyDescent="0.25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</row>
    <row r="5" spans="2:38" x14ac:dyDescent="0.25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</row>
    <row r="6" spans="2:38" x14ac:dyDescent="0.25">
      <c r="B6" s="156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6">
        <f>'Sp3'!Q42</f>
        <v>0</v>
      </c>
    </row>
    <row r="7" spans="2:38" x14ac:dyDescent="0.25">
      <c r="B7" s="157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6">
        <f>'Sp3'!Q43</f>
        <v>5</v>
      </c>
    </row>
    <row r="8" spans="2:38" x14ac:dyDescent="0.25">
      <c r="B8" s="157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6">
        <f>'Sp3'!Q44</f>
        <v>0</v>
      </c>
    </row>
    <row r="9" spans="2:38" x14ac:dyDescent="0.25">
      <c r="B9" s="158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30">
        <f>'Sp3'!Q41</f>
        <v>5</v>
      </c>
    </row>
    <row r="10" spans="2:38" x14ac:dyDescent="0.25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</row>
    <row r="11" spans="2:38" ht="15" customHeight="1" x14ac:dyDescent="0.25">
      <c r="B11" s="156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</row>
    <row r="12" spans="2:38" x14ac:dyDescent="0.25">
      <c r="B12" s="157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</row>
    <row r="13" spans="2:38" x14ac:dyDescent="0.25">
      <c r="B13" s="157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</row>
    <row r="14" spans="2:38" x14ac:dyDescent="0.25">
      <c r="B14" s="158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</row>
    <row r="15" spans="2:38" x14ac:dyDescent="0.25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</row>
    <row r="16" spans="2:38" x14ac:dyDescent="0.25">
      <c r="B16" s="148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</row>
    <row r="17" spans="2:38" x14ac:dyDescent="0.25">
      <c r="B17" s="149"/>
      <c r="C17" s="70" t="s">
        <v>8</v>
      </c>
      <c r="D17" s="67">
        <f t="shared" ref="D17:D19" si="23">D7</f>
        <v>0</v>
      </c>
      <c r="E17" s="57">
        <f t="shared" ref="E17:P19" si="24">D17+E7</f>
        <v>0</v>
      </c>
      <c r="F17" s="57">
        <f t="shared" si="24"/>
        <v>0</v>
      </c>
      <c r="G17" s="57">
        <f t="shared" si="24"/>
        <v>0</v>
      </c>
      <c r="H17" s="57">
        <f t="shared" si="24"/>
        <v>0</v>
      </c>
      <c r="I17" s="57">
        <f t="shared" si="24"/>
        <v>0</v>
      </c>
      <c r="J17" s="57">
        <f t="shared" si="24"/>
        <v>2</v>
      </c>
      <c r="K17" s="57">
        <f t="shared" si="24"/>
        <v>7</v>
      </c>
      <c r="L17" s="57">
        <f t="shared" si="24"/>
        <v>7</v>
      </c>
      <c r="M17" s="57">
        <f t="shared" si="24"/>
        <v>7</v>
      </c>
      <c r="N17" s="57">
        <f t="shared" si="24"/>
        <v>7</v>
      </c>
      <c r="O17" s="57">
        <f t="shared" si="24"/>
        <v>7</v>
      </c>
      <c r="P17" s="67">
        <f t="shared" si="24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</row>
    <row r="18" spans="2:38" x14ac:dyDescent="0.25">
      <c r="B18" s="149"/>
      <c r="C18" s="70" t="s">
        <v>9</v>
      </c>
      <c r="D18" s="67">
        <f t="shared" si="23"/>
        <v>0</v>
      </c>
      <c r="E18" s="57">
        <f t="shared" si="24"/>
        <v>0</v>
      </c>
      <c r="F18" s="57">
        <f t="shared" si="24"/>
        <v>0</v>
      </c>
      <c r="G18" s="57">
        <f t="shared" si="24"/>
        <v>0</v>
      </c>
      <c r="H18" s="57">
        <f t="shared" si="24"/>
        <v>0</v>
      </c>
      <c r="I18" s="57">
        <f t="shared" si="24"/>
        <v>0</v>
      </c>
      <c r="J18" s="57">
        <f t="shared" si="24"/>
        <v>1.5</v>
      </c>
      <c r="K18" s="57">
        <f t="shared" si="24"/>
        <v>2</v>
      </c>
      <c r="L18" s="57">
        <f t="shared" si="24"/>
        <v>2</v>
      </c>
      <c r="M18" s="57">
        <f t="shared" si="24"/>
        <v>2</v>
      </c>
      <c r="N18" s="57">
        <f t="shared" si="24"/>
        <v>2</v>
      </c>
      <c r="O18" s="57">
        <f t="shared" si="24"/>
        <v>2</v>
      </c>
      <c r="P18" s="67">
        <f t="shared" si="24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</row>
    <row r="19" spans="2:38" x14ac:dyDescent="0.25">
      <c r="B19" s="150"/>
      <c r="C19" s="83" t="s">
        <v>4</v>
      </c>
      <c r="D19" s="72">
        <f t="shared" si="23"/>
        <v>0.75</v>
      </c>
      <c r="E19" s="73">
        <f t="shared" si="24"/>
        <v>0.75</v>
      </c>
      <c r="F19" s="73">
        <f t="shared" si="24"/>
        <v>0.75</v>
      </c>
      <c r="G19" s="73">
        <f t="shared" si="24"/>
        <v>0.75</v>
      </c>
      <c r="H19" s="73">
        <f t="shared" si="24"/>
        <v>0.75</v>
      </c>
      <c r="I19" s="73">
        <f t="shared" si="24"/>
        <v>2.75</v>
      </c>
      <c r="J19" s="73">
        <f t="shared" si="24"/>
        <v>10.25</v>
      </c>
      <c r="K19" s="73">
        <f t="shared" si="24"/>
        <v>15.75</v>
      </c>
      <c r="L19" s="73">
        <f t="shared" si="24"/>
        <v>15.75</v>
      </c>
      <c r="M19" s="73">
        <f t="shared" si="24"/>
        <v>15.75</v>
      </c>
      <c r="N19" s="73">
        <f t="shared" si="24"/>
        <v>15.75</v>
      </c>
      <c r="O19" s="73">
        <f t="shared" si="24"/>
        <v>15.75</v>
      </c>
      <c r="P19" s="72">
        <f t="shared" si="24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</row>
    <row r="21" spans="2:38" ht="15.75" x14ac:dyDescent="0.25">
      <c r="B21" s="161" t="s">
        <v>27</v>
      </c>
      <c r="C21" s="162"/>
      <c r="D21" s="163">
        <v>1</v>
      </c>
      <c r="E21" s="164"/>
      <c r="F21" s="159">
        <v>2</v>
      </c>
      <c r="G21" s="160"/>
      <c r="H21" s="170">
        <v>3</v>
      </c>
      <c r="I21" s="171"/>
    </row>
    <row r="22" spans="2:38" ht="15.75" x14ac:dyDescent="0.25">
      <c r="B22" s="165" t="s">
        <v>28</v>
      </c>
      <c r="C22" s="166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</row>
    <row r="23" spans="2:38" x14ac:dyDescent="0.25">
      <c r="B23" s="148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41">
        <f xml:space="preserve"> SUM(AF6:AL6)</f>
        <v>5</v>
      </c>
    </row>
    <row r="24" spans="2:38" x14ac:dyDescent="0.25">
      <c r="B24" s="149"/>
      <c r="C24" s="70" t="s">
        <v>8</v>
      </c>
      <c r="D24" s="98">
        <f t="shared" ref="D24:D26" si="25" xml:space="preserve"> SUM(D7:I7)</f>
        <v>0</v>
      </c>
      <c r="E24" s="91">
        <f t="shared" ref="E24:E26" si="26" xml:space="preserve"> SUM(J7:O7)</f>
        <v>7</v>
      </c>
      <c r="F24" s="98">
        <f t="shared" ref="F24:F26" si="27" xml:space="preserve"> SUM(P7:T7)</f>
        <v>8</v>
      </c>
      <c r="G24" s="90">
        <f xml:space="preserve"> SUM(U7:X7)</f>
        <v>15</v>
      </c>
      <c r="H24" s="98">
        <f t="shared" ref="H24:H26" si="28" xml:space="preserve"> SUM(Y7:AE7)</f>
        <v>18</v>
      </c>
      <c r="I24" s="91">
        <f t="shared" ref="I24:I26" si="29" xml:space="preserve"> SUM(AF7:AL7)</f>
        <v>5</v>
      </c>
    </row>
    <row r="25" spans="2:38" x14ac:dyDescent="0.25">
      <c r="B25" s="149"/>
      <c r="C25" s="70" t="s">
        <v>9</v>
      </c>
      <c r="D25" s="98">
        <f t="shared" si="25"/>
        <v>0</v>
      </c>
      <c r="E25" s="91">
        <f t="shared" si="26"/>
        <v>2</v>
      </c>
      <c r="F25" s="98">
        <f t="shared" si="27"/>
        <v>0</v>
      </c>
      <c r="G25" s="90">
        <f t="shared" ref="G25:G26" si="30" xml:space="preserve"> SUM(U8:X8)</f>
        <v>0</v>
      </c>
      <c r="H25" s="98">
        <f t="shared" si="28"/>
        <v>1</v>
      </c>
      <c r="I25" s="91">
        <f t="shared" si="29"/>
        <v>8</v>
      </c>
    </row>
    <row r="26" spans="2:38" x14ac:dyDescent="0.25">
      <c r="B26" s="150"/>
      <c r="C26" s="83" t="s">
        <v>4</v>
      </c>
      <c r="D26" s="99">
        <f t="shared" si="25"/>
        <v>2.75</v>
      </c>
      <c r="E26" s="93">
        <f t="shared" si="26"/>
        <v>13</v>
      </c>
      <c r="F26" s="99">
        <f t="shared" si="27"/>
        <v>14</v>
      </c>
      <c r="G26" s="137">
        <f t="shared" si="30"/>
        <v>18</v>
      </c>
      <c r="H26" s="142">
        <f t="shared" si="28"/>
        <v>22</v>
      </c>
      <c r="I26" s="143">
        <f t="shared" si="29"/>
        <v>18</v>
      </c>
    </row>
    <row r="27" spans="2:38" x14ac:dyDescent="0.25">
      <c r="B27" s="86"/>
      <c r="C27" s="87"/>
      <c r="H27" s="57"/>
      <c r="I27" s="57"/>
    </row>
    <row r="28" spans="2:38" x14ac:dyDescent="0.25">
      <c r="B28" s="167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</row>
    <row r="29" spans="2:38" x14ac:dyDescent="0.25">
      <c r="B29" s="168"/>
      <c r="C29" s="70" t="s">
        <v>8</v>
      </c>
      <c r="D29" s="98">
        <f t="shared" ref="D29:D31" si="31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</row>
    <row r="30" spans="2:38" x14ac:dyDescent="0.25">
      <c r="B30" s="168"/>
      <c r="C30" s="70" t="s">
        <v>9</v>
      </c>
      <c r="D30" s="98">
        <f t="shared" si="31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</row>
    <row r="31" spans="2:38" x14ac:dyDescent="0.25">
      <c r="B31" s="169"/>
      <c r="C31" s="83" t="s">
        <v>4</v>
      </c>
      <c r="D31" s="99">
        <f t="shared" si="31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</row>
    <row r="32" spans="2:38" x14ac:dyDescent="0.25">
      <c r="B32" s="5"/>
      <c r="C32" s="6"/>
      <c r="H32" s="57"/>
      <c r="I32" s="57"/>
    </row>
    <row r="33" spans="2:9" x14ac:dyDescent="0.25">
      <c r="B33" s="148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32" xml:space="preserve"> E33 + F23</f>
        <v>12.75</v>
      </c>
      <c r="G33" s="136">
        <f t="shared" si="32"/>
        <v>15.75</v>
      </c>
      <c r="H33" s="140">
        <f xml:space="preserve"> G33 + H23</f>
        <v>18.75</v>
      </c>
      <c r="I33" s="141">
        <f t="shared" ref="I33:I36" si="33" xml:space="preserve"> H33 + I23</f>
        <v>23.75</v>
      </c>
    </row>
    <row r="34" spans="2:9" x14ac:dyDescent="0.25">
      <c r="B34" s="149"/>
      <c r="C34" s="70" t="s">
        <v>8</v>
      </c>
      <c r="D34" s="98">
        <f t="shared" ref="D34:D36" si="34" xml:space="preserve"> D24</f>
        <v>0</v>
      </c>
      <c r="E34" s="91">
        <f t="shared" ref="E34:E36" si="35" xml:space="preserve"> D34 + E24</f>
        <v>7</v>
      </c>
      <c r="F34" s="90">
        <f t="shared" si="32"/>
        <v>15</v>
      </c>
      <c r="G34" s="90">
        <f t="shared" si="32"/>
        <v>30</v>
      </c>
      <c r="H34" s="98">
        <f xml:space="preserve"> G34 + H24</f>
        <v>48</v>
      </c>
      <c r="I34" s="91">
        <f t="shared" si="33"/>
        <v>53</v>
      </c>
    </row>
    <row r="35" spans="2:9" x14ac:dyDescent="0.25">
      <c r="B35" s="149"/>
      <c r="C35" s="70" t="s">
        <v>9</v>
      </c>
      <c r="D35" s="98">
        <f t="shared" si="34"/>
        <v>0</v>
      </c>
      <c r="E35" s="91">
        <f t="shared" si="35"/>
        <v>2</v>
      </c>
      <c r="F35" s="90">
        <f t="shared" si="32"/>
        <v>2</v>
      </c>
      <c r="G35" s="90">
        <f t="shared" si="32"/>
        <v>2</v>
      </c>
      <c r="H35" s="98">
        <f t="shared" ref="H35:H36" si="36" xml:space="preserve"> G35 + H25</f>
        <v>3</v>
      </c>
      <c r="I35" s="91">
        <f t="shared" si="33"/>
        <v>11</v>
      </c>
    </row>
    <row r="36" spans="2:9" x14ac:dyDescent="0.25">
      <c r="B36" s="150"/>
      <c r="C36" s="83" t="s">
        <v>4</v>
      </c>
      <c r="D36" s="99">
        <f t="shared" si="34"/>
        <v>2.75</v>
      </c>
      <c r="E36" s="93">
        <f t="shared" si="35"/>
        <v>15.75</v>
      </c>
      <c r="F36" s="92">
        <f t="shared" si="32"/>
        <v>29.75</v>
      </c>
      <c r="G36" s="137">
        <f t="shared" si="32"/>
        <v>47.75</v>
      </c>
      <c r="H36" s="142">
        <f t="shared" si="36"/>
        <v>69.75</v>
      </c>
      <c r="I36" s="143">
        <f t="shared" si="33"/>
        <v>87.75</v>
      </c>
    </row>
  </sheetData>
  <mergeCells count="20">
    <mergeCell ref="P3:T3"/>
    <mergeCell ref="U3:X3"/>
    <mergeCell ref="P2:X2"/>
    <mergeCell ref="Y3:AE3"/>
    <mergeCell ref="AF3:AL3"/>
    <mergeCell ref="Y2:AL2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19" workbookViewId="0">
      <selection activeCell="D41" sqref="D41"/>
    </sheetView>
  </sheetViews>
  <sheetFormatPr defaultColWidth="8.85546875" defaultRowHeight="15" x14ac:dyDescent="0.25"/>
  <cols>
    <col min="3" max="3" width="24.7109375" customWidth="1"/>
    <col min="16" max="16" width="13.7109375" customWidth="1"/>
  </cols>
  <sheetData>
    <row r="1" spans="1:16" x14ac:dyDescent="0.25">
      <c r="D1" s="153" t="s">
        <v>1</v>
      </c>
      <c r="E1" s="154"/>
      <c r="F1" s="154"/>
      <c r="G1" s="154"/>
      <c r="H1" s="154"/>
      <c r="I1" s="155"/>
      <c r="J1" s="152" t="s">
        <v>2</v>
      </c>
      <c r="K1" s="152"/>
      <c r="L1" s="152"/>
      <c r="M1" s="152"/>
      <c r="N1" s="152"/>
      <c r="O1" s="178"/>
    </row>
    <row r="2" spans="1:16" x14ac:dyDescent="0.25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 x14ac:dyDescent="0.25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 x14ac:dyDescent="0.25">
      <c r="A5" s="185" t="s">
        <v>20</v>
      </c>
      <c r="B5" s="179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 x14ac:dyDescent="0.25">
      <c r="A6" s="186"/>
      <c r="B6" s="180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 x14ac:dyDescent="0.25">
      <c r="A7" s="186"/>
      <c r="B7" s="180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 x14ac:dyDescent="0.25">
      <c r="A8" s="186"/>
      <c r="B8" s="180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 x14ac:dyDescent="0.25">
      <c r="A9" s="186"/>
      <c r="B9" s="180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 x14ac:dyDescent="0.25">
      <c r="A10" s="186"/>
      <c r="B10" s="180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 x14ac:dyDescent="0.25">
      <c r="A11" s="186"/>
      <c r="B11" s="180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 x14ac:dyDescent="0.25">
      <c r="A12" s="186"/>
      <c r="B12" s="180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 x14ac:dyDescent="0.25">
      <c r="A13" s="186"/>
      <c r="B13" s="180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 x14ac:dyDescent="0.25">
      <c r="A14" s="186"/>
      <c r="B14" s="180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 x14ac:dyDescent="0.25">
      <c r="A15" s="186"/>
      <c r="B15" s="180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 x14ac:dyDescent="0.25">
      <c r="A16" s="186"/>
      <c r="B16" s="181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 x14ac:dyDescent="0.25">
      <c r="A17" s="186"/>
      <c r="B17" s="179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 x14ac:dyDescent="0.25">
      <c r="A18" s="186"/>
      <c r="B18" s="180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 x14ac:dyDescent="0.25">
      <c r="A19" s="186"/>
      <c r="B19" s="180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 x14ac:dyDescent="0.25">
      <c r="A20" s="186"/>
      <c r="B20" s="181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 x14ac:dyDescent="0.25">
      <c r="A21" s="186"/>
      <c r="B21" s="182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 x14ac:dyDescent="0.25">
      <c r="A22" s="186"/>
      <c r="B22" s="183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 x14ac:dyDescent="0.25">
      <c r="A23" s="186"/>
      <c r="B23" s="183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 x14ac:dyDescent="0.25">
      <c r="A24" s="187"/>
      <c r="B24" s="184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 x14ac:dyDescent="0.25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 x14ac:dyDescent="0.25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 x14ac:dyDescent="0.25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 x14ac:dyDescent="0.25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 x14ac:dyDescent="0.25">
      <c r="A30" s="148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 x14ac:dyDescent="0.25">
      <c r="A31" s="149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.75" thickBot="1" x14ac:dyDescent="0.3">
      <c r="A32" s="149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.75" thickTop="1" x14ac:dyDescent="0.25">
      <c r="A33" s="150"/>
      <c r="B33" s="199" t="s">
        <v>25</v>
      </c>
      <c r="C33" s="200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5" x14ac:dyDescent="0.25">
      <c r="A36" s="188" t="s">
        <v>24</v>
      </c>
      <c r="B36" s="191" t="s">
        <v>7</v>
      </c>
      <c r="C36" s="192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 x14ac:dyDescent="0.25">
      <c r="A37" s="189"/>
      <c r="B37" s="193" t="s">
        <v>8</v>
      </c>
      <c r="C37" s="194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 x14ac:dyDescent="0.25">
      <c r="A38" s="189"/>
      <c r="B38" s="195" t="s">
        <v>9</v>
      </c>
      <c r="C38" s="196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 x14ac:dyDescent="0.25">
      <c r="A39" s="190"/>
      <c r="B39" s="197" t="s">
        <v>25</v>
      </c>
      <c r="C39" s="198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 x14ac:dyDescent="0.25">
      <c r="A41" s="201" t="s">
        <v>26</v>
      </c>
      <c r="B41" s="191" t="s">
        <v>7</v>
      </c>
      <c r="C41" s="192"/>
      <c r="D41" s="31">
        <f xml:space="preserve"> D36</f>
        <v>2.75</v>
      </c>
      <c r="E41" s="31">
        <f xml:space="preserve"> AVERAGE(D36:E36)</f>
        <v>3.375</v>
      </c>
    </row>
    <row r="42" spans="1:15" x14ac:dyDescent="0.25">
      <c r="A42" s="201"/>
      <c r="B42" s="193" t="s">
        <v>8</v>
      </c>
      <c r="C42" s="194"/>
      <c r="D42" s="31">
        <f xml:space="preserve"> D37</f>
        <v>0</v>
      </c>
      <c r="E42" s="31">
        <f xml:space="preserve"> AVERAGE(D37:E37)</f>
        <v>3.5</v>
      </c>
    </row>
    <row r="43" spans="1:15" x14ac:dyDescent="0.25">
      <c r="A43" s="201"/>
      <c r="B43" s="195" t="s">
        <v>9</v>
      </c>
      <c r="C43" s="196"/>
      <c r="D43" s="31">
        <f xml:space="preserve"> D38</f>
        <v>0</v>
      </c>
      <c r="E43" s="31">
        <f xml:space="preserve"> AVERAGE(D38:E38)</f>
        <v>1</v>
      </c>
    </row>
    <row r="44" spans="1:15" x14ac:dyDescent="0.25">
      <c r="A44" s="201"/>
      <c r="B44" s="202" t="s">
        <v>25</v>
      </c>
      <c r="C44" s="203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topLeftCell="A2" workbookViewId="0">
      <selection activeCell="L26" sqref="L26"/>
    </sheetView>
  </sheetViews>
  <sheetFormatPr defaultColWidth="8.85546875" defaultRowHeight="15" x14ac:dyDescent="0.25"/>
  <cols>
    <col min="3" max="3" width="61.28515625" customWidth="1"/>
    <col min="13" max="13" width="16.28515625" customWidth="1"/>
    <col min="16" max="16" width="15" customWidth="1"/>
  </cols>
  <sheetData>
    <row r="1" spans="1:16" x14ac:dyDescent="0.25">
      <c r="D1" s="153" t="s">
        <v>1</v>
      </c>
      <c r="E1" s="154"/>
      <c r="F1" s="154"/>
      <c r="G1" s="154"/>
      <c r="H1" s="154"/>
      <c r="I1" s="153" t="s">
        <v>2</v>
      </c>
      <c r="J1" s="154"/>
      <c r="K1" s="154"/>
      <c r="L1" s="155"/>
      <c r="M1" s="54"/>
      <c r="N1" s="54"/>
      <c r="O1" s="55"/>
      <c r="P1" s="57"/>
    </row>
    <row r="2" spans="1:16" x14ac:dyDescent="0.25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 x14ac:dyDescent="0.25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 x14ac:dyDescent="0.25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 x14ac:dyDescent="0.25">
      <c r="A5" s="185" t="s">
        <v>30</v>
      </c>
      <c r="B5" s="204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 x14ac:dyDescent="0.25">
      <c r="A6" s="186"/>
      <c r="B6" s="20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 x14ac:dyDescent="0.25">
      <c r="A7" s="186"/>
      <c r="B7" s="205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 x14ac:dyDescent="0.25">
      <c r="A8" s="186"/>
      <c r="B8" s="206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 x14ac:dyDescent="0.25">
      <c r="A9" s="186"/>
      <c r="B9" s="209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 x14ac:dyDescent="0.25">
      <c r="A10" s="186"/>
      <c r="B10" s="210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 x14ac:dyDescent="0.25">
      <c r="A11" s="186"/>
      <c r="B11" s="210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 x14ac:dyDescent="0.25">
      <c r="A12" s="186"/>
      <c r="B12" s="210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 x14ac:dyDescent="0.25">
      <c r="A13" s="186"/>
      <c r="B13" s="210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 x14ac:dyDescent="0.25">
      <c r="A14" s="186"/>
      <c r="B14" s="210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 x14ac:dyDescent="0.25">
      <c r="A15" s="186"/>
      <c r="B15" s="210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 x14ac:dyDescent="0.25">
      <c r="A16" s="186"/>
      <c r="B16" s="210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 x14ac:dyDescent="0.25">
      <c r="A17" s="185" t="s">
        <v>35</v>
      </c>
      <c r="B17" s="179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 x14ac:dyDescent="0.25">
      <c r="A18" s="186"/>
      <c r="B18" s="180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 x14ac:dyDescent="0.25">
      <c r="A19" s="186"/>
      <c r="B19" s="180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 x14ac:dyDescent="0.25">
      <c r="A20" s="186"/>
      <c r="B20" s="180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 x14ac:dyDescent="0.25">
      <c r="A21" s="186"/>
      <c r="B21" s="207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 x14ac:dyDescent="0.25">
      <c r="A22" s="186"/>
      <c r="B22" s="207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 x14ac:dyDescent="0.25">
      <c r="A23" s="186"/>
      <c r="B23" s="207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 x14ac:dyDescent="0.25">
      <c r="A24" s="187"/>
      <c r="B24" s="208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 x14ac:dyDescent="0.25">
      <c r="B25" s="211" t="s">
        <v>38</v>
      </c>
      <c r="C25" s="211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 x14ac:dyDescent="0.25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 x14ac:dyDescent="0.25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 x14ac:dyDescent="0.25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 x14ac:dyDescent="0.25">
      <c r="A30" s="148" t="s">
        <v>5</v>
      </c>
      <c r="B30" s="212" t="s">
        <v>7</v>
      </c>
      <c r="C30" s="213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 x14ac:dyDescent="0.25">
      <c r="A31" s="149"/>
      <c r="B31" s="214" t="s">
        <v>8</v>
      </c>
      <c r="C31" s="194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.75" thickBot="1" x14ac:dyDescent="0.3">
      <c r="A32" s="149"/>
      <c r="B32" s="215" t="s">
        <v>9</v>
      </c>
      <c r="C32" s="196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.75" thickTop="1" x14ac:dyDescent="0.25">
      <c r="A33" s="150"/>
      <c r="B33" s="199" t="s">
        <v>25</v>
      </c>
      <c r="C33" s="200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30" x14ac:dyDescent="0.25">
      <c r="C35" s="23" t="s">
        <v>22</v>
      </c>
      <c r="D35" s="24">
        <v>1</v>
      </c>
      <c r="E35" s="24">
        <v>2</v>
      </c>
      <c r="F35" s="25" t="s">
        <v>23</v>
      </c>
    </row>
    <row r="36" spans="1:12" x14ac:dyDescent="0.25">
      <c r="A36" s="188" t="s">
        <v>24</v>
      </c>
      <c r="B36" s="191" t="s">
        <v>7</v>
      </c>
      <c r="C36" s="192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 x14ac:dyDescent="0.25">
      <c r="A37" s="189"/>
      <c r="B37" s="193" t="s">
        <v>8</v>
      </c>
      <c r="C37" s="194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 x14ac:dyDescent="0.25">
      <c r="A38" s="189"/>
      <c r="B38" s="195" t="s">
        <v>9</v>
      </c>
      <c r="C38" s="196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 x14ac:dyDescent="0.25">
      <c r="A39" s="190"/>
      <c r="B39" s="197" t="s">
        <v>25</v>
      </c>
      <c r="C39" s="198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 x14ac:dyDescent="0.25">
      <c r="A41" s="201" t="s">
        <v>26</v>
      </c>
      <c r="B41" s="191" t="s">
        <v>7</v>
      </c>
      <c r="C41" s="192"/>
      <c r="D41" s="31">
        <f xml:space="preserve"> D36</f>
        <v>6</v>
      </c>
      <c r="E41" s="31">
        <f xml:space="preserve"> AVERAGE(D36:E36)</f>
        <v>4.5</v>
      </c>
    </row>
    <row r="42" spans="1:12" x14ac:dyDescent="0.25">
      <c r="A42" s="201"/>
      <c r="B42" s="193" t="s">
        <v>8</v>
      </c>
      <c r="C42" s="194"/>
      <c r="D42" s="31">
        <f xml:space="preserve"> D37</f>
        <v>8</v>
      </c>
      <c r="E42" s="31">
        <f xml:space="preserve"> AVERAGE(D37:E37)</f>
        <v>11.5</v>
      </c>
    </row>
    <row r="43" spans="1:12" x14ac:dyDescent="0.25">
      <c r="A43" s="201"/>
      <c r="B43" s="195" t="s">
        <v>9</v>
      </c>
      <c r="C43" s="196"/>
      <c r="D43" s="31">
        <f xml:space="preserve"> D38</f>
        <v>0</v>
      </c>
      <c r="E43" s="31">
        <f xml:space="preserve"> AVERAGE(D38:E38)</f>
        <v>0</v>
      </c>
    </row>
    <row r="44" spans="1:12" x14ac:dyDescent="0.25">
      <c r="A44" s="201"/>
      <c r="B44" s="202" t="s">
        <v>25</v>
      </c>
      <c r="C44" s="203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64" workbookViewId="0">
      <selection activeCell="P13" sqref="P13"/>
    </sheetView>
  </sheetViews>
  <sheetFormatPr defaultColWidth="8.85546875" defaultRowHeight="15" x14ac:dyDescent="0.25"/>
  <cols>
    <col min="2" max="2" width="12.28515625" customWidth="1"/>
    <col min="3" max="3" width="41.28515625" customWidth="1"/>
  </cols>
  <sheetData>
    <row r="1" spans="1:18" x14ac:dyDescent="0.25">
      <c r="D1" s="176" t="s">
        <v>1</v>
      </c>
      <c r="E1" s="172"/>
      <c r="F1" s="172"/>
      <c r="G1" s="172"/>
      <c r="H1" s="172"/>
      <c r="I1" s="172"/>
      <c r="J1" s="172"/>
      <c r="K1" s="176" t="s">
        <v>2</v>
      </c>
      <c r="L1" s="172"/>
      <c r="M1" s="172"/>
      <c r="N1" s="172"/>
      <c r="O1" s="172"/>
      <c r="P1" s="172"/>
      <c r="Q1" s="177"/>
    </row>
    <row r="2" spans="1:18" x14ac:dyDescent="0.25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 x14ac:dyDescent="0.25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 x14ac:dyDescent="0.25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 x14ac:dyDescent="0.25">
      <c r="A5" s="216" t="s">
        <v>30</v>
      </c>
      <c r="B5" s="223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 x14ac:dyDescent="0.25">
      <c r="A6" s="217"/>
      <c r="B6" s="205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 x14ac:dyDescent="0.25">
      <c r="A7" s="217"/>
      <c r="B7" s="205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 x14ac:dyDescent="0.25">
      <c r="A8" s="217"/>
      <c r="B8" s="224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 x14ac:dyDescent="0.25">
      <c r="A9" s="217"/>
      <c r="B9" s="225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 x14ac:dyDescent="0.25">
      <c r="A10" s="217"/>
      <c r="B10" s="226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 x14ac:dyDescent="0.25">
      <c r="A11" s="217"/>
      <c r="B11" s="226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 x14ac:dyDescent="0.25">
      <c r="A12" s="217"/>
      <c r="B12" s="227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 x14ac:dyDescent="0.25">
      <c r="A13" s="217"/>
      <c r="B13" s="225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 x14ac:dyDescent="0.25">
      <c r="A14" s="217"/>
      <c r="B14" s="226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 x14ac:dyDescent="0.25">
      <c r="A15" s="217"/>
      <c r="B15" s="226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 x14ac:dyDescent="0.25">
      <c r="A16" s="217"/>
      <c r="B16" s="227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 x14ac:dyDescent="0.25">
      <c r="A17" s="217"/>
      <c r="B17" s="225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 x14ac:dyDescent="0.25">
      <c r="A18" s="217"/>
      <c r="B18" s="226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 x14ac:dyDescent="0.25">
      <c r="A19" s="217"/>
      <c r="B19" s="226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 x14ac:dyDescent="0.25">
      <c r="A20" s="217"/>
      <c r="B20" s="227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 x14ac:dyDescent="0.25">
      <c r="A21" s="217"/>
      <c r="B21" s="228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 x14ac:dyDescent="0.25">
      <c r="A22" s="217"/>
      <c r="B22" s="229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 x14ac:dyDescent="0.25">
      <c r="A23" s="217"/>
      <c r="B23" s="229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 x14ac:dyDescent="0.25">
      <c r="A24" s="217"/>
      <c r="B24" s="230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 x14ac:dyDescent="0.25">
      <c r="A25" s="217"/>
      <c r="B25" s="228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 x14ac:dyDescent="0.25">
      <c r="A26" s="217"/>
      <c r="B26" s="229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 x14ac:dyDescent="0.25">
      <c r="A27" s="217"/>
      <c r="B27" s="229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 x14ac:dyDescent="0.25">
      <c r="A28" s="217"/>
      <c r="B28" s="230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 x14ac:dyDescent="0.25">
      <c r="A29" s="217"/>
      <c r="B29" s="228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 x14ac:dyDescent="0.25">
      <c r="A30" s="217"/>
      <c r="B30" s="229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 x14ac:dyDescent="0.25">
      <c r="A31" s="217"/>
      <c r="B31" s="229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 x14ac:dyDescent="0.25">
      <c r="A32" s="218"/>
      <c r="B32" s="230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 x14ac:dyDescent="0.25">
      <c r="A33" s="216" t="s">
        <v>35</v>
      </c>
      <c r="B33" s="219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 x14ac:dyDescent="0.25">
      <c r="A34" s="217"/>
      <c r="B34" s="180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 x14ac:dyDescent="0.25">
      <c r="A35" s="217"/>
      <c r="B35" s="180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 x14ac:dyDescent="0.25">
      <c r="A36" s="217"/>
      <c r="B36" s="180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 x14ac:dyDescent="0.25">
      <c r="A37" s="217"/>
      <c r="B37" s="220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 x14ac:dyDescent="0.25">
      <c r="A38" s="217"/>
      <c r="B38" s="221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 x14ac:dyDescent="0.25">
      <c r="A39" s="217"/>
      <c r="B39" s="221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 x14ac:dyDescent="0.25">
      <c r="A40" s="218"/>
      <c r="B40" s="222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 x14ac:dyDescent="0.25">
      <c r="B41" s="211" t="s">
        <v>38</v>
      </c>
      <c r="C41" s="211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 x14ac:dyDescent="0.25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 x14ac:dyDescent="0.25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 x14ac:dyDescent="0.25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 x14ac:dyDescent="0.25">
      <c r="A46" s="148" t="s">
        <v>5</v>
      </c>
      <c r="B46" s="212" t="s">
        <v>7</v>
      </c>
      <c r="C46" s="213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 x14ac:dyDescent="0.25">
      <c r="A47" s="149"/>
      <c r="B47" s="214" t="s">
        <v>8</v>
      </c>
      <c r="C47" s="194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.75" thickBot="1" x14ac:dyDescent="0.3">
      <c r="A48" s="149"/>
      <c r="B48" s="215" t="s">
        <v>9</v>
      </c>
      <c r="C48" s="196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.75" thickTop="1" x14ac:dyDescent="0.25">
      <c r="A49" s="150"/>
      <c r="B49" s="199" t="s">
        <v>25</v>
      </c>
      <c r="C49" s="200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30" x14ac:dyDescent="0.25">
      <c r="C51" s="23" t="s">
        <v>22</v>
      </c>
      <c r="D51" s="24">
        <v>1</v>
      </c>
      <c r="E51" s="24">
        <v>2</v>
      </c>
      <c r="F51" s="25" t="s">
        <v>23</v>
      </c>
    </row>
    <row r="52" spans="1:18" x14ac:dyDescent="0.25">
      <c r="A52" s="188" t="s">
        <v>24</v>
      </c>
      <c r="B52" s="191" t="s">
        <v>7</v>
      </c>
      <c r="C52" s="192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 x14ac:dyDescent="0.25">
      <c r="A53" s="189"/>
      <c r="B53" s="193" t="s">
        <v>8</v>
      </c>
      <c r="C53" s="194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 x14ac:dyDescent="0.25">
      <c r="A54" s="189"/>
      <c r="B54" s="195" t="s">
        <v>9</v>
      </c>
      <c r="C54" s="196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 x14ac:dyDescent="0.25">
      <c r="A55" s="190"/>
      <c r="B55" s="197" t="s">
        <v>25</v>
      </c>
      <c r="C55" s="198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 x14ac:dyDescent="0.25">
      <c r="A57" s="201" t="s">
        <v>26</v>
      </c>
      <c r="B57" s="191" t="s">
        <v>7</v>
      </c>
      <c r="C57" s="192"/>
      <c r="D57" s="31">
        <f xml:space="preserve"> D52</f>
        <v>3</v>
      </c>
      <c r="E57" s="31">
        <f xml:space="preserve"> AVERAGE(D52:E52)</f>
        <v>4</v>
      </c>
    </row>
    <row r="58" spans="1:18" x14ac:dyDescent="0.25">
      <c r="A58" s="201"/>
      <c r="B58" s="193" t="s">
        <v>8</v>
      </c>
      <c r="C58" s="194"/>
      <c r="D58" s="31">
        <f xml:space="preserve"> D53</f>
        <v>18</v>
      </c>
      <c r="E58" s="31">
        <f xml:space="preserve"> AVERAGE(D53:E53)</f>
        <v>11.5</v>
      </c>
    </row>
    <row r="59" spans="1:18" x14ac:dyDescent="0.25">
      <c r="A59" s="201"/>
      <c r="B59" s="195" t="s">
        <v>9</v>
      </c>
      <c r="C59" s="196"/>
      <c r="D59" s="31">
        <f xml:space="preserve"> D54</f>
        <v>1</v>
      </c>
      <c r="E59" s="31">
        <f xml:space="preserve"> AVERAGE(D54:E54)</f>
        <v>4.5</v>
      </c>
    </row>
    <row r="60" spans="1:18" x14ac:dyDescent="0.25">
      <c r="A60" s="201"/>
      <c r="B60" s="202" t="s">
        <v>25</v>
      </c>
      <c r="C60" s="203"/>
      <c r="D60" s="31">
        <f xml:space="preserve"> D55</f>
        <v>22</v>
      </c>
      <c r="E60" s="31">
        <f xml:space="preserve"> AVERAGE(D55:E55)</f>
        <v>20</v>
      </c>
    </row>
    <row r="62" spans="1:18" x14ac:dyDescent="0.25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Product</vt:lpstr>
      <vt:lpstr>Sp1</vt:lpstr>
      <vt:lpstr>Sp2</vt:lpstr>
      <vt:lpstr>Sp3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2015-02-10T03:18:58Z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